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omments2.xml" ContentType="application/vnd.openxmlformats-officedocument.spreadsheetml.comments+xml"/>
  <Override PartName="/xl/drawings/drawing6.xml" ContentType="application/vnd.openxmlformats-officedocument.drawing+xml"/>
  <Override PartName="/xl/comments3.xml" ContentType="application/vnd.openxmlformats-officedocument.spreadsheetml.comments+xml"/>
  <Override PartName="/xl/drawings/drawing7.xml" ContentType="application/vnd.openxmlformats-officedocument.drawing+xml"/>
  <Override PartName="/xl/drawings/drawing8.xml" ContentType="application/vnd.openxmlformats-officedocument.drawing+xml"/>
  <Override PartName="/xl/comments4.xml" ContentType="application/vnd.openxmlformats-officedocument.spreadsheetml.comments+xml"/>
  <Override PartName="/xl/drawings/drawing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730"/>
  <workbookPr/>
  <mc:AlternateContent xmlns:mc="http://schemas.openxmlformats.org/markup-compatibility/2006">
    <mc:Choice Requires="x15">
      <x15ac:absPath xmlns:x15ac="http://schemas.microsoft.com/office/spreadsheetml/2010/11/ac" url="\\133.86.102.32\share\15 HP関係\3_toshikan\8-2_kaikei_rinjisyokuin\"/>
    </mc:Choice>
  </mc:AlternateContent>
  <xr:revisionPtr revIDLastSave="0" documentId="13_ncr:1_{85117D7E-DD6E-4436-8413-36C84EA1C7E2}" xr6:coauthVersionLast="45" xr6:coauthVersionMax="45" xr10:uidLastSave="{00000000-0000-0000-0000-000000000000}"/>
  <bookViews>
    <workbookView xWindow="-120" yWindow="-120" windowWidth="29040" windowHeight="15840" tabRatio="814" xr2:uid="{00000000-000D-0000-FFFF-FFFF00000000}"/>
  </bookViews>
  <sheets>
    <sheet name="【記入例】履歴書" sheetId="141" r:id="rId1"/>
    <sheet name="入力用　履歴書" sheetId="134" r:id="rId2"/>
    <sheet name="別紙　履歴書(職歴)" sheetId="135" r:id="rId3"/>
    <sheet name="通勤届" sheetId="138" r:id="rId4"/>
    <sheet name="【記入例】通勤届." sheetId="140" r:id="rId5"/>
    <sheet name="入力用 外国人雇用状況届出書" sheetId="145" r:id="rId6"/>
    <sheet name="Sheet1" sheetId="144" r:id="rId7"/>
    <sheet name="月額表（平成27年1月以降分）" sheetId="97" state="hidden" r:id="rId8"/>
    <sheet name="事務室処理用　財務会計支払" sheetId="53" state="hidden" r:id="rId9"/>
    <sheet name="支給明細書　財務会計支払 " sheetId="111" state="hidden" r:id="rId10"/>
    <sheet name="事務室処理用　科研費支払" sheetId="99" state="hidden" r:id="rId11"/>
    <sheet name="支給明細書　科研費支払" sheetId="112" state="hidden" r:id="rId12"/>
    <sheet name="日額丙欄税額作業" sheetId="109" state="hidden" r:id="rId13"/>
  </sheets>
  <externalReferences>
    <externalReference r:id="rId14"/>
    <externalReference r:id="rId15"/>
  </externalReferences>
  <definedNames>
    <definedName name="code2" localSheetId="0">[1]別紙１!#REF!</definedName>
    <definedName name="code2" localSheetId="10">[1]別紙１!#REF!</definedName>
    <definedName name="code2" localSheetId="8">[1]別紙１!#REF!</definedName>
    <definedName name="code2" localSheetId="12">[1]別紙１!#REF!</definedName>
    <definedName name="code2">[1]別紙１!#REF!</definedName>
    <definedName name="_xlnm.Print_Area" localSheetId="11">'支給明細書　科研費支払'!$A$1:$F$63</definedName>
    <definedName name="_xlnm.Print_Area" localSheetId="9">'支給明細書　財務会計支払 '!$A$1:$F$63</definedName>
    <definedName name="_xlnm.Print_Area" localSheetId="10">'事務室処理用　科研費支払'!$A$1:$F$40</definedName>
    <definedName name="_xlnm.Print_Area" localSheetId="8">'事務室処理用　財務会計支払'!$A$11:$F$71</definedName>
    <definedName name="_xlnm.Print_Area" localSheetId="3">通勤届!$A$1:$R$35</definedName>
    <definedName name="_xlnm.Print_Area" localSheetId="5">'入力用 外国人雇用状況届出書'!$A$1:$AU$144</definedName>
    <definedName name="_xlnm.Print_Titles" localSheetId="7">'月額表（平成27年1月以降分）'!$1:$7</definedName>
    <definedName name="別紙７" localSheetId="0">[2]別紙１!#REF!</definedName>
    <definedName name="別紙７" localSheetId="12">[2]別紙１!#REF!</definedName>
    <definedName name="別紙７">[2]別紙１!#REF!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O31" i="138" l="1"/>
  <c r="C26" i="53" l="1"/>
  <c r="B52" i="53" s="1"/>
  <c r="F45" i="53"/>
  <c r="F24" i="53"/>
  <c r="F58" i="53" s="1"/>
  <c r="E27" i="99"/>
  <c r="C12" i="112"/>
  <c r="F27" i="53"/>
  <c r="D13" i="111" s="1"/>
  <c r="A18" i="53"/>
  <c r="F13" i="112"/>
  <c r="D13" i="112"/>
  <c r="F11" i="112"/>
  <c r="C9" i="112"/>
  <c r="E36" i="112" s="1"/>
  <c r="C22" i="112"/>
  <c r="F35" i="112" s="1"/>
  <c r="D26" i="53"/>
  <c r="B42" i="53"/>
  <c r="C6" i="111" s="1"/>
  <c r="C39" i="111" s="1"/>
  <c r="D42" i="53"/>
  <c r="C42" i="53"/>
  <c r="B44" i="53"/>
  <c r="B40" i="53"/>
  <c r="C7" i="111" s="1"/>
  <c r="C40" i="111" s="1"/>
  <c r="D40" i="53"/>
  <c r="C40" i="53"/>
  <c r="B34" i="53"/>
  <c r="B38" i="53" s="1"/>
  <c r="F35" i="53"/>
  <c r="F34" i="53"/>
  <c r="F32" i="53"/>
  <c r="E32" i="53"/>
  <c r="E33" i="53"/>
  <c r="B31" i="53"/>
  <c r="D31" i="53"/>
  <c r="C31" i="53"/>
  <c r="B30" i="53"/>
  <c r="D30" i="53"/>
  <c r="C30" i="53"/>
  <c r="B29" i="53"/>
  <c r="C4" i="111" s="1"/>
  <c r="C38" i="111" s="1"/>
  <c r="B26" i="53"/>
  <c r="B53" i="53" s="1"/>
  <c r="B24" i="53"/>
  <c r="F11" i="53" s="1"/>
  <c r="F28" i="53"/>
  <c r="F13" i="111" s="1"/>
  <c r="H9" i="53"/>
  <c r="F41" i="53" s="1"/>
  <c r="H6" i="53"/>
  <c r="B36" i="53" s="1"/>
  <c r="E6" i="99"/>
  <c r="F34" i="112" s="1"/>
  <c r="F46" i="53"/>
  <c r="A56" i="99"/>
  <c r="B56" i="99"/>
  <c r="B15" i="99"/>
  <c r="F38" i="53"/>
  <c r="C22" i="111" s="1"/>
  <c r="F35" i="111" s="1"/>
  <c r="F19" i="53"/>
  <c r="F11" i="111"/>
  <c r="E15" i="53"/>
  <c r="C9" i="111"/>
  <c r="E36" i="111" s="1"/>
  <c r="B9" i="99"/>
  <c r="B8" i="109"/>
  <c r="B18" i="99"/>
  <c r="C7" i="112" s="1"/>
  <c r="C40" i="112" s="1"/>
  <c r="B17" i="99"/>
  <c r="C6" i="112"/>
  <c r="C39" i="112" s="1"/>
  <c r="C4" i="112"/>
  <c r="C38" i="112" s="1"/>
  <c r="G22" i="99"/>
  <c r="B46" i="53"/>
  <c r="A55" i="99"/>
  <c r="B55" i="99" s="1"/>
  <c r="B22" i="99"/>
  <c r="B5" i="99"/>
  <c r="F1" i="99" s="1"/>
  <c r="B21" i="99"/>
  <c r="B20" i="99"/>
  <c r="B19" i="99"/>
  <c r="F15" i="99" s="1"/>
  <c r="B16" i="99"/>
  <c r="D15" i="99"/>
  <c r="C6" i="99"/>
  <c r="F22" i="53"/>
  <c r="E58" i="53" s="1"/>
  <c r="E24" i="99"/>
  <c r="C16" i="112" s="1"/>
  <c r="B25" i="53"/>
  <c r="C3" i="111" s="1"/>
  <c r="C37" i="111" s="1"/>
  <c r="F62" i="53"/>
  <c r="A12" i="53"/>
  <c r="B54" i="53"/>
  <c r="B50" i="53" l="1"/>
  <c r="F34" i="111"/>
  <c r="B51" i="53"/>
  <c r="C62" i="53"/>
  <c r="D62" i="53"/>
  <c r="B28" i="53"/>
  <c r="E62" i="53"/>
  <c r="F64" i="53"/>
  <c r="B11" i="99"/>
  <c r="C8" i="99"/>
  <c r="B64" i="53"/>
  <c r="B23" i="99"/>
  <c r="B32" i="53"/>
  <c r="E20" i="99"/>
  <c r="D11" i="112" s="1"/>
  <c r="F18" i="53"/>
  <c r="C16" i="111"/>
  <c r="C12" i="111"/>
  <c r="B6" i="99"/>
  <c r="C3" i="112" s="1"/>
  <c r="C37" i="112" s="1"/>
  <c r="B62" i="53"/>
  <c r="B27" i="53"/>
  <c r="B57" i="53"/>
  <c r="B8" i="99"/>
  <c r="E22" i="99" l="1"/>
  <c r="D11" i="111"/>
  <c r="F20" i="53"/>
  <c r="C10" i="112" l="1"/>
  <c r="C14" i="112" s="1"/>
  <c r="B27" i="99"/>
  <c r="E23" i="99" s="1"/>
  <c r="J9" i="53"/>
  <c r="F21" i="53" s="1"/>
  <c r="F23" i="53" s="1"/>
  <c r="C10" i="111"/>
  <c r="C14" i="111" s="1"/>
  <c r="C17" i="112" l="1"/>
  <c r="E28" i="99"/>
  <c r="B58" i="53"/>
  <c r="F25" i="53"/>
  <c r="C17" i="111"/>
  <c r="C18" i="111" s="1"/>
  <c r="C58" i="53"/>
  <c r="C18" i="112" l="1"/>
  <c r="C20" i="112"/>
  <c r="C21" i="112" s="1"/>
  <c r="C21" i="111"/>
  <c r="C20" i="11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JIMU</author>
  </authors>
  <commentList>
    <comment ref="A15" authorId="0" shapeId="0" xr:uid="{00000000-0006-0000-0100-000001000000}">
      <text>
        <r>
          <rPr>
            <b/>
            <sz val="9"/>
            <color indexed="81"/>
            <rFont val="ＭＳ Ｐゴシック"/>
            <family val="3"/>
            <charset val="128"/>
          </rPr>
          <t>元号で記入ください</t>
        </r>
      </text>
    </comment>
    <comment ref="P26" authorId="0" shapeId="0" xr:uid="{00000000-0006-0000-0100-000002000000}">
      <text>
        <r>
          <rPr>
            <b/>
            <sz val="9"/>
            <color indexed="81"/>
            <rFont val="ＭＳ Ｐゴシック"/>
            <family val="3"/>
            <charset val="128"/>
          </rPr>
          <t>元号で記入ください</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jimu</author>
    <author>作成者</author>
  </authors>
  <commentList>
    <comment ref="H5" authorId="0" shapeId="0" xr:uid="{00000000-0006-0000-0500-000001000000}">
      <text>
        <r>
          <rPr>
            <sz val="9"/>
            <color indexed="81"/>
            <rFont val="MS P ゴシック"/>
            <family val="3"/>
            <charset val="128"/>
          </rPr>
          <t>　</t>
        </r>
        <r>
          <rPr>
            <sz val="9"/>
            <color indexed="10"/>
            <rFont val="MS P ゴシック"/>
            <family val="3"/>
            <charset val="128"/>
          </rPr>
          <t>　</t>
        </r>
        <r>
          <rPr>
            <b/>
            <sz val="12"/>
            <color indexed="10"/>
            <rFont val="MS P ゴシック"/>
            <family val="3"/>
            <charset val="128"/>
          </rPr>
          <t>薄黄色のセルに入力してください。</t>
        </r>
      </text>
    </comment>
    <comment ref="K17" authorId="0" shapeId="0" xr:uid="{00000000-0006-0000-0500-000002000000}">
      <text>
        <r>
          <rPr>
            <b/>
            <sz val="9"/>
            <color indexed="81"/>
            <rFont val="MS P ゴシック"/>
            <family val="3"/>
            <charset val="128"/>
          </rPr>
          <t>在留カードの裏面に「就業許可印」があるかご確認ください</t>
        </r>
        <r>
          <rPr>
            <sz val="9"/>
            <color indexed="81"/>
            <rFont val="MS P ゴシック"/>
            <family val="3"/>
            <charset val="128"/>
          </rPr>
          <t xml:space="preserve">
</t>
        </r>
      </text>
    </comment>
    <comment ref="W17" authorId="0" shapeId="0" xr:uid="{00000000-0006-0000-0500-000003000000}">
      <text>
        <r>
          <rPr>
            <b/>
            <sz val="9"/>
            <color indexed="81"/>
            <rFont val="MS P ゴシック"/>
            <family val="3"/>
            <charset val="128"/>
          </rPr>
          <t>在留カードの在留期間が雇用期間内かご確認ください</t>
        </r>
      </text>
    </comment>
    <comment ref="K32" authorId="1" shapeId="0" xr:uid="{00000000-0006-0000-0500-000004000000}">
      <text>
        <r>
          <rPr>
            <b/>
            <sz val="9"/>
            <color indexed="81"/>
            <rFont val="MS P ゴシック"/>
            <family val="3"/>
            <charset val="128"/>
          </rPr>
          <t>在留カード番号は、</t>
        </r>
        <r>
          <rPr>
            <b/>
            <u/>
            <sz val="9"/>
            <color indexed="81"/>
            <rFont val="MS P ゴシック"/>
            <family val="3"/>
            <charset val="128"/>
          </rPr>
          <t>英字１２桁(英字２桁-数字８桁-英字２桁)</t>
        </r>
        <r>
          <rPr>
            <b/>
            <sz val="9"/>
            <color indexed="81"/>
            <rFont val="MS P ゴシック"/>
            <family val="3"/>
            <charset val="128"/>
          </rPr>
          <t>になります。</t>
        </r>
      </text>
    </comment>
    <comment ref="AE39" authorId="0" shapeId="0" xr:uid="{00000000-0006-0000-0500-000005000000}">
      <text>
        <r>
          <rPr>
            <b/>
            <sz val="9"/>
            <color indexed="81"/>
            <rFont val="MS P ゴシック"/>
            <family val="3"/>
            <charset val="128"/>
          </rPr>
          <t>雇用期間を記載してください。
（労働条件通知書に記載されている雇用期間の最終日）</t>
        </r>
        <r>
          <rPr>
            <sz val="9"/>
            <color indexed="81"/>
            <rFont val="MS P ゴシック"/>
            <family val="3"/>
            <charset val="128"/>
          </rPr>
          <t xml:space="preserv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首都大学東京</author>
    <author>jimu</author>
    <author>JIMU</author>
  </authors>
  <commentList>
    <comment ref="H4" authorId="0" shapeId="0" xr:uid="{00000000-0006-0000-0800-000001000000}">
      <text>
        <r>
          <rPr>
            <b/>
            <sz val="9"/>
            <color indexed="81"/>
            <rFont val="ＭＳ Ｐゴシック"/>
            <family val="3"/>
            <charset val="128"/>
          </rPr>
          <t>当該月の勤務時間数を入力してください。
（金額は自動計算）
15分単位の時は小数点で入力してください。
【例】70時間15分勤務→70.25
　　　70時間30分勤務→70.5
　　　70時間45分勤務→70.75</t>
        </r>
      </text>
    </comment>
    <comment ref="C16" authorId="1" shapeId="0" xr:uid="{00000000-0006-0000-0800-000002000000}">
      <text>
        <r>
          <rPr>
            <b/>
            <sz val="9"/>
            <color indexed="81"/>
            <rFont val="ＭＳ Ｐゴシック"/>
            <family val="3"/>
            <charset val="128"/>
          </rPr>
          <t xml:space="preserve">数字のみ入力してください
</t>
        </r>
      </text>
    </comment>
    <comment ref="F16" authorId="0" shapeId="0" xr:uid="{00000000-0006-0000-0800-000003000000}">
      <text>
        <r>
          <rPr>
            <b/>
            <sz val="9"/>
            <color indexed="81"/>
            <rFont val="ＭＳ Ｐゴシック"/>
            <family val="3"/>
            <charset val="128"/>
          </rPr>
          <t>源泉徴収の有無を
プルダウンより選択
してください。
（下の「源泉徴収額」に
リンクしています。）</t>
        </r>
      </text>
    </comment>
    <comment ref="A18" authorId="0" shapeId="0" xr:uid="{00000000-0006-0000-0800-000004000000}">
      <text>
        <r>
          <rPr>
            <b/>
            <sz val="9"/>
            <color indexed="81"/>
            <rFont val="ＭＳ Ｐゴシック"/>
            <family val="3"/>
            <charset val="128"/>
          </rPr>
          <t>決定日は、</t>
        </r>
        <r>
          <rPr>
            <b/>
            <sz val="9"/>
            <color indexed="10"/>
            <rFont val="ＭＳ Ｐゴシック"/>
            <family val="3"/>
            <charset val="128"/>
          </rPr>
          <t>最終勤務日</t>
        </r>
        <r>
          <rPr>
            <b/>
            <sz val="9"/>
            <color indexed="81"/>
            <rFont val="ＭＳ Ｐゴシック"/>
            <family val="3"/>
            <charset val="128"/>
          </rPr>
          <t>とする。（※月次決算を考慮）</t>
        </r>
      </text>
    </comment>
    <comment ref="A19" authorId="0" shapeId="0" xr:uid="{00000000-0006-0000-0800-000005000000}">
      <text>
        <r>
          <rPr>
            <b/>
            <sz val="9"/>
            <color indexed="81"/>
            <rFont val="ＭＳ Ｐゴシック"/>
            <family val="3"/>
            <charset val="128"/>
          </rPr>
          <t>決定日は、</t>
        </r>
        <r>
          <rPr>
            <b/>
            <sz val="9"/>
            <color indexed="10"/>
            <rFont val="ＭＳ Ｐゴシック"/>
            <family val="3"/>
            <charset val="128"/>
          </rPr>
          <t>最終勤務日</t>
        </r>
        <r>
          <rPr>
            <b/>
            <sz val="9"/>
            <color indexed="81"/>
            <rFont val="ＭＳ Ｐゴシック"/>
            <family val="3"/>
            <charset val="128"/>
          </rPr>
          <t>とする。（※月次決算を考慮）</t>
        </r>
      </text>
    </comment>
    <comment ref="F41" authorId="0" shapeId="0" xr:uid="{00000000-0006-0000-0800-000006000000}">
      <text>
        <r>
          <rPr>
            <b/>
            <sz val="9"/>
            <color indexed="8"/>
            <rFont val="ＭＳ Ｐゴシック"/>
            <family val="3"/>
            <charset val="128"/>
          </rPr>
          <t>賃金支払月の翌月10日（10日が土日・祝日の場合は、直前の平日）を入力→会計の手引き80頁参照
半角数字で入力
入力例：2008/08/10
表示結果：平成20年8月10日</t>
        </r>
      </text>
    </comment>
    <comment ref="C62" authorId="2" shapeId="0" xr:uid="{00000000-0006-0000-0800-000007000000}">
      <text>
        <r>
          <rPr>
            <b/>
            <sz val="9"/>
            <color indexed="81"/>
            <rFont val="ＭＳ Ｐゴシック"/>
            <family val="3"/>
            <charset val="128"/>
          </rPr>
          <t xml:space="preserve">ここの部分、左と同様に予算シートからの呼び出しが必要ですが、よくわかりません…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首都大学東京</author>
  </authors>
  <commentList>
    <comment ref="B6" authorId="0" shapeId="0" xr:uid="{00000000-0006-0000-0A00-000001000000}">
      <text>
        <r>
          <rPr>
            <b/>
            <sz val="9"/>
            <color indexed="10"/>
            <rFont val="ＭＳ Ｐゴシック"/>
            <family val="3"/>
            <charset val="128"/>
          </rPr>
          <t>リストボックス</t>
        </r>
        <r>
          <rPr>
            <b/>
            <sz val="9"/>
            <color indexed="81"/>
            <rFont val="ＭＳ Ｐゴシック"/>
            <family val="3"/>
            <charset val="128"/>
          </rPr>
          <t>から【所属（コース･専攻）】お選びください。</t>
        </r>
        <r>
          <rPr>
            <sz val="9"/>
            <color indexed="81"/>
            <rFont val="ＭＳ Ｐゴシック"/>
            <family val="3"/>
            <charset val="128"/>
          </rPr>
          <t xml:space="preserve">
</t>
        </r>
      </text>
    </comment>
    <comment ref="B7" authorId="0" shapeId="0" xr:uid="{00000000-0006-0000-0A00-000002000000}">
      <text>
        <r>
          <rPr>
            <b/>
            <sz val="9"/>
            <color indexed="81"/>
            <rFont val="ＭＳ Ｐゴシック"/>
            <family val="3"/>
            <charset val="128"/>
          </rPr>
          <t>プルダウンから選択</t>
        </r>
      </text>
    </comment>
    <comment ref="D14" authorId="0" shapeId="0" xr:uid="{00000000-0006-0000-0A00-000003000000}">
      <text>
        <r>
          <rPr>
            <b/>
            <sz val="9"/>
            <color indexed="10"/>
            <rFont val="ＭＳ Ｐゴシック"/>
            <family val="3"/>
            <charset val="128"/>
          </rPr>
          <t>半角数字</t>
        </r>
        <r>
          <rPr>
            <b/>
            <sz val="9"/>
            <color indexed="81"/>
            <rFont val="ＭＳ Ｐゴシック"/>
            <family val="3"/>
            <charset val="128"/>
          </rPr>
          <t>で入力
入力例：</t>
        </r>
        <r>
          <rPr>
            <b/>
            <sz val="9"/>
            <color indexed="12"/>
            <rFont val="ＭＳ Ｐゴシック"/>
            <family val="3"/>
            <charset val="128"/>
          </rPr>
          <t>2008/9/30</t>
        </r>
        <r>
          <rPr>
            <b/>
            <sz val="9"/>
            <color indexed="81"/>
            <rFont val="ＭＳ Ｐゴシック"/>
            <family val="3"/>
            <charset val="128"/>
          </rPr>
          <t xml:space="preserve">
表示結果：</t>
        </r>
        <r>
          <rPr>
            <b/>
            <sz val="9"/>
            <color indexed="12"/>
            <rFont val="ＭＳ Ｐゴシック"/>
            <family val="3"/>
            <charset val="128"/>
          </rPr>
          <t>平成20年9月30日</t>
        </r>
      </text>
    </comment>
    <comment ref="E18" authorId="0" shapeId="0" xr:uid="{00000000-0006-0000-0A00-000004000000}">
      <text>
        <r>
          <rPr>
            <b/>
            <sz val="9"/>
            <color indexed="81"/>
            <rFont val="ＭＳ Ｐゴシック"/>
            <family val="3"/>
            <charset val="128"/>
          </rPr>
          <t>源泉徴収の有無を
プルダウンより選択
してください。
（下の「源泉徴収額」に
リンクしています。）</t>
        </r>
      </text>
    </comment>
    <comment ref="E20" authorId="0" shapeId="0" xr:uid="{00000000-0006-0000-0A00-000005000000}">
      <text>
        <r>
          <rPr>
            <b/>
            <sz val="9"/>
            <color indexed="81"/>
            <rFont val="ＭＳ Ｐゴシック"/>
            <family val="3"/>
            <charset val="128"/>
          </rPr>
          <t>当該月の勤務時間数を入力してください。
（金額は自動計算）</t>
        </r>
      </text>
    </comment>
    <comment ref="E21" authorId="0" shapeId="0" xr:uid="{00000000-0006-0000-0A00-000006000000}">
      <text>
        <r>
          <rPr>
            <b/>
            <sz val="9"/>
            <color indexed="81"/>
            <rFont val="ＭＳ Ｐゴシック"/>
            <family val="3"/>
            <charset val="128"/>
          </rPr>
          <t>当該月の勤務時間数を入力してください。
（金額は自動計算）
15分単位の時は小数点で入力してください。
【例】70時間15分勤務→70.25
　　　70時間30分勤務→70.5
　　　70時間45分勤務→70.75</t>
        </r>
      </text>
    </comment>
  </commentList>
</comments>
</file>

<file path=xl/sharedStrings.xml><?xml version="1.0" encoding="utf-8"?>
<sst xmlns="http://schemas.openxmlformats.org/spreadsheetml/2006/main" count="948" uniqueCount="474">
  <si>
    <t>区分</t>
    <rPh sb="0" eb="2">
      <t>クブン</t>
    </rPh>
    <phoneticPr fontId="3"/>
  </si>
  <si>
    <t>雇用開始日</t>
    <rPh sb="0" eb="2">
      <t>コヨウ</t>
    </rPh>
    <rPh sb="2" eb="5">
      <t>カイシビ</t>
    </rPh>
    <phoneticPr fontId="3"/>
  </si>
  <si>
    <t>雇用最終日</t>
    <rPh sb="0" eb="2">
      <t>コヨウ</t>
    </rPh>
    <rPh sb="2" eb="5">
      <t>サイシュウビ</t>
    </rPh>
    <phoneticPr fontId="3"/>
  </si>
  <si>
    <t>　ついて、上記のとおり賃金の支払いを決定する。</t>
    <rPh sb="5" eb="7">
      <t>ジョウキ</t>
    </rPh>
    <rPh sb="11" eb="13">
      <t>チンギン</t>
    </rPh>
    <rPh sb="14" eb="16">
      <t>シハラ</t>
    </rPh>
    <rPh sb="18" eb="20">
      <t>ケッテイ</t>
    </rPh>
    <phoneticPr fontId="3"/>
  </si>
  <si>
    <t>雇用保険額</t>
    <rPh sb="0" eb="2">
      <t>コヨウ</t>
    </rPh>
    <rPh sb="2" eb="4">
      <t>ホケン</t>
    </rPh>
    <rPh sb="4" eb="5">
      <t>ガク</t>
    </rPh>
    <phoneticPr fontId="3"/>
  </si>
  <si>
    <t>雇用保険の有無</t>
    <rPh sb="0" eb="2">
      <t>コヨウ</t>
    </rPh>
    <rPh sb="2" eb="4">
      <t>ホケン</t>
    </rPh>
    <rPh sb="5" eb="7">
      <t>ウム</t>
    </rPh>
    <phoneticPr fontId="3"/>
  </si>
  <si>
    <t>[雇用保険]</t>
    <rPh sb="1" eb="3">
      <t>コヨウ</t>
    </rPh>
    <rPh sb="3" eb="5">
      <t>ホケン</t>
    </rPh>
    <phoneticPr fontId="3"/>
  </si>
  <si>
    <t>□コース送付済み</t>
    <rPh sb="4" eb="6">
      <t>ソウフ</t>
    </rPh>
    <rPh sb="6" eb="7">
      <t>ス</t>
    </rPh>
    <phoneticPr fontId="3"/>
  </si>
  <si>
    <t>年</t>
    <rPh sb="0" eb="1">
      <t>ネン</t>
    </rPh>
    <phoneticPr fontId="3"/>
  </si>
  <si>
    <t>※出納チェックを外して下さい。</t>
    <rPh sb="1" eb="3">
      <t>スイトウ</t>
    </rPh>
    <rPh sb="8" eb="9">
      <t>ハズ</t>
    </rPh>
    <rPh sb="11" eb="12">
      <t>クダ</t>
    </rPh>
    <phoneticPr fontId="3"/>
  </si>
  <si>
    <t>臨時職員名</t>
    <rPh sb="0" eb="2">
      <t>リンジ</t>
    </rPh>
    <rPh sb="2" eb="4">
      <t>ショクイン</t>
    </rPh>
    <rPh sb="4" eb="5">
      <t>メイ</t>
    </rPh>
    <phoneticPr fontId="3"/>
  </si>
  <si>
    <t>賃金単価（時給）：</t>
    <rPh sb="0" eb="2">
      <t>チンギン</t>
    </rPh>
    <rPh sb="2" eb="4">
      <t>タンカ</t>
    </rPh>
    <rPh sb="5" eb="7">
      <t>ジキュウ</t>
    </rPh>
    <phoneticPr fontId="3"/>
  </si>
  <si>
    <t>号により雇用した臨時職員に</t>
    <phoneticPr fontId="3"/>
  </si>
  <si>
    <t>3-C</t>
    <phoneticPr fontId="3"/>
  </si>
  <si>
    <t>4</t>
    <phoneticPr fontId="3"/>
  </si>
  <si>
    <t>5</t>
    <phoneticPr fontId="3"/>
  </si>
  <si>
    <t>[賃金単価]</t>
    <phoneticPr fontId="3"/>
  </si>
  <si>
    <t>[区分]</t>
    <rPh sb="1" eb="3">
      <t>クブン</t>
    </rPh>
    <phoneticPr fontId="3"/>
  </si>
  <si>
    <t>発行番号</t>
    <rPh sb="0" eb="2">
      <t>ハッコウ</t>
    </rPh>
    <rPh sb="2" eb="4">
      <t>バンゴウ</t>
    </rPh>
    <phoneticPr fontId="3"/>
  </si>
  <si>
    <t>予算執行単位</t>
    <rPh sb="0" eb="2">
      <t>ヨサン</t>
    </rPh>
    <rPh sb="2" eb="4">
      <t>シッコウ</t>
    </rPh>
    <rPh sb="4" eb="6">
      <t>タンイ</t>
    </rPh>
    <phoneticPr fontId="3"/>
  </si>
  <si>
    <t>学修番号/債主ﾏｽﾀｺｰﾄﾞ</t>
    <rPh sb="5" eb="7">
      <t>サイシュ</t>
    </rPh>
    <phoneticPr fontId="3"/>
  </si>
  <si>
    <t>個別支払</t>
    <rPh sb="0" eb="2">
      <t>コベツ</t>
    </rPh>
    <rPh sb="2" eb="4">
      <t>シハライ</t>
    </rPh>
    <phoneticPr fontId="3"/>
  </si>
  <si>
    <t>執行管理単位</t>
    <rPh sb="0" eb="2">
      <t>シッコウ</t>
    </rPh>
    <rPh sb="2" eb="4">
      <t>カンリ</t>
    </rPh>
    <rPh sb="4" eb="6">
      <t>タンイ</t>
    </rPh>
    <phoneticPr fontId="3"/>
  </si>
  <si>
    <t xml:space="preserve">   扶養親族等の数が7人を超える場合には、扶養親族等の数が7人の場合の税額から、その7人を超える</t>
  </si>
  <si>
    <t>契約　　・資金前渡　　・立替払い</t>
    <rPh sb="0" eb="2">
      <t>ケイヤク</t>
    </rPh>
    <rPh sb="5" eb="7">
      <t>シキン</t>
    </rPh>
    <rPh sb="7" eb="8">
      <t>ゼン</t>
    </rPh>
    <rPh sb="8" eb="9">
      <t>ト</t>
    </rPh>
    <rPh sb="12" eb="14">
      <t>タテカエ</t>
    </rPh>
    <rPh sb="14" eb="15">
      <t>ハラ</t>
    </rPh>
    <phoneticPr fontId="3"/>
  </si>
  <si>
    <t>第１管理単位</t>
    <rPh sb="0" eb="1">
      <t>ダイ</t>
    </rPh>
    <rPh sb="2" eb="4">
      <t>カンリ</t>
    </rPh>
    <rPh sb="4" eb="6">
      <t>タンイ</t>
    </rPh>
    <phoneticPr fontId="3"/>
  </si>
  <si>
    <t>研究課題名</t>
    <rPh sb="0" eb="2">
      <t>ケンキュウ</t>
    </rPh>
    <rPh sb="2" eb="3">
      <t>カ</t>
    </rPh>
    <rPh sb="3" eb="5">
      <t>ダイメイ</t>
    </rPh>
    <phoneticPr fontId="3"/>
  </si>
  <si>
    <t>平成</t>
    <rPh sb="0" eb="2">
      <t>ヘイセイ</t>
    </rPh>
    <phoneticPr fontId="3"/>
  </si>
  <si>
    <t>月分</t>
    <rPh sb="0" eb="2">
      <t>ガツブン</t>
    </rPh>
    <phoneticPr fontId="3"/>
  </si>
  <si>
    <t>伝票日付</t>
    <rPh sb="0" eb="2">
      <t>デンピョウ</t>
    </rPh>
    <rPh sb="2" eb="4">
      <t>ヒヅケ</t>
    </rPh>
    <phoneticPr fontId="3"/>
  </si>
  <si>
    <t>契約日</t>
    <rPh sb="0" eb="3">
      <t>ケイヤクビ</t>
    </rPh>
    <phoneticPr fontId="3"/>
  </si>
  <si>
    <t>受入期日</t>
    <rPh sb="0" eb="2">
      <t>ウケイレ</t>
    </rPh>
    <rPh sb="2" eb="4">
      <t>キジツ</t>
    </rPh>
    <phoneticPr fontId="3"/>
  </si>
  <si>
    <t>債主ｺｰﾄﾞ</t>
    <rPh sb="0" eb="2">
      <t>サイシュ</t>
    </rPh>
    <phoneticPr fontId="3"/>
  </si>
  <si>
    <t xml:space="preserve">   その月の社会保</t>
  </si>
  <si>
    <t>甲</t>
  </si>
  <si>
    <t>　</t>
  </si>
  <si>
    <t xml:space="preserve">   険料等控除後の</t>
    <rPh sb="5" eb="6">
      <t>トウ</t>
    </rPh>
    <phoneticPr fontId="3"/>
  </si>
  <si>
    <t>6  人</t>
  </si>
  <si>
    <t>7  人</t>
  </si>
  <si>
    <t>以  上</t>
  </si>
  <si>
    <t>未  満</t>
  </si>
  <si>
    <t>税                                            額</t>
  </si>
  <si>
    <t>税  額</t>
  </si>
  <si>
    <t>円</t>
  </si>
  <si>
    <t>円未満</t>
  </si>
  <si>
    <t xml:space="preserve">賃金計算書 兼 支払決定書   </t>
    <rPh sb="0" eb="2">
      <t>チンギン</t>
    </rPh>
    <rPh sb="2" eb="4">
      <t>ケイサン</t>
    </rPh>
    <rPh sb="4" eb="5">
      <t>ショ</t>
    </rPh>
    <rPh sb="6" eb="7">
      <t>ケン</t>
    </rPh>
    <rPh sb="8" eb="10">
      <t>シハラ</t>
    </rPh>
    <rPh sb="10" eb="12">
      <t>ケッテイ</t>
    </rPh>
    <rPh sb="12" eb="13">
      <t>ショ</t>
    </rPh>
    <phoneticPr fontId="3"/>
  </si>
  <si>
    <r>
      <t xml:space="preserve">           支出負担行為決定書兼購入等依頼書（科研費・</t>
    </r>
    <r>
      <rPr>
        <b/>
        <u val="double"/>
        <sz val="16"/>
        <rFont val="HG丸ｺﾞｼｯｸM-PRO"/>
        <family val="3"/>
        <charset val="128"/>
      </rPr>
      <t>賃金専用</t>
    </r>
    <r>
      <rPr>
        <b/>
        <sz val="16"/>
        <rFont val="HG丸ｺﾞｼｯｸM-PRO"/>
        <family val="3"/>
        <charset val="128"/>
      </rPr>
      <t>）</t>
    </r>
    <rPh sb="11" eb="13">
      <t>シシュツ</t>
    </rPh>
    <rPh sb="13" eb="15">
      <t>フタン</t>
    </rPh>
    <rPh sb="15" eb="17">
      <t>コウイ</t>
    </rPh>
    <rPh sb="17" eb="19">
      <t>ケッテイ</t>
    </rPh>
    <rPh sb="19" eb="20">
      <t>ショ</t>
    </rPh>
    <rPh sb="20" eb="21">
      <t>ケン</t>
    </rPh>
    <rPh sb="21" eb="23">
      <t>コウニュウ</t>
    </rPh>
    <rPh sb="23" eb="24">
      <t>トウ</t>
    </rPh>
    <rPh sb="24" eb="26">
      <t>イライ</t>
    </rPh>
    <rPh sb="26" eb="27">
      <t>ショ</t>
    </rPh>
    <rPh sb="28" eb="30">
      <t>カケン</t>
    </rPh>
    <rPh sb="30" eb="31">
      <t>ヒ</t>
    </rPh>
    <rPh sb="32" eb="34">
      <t>チンギン</t>
    </rPh>
    <rPh sb="34" eb="36">
      <t>センヨウ</t>
    </rPh>
    <phoneticPr fontId="3"/>
  </si>
  <si>
    <r>
      <t>00</t>
    </r>
    <r>
      <rPr>
        <sz val="11"/>
        <rFont val="ＭＳ Ｐゴシック"/>
        <family val="3"/>
        <charset val="128"/>
      </rPr>
      <t xml:space="preserve"> ： </t>
    </r>
    <r>
      <rPr>
        <sz val="11"/>
        <rFont val="ＭＳ Ｐゴシック"/>
        <family val="3"/>
        <charset val="128"/>
      </rPr>
      <t>対象外</t>
    </r>
    <r>
      <rPr>
        <sz val="11"/>
        <rFont val="ＭＳ Ｐゴシック"/>
        <family val="3"/>
        <charset val="128"/>
      </rPr>
      <t/>
    </r>
    <rPh sb="5" eb="7">
      <t>タイショウ</t>
    </rPh>
    <rPh sb="7" eb="8">
      <t>ガイ</t>
    </rPh>
    <phoneticPr fontId="3"/>
  </si>
  <si>
    <r>
      <t>85</t>
    </r>
    <r>
      <rPr>
        <sz val="11"/>
        <rFont val="ＭＳ Ｐゴシック"/>
        <family val="3"/>
        <charset val="128"/>
      </rPr>
      <t xml:space="preserve"> ： </t>
    </r>
    <r>
      <rPr>
        <sz val="11"/>
        <rFont val="ＭＳ Ｐゴシック"/>
        <family val="3"/>
        <charset val="128"/>
      </rPr>
      <t>非・不課税</t>
    </r>
    <r>
      <rPr>
        <sz val="11"/>
        <rFont val="ＭＳ Ｐゴシック"/>
        <family val="3"/>
        <charset val="128"/>
      </rPr>
      <t/>
    </r>
    <rPh sb="5" eb="6">
      <t>ヒ</t>
    </rPh>
    <rPh sb="7" eb="8">
      <t>フ</t>
    </rPh>
    <rPh sb="8" eb="10">
      <t>カゼイ</t>
    </rPh>
    <phoneticPr fontId="3"/>
  </si>
  <si>
    <t>扶        養        親        族        等        の        数</t>
  </si>
  <si>
    <t>乙</t>
  </si>
  <si>
    <t xml:space="preserve">   給与等の金額</t>
    <rPh sb="3" eb="5">
      <t>キュウヨ</t>
    </rPh>
    <phoneticPr fontId="3"/>
  </si>
  <si>
    <t>0  人</t>
  </si>
  <si>
    <t>1  人</t>
  </si>
  <si>
    <t>2  人</t>
  </si>
  <si>
    <t>3  人</t>
  </si>
  <si>
    <t>4  人</t>
  </si>
  <si>
    <t>5  人</t>
  </si>
  <si>
    <t>源泉徴収の有無</t>
    <rPh sb="0" eb="2">
      <t>ゲンセン</t>
    </rPh>
    <rPh sb="2" eb="4">
      <t>チョウシュウ</t>
    </rPh>
    <rPh sb="5" eb="7">
      <t>ウム</t>
    </rPh>
    <phoneticPr fontId="3"/>
  </si>
  <si>
    <t>賃金単価（時給）</t>
    <rPh sb="0" eb="2">
      <t>チンギン</t>
    </rPh>
    <rPh sb="2" eb="4">
      <t>タンカ</t>
    </rPh>
    <rPh sb="5" eb="7">
      <t>ジキュウ</t>
    </rPh>
    <phoneticPr fontId="3"/>
  </si>
  <si>
    <t>勤務時間</t>
    <rPh sb="0" eb="2">
      <t>キンム</t>
    </rPh>
    <rPh sb="2" eb="4">
      <t>ジカン</t>
    </rPh>
    <phoneticPr fontId="3"/>
  </si>
  <si>
    <t>賃金支払額</t>
    <rPh sb="0" eb="2">
      <t>チンギン</t>
    </rPh>
    <rPh sb="2" eb="4">
      <t>シハライ</t>
    </rPh>
    <rPh sb="4" eb="5">
      <t>ガク</t>
    </rPh>
    <phoneticPr fontId="3"/>
  </si>
  <si>
    <t>源泉徴収額</t>
    <rPh sb="0" eb="2">
      <t>ゲンセン</t>
    </rPh>
    <rPh sb="2" eb="4">
      <t>チョウシュウ</t>
    </rPh>
    <rPh sb="4" eb="5">
      <t>ガク</t>
    </rPh>
    <phoneticPr fontId="3"/>
  </si>
  <si>
    <t>本人支払額</t>
    <rPh sb="0" eb="2">
      <t>ホンニン</t>
    </rPh>
    <rPh sb="2" eb="4">
      <t>シハライ</t>
    </rPh>
    <rPh sb="4" eb="5">
      <t>ガク</t>
    </rPh>
    <phoneticPr fontId="3"/>
  </si>
  <si>
    <t>〔雇用内容〕</t>
    <rPh sb="1" eb="3">
      <t>コヨウ</t>
    </rPh>
    <rPh sb="3" eb="5">
      <t>ナイヨウ</t>
    </rPh>
    <phoneticPr fontId="3"/>
  </si>
  <si>
    <t>勤務日数</t>
    <rPh sb="0" eb="2">
      <t>キンム</t>
    </rPh>
    <rPh sb="2" eb="4">
      <t>ニッスウ</t>
    </rPh>
    <phoneticPr fontId="3"/>
  </si>
  <si>
    <t>[借]勘定科目</t>
    <rPh sb="1" eb="2">
      <t>シャク</t>
    </rPh>
    <rPh sb="3" eb="5">
      <t>カンジョウ</t>
    </rPh>
    <rPh sb="5" eb="7">
      <t>カモク</t>
    </rPh>
    <phoneticPr fontId="3"/>
  </si>
  <si>
    <t>[貸]勘定科目</t>
    <rPh sb="1" eb="2">
      <t>カシ</t>
    </rPh>
    <rPh sb="3" eb="5">
      <t>カンジョウ</t>
    </rPh>
    <rPh sb="5" eb="7">
      <t>カモク</t>
    </rPh>
    <phoneticPr fontId="3"/>
  </si>
  <si>
    <t>賃　金　支　給　明　細　書</t>
    <rPh sb="0" eb="1">
      <t>チン</t>
    </rPh>
    <rPh sb="2" eb="3">
      <t>キン</t>
    </rPh>
    <rPh sb="4" eb="5">
      <t>ササ</t>
    </rPh>
    <rPh sb="6" eb="7">
      <t>キュウ</t>
    </rPh>
    <rPh sb="8" eb="9">
      <t>メイ</t>
    </rPh>
    <rPh sb="10" eb="11">
      <t>ホソ</t>
    </rPh>
    <rPh sb="12" eb="13">
      <t>ショ</t>
    </rPh>
    <phoneticPr fontId="3"/>
  </si>
  <si>
    <t>所属</t>
    <rPh sb="0" eb="2">
      <t>ショゾク</t>
    </rPh>
    <phoneticPr fontId="3"/>
  </si>
  <si>
    <t>担当教員</t>
    <rPh sb="0" eb="2">
      <t>タントウ</t>
    </rPh>
    <rPh sb="2" eb="4">
      <t>キョウイン</t>
    </rPh>
    <phoneticPr fontId="3"/>
  </si>
  <si>
    <t>対象期間</t>
    <rPh sb="0" eb="2">
      <t>タイショウ</t>
    </rPh>
    <rPh sb="2" eb="4">
      <t>キカン</t>
    </rPh>
    <phoneticPr fontId="3"/>
  </si>
  <si>
    <t>時給</t>
    <rPh sb="0" eb="2">
      <t>ジキュウ</t>
    </rPh>
    <phoneticPr fontId="3"/>
  </si>
  <si>
    <t>控除額</t>
    <rPh sb="0" eb="2">
      <t>コウジョ</t>
    </rPh>
    <rPh sb="2" eb="3">
      <t>ガク</t>
    </rPh>
    <phoneticPr fontId="3"/>
  </si>
  <si>
    <t>差引支給額</t>
    <rPh sb="0" eb="2">
      <t>サシヒ</t>
    </rPh>
    <rPh sb="2" eb="4">
      <t>シキュウ</t>
    </rPh>
    <rPh sb="4" eb="5">
      <t>ガク</t>
    </rPh>
    <phoneticPr fontId="3"/>
  </si>
  <si>
    <t>支給年月日</t>
    <rPh sb="0" eb="2">
      <t>シキュウ</t>
    </rPh>
    <rPh sb="2" eb="3">
      <t>ネン</t>
    </rPh>
    <rPh sb="3" eb="5">
      <t>ガッピ</t>
    </rPh>
    <phoneticPr fontId="3"/>
  </si>
  <si>
    <t>（カナ）</t>
    <phoneticPr fontId="3"/>
  </si>
  <si>
    <t>所属（コース名）</t>
    <rPh sb="0" eb="2">
      <t>ショゾク</t>
    </rPh>
    <rPh sb="6" eb="7">
      <t>メイ</t>
    </rPh>
    <phoneticPr fontId="3"/>
  </si>
  <si>
    <t>契約件名</t>
    <rPh sb="0" eb="2">
      <t>ケイヤク</t>
    </rPh>
    <rPh sb="2" eb="4">
      <t>ケンメイ</t>
    </rPh>
    <phoneticPr fontId="3"/>
  </si>
  <si>
    <r>
      <t>2</t>
    </r>
    <r>
      <rPr>
        <sz val="11"/>
        <rFont val="ＭＳ Ｐゴシック"/>
        <family val="3"/>
        <charset val="128"/>
      </rPr>
      <t>01：     給与</t>
    </r>
    <rPh sb="9" eb="11">
      <t>キュウヨ</t>
    </rPh>
    <phoneticPr fontId="3"/>
  </si>
  <si>
    <r>
      <t>42100：</t>
    </r>
    <r>
      <rPr>
        <sz val="11"/>
        <rFont val="ＭＳ Ｐゴシック"/>
        <family val="3"/>
        <charset val="128"/>
      </rPr>
      <t xml:space="preserve"> </t>
    </r>
    <r>
      <rPr>
        <sz val="11"/>
        <rFont val="ＭＳ Ｐゴシック"/>
        <family val="3"/>
        <charset val="128"/>
      </rPr>
      <t>預り金（雇用保険）</t>
    </r>
    <rPh sb="7" eb="8">
      <t>アズカ</t>
    </rPh>
    <rPh sb="9" eb="10">
      <t>キン</t>
    </rPh>
    <rPh sb="11" eb="13">
      <t>コヨウ</t>
    </rPh>
    <rPh sb="13" eb="15">
      <t>ホケン</t>
    </rPh>
    <phoneticPr fontId="3"/>
  </si>
  <si>
    <t>★源泉徴収の有無を選択★</t>
    <rPh sb="1" eb="3">
      <t>ゲンセン</t>
    </rPh>
    <rPh sb="3" eb="5">
      <t>チョウシュウ</t>
    </rPh>
    <rPh sb="6" eb="8">
      <t>ウム</t>
    </rPh>
    <rPh sb="9" eb="11">
      <t>センタク</t>
    </rPh>
    <phoneticPr fontId="3"/>
  </si>
  <si>
    <t>★職を選択★</t>
    <rPh sb="1" eb="2">
      <t>ショク</t>
    </rPh>
    <rPh sb="3" eb="5">
      <t>センタク</t>
    </rPh>
    <phoneticPr fontId="3"/>
  </si>
  <si>
    <t>★区分を選択してください★</t>
    <rPh sb="1" eb="3">
      <t>クブン</t>
    </rPh>
    <rPh sb="4" eb="6">
      <t>センタク</t>
    </rPh>
    <phoneticPr fontId="3"/>
  </si>
  <si>
    <t>源泉徴収の有無：</t>
    <rPh sb="0" eb="2">
      <t>ゲンセン</t>
    </rPh>
    <rPh sb="2" eb="4">
      <t>チョウシュウ</t>
    </rPh>
    <rPh sb="5" eb="7">
      <t>ウム</t>
    </rPh>
    <phoneticPr fontId="3"/>
  </si>
  <si>
    <t>[源泉徴収]</t>
    <rPh sb="1" eb="3">
      <t>ゲンセン</t>
    </rPh>
    <rPh sb="3" eb="5">
      <t>チョウシュウ</t>
    </rPh>
    <phoneticPr fontId="3"/>
  </si>
  <si>
    <t>□賃金・報酬データ</t>
    <rPh sb="1" eb="3">
      <t>チンギン</t>
    </rPh>
    <rPh sb="4" eb="6">
      <t>ホウシュウ</t>
    </rPh>
    <phoneticPr fontId="3"/>
  </si>
  <si>
    <t>職</t>
    <rPh sb="0" eb="1">
      <t>ショク</t>
    </rPh>
    <phoneticPr fontId="3"/>
  </si>
  <si>
    <t>1</t>
    <phoneticPr fontId="3"/>
  </si>
  <si>
    <t>研究代表者</t>
    <phoneticPr fontId="3"/>
  </si>
  <si>
    <t>予算詳細コード</t>
    <rPh sb="0" eb="2">
      <t>ヨサン</t>
    </rPh>
    <rPh sb="2" eb="4">
      <t>ショウサイ</t>
    </rPh>
    <phoneticPr fontId="3"/>
  </si>
  <si>
    <t>(ﾌﾘｶﾞﾅ)
氏名</t>
    <rPh sb="8" eb="10">
      <t>シメイ</t>
    </rPh>
    <phoneticPr fontId="3"/>
  </si>
  <si>
    <t>業務内容</t>
    <rPh sb="0" eb="2">
      <t>ギョウム</t>
    </rPh>
    <rPh sb="2" eb="4">
      <t>ナイヨウ</t>
    </rPh>
    <phoneticPr fontId="3"/>
  </si>
  <si>
    <r>
      <t>42050：</t>
    </r>
    <r>
      <rPr>
        <sz val="11"/>
        <rFont val="ＭＳ Ｐゴシック"/>
        <family val="3"/>
        <charset val="128"/>
      </rPr>
      <t xml:space="preserve"> </t>
    </r>
    <r>
      <rPr>
        <sz val="11"/>
        <rFont val="ＭＳ Ｐゴシック"/>
        <family val="3"/>
        <charset val="128"/>
      </rPr>
      <t>預り金（所得税）</t>
    </r>
    <rPh sb="7" eb="8">
      <t>アズカ</t>
    </rPh>
    <rPh sb="9" eb="10">
      <t>キン</t>
    </rPh>
    <rPh sb="11" eb="14">
      <t>ショトクゼイ</t>
    </rPh>
    <phoneticPr fontId="3"/>
  </si>
  <si>
    <t xml:space="preserve">業務内容  </t>
    <rPh sb="0" eb="2">
      <t>ギョウム</t>
    </rPh>
    <rPh sb="2" eb="4">
      <t>ナイヨウ</t>
    </rPh>
    <phoneticPr fontId="3"/>
  </si>
  <si>
    <t>取引番号(伝票番号)：</t>
    <rPh sb="0" eb="2">
      <t>トリヒキ</t>
    </rPh>
    <rPh sb="2" eb="4">
      <t>バンゴウ</t>
    </rPh>
    <rPh sb="5" eb="7">
      <t>デンピョウ</t>
    </rPh>
    <rPh sb="7" eb="9">
      <t>バンゴウ</t>
    </rPh>
    <phoneticPr fontId="3"/>
  </si>
  <si>
    <t>41515：預り金</t>
    <rPh sb="6" eb="7">
      <t>アズカ</t>
    </rPh>
    <rPh sb="8" eb="9">
      <t>キン</t>
    </rPh>
    <phoneticPr fontId="3"/>
  </si>
  <si>
    <t>（人件費・雇用保険）</t>
    <rPh sb="1" eb="3">
      <t>ジンケン</t>
    </rPh>
    <rPh sb="3" eb="4">
      <t>ヒ</t>
    </rPh>
    <rPh sb="5" eb="7">
      <t>コヨウ</t>
    </rPh>
    <rPh sb="7" eb="9">
      <t>ホケン</t>
    </rPh>
    <phoneticPr fontId="3"/>
  </si>
  <si>
    <t>41520：預り金</t>
    <rPh sb="6" eb="7">
      <t>アズカ</t>
    </rPh>
    <rPh sb="8" eb="9">
      <t>キン</t>
    </rPh>
    <phoneticPr fontId="3"/>
  </si>
  <si>
    <t>（人件費・所得税）</t>
    <phoneticPr fontId="3"/>
  </si>
  <si>
    <t>1,010,000円</t>
    <rPh sb="9" eb="10">
      <t>エン</t>
    </rPh>
    <phoneticPr fontId="3"/>
  </si>
  <si>
    <t>1,010,000円の場合の税額に、その月の社会保険料等控除後の給与等の金額のうち</t>
    <rPh sb="27" eb="28">
      <t>トウ</t>
    </rPh>
    <phoneticPr fontId="3"/>
  </si>
  <si>
    <t xml:space="preserve"> ない金額</t>
  </si>
  <si>
    <t xml:space="preserve"> </t>
  </si>
  <si>
    <t xml:space="preserve"> る金額</t>
  </si>
  <si>
    <t>賃金支払額：</t>
    <rPh sb="0" eb="2">
      <t>チンギン</t>
    </rPh>
    <rPh sb="2" eb="4">
      <t>シハライ</t>
    </rPh>
    <rPh sb="4" eb="5">
      <t>ガク</t>
    </rPh>
    <phoneticPr fontId="3"/>
  </si>
  <si>
    <t>源泉徴収額：</t>
    <rPh sb="0" eb="2">
      <t>ゲンセン</t>
    </rPh>
    <rPh sb="2" eb="4">
      <t>チョウシュウ</t>
    </rPh>
    <rPh sb="4" eb="5">
      <t>ガク</t>
    </rPh>
    <phoneticPr fontId="3"/>
  </si>
  <si>
    <t>教授</t>
    <rPh sb="0" eb="2">
      <t>キョウジュ</t>
    </rPh>
    <phoneticPr fontId="3"/>
  </si>
  <si>
    <t>准教授</t>
    <rPh sb="0" eb="1">
      <t>ジュン</t>
    </rPh>
    <rPh sb="1" eb="3">
      <t>キョウジュ</t>
    </rPh>
    <phoneticPr fontId="3"/>
  </si>
  <si>
    <t>助教</t>
    <rPh sb="0" eb="1">
      <t>スケ</t>
    </rPh>
    <rPh sb="1" eb="2">
      <t>キョウ</t>
    </rPh>
    <phoneticPr fontId="3"/>
  </si>
  <si>
    <t>特別研究員</t>
    <rPh sb="0" eb="2">
      <t>トクベツ</t>
    </rPh>
    <rPh sb="2" eb="5">
      <t>ケンキュウイン</t>
    </rPh>
    <phoneticPr fontId="3"/>
  </si>
  <si>
    <t>）</t>
    <phoneticPr fontId="3"/>
  </si>
  <si>
    <t>リサーチアシスタント（</t>
    <phoneticPr fontId="3"/>
  </si>
  <si>
    <t>客員教員（</t>
    <rPh sb="0" eb="2">
      <t>キャクイン</t>
    </rPh>
    <rPh sb="2" eb="4">
      <t>キョウイン</t>
    </rPh>
    <phoneticPr fontId="3"/>
  </si>
  <si>
    <t>特任教員（</t>
    <rPh sb="0" eb="1">
      <t>トク</t>
    </rPh>
    <rPh sb="1" eb="2">
      <t>ニン</t>
    </rPh>
    <rPh sb="2" eb="4">
      <t>キョウイン</t>
    </rPh>
    <phoneticPr fontId="3"/>
  </si>
  <si>
    <t>[職]</t>
    <rPh sb="1" eb="2">
      <t>ショク</t>
    </rPh>
    <phoneticPr fontId="3"/>
  </si>
  <si>
    <t>研究代表者</t>
    <rPh sb="0" eb="2">
      <t>ケンキュウ</t>
    </rPh>
    <rPh sb="2" eb="5">
      <t>ダイヒョウシャ</t>
    </rPh>
    <phoneticPr fontId="3"/>
  </si>
  <si>
    <t>賃金</t>
    <rPh sb="0" eb="2">
      <t>チンギン</t>
    </rPh>
    <phoneticPr fontId="3"/>
  </si>
  <si>
    <t>□会計管理課完了</t>
    <rPh sb="1" eb="3">
      <t>カイケイ</t>
    </rPh>
    <rPh sb="3" eb="6">
      <t>カンリカ</t>
    </rPh>
    <rPh sb="6" eb="8">
      <t>カンリョウ</t>
    </rPh>
    <phoneticPr fontId="3"/>
  </si>
  <si>
    <t>勤務時間数：</t>
    <rPh sb="0" eb="2">
      <t>キンム</t>
    </rPh>
    <rPh sb="2" eb="4">
      <t>ジカン</t>
    </rPh>
    <rPh sb="4" eb="5">
      <t>スウ</t>
    </rPh>
    <phoneticPr fontId="3"/>
  </si>
  <si>
    <t>勤務時間数</t>
    <rPh sb="0" eb="2">
      <t>キンム</t>
    </rPh>
    <rPh sb="2" eb="4">
      <t>ジカン</t>
    </rPh>
    <rPh sb="4" eb="5">
      <t>スウ</t>
    </rPh>
    <phoneticPr fontId="3"/>
  </si>
  <si>
    <t>都市教養学部（理系）</t>
    <rPh sb="0" eb="2">
      <t>トシ</t>
    </rPh>
    <rPh sb="2" eb="4">
      <t>キョウヨウ</t>
    </rPh>
    <rPh sb="4" eb="6">
      <t>ガクブ</t>
    </rPh>
    <rPh sb="7" eb="9">
      <t>リケイ</t>
    </rPh>
    <phoneticPr fontId="3"/>
  </si>
  <si>
    <t>入力用　</t>
  </si>
  <si>
    <t>雇用保険料の有無：</t>
    <rPh sb="0" eb="2">
      <t>コヨウ</t>
    </rPh>
    <rPh sb="2" eb="4">
      <t>ホケン</t>
    </rPh>
    <rPh sb="4" eb="5">
      <t>リョウ</t>
    </rPh>
    <rPh sb="6" eb="8">
      <t>ウム</t>
    </rPh>
    <phoneticPr fontId="3"/>
  </si>
  <si>
    <t>[雇用保険料]</t>
    <rPh sb="1" eb="3">
      <t>コヨウ</t>
    </rPh>
    <rPh sb="3" eb="5">
      <t>ホケン</t>
    </rPh>
    <rPh sb="5" eb="6">
      <t>リョウ</t>
    </rPh>
    <phoneticPr fontId="3"/>
  </si>
  <si>
    <t>★雇用保険の有無を選択★</t>
    <rPh sb="1" eb="3">
      <t>コヨウ</t>
    </rPh>
    <rPh sb="3" eb="5">
      <t>ホケン</t>
    </rPh>
    <rPh sb="6" eb="8">
      <t>ウム</t>
    </rPh>
    <rPh sb="9" eb="11">
      <t>センタク</t>
    </rPh>
    <phoneticPr fontId="3"/>
  </si>
  <si>
    <t>無し</t>
    <rPh sb="0" eb="1">
      <t>ナ</t>
    </rPh>
    <phoneticPr fontId="3"/>
  </si>
  <si>
    <t>有り</t>
    <rPh sb="0" eb="1">
      <t>ア</t>
    </rPh>
    <phoneticPr fontId="3"/>
  </si>
  <si>
    <t>雇用保険額：</t>
    <rPh sb="0" eb="2">
      <t>コヨウ</t>
    </rPh>
    <rPh sb="2" eb="4">
      <t>ホケン</t>
    </rPh>
    <rPh sb="4" eb="5">
      <t>ガク</t>
    </rPh>
    <phoneticPr fontId="3"/>
  </si>
  <si>
    <t>（コード）</t>
    <phoneticPr fontId="3"/>
  </si>
  <si>
    <t>有り（3ヶ月以上）</t>
    <rPh sb="0" eb="1">
      <t>ア</t>
    </rPh>
    <rPh sb="5" eb="6">
      <t>ゲツ</t>
    </rPh>
    <rPh sb="6" eb="8">
      <t>イジョウ</t>
    </rPh>
    <phoneticPr fontId="3"/>
  </si>
  <si>
    <t>賃金の支出</t>
    <rPh sb="0" eb="2">
      <t>チンギン</t>
    </rPh>
    <rPh sb="3" eb="5">
      <t>シシュツ</t>
    </rPh>
    <phoneticPr fontId="3"/>
  </si>
  <si>
    <t>執行科目</t>
    <rPh sb="0" eb="2">
      <t>シッコウ</t>
    </rPh>
    <rPh sb="2" eb="4">
      <t>カモク</t>
    </rPh>
    <phoneticPr fontId="3"/>
  </si>
  <si>
    <t>謝金等　</t>
    <rPh sb="0" eb="2">
      <t>シャキン</t>
    </rPh>
    <rPh sb="2" eb="3">
      <t>トウ</t>
    </rPh>
    <phoneticPr fontId="3"/>
  </si>
  <si>
    <t>取引区分</t>
    <rPh sb="0" eb="2">
      <t>トリヒキ</t>
    </rPh>
    <rPh sb="2" eb="4">
      <t>クブン</t>
    </rPh>
    <phoneticPr fontId="3"/>
  </si>
  <si>
    <t>口座振込（賃金）　　</t>
    <rPh sb="0" eb="2">
      <t>コウザ</t>
    </rPh>
    <rPh sb="2" eb="4">
      <t>フリコミ</t>
    </rPh>
    <rPh sb="5" eb="7">
      <t>チンギン</t>
    </rPh>
    <phoneticPr fontId="3"/>
  </si>
  <si>
    <t>支出予定年月日</t>
    <rPh sb="0" eb="2">
      <t>シシュツ</t>
    </rPh>
    <rPh sb="2" eb="4">
      <t>ヨテイ</t>
    </rPh>
    <rPh sb="4" eb="7">
      <t>ネンガッピ</t>
    </rPh>
    <phoneticPr fontId="3"/>
  </si>
  <si>
    <t>平成　　　　年　　　　月　　　　日</t>
    <rPh sb="0" eb="2">
      <t>ヘイセイ</t>
    </rPh>
    <rPh sb="6" eb="7">
      <t>ネン</t>
    </rPh>
    <rPh sb="11" eb="12">
      <t>ガツ</t>
    </rPh>
    <rPh sb="16" eb="17">
      <t>ニチ</t>
    </rPh>
    <phoneticPr fontId="3"/>
  </si>
  <si>
    <t>決　定　者</t>
    <rPh sb="0" eb="1">
      <t>ケツ</t>
    </rPh>
    <rPh sb="2" eb="3">
      <t>サダム</t>
    </rPh>
    <rPh sb="4" eb="5">
      <t>シャ</t>
    </rPh>
    <phoneticPr fontId="3"/>
  </si>
  <si>
    <t>担当者</t>
    <rPh sb="0" eb="2">
      <t>タントウ</t>
    </rPh>
    <rPh sb="2" eb="3">
      <t>シャ</t>
    </rPh>
    <phoneticPr fontId="3"/>
  </si>
  <si>
    <t>例：3-B</t>
    <rPh sb="0" eb="1">
      <t>レイ</t>
    </rPh>
    <phoneticPr fontId="3"/>
  </si>
  <si>
    <t>2</t>
    <phoneticPr fontId="3"/>
  </si>
  <si>
    <t>3-A</t>
    <phoneticPr fontId="3"/>
  </si>
  <si>
    <t>3-B</t>
    <phoneticPr fontId="3"/>
  </si>
  <si>
    <t>研究種別</t>
    <rPh sb="0" eb="2">
      <t>ケンキュウ</t>
    </rPh>
    <rPh sb="2" eb="4">
      <t>シュベツ</t>
    </rPh>
    <phoneticPr fontId="3"/>
  </si>
  <si>
    <t>氏名</t>
    <rPh sb="0" eb="2">
      <t>シメイ</t>
    </rPh>
    <phoneticPr fontId="3"/>
  </si>
  <si>
    <t>暫定的計算シート</t>
    <rPh sb="0" eb="2">
      <t>ザンテイ</t>
    </rPh>
    <rPh sb="2" eb="3">
      <t>テキ</t>
    </rPh>
    <rPh sb="3" eb="5">
      <t>ケイサン</t>
    </rPh>
    <phoneticPr fontId="3"/>
  </si>
  <si>
    <t>本来、「日額丙欄適用」の場合は,日々の税額計算を行い、その合計額を控除する必要がある。</t>
    <rPh sb="0" eb="2">
      <t>ホンライ</t>
    </rPh>
    <rPh sb="4" eb="6">
      <t>ニチガク</t>
    </rPh>
    <rPh sb="6" eb="7">
      <t>ヘイ</t>
    </rPh>
    <rPh sb="7" eb="8">
      <t>ラン</t>
    </rPh>
    <rPh sb="8" eb="10">
      <t>テキヨウ</t>
    </rPh>
    <rPh sb="12" eb="14">
      <t>バアイ</t>
    </rPh>
    <rPh sb="16" eb="18">
      <t>ヒビ</t>
    </rPh>
    <rPh sb="19" eb="21">
      <t>ゼイガク</t>
    </rPh>
    <rPh sb="21" eb="23">
      <t>ケイサン</t>
    </rPh>
    <rPh sb="24" eb="25">
      <t>オコナ</t>
    </rPh>
    <rPh sb="29" eb="32">
      <t>ゴウケイガク</t>
    </rPh>
    <rPh sb="33" eb="35">
      <t>コウジョ</t>
    </rPh>
    <rPh sb="37" eb="39">
      <t>ヒツヨウ</t>
    </rPh>
    <phoneticPr fontId="3"/>
  </si>
  <si>
    <t>そのため、暫定的にその日数を計上すれば、控除額の自動計算ができる。</t>
    <rPh sb="5" eb="8">
      <t>ザンテイテキ</t>
    </rPh>
    <rPh sb="11" eb="13">
      <t>ニッスウ</t>
    </rPh>
    <rPh sb="14" eb="16">
      <t>ケイジョウ</t>
    </rPh>
    <rPh sb="20" eb="23">
      <t>コウジョガク</t>
    </rPh>
    <rPh sb="24" eb="26">
      <t>ジドウ</t>
    </rPh>
    <rPh sb="26" eb="28">
      <t>ケイサン</t>
    </rPh>
    <phoneticPr fontId="3"/>
  </si>
  <si>
    <t>税額単価</t>
    <rPh sb="0" eb="2">
      <t>ゼイガク</t>
    </rPh>
    <rPh sb="2" eb="4">
      <t>タンカ</t>
    </rPh>
    <phoneticPr fontId="3"/>
  </si>
  <si>
    <t>→</t>
    <phoneticPr fontId="3"/>
  </si>
  <si>
    <t>決定区分</t>
    <rPh sb="0" eb="2">
      <t>ケッテイ</t>
    </rPh>
    <rPh sb="2" eb="4">
      <t>クブン</t>
    </rPh>
    <phoneticPr fontId="3"/>
  </si>
  <si>
    <t>会計年度</t>
    <rPh sb="0" eb="2">
      <t>カイケイ</t>
    </rPh>
    <rPh sb="2" eb="4">
      <t>ネンド</t>
    </rPh>
    <phoneticPr fontId="3"/>
  </si>
  <si>
    <r>
      <t>受入備考</t>
    </r>
    <r>
      <rPr>
        <sz val="6"/>
        <rFont val="ＭＳ Ｐゴシック"/>
        <family val="3"/>
        <charset val="128"/>
      </rPr>
      <t>(コード)</t>
    </r>
    <rPh sb="0" eb="2">
      <t>ウケイレ</t>
    </rPh>
    <rPh sb="2" eb="4">
      <t>ビコウ</t>
    </rPh>
    <phoneticPr fontId="3"/>
  </si>
  <si>
    <t>無し（2ヶ月以内）</t>
    <rPh sb="0" eb="1">
      <t>ナ</t>
    </rPh>
    <rPh sb="5" eb="6">
      <t>ゲツ</t>
    </rPh>
    <rPh sb="6" eb="8">
      <t>イナイ</t>
    </rPh>
    <phoneticPr fontId="3"/>
  </si>
  <si>
    <t>有り（2ヶ月以内）</t>
    <rPh sb="0" eb="1">
      <t>ア</t>
    </rPh>
    <rPh sb="5" eb="6">
      <t>ゲツ</t>
    </rPh>
    <rPh sb="6" eb="8">
      <t>イナイ</t>
    </rPh>
    <phoneticPr fontId="3"/>
  </si>
  <si>
    <t>〔賃金の支払〕</t>
    <rPh sb="1" eb="3">
      <t>チンギン</t>
    </rPh>
    <rPh sb="4" eb="6">
      <t>シハライ</t>
    </rPh>
    <phoneticPr fontId="3"/>
  </si>
  <si>
    <t>件名</t>
    <phoneticPr fontId="3"/>
  </si>
  <si>
    <t>不課税</t>
    <rPh sb="0" eb="1">
      <t>フ</t>
    </rPh>
    <rPh sb="1" eb="3">
      <t>カゼイ</t>
    </rPh>
    <phoneticPr fontId="3"/>
  </si>
  <si>
    <r>
      <t>受入備考</t>
    </r>
    <r>
      <rPr>
        <sz val="6"/>
        <rFont val="ＭＳ Ｐゴシック"/>
        <family val="3"/>
        <charset val="128"/>
      </rPr>
      <t>(表示)</t>
    </r>
    <rPh sb="0" eb="2">
      <t>ウケイレ</t>
    </rPh>
    <rPh sb="2" eb="4">
      <t>ビコウ</t>
    </rPh>
    <rPh sb="5" eb="7">
      <t>ヒョウジ</t>
    </rPh>
    <phoneticPr fontId="3"/>
  </si>
  <si>
    <t>調査（係長）</t>
    <rPh sb="0" eb="2">
      <t>チョウサ</t>
    </rPh>
    <rPh sb="3" eb="5">
      <t>カカリチョウ</t>
    </rPh>
    <phoneticPr fontId="3"/>
  </si>
  <si>
    <t>課長</t>
    <rPh sb="0" eb="2">
      <t>カチョウ</t>
    </rPh>
    <phoneticPr fontId="3"/>
  </si>
  <si>
    <t>都市教養学部（理系）</t>
    <rPh sb="0" eb="1">
      <t>ト</t>
    </rPh>
    <rPh sb="1" eb="2">
      <t>シ</t>
    </rPh>
    <rPh sb="2" eb="4">
      <t>キョウヨウ</t>
    </rPh>
    <rPh sb="4" eb="6">
      <t>ガクブ</t>
    </rPh>
    <rPh sb="7" eb="9">
      <t>リケイ</t>
    </rPh>
    <phoneticPr fontId="3"/>
  </si>
  <si>
    <t>支給日：　</t>
    <rPh sb="0" eb="3">
      <t>シキュウビ</t>
    </rPh>
    <phoneticPr fontId="3"/>
  </si>
  <si>
    <t>勤務時間数</t>
    <rPh sb="0" eb="2">
      <t>キンム</t>
    </rPh>
    <rPh sb="2" eb="5">
      <t>ジカンスウ</t>
    </rPh>
    <phoneticPr fontId="3"/>
  </si>
  <si>
    <t>支払予定日</t>
    <rPh sb="0" eb="2">
      <t>シハラ</t>
    </rPh>
    <rPh sb="2" eb="5">
      <t>ヨテイビ</t>
    </rPh>
    <phoneticPr fontId="3"/>
  </si>
  <si>
    <t>その月の初日(一日）→　</t>
    <rPh sb="2" eb="3">
      <t>ツキ</t>
    </rPh>
    <rPh sb="4" eb="5">
      <t>ショ</t>
    </rPh>
    <rPh sb="5" eb="6">
      <t>ニチ</t>
    </rPh>
    <rPh sb="7" eb="9">
      <t>ツイタチ</t>
    </rPh>
    <phoneticPr fontId="3"/>
  </si>
  <si>
    <t>その月の最終勤務日→　</t>
    <rPh sb="2" eb="3">
      <t>ツキ</t>
    </rPh>
    <rPh sb="4" eb="6">
      <t>サイシュウ</t>
    </rPh>
    <rPh sb="6" eb="9">
      <t>キンムビ</t>
    </rPh>
    <phoneticPr fontId="3"/>
  </si>
  <si>
    <t>支払予定日（源泉分）</t>
    <rPh sb="0" eb="2">
      <t>シハラ</t>
    </rPh>
    <rPh sb="2" eb="5">
      <t>ヨテイビ</t>
    </rPh>
    <rPh sb="6" eb="9">
      <t>ゲンセンブン</t>
    </rPh>
    <phoneticPr fontId="3"/>
  </si>
  <si>
    <t>勤務実績（年・月）</t>
    <rPh sb="0" eb="2">
      <t>キンム</t>
    </rPh>
    <rPh sb="2" eb="4">
      <t>ジッセキ</t>
    </rPh>
    <rPh sb="5" eb="6">
      <t>ネン</t>
    </rPh>
    <rPh sb="7" eb="8">
      <t>ゲツ</t>
    </rPh>
    <phoneticPr fontId="3"/>
  </si>
  <si>
    <t>伝票日付(勤務最終日）</t>
    <rPh sb="0" eb="2">
      <t>デンピョウ</t>
    </rPh>
    <rPh sb="2" eb="4">
      <t>ヒヅケ</t>
    </rPh>
    <rPh sb="5" eb="7">
      <t>キンム</t>
    </rPh>
    <rPh sb="7" eb="10">
      <t>サイシュウビ</t>
    </rPh>
    <phoneticPr fontId="3"/>
  </si>
  <si>
    <t>ただし、平成24年度現在、法人の臨時職員賃金雇用制度では、①超過勤務なし、②1時間未満の端数勤務なし、</t>
    <rPh sb="4" eb="6">
      <t>ヘイセイ</t>
    </rPh>
    <rPh sb="8" eb="10">
      <t>ネンド</t>
    </rPh>
    <rPh sb="10" eb="12">
      <t>ゲンザイ</t>
    </rPh>
    <rPh sb="13" eb="15">
      <t>ホウジン</t>
    </rPh>
    <rPh sb="16" eb="18">
      <t>リンジ</t>
    </rPh>
    <rPh sb="18" eb="20">
      <t>ショクイン</t>
    </rPh>
    <rPh sb="20" eb="22">
      <t>チンギン</t>
    </rPh>
    <rPh sb="22" eb="24">
      <t>コヨウ</t>
    </rPh>
    <rPh sb="24" eb="26">
      <t>セイド</t>
    </rPh>
    <rPh sb="30" eb="32">
      <t>チョウカ</t>
    </rPh>
    <rPh sb="32" eb="34">
      <t>キンム</t>
    </rPh>
    <rPh sb="39" eb="41">
      <t>ジカン</t>
    </rPh>
    <rPh sb="41" eb="43">
      <t>ミマン</t>
    </rPh>
    <rPh sb="44" eb="46">
      <t>ハスウ</t>
    </rPh>
    <rPh sb="46" eb="48">
      <t>キンム</t>
    </rPh>
    <phoneticPr fontId="3"/>
  </si>
  <si>
    <t>であるため、課税となるのは、「単価1,240円×7時間45分=9,610円」の場合のみである。(理系エリアで通常想定される単価設定)</t>
    <rPh sb="6" eb="8">
      <t>カゼイ</t>
    </rPh>
    <rPh sb="29" eb="30">
      <t>フン</t>
    </rPh>
    <rPh sb="39" eb="41">
      <t>バアイ</t>
    </rPh>
    <rPh sb="48" eb="50">
      <t>リケイ</t>
    </rPh>
    <rPh sb="54" eb="56">
      <t>ツウジョウ</t>
    </rPh>
    <rPh sb="56" eb="58">
      <t>ソウテイ</t>
    </rPh>
    <rPh sb="61" eb="63">
      <t>タンカ</t>
    </rPh>
    <rPh sb="63" eb="65">
      <t>セッテイ</t>
    </rPh>
    <phoneticPr fontId="3"/>
  </si>
  <si>
    <t>その月の社会保険料等控除後の給与等の金額の3.063％に相当する金額</t>
    <phoneticPr fontId="3"/>
  </si>
  <si>
    <t xml:space="preserve"> 1,010,000円を超え</t>
    <phoneticPr fontId="3"/>
  </si>
  <si>
    <t xml:space="preserve"> 1,250,000円に満た</t>
    <phoneticPr fontId="3"/>
  </si>
  <si>
    <t xml:space="preserve"> 1,250,000円を超え</t>
    <phoneticPr fontId="3"/>
  </si>
  <si>
    <t>1,250,000円の場合の税額に、その月の社会保険料等控除後の給与等の金額のうち</t>
    <rPh sb="27" eb="28">
      <t>トウ</t>
    </rPh>
    <phoneticPr fontId="3"/>
  </si>
  <si>
    <t xml:space="preserve"> 1,740,000円に満た</t>
    <phoneticPr fontId="3"/>
  </si>
  <si>
    <t>1,740,000円</t>
    <phoneticPr fontId="3"/>
  </si>
  <si>
    <t>従たる給与についての扶養控除等申告書が提出されている場合には、当該申告書に記載された扶養親族等の数に応じ、扶養親族等１人ごとに1,610円を、上の各欄によって求めた税額から控除した金額</t>
    <phoneticPr fontId="3"/>
  </si>
  <si>
    <r>
      <t>実績で、
単価1,2４0円×7時間45分=9,610円
となっている</t>
    </r>
    <r>
      <rPr>
        <b/>
        <sz val="10"/>
        <color indexed="10"/>
        <rFont val="ＭＳ Ｐゴシック"/>
        <family val="3"/>
        <charset val="128"/>
      </rPr>
      <t>日数</t>
    </r>
    <r>
      <rPr>
        <sz val="10"/>
        <rFont val="ＭＳ Ｐゴシック"/>
        <family val="3"/>
        <charset val="128"/>
      </rPr>
      <t>を入れること。</t>
    </r>
    <rPh sb="0" eb="2">
      <t>ジッセキ</t>
    </rPh>
    <rPh sb="5" eb="7">
      <t>タンカ</t>
    </rPh>
    <rPh sb="12" eb="13">
      <t>エン</t>
    </rPh>
    <rPh sb="15" eb="17">
      <t>ジカン</t>
    </rPh>
    <rPh sb="19" eb="20">
      <t>フン</t>
    </rPh>
    <rPh sb="26" eb="27">
      <t>エン</t>
    </rPh>
    <rPh sb="34" eb="36">
      <t>ニッスウ</t>
    </rPh>
    <rPh sb="37" eb="38">
      <t>イ</t>
    </rPh>
    <phoneticPr fontId="3"/>
  </si>
  <si>
    <t>平成２６年度</t>
    <rPh sb="0" eb="2">
      <t>ヘイセイ</t>
    </rPh>
    <rPh sb="4" eb="6">
      <t>ネンド</t>
    </rPh>
    <phoneticPr fontId="3"/>
  </si>
  <si>
    <t>26首都大管理管臨第</t>
    <phoneticPr fontId="3"/>
  </si>
  <si>
    <t>H26</t>
    <phoneticPr fontId="3"/>
  </si>
  <si>
    <t>通勤費用(往復)</t>
    <rPh sb="0" eb="2">
      <t>ツウキン</t>
    </rPh>
    <rPh sb="2" eb="4">
      <t>ヒヨウ</t>
    </rPh>
    <rPh sb="5" eb="7">
      <t>オウフク</t>
    </rPh>
    <phoneticPr fontId="3"/>
  </si>
  <si>
    <t>担当者氏名</t>
    <rPh sb="0" eb="2">
      <t>タントウ</t>
    </rPh>
    <rPh sb="2" eb="3">
      <t>シャ</t>
    </rPh>
    <rPh sb="3" eb="5">
      <t>シメイ</t>
    </rPh>
    <phoneticPr fontId="3"/>
  </si>
  <si>
    <t>通勤手当</t>
    <rPh sb="0" eb="2">
      <t>ツウキン</t>
    </rPh>
    <rPh sb="2" eb="4">
      <t>テアテ</t>
    </rPh>
    <phoneticPr fontId="3"/>
  </si>
  <si>
    <t>課税区分</t>
    <rPh sb="0" eb="2">
      <t>カゼイ</t>
    </rPh>
    <rPh sb="2" eb="4">
      <t>クブン</t>
    </rPh>
    <phoneticPr fontId="3"/>
  </si>
  <si>
    <t>負担部門</t>
    <phoneticPr fontId="3"/>
  </si>
  <si>
    <t>予算科目</t>
    <phoneticPr fontId="3"/>
  </si>
  <si>
    <t>予算詳細</t>
    <phoneticPr fontId="3"/>
  </si>
  <si>
    <t>財源</t>
    <phoneticPr fontId="3"/>
  </si>
  <si>
    <t>業務区分</t>
    <rPh sb="0" eb="2">
      <t>ギョウム</t>
    </rPh>
    <rPh sb="2" eb="4">
      <t>クブン</t>
    </rPh>
    <phoneticPr fontId="3"/>
  </si>
  <si>
    <t>適用・項</t>
    <rPh sb="0" eb="2">
      <t>テキヨウ</t>
    </rPh>
    <rPh sb="3" eb="4">
      <t>コウ</t>
    </rPh>
    <phoneticPr fontId="3"/>
  </si>
  <si>
    <t>適用・目</t>
    <rPh sb="0" eb="2">
      <t>テキヨウ</t>
    </rPh>
    <rPh sb="3" eb="4">
      <t>メ</t>
    </rPh>
    <phoneticPr fontId="3"/>
  </si>
  <si>
    <t>作業場所</t>
    <rPh sb="0" eb="2">
      <t>サギョウ</t>
    </rPh>
    <rPh sb="2" eb="4">
      <t>バショ</t>
    </rPh>
    <phoneticPr fontId="3"/>
  </si>
  <si>
    <t>金額</t>
    <rPh sb="0" eb="2">
      <t>キンガク</t>
    </rPh>
    <phoneticPr fontId="3"/>
  </si>
  <si>
    <t>課税</t>
    <rPh sb="0" eb="2">
      <t>カゼイ</t>
    </rPh>
    <phoneticPr fontId="3"/>
  </si>
  <si>
    <t>26首都大管理管臨第　　</t>
    <phoneticPr fontId="3"/>
  </si>
  <si>
    <t>64061：通勤手当（非職員）</t>
    <rPh sb="6" eb="8">
      <t>ツウキン</t>
    </rPh>
    <rPh sb="8" eb="10">
      <t>テアテ</t>
    </rPh>
    <rPh sb="11" eb="12">
      <t>ヒ</t>
    </rPh>
    <rPh sb="12" eb="14">
      <t>ショクイン</t>
    </rPh>
    <phoneticPr fontId="3"/>
  </si>
  <si>
    <r>
      <t xml:space="preserve">64090： </t>
    </r>
    <r>
      <rPr>
        <sz val="11"/>
        <rFont val="ＭＳ Ｐゴシック"/>
        <family val="3"/>
        <charset val="128"/>
      </rPr>
      <t>アルバイト</t>
    </r>
    <phoneticPr fontId="3"/>
  </si>
  <si>
    <r>
      <t xml:space="preserve">640：  </t>
    </r>
    <r>
      <rPr>
        <sz val="11"/>
        <rFont val="ＭＳ Ｐゴシック"/>
        <family val="3"/>
        <charset val="128"/>
      </rPr>
      <t>費用（人件費）</t>
    </r>
    <phoneticPr fontId="3"/>
  </si>
  <si>
    <r>
      <t xml:space="preserve">640： </t>
    </r>
    <r>
      <rPr>
        <sz val="11"/>
        <rFont val="ＭＳ Ｐゴシック"/>
        <family val="3"/>
        <charset val="128"/>
      </rPr>
      <t>費用（人件費）</t>
    </r>
    <phoneticPr fontId="3"/>
  </si>
  <si>
    <r>
      <t xml:space="preserve">42： </t>
    </r>
    <r>
      <rPr>
        <sz val="11"/>
        <rFont val="ＭＳ Ｐゴシック"/>
        <family val="3"/>
        <charset val="128"/>
      </rPr>
      <t>預り金人件費</t>
    </r>
    <rPh sb="4" eb="5">
      <t>アズカ</t>
    </rPh>
    <rPh sb="6" eb="7">
      <t>キン</t>
    </rPh>
    <rPh sb="7" eb="10">
      <t>ジンケンヒ</t>
    </rPh>
    <phoneticPr fontId="3"/>
  </si>
  <si>
    <t>　　　　　理系管理課長　　　　　係長　　　　　　担当者</t>
    <rPh sb="5" eb="7">
      <t>リケイ</t>
    </rPh>
    <rPh sb="7" eb="9">
      <t>カンリ</t>
    </rPh>
    <rPh sb="9" eb="11">
      <t>カチョウ</t>
    </rPh>
    <rPh sb="16" eb="18">
      <t>カカリチョウ</t>
    </rPh>
    <rPh sb="24" eb="27">
      <t>タントウシャ</t>
    </rPh>
    <phoneticPr fontId="3"/>
  </si>
  <si>
    <t>した臨時職員について、右のとおり賃金の支払を決定する。</t>
    <rPh sb="2" eb="4">
      <t>リンジ</t>
    </rPh>
    <rPh sb="11" eb="12">
      <t>ミギ</t>
    </rPh>
    <phoneticPr fontId="3"/>
  </si>
  <si>
    <t>支払予定日(源泉分)</t>
    <rPh sb="0" eb="2">
      <t>シハラ</t>
    </rPh>
    <rPh sb="2" eb="5">
      <t>ヨテイビ</t>
    </rPh>
    <rPh sb="6" eb="8">
      <t>ゲンセン</t>
    </rPh>
    <rPh sb="8" eb="9">
      <t>ブン</t>
    </rPh>
    <phoneticPr fontId="3"/>
  </si>
  <si>
    <t>通勤手当：</t>
    <rPh sb="0" eb="2">
      <t>ツウキン</t>
    </rPh>
    <rPh sb="2" eb="4">
      <t>テアテ</t>
    </rPh>
    <phoneticPr fontId="3"/>
  </si>
  <si>
    <t>総支給額：</t>
    <rPh sb="0" eb="1">
      <t>ソウ</t>
    </rPh>
    <rPh sb="1" eb="4">
      <t>シキュウガク</t>
    </rPh>
    <phoneticPr fontId="3"/>
  </si>
  <si>
    <t>差引支給額</t>
    <rPh sb="0" eb="2">
      <t>サシヒキ</t>
    </rPh>
    <rPh sb="2" eb="4">
      <t>シキュウ</t>
    </rPh>
    <rPh sb="4" eb="5">
      <t>ガク</t>
    </rPh>
    <phoneticPr fontId="3"/>
  </si>
  <si>
    <t>差引支給額：</t>
    <rPh sb="0" eb="1">
      <t>サ</t>
    </rPh>
    <rPh sb="1" eb="2">
      <t>ヒ</t>
    </rPh>
    <rPh sb="2" eb="4">
      <t>シキュウ</t>
    </rPh>
    <rPh sb="4" eb="5">
      <t>ガク</t>
    </rPh>
    <phoneticPr fontId="3"/>
  </si>
  <si>
    <t>(賃金-雇用保険）</t>
    <rPh sb="1" eb="3">
      <t>チンギン</t>
    </rPh>
    <rPh sb="4" eb="6">
      <t>コヨウ</t>
    </rPh>
    <rPh sb="6" eb="8">
      <t>ホケン</t>
    </rPh>
    <phoneticPr fontId="3"/>
  </si>
  <si>
    <t>賃金</t>
    <rPh sb="0" eb="1">
      <t>チン</t>
    </rPh>
    <rPh sb="1" eb="2">
      <t>キン</t>
    </rPh>
    <phoneticPr fontId="3"/>
  </si>
  <si>
    <t>首都大学東京管理部理系管理課</t>
    <rPh sb="0" eb="2">
      <t>シュト</t>
    </rPh>
    <rPh sb="2" eb="4">
      <t>ダイガク</t>
    </rPh>
    <rPh sb="4" eb="6">
      <t>トウキョウ</t>
    </rPh>
    <rPh sb="6" eb="8">
      <t>カンリ</t>
    </rPh>
    <rPh sb="8" eb="9">
      <t>ブ</t>
    </rPh>
    <rPh sb="9" eb="11">
      <t>リケイ</t>
    </rPh>
    <rPh sb="11" eb="13">
      <t>カンリ</t>
    </rPh>
    <rPh sb="13" eb="14">
      <t>カ</t>
    </rPh>
    <phoneticPr fontId="3"/>
  </si>
  <si>
    <t>口座振込額</t>
    <rPh sb="0" eb="2">
      <t>コウザ</t>
    </rPh>
    <rPh sb="2" eb="4">
      <t>フリコミ</t>
    </rPh>
    <rPh sb="4" eb="5">
      <t>ガク</t>
    </rPh>
    <phoneticPr fontId="3"/>
  </si>
  <si>
    <t>上記の金額を支給する。</t>
    <rPh sb="0" eb="2">
      <t>ジョウキ</t>
    </rPh>
    <rPh sb="3" eb="5">
      <t>キンガク</t>
    </rPh>
    <rPh sb="6" eb="8">
      <t>シキュウ</t>
    </rPh>
    <phoneticPr fontId="3"/>
  </si>
  <si>
    <t>支給金額計</t>
    <rPh sb="0" eb="2">
      <t>シキュウ</t>
    </rPh>
    <rPh sb="2" eb="3">
      <t>キン</t>
    </rPh>
    <rPh sb="3" eb="4">
      <t>ガク</t>
    </rPh>
    <rPh sb="4" eb="5">
      <t>ケイ</t>
    </rPh>
    <phoneticPr fontId="3"/>
  </si>
  <si>
    <t>控除金額計</t>
    <rPh sb="0" eb="2">
      <t>コウジョ</t>
    </rPh>
    <rPh sb="2" eb="4">
      <t>キンガク</t>
    </rPh>
    <rPh sb="4" eb="5">
      <t>ケイ</t>
    </rPh>
    <phoneticPr fontId="3"/>
  </si>
  <si>
    <t>※※※※※※※※※※※※※※※※※※※※※※※※※※※※※※※※※※※※※※※※※※※※※※※※※※※※※※※※※※※※※※※※※※※※※※※※※※※※※※※※※※※※※※※※※※</t>
    <phoneticPr fontId="3"/>
  </si>
  <si>
    <t>（お問い合せ先）</t>
    <rPh sb="2" eb="3">
      <t>ト</t>
    </rPh>
    <rPh sb="4" eb="5">
      <t>ア</t>
    </rPh>
    <rPh sb="6" eb="7">
      <t>サキ</t>
    </rPh>
    <phoneticPr fontId="3"/>
  </si>
  <si>
    <t>電話：042-677-2692（庶務係），2443（会計係）</t>
    <rPh sb="0" eb="2">
      <t>デンワ</t>
    </rPh>
    <rPh sb="16" eb="18">
      <t>ショム</t>
    </rPh>
    <rPh sb="18" eb="19">
      <t>カカリ</t>
    </rPh>
    <rPh sb="26" eb="28">
      <t>カイケイ</t>
    </rPh>
    <rPh sb="28" eb="29">
      <t>カカリ</t>
    </rPh>
    <phoneticPr fontId="3"/>
  </si>
  <si>
    <t>通勤費用
（１日往復）</t>
    <rPh sb="8" eb="10">
      <t>オウフク</t>
    </rPh>
    <phoneticPr fontId="3"/>
  </si>
  <si>
    <t>雇用保険料</t>
    <rPh sb="0" eb="2">
      <t>コヨウ</t>
    </rPh>
    <rPh sb="2" eb="4">
      <t>ホケン</t>
    </rPh>
    <rPh sb="4" eb="5">
      <t>リョウ</t>
    </rPh>
    <phoneticPr fontId="3"/>
  </si>
  <si>
    <t>所得税</t>
    <rPh sb="0" eb="3">
      <t>ショトクゼイ</t>
    </rPh>
    <phoneticPr fontId="3"/>
  </si>
  <si>
    <t>平成　２６　年　　　月分</t>
    <phoneticPr fontId="3"/>
  </si>
  <si>
    <t>通勤費用
（１日往復）</t>
    <rPh sb="0" eb="2">
      <t>ツウキン</t>
    </rPh>
    <rPh sb="2" eb="4">
      <t>ヒヨウ</t>
    </rPh>
    <rPh sb="7" eb="8">
      <t>ニチ</t>
    </rPh>
    <rPh sb="8" eb="10">
      <t>オウフク</t>
    </rPh>
    <phoneticPr fontId="3"/>
  </si>
  <si>
    <t>※※※※※※※※※※※※※※※※※※※※※※※※※※※※※※※※※※※※※※※※※※※※※※※※※※※※※※※※※※※※※※※※※※※※※※※※※※※※※※※※※※※※※※※※※※</t>
    <phoneticPr fontId="3"/>
  </si>
  <si>
    <t>通勤費用(片道)</t>
    <rPh sb="0" eb="2">
      <t>ツウキン</t>
    </rPh>
    <rPh sb="2" eb="4">
      <t>ヒヨウ</t>
    </rPh>
    <rPh sb="5" eb="7">
      <t>カタミチ</t>
    </rPh>
    <phoneticPr fontId="3"/>
  </si>
  <si>
    <t>通勤手当（1日・片道分）</t>
    <rPh sb="0" eb="2">
      <t>ツウキン</t>
    </rPh>
    <rPh sb="2" eb="4">
      <t>テアテ</t>
    </rPh>
    <rPh sb="6" eb="7">
      <t>ニチ</t>
    </rPh>
    <rPh sb="8" eb="10">
      <t>カタミチ</t>
    </rPh>
    <rPh sb="10" eb="11">
      <t>ブン</t>
    </rPh>
    <phoneticPr fontId="3"/>
  </si>
  <si>
    <t>[通勤手当　課税]</t>
    <rPh sb="1" eb="3">
      <t>ツウキン</t>
    </rPh>
    <rPh sb="3" eb="5">
      <t>テアテ</t>
    </rPh>
    <rPh sb="6" eb="8">
      <t>カゼイ</t>
    </rPh>
    <phoneticPr fontId="3"/>
  </si>
  <si>
    <t>★課税の種類を選択★</t>
    <rPh sb="1" eb="3">
      <t>カゼイ</t>
    </rPh>
    <rPh sb="4" eb="6">
      <t>シュルイ</t>
    </rPh>
    <rPh sb="7" eb="9">
      <t>センタク</t>
    </rPh>
    <phoneticPr fontId="3"/>
  </si>
  <si>
    <t>70:課税</t>
    <rPh sb="3" eb="5">
      <t>カゼイ</t>
    </rPh>
    <phoneticPr fontId="3"/>
  </si>
  <si>
    <t>50:課税</t>
    <rPh sb="3" eb="5">
      <t>カゼイ</t>
    </rPh>
    <phoneticPr fontId="3"/>
  </si>
  <si>
    <t>給与所得の源泉徴収税額表（平成27年分）</t>
    <rPh sb="18" eb="19">
      <t>ブン</t>
    </rPh>
    <phoneticPr fontId="3"/>
  </si>
  <si>
    <r>
      <t>月　額　表</t>
    </r>
    <r>
      <rPr>
        <sz val="14"/>
        <rFont val="ＭＳ Ｐゴシック"/>
        <family val="3"/>
        <charset val="128"/>
      </rPr>
      <t>（平成24年３月31日財務省告示第115号別表第一</t>
    </r>
    <r>
      <rPr>
        <sz val="12"/>
        <rFont val="ＭＳ Ｐゴシック"/>
        <family val="3"/>
        <charset val="128"/>
      </rPr>
      <t>（平成25年５月31日財務省告示第175号改正）</t>
    </r>
    <r>
      <rPr>
        <sz val="14"/>
        <rFont val="ＭＳ Ｐゴシック"/>
        <family val="3"/>
        <charset val="128"/>
      </rPr>
      <t>）</t>
    </r>
    <rPh sb="0" eb="1">
      <t>ツキ</t>
    </rPh>
    <rPh sb="2" eb="3">
      <t>ガク</t>
    </rPh>
    <rPh sb="4" eb="5">
      <t>ヒョウ</t>
    </rPh>
    <rPh sb="6" eb="8">
      <t>ヘイセイ</t>
    </rPh>
    <rPh sb="10" eb="11">
      <t>ネン</t>
    </rPh>
    <rPh sb="12" eb="13">
      <t>ガツ</t>
    </rPh>
    <rPh sb="15" eb="16">
      <t>ニチ</t>
    </rPh>
    <rPh sb="16" eb="19">
      <t>ザイムショウ</t>
    </rPh>
    <rPh sb="19" eb="21">
      <t>コクジ</t>
    </rPh>
    <rPh sb="21" eb="22">
      <t>ダイ</t>
    </rPh>
    <rPh sb="25" eb="26">
      <t>ゴウ</t>
    </rPh>
    <rPh sb="26" eb="28">
      <t>ベッピョウ</t>
    </rPh>
    <rPh sb="28" eb="30">
      <t>ダイイチ</t>
    </rPh>
    <rPh sb="31" eb="33">
      <t>ヘイセイ</t>
    </rPh>
    <rPh sb="35" eb="36">
      <t>ネン</t>
    </rPh>
    <rPh sb="37" eb="38">
      <t>ガツ</t>
    </rPh>
    <rPh sb="40" eb="41">
      <t>ニチ</t>
    </rPh>
    <rPh sb="41" eb="44">
      <t>ザイムショウ</t>
    </rPh>
    <rPh sb="44" eb="46">
      <t>コクジ</t>
    </rPh>
    <rPh sb="46" eb="47">
      <t>ダイ</t>
    </rPh>
    <rPh sb="50" eb="51">
      <t>ゴウ</t>
    </rPh>
    <rPh sb="51" eb="53">
      <t>カイセイ</t>
    </rPh>
    <phoneticPr fontId="3"/>
  </si>
  <si>
    <t>396,700円に、その月の社会保険料等控除後の給与等の金額のうち1,010,000円を超える金額の40.84％に相当する金額を加算した金額</t>
    <phoneticPr fontId="3"/>
  </si>
  <si>
    <r>
      <t>1,010,000円を超える金額の</t>
    </r>
    <r>
      <rPr>
        <sz val="11"/>
        <rFont val="ＭＳ Ｐゴシック"/>
        <family val="3"/>
        <charset val="128"/>
      </rPr>
      <t>32.1615</t>
    </r>
    <r>
      <rPr>
        <sz val="11"/>
        <rFont val="ＭＳ Ｐゴシック"/>
        <family val="3"/>
        <charset val="128"/>
      </rPr>
      <t>％に相当する金額を加算した金額</t>
    </r>
    <phoneticPr fontId="3"/>
  </si>
  <si>
    <t xml:space="preserve"> 1,250,000円</t>
    <rPh sb="10" eb="11">
      <t>エン</t>
    </rPh>
    <phoneticPr fontId="3"/>
  </si>
  <si>
    <t>494,800円に、その月の社会保険料等控除後の給与等の金額のうち1,250,000円を超える金額の45.945％に相当する金額を加算した金額</t>
    <phoneticPr fontId="3"/>
  </si>
  <si>
    <r>
      <t>1,250,000円を超える金額の</t>
    </r>
    <r>
      <rPr>
        <sz val="11"/>
        <rFont val="ＭＳ Ｐゴシック"/>
        <family val="3"/>
        <charset val="128"/>
      </rPr>
      <t>33.693</t>
    </r>
    <r>
      <rPr>
        <sz val="11"/>
        <rFont val="ＭＳ Ｐゴシック"/>
        <family val="3"/>
        <charset val="128"/>
      </rPr>
      <t>％に相当する金額を加算した金額</t>
    </r>
    <phoneticPr fontId="3"/>
  </si>
  <si>
    <r>
      <t xml:space="preserve"> 1,</t>
    </r>
    <r>
      <rPr>
        <sz val="11"/>
        <rFont val="ＭＳ Ｐゴシック"/>
        <family val="3"/>
        <charset val="128"/>
      </rPr>
      <t>74</t>
    </r>
    <r>
      <rPr>
        <sz val="11"/>
        <rFont val="ＭＳ Ｐゴシック"/>
        <family val="3"/>
        <charset val="128"/>
      </rPr>
      <t>0,000円を超え</t>
    </r>
    <phoneticPr fontId="3"/>
  </si>
  <si>
    <r>
      <t>1,</t>
    </r>
    <r>
      <rPr>
        <sz val="11"/>
        <rFont val="ＭＳ Ｐゴシック"/>
        <family val="3"/>
        <charset val="128"/>
      </rPr>
      <t>74</t>
    </r>
    <r>
      <rPr>
        <sz val="11"/>
        <rFont val="ＭＳ Ｐゴシック"/>
        <family val="3"/>
        <charset val="128"/>
      </rPr>
      <t>0,000円の場合の税額に、その月の社会保険料等控除後の給与等の金額のうち</t>
    </r>
    <rPh sb="27" eb="28">
      <t>トウ</t>
    </rPh>
    <phoneticPr fontId="3"/>
  </si>
  <si>
    <r>
      <t xml:space="preserve"> </t>
    </r>
    <r>
      <rPr>
        <sz val="11"/>
        <rFont val="ＭＳ Ｐゴシック"/>
        <family val="3"/>
        <charset val="128"/>
      </rPr>
      <t>3</t>
    </r>
    <r>
      <rPr>
        <sz val="11"/>
        <rFont val="ＭＳ Ｐゴシック"/>
        <family val="3"/>
        <charset val="128"/>
      </rPr>
      <t>,</t>
    </r>
    <r>
      <rPr>
        <sz val="11"/>
        <rFont val="ＭＳ Ｐゴシック"/>
        <family val="3"/>
        <charset val="128"/>
      </rPr>
      <t>57</t>
    </r>
    <r>
      <rPr>
        <sz val="11"/>
        <rFont val="ＭＳ Ｐゴシック"/>
        <family val="3"/>
        <charset val="128"/>
      </rPr>
      <t>0,000円に満た</t>
    </r>
    <phoneticPr fontId="3"/>
  </si>
  <si>
    <r>
      <t>1,</t>
    </r>
    <r>
      <rPr>
        <sz val="11"/>
        <rFont val="ＭＳ Ｐゴシック"/>
        <family val="3"/>
        <charset val="128"/>
      </rPr>
      <t>74</t>
    </r>
    <r>
      <rPr>
        <sz val="11"/>
        <rFont val="ＭＳ Ｐゴシック"/>
        <family val="3"/>
        <charset val="128"/>
      </rPr>
      <t>0,000円を超える金額の</t>
    </r>
    <r>
      <rPr>
        <sz val="11"/>
        <rFont val="ＭＳ Ｐゴシック"/>
        <family val="3"/>
        <charset val="128"/>
      </rPr>
      <t>40.84</t>
    </r>
    <r>
      <rPr>
        <sz val="11"/>
        <rFont val="ＭＳ Ｐゴシック"/>
        <family val="3"/>
        <charset val="128"/>
      </rPr>
      <t>％に相当する金額を加算した金額</t>
    </r>
    <phoneticPr fontId="3"/>
  </si>
  <si>
    <r>
      <t>3,</t>
    </r>
    <r>
      <rPr>
        <sz val="11"/>
        <rFont val="ＭＳ Ｐゴシック"/>
        <family val="3"/>
        <charset val="128"/>
      </rPr>
      <t>57</t>
    </r>
    <r>
      <rPr>
        <sz val="11"/>
        <rFont val="ＭＳ Ｐゴシック"/>
        <family val="3"/>
        <charset val="128"/>
      </rPr>
      <t>0,000円</t>
    </r>
    <phoneticPr fontId="3"/>
  </si>
  <si>
    <r>
      <t xml:space="preserve"> </t>
    </r>
    <r>
      <rPr>
        <sz val="11"/>
        <rFont val="ＭＳ Ｐゴシック"/>
        <family val="3"/>
        <charset val="128"/>
      </rPr>
      <t>3</t>
    </r>
    <r>
      <rPr>
        <sz val="11"/>
        <rFont val="ＭＳ Ｐゴシック"/>
        <family val="3"/>
        <charset val="128"/>
      </rPr>
      <t>,</t>
    </r>
    <r>
      <rPr>
        <sz val="11"/>
        <rFont val="ＭＳ Ｐゴシック"/>
        <family val="3"/>
        <charset val="128"/>
      </rPr>
      <t>57</t>
    </r>
    <r>
      <rPr>
        <sz val="11"/>
        <rFont val="ＭＳ Ｐゴシック"/>
        <family val="3"/>
        <charset val="128"/>
      </rPr>
      <t>0,000円を超え</t>
    </r>
    <phoneticPr fontId="3"/>
  </si>
  <si>
    <t>3,570,000円の場合の税額に、その月の社会保険料等控除後の給与等の金額のうち</t>
    <rPh sb="27" eb="28">
      <t>トウ</t>
    </rPh>
    <phoneticPr fontId="3"/>
  </si>
  <si>
    <r>
      <rPr>
        <sz val="11"/>
        <rFont val="ＭＳ Ｐゴシック"/>
        <family val="3"/>
        <charset val="128"/>
      </rPr>
      <t>3,570,000</t>
    </r>
    <r>
      <rPr>
        <sz val="11"/>
        <rFont val="ＭＳ Ｐゴシック"/>
        <family val="3"/>
        <charset val="128"/>
      </rPr>
      <t>円を超える金額の</t>
    </r>
    <r>
      <rPr>
        <sz val="11"/>
        <rFont val="ＭＳ Ｐゴシック"/>
        <family val="3"/>
        <charset val="128"/>
      </rPr>
      <t>45.945</t>
    </r>
    <r>
      <rPr>
        <sz val="11"/>
        <rFont val="ＭＳ Ｐゴシック"/>
        <family val="3"/>
        <charset val="128"/>
      </rPr>
      <t>％に相当する金額を加算した金額</t>
    </r>
    <phoneticPr fontId="3"/>
  </si>
  <si>
    <r>
      <t xml:space="preserve">   １人ごとに1,</t>
    </r>
    <r>
      <rPr>
        <sz val="11"/>
        <rFont val="ＭＳ Ｐゴシック"/>
        <family val="3"/>
        <charset val="128"/>
      </rPr>
      <t>610</t>
    </r>
    <r>
      <rPr>
        <sz val="11"/>
        <rFont val="ＭＳ Ｐゴシック"/>
        <family val="3"/>
        <charset val="128"/>
      </rPr>
      <t>円を控除した金額</t>
    </r>
    <phoneticPr fontId="3"/>
  </si>
  <si>
    <t>(注)   この表において「扶養親族等」とは、控除対象配偶者及び控除対象扶養親族をいいます。</t>
    <rPh sb="32" eb="34">
      <t>コウジョ</t>
    </rPh>
    <rPh sb="34" eb="36">
      <t>タイショウ</t>
    </rPh>
    <phoneticPr fontId="3"/>
  </si>
  <si>
    <t>(備考）  税額の求め方は、次のとおりです。</t>
  </si>
  <si>
    <t xml:space="preserve">   1　 「給与所得者の扶養控除等申告書」（以下この表において「扶養控除等申告書」といいます。）の提出があった人</t>
    <phoneticPr fontId="3"/>
  </si>
  <si>
    <t xml:space="preserve">     (1)  まず、その人のその月の給与等の金額から、その給与等の金額から控除される社会保険料等の金額を控除した金額を求めます。</t>
    <rPh sb="50" eb="51">
      <t>トウ</t>
    </rPh>
    <phoneticPr fontId="3"/>
  </si>
  <si>
    <t xml:space="preserve">     (2)  次に、扶養控除等申告書により申告された扶養親族等の数が７人以下である場合には、(1)により求めた金額に応じて「その月の社会保険料等控除後</t>
    <rPh sb="74" eb="75">
      <t>トウ</t>
    </rPh>
    <phoneticPr fontId="3"/>
  </si>
  <si>
    <t xml:space="preserve">        の給与等の金額」欄の該当する行を求め、その行と扶養親族等の数に応じた甲欄の該当欄との交わるところに記載されている金額を求めます。これが</t>
  </si>
  <si>
    <t xml:space="preserve">        求める税額です。</t>
  </si>
  <si>
    <t xml:space="preserve">     (3)  扶養控除等申告書により申告された扶養親族等の数が７人を超える場合には、(1)により求めた金額に応じて、扶養親族等の数が７人であるものと</t>
  </si>
  <si>
    <t xml:space="preserve">        して(2)により求めた税額から、扶養親族等の数が７人を超える１人ごとに1,610円を控除した金額を求めます。これが求める税額です。</t>
    <phoneticPr fontId="3"/>
  </si>
  <si>
    <t xml:space="preserve">     (4)  (2)及び(3)の場合において、扶養控除等申告書にその人が障害者（特別障害者を含みます。）、寡婦（特別の寡婦を含みます。）、寡夫又は勤労</t>
    <rPh sb="76" eb="78">
      <t>キンロウ</t>
    </rPh>
    <phoneticPr fontId="3"/>
  </si>
  <si>
    <t xml:space="preserve">        学生に該当する旨の記載があるときは、扶養親族等の数にこれらの一に該当するごとに１人を加算した数を、扶養控除等申告書にその人の控除対象配</t>
    <rPh sb="70" eb="72">
      <t>コウジョ</t>
    </rPh>
    <rPh sb="72" eb="74">
      <t>タイショウ</t>
    </rPh>
    <rPh sb="74" eb="75">
      <t>クバ</t>
    </rPh>
    <phoneticPr fontId="3"/>
  </si>
  <si>
    <t xml:space="preserve">        偶者又は扶養親族のうちに障害者（特別障害者を含みます。）又は同居特別障害者に該当する人がいる旨の記載があるときは、扶養親族等の数にこれ</t>
    <phoneticPr fontId="3"/>
  </si>
  <si>
    <t xml:space="preserve">        らの一に該当するごとに１人を加算した数を、それぞれ(2)及び(3)の扶養親族等の数とします。</t>
    <phoneticPr fontId="3"/>
  </si>
  <si>
    <t xml:space="preserve">   2  扶養控除等申告書の提出がない人（「従たる給与についての扶養控除等申告書」の提出があった人を含みます。）</t>
    <phoneticPr fontId="3"/>
  </si>
  <si>
    <t xml:space="preserve">    　その人のその月の給与等の金額から、その給与等の金額から控除される社会保険料等の金額を控除し、その控除後の金額に応じた「その月の社会保険料</t>
    <rPh sb="42" eb="43">
      <t>トウ</t>
    </rPh>
    <phoneticPr fontId="3"/>
  </si>
  <si>
    <t xml:space="preserve">    等控除後の給与等の金額」欄の該当する行と乙欄との交わるところに記載されている金額（「従たる給与についての扶養控除等申告書」の提出があった</t>
    <phoneticPr fontId="3"/>
  </si>
  <si>
    <t xml:space="preserve">    場合には、その申告書により申告された扶養親族等の数に応じ、扶養親族等１人ごとに1,610円を控除した金額）を求めます。これが求める税額です。　　</t>
    <phoneticPr fontId="3"/>
  </si>
  <si>
    <t>勤務日数</t>
  </si>
  <si>
    <t>週当たり</t>
  </si>
  <si>
    <t>日</t>
    <rPh sb="0" eb="1">
      <t>ヒ</t>
    </rPh>
    <phoneticPr fontId="3"/>
  </si>
  <si>
    <t>印</t>
    <rPh sb="0" eb="1">
      <t>イン</t>
    </rPh>
    <phoneticPr fontId="3"/>
  </si>
  <si>
    <t>姓</t>
    <rPh sb="0" eb="1">
      <t>セイ</t>
    </rPh>
    <phoneticPr fontId="3"/>
  </si>
  <si>
    <t>名</t>
    <rPh sb="0" eb="1">
      <t>メイ</t>
    </rPh>
    <phoneticPr fontId="3"/>
  </si>
  <si>
    <t>②①の者の在留資格</t>
    <rPh sb="3" eb="4">
      <t>モノ</t>
    </rPh>
    <rPh sb="5" eb="7">
      <t>ザイリュウ</t>
    </rPh>
    <rPh sb="7" eb="9">
      <t>シカク</t>
    </rPh>
    <phoneticPr fontId="3"/>
  </si>
  <si>
    <t>③①の者の在留期間（期限）
（西暦）</t>
    <rPh sb="3" eb="4">
      <t>モノ</t>
    </rPh>
    <rPh sb="5" eb="7">
      <t>ザイリュウ</t>
    </rPh>
    <rPh sb="7" eb="9">
      <t>キカン</t>
    </rPh>
    <rPh sb="10" eb="12">
      <t>キゲン</t>
    </rPh>
    <rPh sb="15" eb="17">
      <t>セイレキ</t>
    </rPh>
    <phoneticPr fontId="3"/>
  </si>
  <si>
    <t>月</t>
    <rPh sb="0" eb="1">
      <t>ツキ</t>
    </rPh>
    <phoneticPr fontId="3"/>
  </si>
  <si>
    <t>日</t>
    <rPh sb="0" eb="1">
      <t>ニチ</t>
    </rPh>
    <phoneticPr fontId="3"/>
  </si>
  <si>
    <t>⑤①の者の性別</t>
    <rPh sb="3" eb="4">
      <t>モノ</t>
    </rPh>
    <rPh sb="5" eb="7">
      <t>セイベツ</t>
    </rPh>
    <phoneticPr fontId="3"/>
  </si>
  <si>
    <t>⑦①の者の資格外
活動許可の有無</t>
    <rPh sb="3" eb="4">
      <t>モノ</t>
    </rPh>
    <rPh sb="5" eb="7">
      <t>シカク</t>
    </rPh>
    <rPh sb="7" eb="8">
      <t>ガイ</t>
    </rPh>
    <rPh sb="9" eb="11">
      <t>カツドウ</t>
    </rPh>
    <rPh sb="11" eb="13">
      <t>キョカ</t>
    </rPh>
    <rPh sb="14" eb="16">
      <t>ウム</t>
    </rPh>
    <phoneticPr fontId="3"/>
  </si>
  <si>
    <r>
      <t xml:space="preserve">雇入れ年月日
</t>
    </r>
    <r>
      <rPr>
        <sz val="10"/>
        <rFont val="ＭＳ ゴシック"/>
        <family val="3"/>
        <charset val="128"/>
      </rPr>
      <t>（西暦）</t>
    </r>
    <rPh sb="0" eb="2">
      <t>ヤトイイ</t>
    </rPh>
    <rPh sb="3" eb="6">
      <t>ネンガッピ</t>
    </rPh>
    <rPh sb="8" eb="10">
      <t>セイレキ</t>
    </rPh>
    <phoneticPr fontId="3"/>
  </si>
  <si>
    <r>
      <t xml:space="preserve">離職年月日
</t>
    </r>
    <r>
      <rPr>
        <sz val="10"/>
        <rFont val="ＭＳ ゴシック"/>
        <family val="3"/>
        <charset val="128"/>
      </rPr>
      <t>（西暦）</t>
    </r>
    <rPh sb="0" eb="2">
      <t>リショク</t>
    </rPh>
    <rPh sb="2" eb="5">
      <t>ネンガッピ</t>
    </rPh>
    <rPh sb="7" eb="9">
      <t>セイレキ</t>
    </rPh>
    <phoneticPr fontId="3"/>
  </si>
  <si>
    <t>月</t>
    <rPh sb="0" eb="1">
      <t>ガツ</t>
    </rPh>
    <phoneticPr fontId="3"/>
  </si>
  <si>
    <t>事業主</t>
    <rPh sb="0" eb="3">
      <t>ジギョウヌシ</t>
    </rPh>
    <phoneticPr fontId="3"/>
  </si>
  <si>
    <t>雇用保険適用事業所番号</t>
    <rPh sb="0" eb="2">
      <t>コヨウ</t>
    </rPh>
    <rPh sb="2" eb="4">
      <t>ホケン</t>
    </rPh>
    <rPh sb="4" eb="6">
      <t>テキヨウ</t>
    </rPh>
    <rPh sb="6" eb="9">
      <t>ジギョウショ</t>
    </rPh>
    <rPh sb="9" eb="11">
      <t>バンゴウ</t>
    </rPh>
    <phoneticPr fontId="3"/>
  </si>
  <si>
    <t>（名称）</t>
    <rPh sb="1" eb="3">
      <t>メイショウ</t>
    </rPh>
    <phoneticPr fontId="3"/>
  </si>
  <si>
    <t>（所在地）</t>
    <rPh sb="1" eb="4">
      <t>ショザイチ</t>
    </rPh>
    <phoneticPr fontId="3"/>
  </si>
  <si>
    <t>主たる事務所</t>
    <rPh sb="0" eb="1">
      <t>シュ</t>
    </rPh>
    <rPh sb="3" eb="5">
      <t>ジム</t>
    </rPh>
    <rPh sb="5" eb="6">
      <t>ショ</t>
    </rPh>
    <phoneticPr fontId="3"/>
  </si>
  <si>
    <t>公共職業安定所長　殿</t>
    <rPh sb="0" eb="2">
      <t>コウキョウ</t>
    </rPh>
    <rPh sb="2" eb="4">
      <t>ショクギョウ</t>
    </rPh>
    <rPh sb="4" eb="6">
      <t>アンテイ</t>
    </rPh>
    <rPh sb="6" eb="8">
      <t>ショチョウ</t>
    </rPh>
    <rPh sb="9" eb="10">
      <t>ドノ</t>
    </rPh>
    <phoneticPr fontId="3"/>
  </si>
  <si>
    <t>様式第３号（裏面）</t>
    <rPh sb="0" eb="2">
      <t>ヨウシキ</t>
    </rPh>
    <rPh sb="2" eb="3">
      <t>ダイ</t>
    </rPh>
    <rPh sb="4" eb="5">
      <t>ゴウ</t>
    </rPh>
    <rPh sb="6" eb="7">
      <t>ウラ</t>
    </rPh>
    <rPh sb="7" eb="8">
      <t>メン</t>
    </rPh>
    <phoneticPr fontId="3"/>
  </si>
  <si>
    <t>注意</t>
    <rPh sb="0" eb="2">
      <t>チュウイ</t>
    </rPh>
    <phoneticPr fontId="3"/>
  </si>
  <si>
    <t>　雇入れに係る外国人雇用状況届出書として使用する場合の注意</t>
    <rPh sb="1" eb="3">
      <t>ヤトイイ</t>
    </rPh>
    <rPh sb="20" eb="22">
      <t>シヨウ</t>
    </rPh>
    <rPh sb="24" eb="26">
      <t>バアイ</t>
    </rPh>
    <rPh sb="27" eb="29">
      <t>チュウイ</t>
    </rPh>
    <phoneticPr fontId="3"/>
  </si>
  <si>
    <t>　⑤欄には、①の者の性別について、該当するものの番号を○で囲むこと。</t>
    <rPh sb="2" eb="3">
      <t>ラン</t>
    </rPh>
    <rPh sb="8" eb="9">
      <t>モノ</t>
    </rPh>
    <rPh sb="10" eb="12">
      <t>セイベツ</t>
    </rPh>
    <phoneticPr fontId="3"/>
  </si>
  <si>
    <t>　表面中部に雇入れ年月日を記載すること。</t>
    <rPh sb="1" eb="3">
      <t>ヒョウメン</t>
    </rPh>
    <rPh sb="3" eb="5">
      <t>チュウブ</t>
    </rPh>
    <rPh sb="6" eb="8">
      <t>ヤトイイ</t>
    </rPh>
    <rPh sb="9" eb="12">
      <t>ネンガッピ</t>
    </rPh>
    <rPh sb="13" eb="15">
      <t>キサイ</t>
    </rPh>
    <phoneticPr fontId="3"/>
  </si>
  <si>
    <t>　離職に係る外国人雇用状況届出書として使用する場合の注意</t>
    <rPh sb="1" eb="3">
      <t>リショク</t>
    </rPh>
    <rPh sb="19" eb="21">
      <t>シヨウ</t>
    </rPh>
    <rPh sb="23" eb="25">
      <t>バアイ</t>
    </rPh>
    <rPh sb="26" eb="28">
      <t>チュウイ</t>
    </rPh>
    <phoneticPr fontId="3"/>
  </si>
  <si>
    <t>　⑦欄は記載不要であること。</t>
    <rPh sb="2" eb="3">
      <t>ラン</t>
    </rPh>
    <rPh sb="4" eb="6">
      <t>キサイ</t>
    </rPh>
    <rPh sb="6" eb="8">
      <t>フヨウ</t>
    </rPh>
    <phoneticPr fontId="3"/>
  </si>
  <si>
    <t>　表面中部に離職年月日を記載すること。</t>
    <rPh sb="1" eb="3">
      <t>ヒョウメン</t>
    </rPh>
    <rPh sb="3" eb="5">
      <t>チュウブ</t>
    </rPh>
    <rPh sb="6" eb="8">
      <t>リショク</t>
    </rPh>
    <rPh sb="8" eb="11">
      <t>ネンガッピ</t>
    </rPh>
    <rPh sb="12" eb="14">
      <t>キサイ</t>
    </rPh>
    <phoneticPr fontId="3"/>
  </si>
  <si>
    <t>　雇入れ及び離職の双方に係る外国人雇用状況届出書として使用する場合の注意</t>
    <rPh sb="1" eb="3">
      <t>ヤトイイ</t>
    </rPh>
    <rPh sb="4" eb="5">
      <t>オヨ</t>
    </rPh>
    <rPh sb="6" eb="8">
      <t>リショク</t>
    </rPh>
    <rPh sb="9" eb="11">
      <t>ソウホウ</t>
    </rPh>
    <rPh sb="12" eb="13">
      <t>カカ</t>
    </rPh>
    <rPh sb="14" eb="16">
      <t>ガイコク</t>
    </rPh>
    <rPh sb="16" eb="17">
      <t>ジン</t>
    </rPh>
    <rPh sb="17" eb="19">
      <t>コヨウ</t>
    </rPh>
    <rPh sb="19" eb="21">
      <t>ジョウキョウ</t>
    </rPh>
    <rPh sb="21" eb="24">
      <t>トドケデショ</t>
    </rPh>
    <rPh sb="27" eb="29">
      <t>シヨウ</t>
    </rPh>
    <rPh sb="31" eb="33">
      <t>バアイ</t>
    </rPh>
    <rPh sb="34" eb="36">
      <t>チュウイ</t>
    </rPh>
    <phoneticPr fontId="3"/>
  </si>
  <si>
    <t>　本届出は電子申請による手続も可能であること。</t>
    <rPh sb="1" eb="2">
      <t>ホン</t>
    </rPh>
    <rPh sb="2" eb="4">
      <t>トドケデ</t>
    </rPh>
    <rPh sb="12" eb="14">
      <t>テツヅキ</t>
    </rPh>
    <phoneticPr fontId="3"/>
  </si>
  <si>
    <t>臨時職員採用履歴書</t>
    <rPh sb="0" eb="2">
      <t>リンジ</t>
    </rPh>
    <rPh sb="2" eb="4">
      <t>ショクイン</t>
    </rPh>
    <rPh sb="4" eb="6">
      <t>サイヨウ</t>
    </rPh>
    <rPh sb="6" eb="9">
      <t>リレキショ</t>
    </rPh>
    <phoneticPr fontId="3"/>
  </si>
  <si>
    <t>ふりがな</t>
    <phoneticPr fontId="3"/>
  </si>
  <si>
    <t>氏 　名</t>
    <phoneticPr fontId="3"/>
  </si>
  <si>
    <t>　日生</t>
    <rPh sb="1" eb="2">
      <t>ニチ</t>
    </rPh>
    <rPh sb="2" eb="3">
      <t>ウ</t>
    </rPh>
    <phoneticPr fontId="3"/>
  </si>
  <si>
    <t>（満　　　　歳）</t>
    <rPh sb="1" eb="2">
      <t>マン</t>
    </rPh>
    <rPh sb="6" eb="7">
      <t>サイ</t>
    </rPh>
    <phoneticPr fontId="3"/>
  </si>
  <si>
    <t>性　　別</t>
    <rPh sb="0" eb="1">
      <t>セイ</t>
    </rPh>
    <rPh sb="3" eb="4">
      <t>ベツ</t>
    </rPh>
    <phoneticPr fontId="3"/>
  </si>
  <si>
    <t>ふりがな</t>
    <phoneticPr fontId="3"/>
  </si>
  <si>
    <t>電話：</t>
    <rPh sb="0" eb="2">
      <t>デンワ</t>
    </rPh>
    <phoneticPr fontId="3"/>
  </si>
  <si>
    <t>現住所</t>
    <phoneticPr fontId="3"/>
  </si>
  <si>
    <t xml:space="preserve"> 〒</t>
    <phoneticPr fontId="25"/>
  </si>
  <si>
    <t>携帯：</t>
    <rPh sb="0" eb="2">
      <t>ケイタイ</t>
    </rPh>
    <phoneticPr fontId="3"/>
  </si>
  <si>
    <t>E-mail:</t>
    <phoneticPr fontId="3"/>
  </si>
  <si>
    <t>電話等：</t>
    <rPh sb="0" eb="2">
      <t>デンワ</t>
    </rPh>
    <rPh sb="2" eb="3">
      <t>ナド</t>
    </rPh>
    <phoneticPr fontId="3"/>
  </si>
  <si>
    <t>連絡先</t>
    <phoneticPr fontId="3"/>
  </si>
  <si>
    <r>
      <t xml:space="preserve"> 〒                                              (</t>
    </r>
    <r>
      <rPr>
        <sz val="8"/>
        <rFont val="ＭＳ 明朝"/>
        <family val="1"/>
        <charset val="128"/>
      </rPr>
      <t>現住所以外に連絡を希望する場合のみ記入)</t>
    </r>
    <rPh sb="49" eb="52">
      <t>ゲンジュウショ</t>
    </rPh>
    <rPh sb="52" eb="54">
      <t>イガイ</t>
    </rPh>
    <rPh sb="55" eb="57">
      <t>レンラク</t>
    </rPh>
    <rPh sb="58" eb="60">
      <t>キボウ</t>
    </rPh>
    <rPh sb="62" eb="64">
      <t>バアイ</t>
    </rPh>
    <rPh sb="66" eb="68">
      <t>キニュウ</t>
    </rPh>
    <phoneticPr fontId="3"/>
  </si>
  <si>
    <t>自</t>
    <rPh sb="0" eb="1">
      <t>ジ</t>
    </rPh>
    <phoneticPr fontId="3"/>
  </si>
  <si>
    <t>至</t>
    <rPh sb="0" eb="1">
      <t>イタル</t>
    </rPh>
    <phoneticPr fontId="3"/>
  </si>
  <si>
    <t>学</t>
    <rPh sb="0" eb="1">
      <t>ガク</t>
    </rPh>
    <phoneticPr fontId="3"/>
  </si>
  <si>
    <t>歴</t>
    <rPh sb="0" eb="1">
      <t>レキ</t>
    </rPh>
    <phoneticPr fontId="3"/>
  </si>
  <si>
    <t>年</t>
    <rPh sb="0" eb="1">
      <t>ネン</t>
    </rPh>
    <phoneticPr fontId="25"/>
  </si>
  <si>
    <t>月</t>
    <rPh sb="0" eb="1">
      <t>ツキ</t>
    </rPh>
    <phoneticPr fontId="25"/>
  </si>
  <si>
    <t>日</t>
    <rPh sb="0" eb="1">
      <t>ヒ</t>
    </rPh>
    <phoneticPr fontId="25"/>
  </si>
  <si>
    <t>～</t>
    <phoneticPr fontId="25"/>
  </si>
  <si>
    <t>卒・修・中</t>
    <rPh sb="0" eb="1">
      <t>ソツ</t>
    </rPh>
    <rPh sb="2" eb="3">
      <t>シュウ</t>
    </rPh>
    <rPh sb="4" eb="5">
      <t>チュウ</t>
    </rPh>
    <phoneticPr fontId="3"/>
  </si>
  <si>
    <t>～</t>
    <phoneticPr fontId="25"/>
  </si>
  <si>
    <t>～</t>
    <phoneticPr fontId="25"/>
  </si>
  <si>
    <t>～</t>
    <phoneticPr fontId="25"/>
  </si>
  <si>
    <t>免許・資格・語学等</t>
    <rPh sb="0" eb="2">
      <t>メンキョ</t>
    </rPh>
    <rPh sb="6" eb="8">
      <t>ゴガク</t>
    </rPh>
    <phoneticPr fontId="3"/>
  </si>
  <si>
    <t>取得年月日</t>
    <rPh sb="0" eb="2">
      <t>シュトク</t>
    </rPh>
    <rPh sb="2" eb="5">
      <t>ネンガッピ</t>
    </rPh>
    <phoneticPr fontId="3"/>
  </si>
  <si>
    <t>免許・資格・試験名</t>
    <rPh sb="0" eb="2">
      <t>メンキョ</t>
    </rPh>
    <rPh sb="3" eb="5">
      <t>シカク</t>
    </rPh>
    <rPh sb="6" eb="8">
      <t>シケン</t>
    </rPh>
    <rPh sb="8" eb="9">
      <t>メイ</t>
    </rPh>
    <phoneticPr fontId="3"/>
  </si>
  <si>
    <t>自～至</t>
    <rPh sb="0" eb="1">
      <t>ジ</t>
    </rPh>
    <rPh sb="2" eb="3">
      <t>イタル</t>
    </rPh>
    <phoneticPr fontId="3"/>
  </si>
  <si>
    <t>勤務所属（部局・課等）</t>
    <rPh sb="0" eb="2">
      <t>キンム</t>
    </rPh>
    <rPh sb="2" eb="4">
      <t>ショゾク</t>
    </rPh>
    <rPh sb="5" eb="7">
      <t>ブキョク</t>
    </rPh>
    <rPh sb="8" eb="9">
      <t>カ</t>
    </rPh>
    <rPh sb="9" eb="10">
      <t>ナド</t>
    </rPh>
    <phoneticPr fontId="3"/>
  </si>
  <si>
    <t>年　　月　　日　　　　</t>
    <rPh sb="0" eb="1">
      <t>ネン</t>
    </rPh>
    <rPh sb="3" eb="4">
      <t>ガツ</t>
    </rPh>
    <rPh sb="6" eb="7">
      <t>ヒ</t>
    </rPh>
    <phoneticPr fontId="3"/>
  </si>
  <si>
    <t>～</t>
    <phoneticPr fontId="3"/>
  </si>
  <si>
    <t>～</t>
    <phoneticPr fontId="3"/>
  </si>
  <si>
    <t>【志望動機及び実績・経験等】※書ききれない場合は、別紙に記入することも可</t>
    <rPh sb="5" eb="6">
      <t>オヨ</t>
    </rPh>
    <rPh sb="7" eb="9">
      <t>ジッセキ</t>
    </rPh>
    <rPh sb="10" eb="13">
      <t>ケイケンナド</t>
    </rPh>
    <rPh sb="15" eb="16">
      <t>カ</t>
    </rPh>
    <rPh sb="21" eb="23">
      <t>バアイ</t>
    </rPh>
    <rPh sb="25" eb="27">
      <t>ベッシ</t>
    </rPh>
    <rPh sb="28" eb="30">
      <t>キニュウ</t>
    </rPh>
    <rPh sb="35" eb="36">
      <t>カ</t>
    </rPh>
    <phoneticPr fontId="3"/>
  </si>
  <si>
    <t>以上の記載事項はすべて真実であることを誓います。</t>
    <rPh sb="0" eb="2">
      <t>イジョウ</t>
    </rPh>
    <rPh sb="3" eb="5">
      <t>キサイ</t>
    </rPh>
    <rPh sb="5" eb="7">
      <t>ジコウ</t>
    </rPh>
    <rPh sb="11" eb="13">
      <t>シンジツ</t>
    </rPh>
    <rPh sb="19" eb="20">
      <t>チカ</t>
    </rPh>
    <phoneticPr fontId="3"/>
  </si>
  <si>
    <t>　</t>
    <phoneticPr fontId="3"/>
  </si>
  <si>
    <t>氏　　名</t>
    <rPh sb="0" eb="1">
      <t>シ</t>
    </rPh>
    <rPh sb="3" eb="4">
      <t>メイ</t>
    </rPh>
    <phoneticPr fontId="3"/>
  </si>
  <si>
    <t>週当たり勤務日数</t>
    <rPh sb="0" eb="1">
      <t>シュウ</t>
    </rPh>
    <rPh sb="1" eb="2">
      <t>ア</t>
    </rPh>
    <rPh sb="4" eb="6">
      <t>キンム</t>
    </rPh>
    <rPh sb="6" eb="8">
      <t>ニッスウ</t>
    </rPh>
    <phoneticPr fontId="3"/>
  </si>
  <si>
    <t>【別紙】臨時職員採用履歴書</t>
    <rPh sb="1" eb="3">
      <t>ベッシ</t>
    </rPh>
    <rPh sb="4" eb="6">
      <t>リンジ</t>
    </rPh>
    <rPh sb="6" eb="8">
      <t>ショクイン</t>
    </rPh>
    <rPh sb="8" eb="10">
      <t>サイヨウ</t>
    </rPh>
    <rPh sb="10" eb="13">
      <t>リレキショ</t>
    </rPh>
    <phoneticPr fontId="3"/>
  </si>
  <si>
    <t>職歴（法人における職歴）</t>
    <rPh sb="0" eb="2">
      <t>ショクレキ</t>
    </rPh>
    <rPh sb="3" eb="5">
      <t>ホウジン</t>
    </rPh>
    <rPh sb="9" eb="11">
      <t>ショクレキ</t>
    </rPh>
    <phoneticPr fontId="3"/>
  </si>
  <si>
    <t>氏　名</t>
    <rPh sb="0" eb="1">
      <t>シ</t>
    </rPh>
    <rPh sb="2" eb="3">
      <t>ナ</t>
    </rPh>
    <phoneticPr fontId="3"/>
  </si>
  <si>
    <t>自～至</t>
  </si>
  <si>
    <t>勤務所属（部局・課等）</t>
  </si>
  <si>
    <t>　　　年　　　月　　　日</t>
    <rPh sb="3" eb="4">
      <t>ネン</t>
    </rPh>
    <rPh sb="7" eb="8">
      <t>ガツ</t>
    </rPh>
    <rPh sb="11" eb="12">
      <t>ヒ</t>
    </rPh>
    <phoneticPr fontId="3"/>
  </si>
  <si>
    <t>　　　～　　　年　　月　　日</t>
    <phoneticPr fontId="3"/>
  </si>
  <si>
    <t>臨時職員の職歴（法人における職歴）
※書ききれない場合は、別紙に記入すること</t>
    <rPh sb="14" eb="16">
      <t>ショクレキ</t>
    </rPh>
    <rPh sb="19" eb="20">
      <t>カ</t>
    </rPh>
    <rPh sb="25" eb="27">
      <t>バアイ</t>
    </rPh>
    <rPh sb="29" eb="31">
      <t>ベッシ</t>
    </rPh>
    <rPh sb="32" eb="34">
      <t>キニュウ</t>
    </rPh>
    <phoneticPr fontId="25"/>
  </si>
  <si>
    <t>通 勤 届（□新規・□変更）</t>
  </si>
  <si>
    <t>　　　　　　　下記のとおり届け出します。</t>
    <phoneticPr fontId="3"/>
  </si>
  <si>
    <t>所属</t>
  </si>
  <si>
    <t>職</t>
  </si>
  <si>
    <t>臨時職員</t>
    <rPh sb="0" eb="2">
      <t>リンジ</t>
    </rPh>
    <rPh sb="2" eb="4">
      <t>ショクイン</t>
    </rPh>
    <phoneticPr fontId="3"/>
  </si>
  <si>
    <t>氏名</t>
  </si>
  <si>
    <t>印</t>
  </si>
  <si>
    <t>住所</t>
  </si>
  <si>
    <t>通　勤　方　法</t>
  </si>
  <si>
    <t>自　宅</t>
  </si>
  <si>
    <t>徒歩</t>
  </si>
  <si>
    <r>
      <t>交通用具名</t>
    </r>
    <r>
      <rPr>
        <sz val="9"/>
        <color indexed="8"/>
        <rFont val="Century"/>
        <family val="1"/>
      </rPr>
      <t>(</t>
    </r>
    <r>
      <rPr>
        <sz val="9"/>
        <color indexed="8"/>
        <rFont val="ＭＳ 明朝"/>
        <family val="1"/>
        <charset val="128"/>
      </rPr>
      <t>距離</t>
    </r>
    <r>
      <rPr>
        <sz val="9"/>
        <color indexed="8"/>
        <rFont val="Century"/>
        <family val="1"/>
      </rPr>
      <t>)</t>
    </r>
  </si>
  <si>
    <r>
      <t>交通機関路線名</t>
    </r>
    <r>
      <rPr>
        <sz val="9"/>
        <color indexed="8"/>
        <rFont val="Century"/>
        <family val="1"/>
      </rPr>
      <t>(</t>
    </r>
    <r>
      <rPr>
        <sz val="9"/>
        <color indexed="8"/>
        <rFont val="ＭＳ 明朝"/>
        <family val="1"/>
        <charset val="128"/>
      </rPr>
      <t>乗車券種別</t>
    </r>
    <r>
      <rPr>
        <sz val="9"/>
        <color indexed="8"/>
        <rFont val="Century"/>
        <family val="1"/>
      </rPr>
      <t>)</t>
    </r>
  </si>
  <si>
    <r>
      <t>金</t>
    </r>
    <r>
      <rPr>
        <sz val="9"/>
        <color indexed="8"/>
        <rFont val="Century"/>
        <family val="1"/>
      </rPr>
      <t xml:space="preserve"> </t>
    </r>
    <r>
      <rPr>
        <sz val="9"/>
        <color indexed="8"/>
        <rFont val="ＭＳ 明朝"/>
        <family val="1"/>
        <charset val="128"/>
      </rPr>
      <t>額</t>
    </r>
  </si>
  <si>
    <r>
      <t>備</t>
    </r>
    <r>
      <rPr>
        <sz val="9"/>
        <color indexed="8"/>
        <rFont val="Century"/>
        <family val="1"/>
      </rPr>
      <t xml:space="preserve"> </t>
    </r>
    <r>
      <rPr>
        <sz val="9"/>
        <color indexed="8"/>
        <rFont val="ＭＳ 明朝"/>
        <family val="1"/>
        <charset val="128"/>
      </rPr>
      <t>考</t>
    </r>
  </si>
  <si>
    <t>□</t>
  </si>
  <si>
    <t>（　　．　　㎞）</t>
  </si>
  <si>
    <t>（　　　　　　　）</t>
  </si>
  <si>
    <t>※区間毎の通勤方法（徒歩、自転車、○○線等）を記入してください。</t>
  </si>
  <si>
    <t>通勤経路（自宅→最寄駅）</t>
  </si>
  <si>
    <r>
      <rPr>
        <sz val="9"/>
        <color indexed="8"/>
        <rFont val="ＭＳ Ｐゴシック"/>
        <family val="3"/>
        <charset val="128"/>
      </rPr>
      <t>※通勤経路を「→」で</t>
    </r>
    <r>
      <rPr>
        <sz val="9"/>
        <color indexed="10"/>
        <rFont val="ＭＳ Ｐゴシック"/>
        <family val="3"/>
        <charset val="128"/>
      </rPr>
      <t>朱書き</t>
    </r>
    <r>
      <rPr>
        <sz val="9"/>
        <color indexed="8"/>
        <rFont val="ＭＳ Ｐゴシック"/>
        <family val="3"/>
        <charset val="128"/>
      </rPr>
      <t>すること。</t>
    </r>
    <phoneticPr fontId="3"/>
  </si>
  <si>
    <t>備考欄</t>
  </si>
  <si>
    <t>　　　　　　　下記のとおり届け出します。</t>
    <phoneticPr fontId="3"/>
  </si>
  <si>
    <r>
      <t>交通用具名</t>
    </r>
    <r>
      <rPr>
        <sz val="9"/>
        <rFont val="Century"/>
        <family val="1"/>
      </rPr>
      <t>(</t>
    </r>
    <r>
      <rPr>
        <sz val="9"/>
        <rFont val="ＭＳ 明朝"/>
        <family val="1"/>
        <charset val="128"/>
      </rPr>
      <t>距離</t>
    </r>
    <r>
      <rPr>
        <sz val="9"/>
        <rFont val="Century"/>
        <family val="1"/>
      </rPr>
      <t>)</t>
    </r>
  </si>
  <si>
    <r>
      <t>交通機関路線名</t>
    </r>
    <r>
      <rPr>
        <sz val="9"/>
        <rFont val="Century"/>
        <family val="1"/>
      </rPr>
      <t>(</t>
    </r>
    <r>
      <rPr>
        <sz val="9"/>
        <rFont val="ＭＳ 明朝"/>
        <family val="1"/>
        <charset val="128"/>
      </rPr>
      <t>乗車券種別</t>
    </r>
    <r>
      <rPr>
        <sz val="9"/>
        <rFont val="Century"/>
        <family val="1"/>
      </rPr>
      <t>)</t>
    </r>
  </si>
  <si>
    <r>
      <t>金</t>
    </r>
    <r>
      <rPr>
        <sz val="9"/>
        <rFont val="Century"/>
        <family val="1"/>
      </rPr>
      <t xml:space="preserve"> </t>
    </r>
    <r>
      <rPr>
        <sz val="9"/>
        <rFont val="ＭＳ 明朝"/>
        <family val="1"/>
        <charset val="128"/>
      </rPr>
      <t>額</t>
    </r>
  </si>
  <si>
    <r>
      <t>備</t>
    </r>
    <r>
      <rPr>
        <sz val="9"/>
        <rFont val="Century"/>
        <family val="1"/>
      </rPr>
      <t xml:space="preserve"> </t>
    </r>
    <r>
      <rPr>
        <sz val="9"/>
        <rFont val="ＭＳ 明朝"/>
        <family val="1"/>
        <charset val="128"/>
      </rPr>
      <t>考</t>
    </r>
  </si>
  <si>
    <t>■</t>
  </si>
  <si>
    <t>南千住</t>
    <rPh sb="0" eb="3">
      <t>ミナミセンジュ</t>
    </rPh>
    <phoneticPr fontId="3"/>
  </si>
  <si>
    <r>
      <t>（</t>
    </r>
    <r>
      <rPr>
        <sz val="9"/>
        <rFont val="Century"/>
        <family val="1"/>
      </rPr>
      <t>1</t>
    </r>
    <r>
      <rPr>
        <sz val="9"/>
        <rFont val="ＭＳ 明朝"/>
        <family val="1"/>
        <charset val="128"/>
      </rPr>
      <t>．</t>
    </r>
    <r>
      <rPr>
        <sz val="9"/>
        <rFont val="Century"/>
        <family val="1"/>
      </rPr>
      <t>4</t>
    </r>
    <r>
      <rPr>
        <sz val="9"/>
        <rFont val="ＭＳ 明朝"/>
        <family val="1"/>
        <charset val="128"/>
      </rPr>
      <t>㎞）</t>
    </r>
  </si>
  <si>
    <t>電車</t>
  </si>
  <si>
    <r>
      <t>JR</t>
    </r>
    <r>
      <rPr>
        <sz val="9"/>
        <rFont val="ＭＳ 明朝"/>
        <family val="1"/>
        <charset val="128"/>
      </rPr>
      <t>常磐線</t>
    </r>
  </si>
  <si>
    <t>日暮里</t>
    <rPh sb="0" eb="3">
      <t>ニッポリ</t>
    </rPh>
    <phoneticPr fontId="3"/>
  </si>
  <si>
    <r>
      <t>（</t>
    </r>
    <r>
      <rPr>
        <sz val="9"/>
        <rFont val="Century"/>
        <family val="1"/>
      </rPr>
      <t>3</t>
    </r>
    <r>
      <rPr>
        <sz val="9"/>
        <rFont val="ＭＳ 明朝"/>
        <family val="1"/>
        <charset val="128"/>
      </rPr>
      <t>．</t>
    </r>
    <r>
      <rPr>
        <sz val="9"/>
        <rFont val="Century"/>
        <family val="1"/>
      </rPr>
      <t>4</t>
    </r>
    <r>
      <rPr>
        <sz val="9"/>
        <rFont val="ＭＳ 明朝"/>
        <family val="1"/>
        <charset val="128"/>
      </rPr>
      <t>㎞）</t>
    </r>
  </si>
  <si>
    <t>（普通運賃）</t>
  </si>
  <si>
    <r>
      <t>JR</t>
    </r>
    <r>
      <rPr>
        <sz val="9"/>
        <rFont val="ＭＳ 明朝"/>
        <family val="1"/>
        <charset val="128"/>
      </rPr>
      <t>山手線</t>
    </r>
  </si>
  <si>
    <t>新宿</t>
    <rPh sb="0" eb="2">
      <t>シンジュク</t>
    </rPh>
    <phoneticPr fontId="3"/>
  </si>
  <si>
    <r>
      <t>（</t>
    </r>
    <r>
      <rPr>
        <sz val="9"/>
        <rFont val="Century"/>
        <family val="1"/>
      </rPr>
      <t>11</t>
    </r>
    <r>
      <rPr>
        <sz val="9"/>
        <rFont val="ＭＳ 明朝"/>
        <family val="1"/>
        <charset val="128"/>
      </rPr>
      <t>．</t>
    </r>
    <r>
      <rPr>
        <sz val="9"/>
        <rFont val="Century"/>
        <family val="1"/>
      </rPr>
      <t>3</t>
    </r>
    <r>
      <rPr>
        <sz val="9"/>
        <rFont val="ＭＳ 明朝"/>
        <family val="1"/>
        <charset val="128"/>
      </rPr>
      <t>㎞）</t>
    </r>
  </si>
  <si>
    <t>京王線</t>
  </si>
  <si>
    <t>南大沢</t>
    <rPh sb="0" eb="3">
      <t>ミナミオオサワ</t>
    </rPh>
    <phoneticPr fontId="3"/>
  </si>
  <si>
    <r>
      <t>（</t>
    </r>
    <r>
      <rPr>
        <sz val="9"/>
        <rFont val="Century"/>
        <family val="1"/>
      </rPr>
      <t>33</t>
    </r>
    <r>
      <rPr>
        <sz val="9"/>
        <rFont val="ＭＳ 明朝"/>
        <family val="1"/>
        <charset val="128"/>
      </rPr>
      <t>．</t>
    </r>
    <r>
      <rPr>
        <sz val="9"/>
        <rFont val="Century"/>
        <family val="1"/>
      </rPr>
      <t>7</t>
    </r>
    <r>
      <rPr>
        <sz val="9"/>
        <rFont val="ＭＳ 明朝"/>
        <family val="1"/>
        <charset val="128"/>
      </rPr>
      <t>㎞）</t>
    </r>
  </si>
  <si>
    <r>
      <t>（</t>
    </r>
    <r>
      <rPr>
        <sz val="9"/>
        <rFont val="Century"/>
        <family val="1"/>
      </rPr>
      <t>0</t>
    </r>
    <r>
      <rPr>
        <sz val="9"/>
        <rFont val="ＭＳ 明朝"/>
        <family val="1"/>
        <charset val="128"/>
      </rPr>
      <t>．</t>
    </r>
    <r>
      <rPr>
        <sz val="9"/>
        <rFont val="Century"/>
        <family val="1"/>
      </rPr>
      <t>8</t>
    </r>
    <r>
      <rPr>
        <sz val="9"/>
        <rFont val="ＭＳ 明朝"/>
        <family val="1"/>
        <charset val="128"/>
      </rPr>
      <t>㎞）</t>
    </r>
  </si>
  <si>
    <r>
      <t>合計　　　　</t>
    </r>
    <r>
      <rPr>
        <sz val="7"/>
        <rFont val="Century"/>
        <family val="1"/>
      </rPr>
      <t xml:space="preserve"> </t>
    </r>
    <r>
      <rPr>
        <sz val="7"/>
        <rFont val="ＭＳ 明朝"/>
        <family val="1"/>
        <charset val="128"/>
      </rPr>
      <t>円</t>
    </r>
  </si>
  <si>
    <t>備考欄
※通勤経路は、自宅付近から最寄駅までの地図を添付していただいても結構です。</t>
    <rPh sb="7" eb="9">
      <t>ツウキン</t>
    </rPh>
    <rPh sb="9" eb="11">
      <t>ケイロ</t>
    </rPh>
    <rPh sb="13" eb="15">
      <t>ジタク</t>
    </rPh>
    <rPh sb="15" eb="17">
      <t>フキン</t>
    </rPh>
    <rPh sb="19" eb="21">
      <t>モヨリ</t>
    </rPh>
    <rPh sb="21" eb="22">
      <t>エキ</t>
    </rPh>
    <rPh sb="25" eb="27">
      <t>チズ</t>
    </rPh>
    <rPh sb="28" eb="30">
      <t>テンプ</t>
    </rPh>
    <rPh sb="38" eb="40">
      <t>ケッコウ</t>
    </rPh>
    <phoneticPr fontId="3"/>
  </si>
  <si>
    <t>東京都荒川区南千住８－１７－１</t>
    <phoneticPr fontId="3"/>
  </si>
  <si>
    <t>昭和・平成</t>
    <rPh sb="0" eb="2">
      <t>ショウワ</t>
    </rPh>
    <rPh sb="3" eb="5">
      <t>ヘイセイ</t>
    </rPh>
    <phoneticPr fontId="3"/>
  </si>
  <si>
    <r>
      <t>※以下、いずれの欄も「年月日」はすべて　</t>
    </r>
    <r>
      <rPr>
        <b/>
        <sz val="9"/>
        <rFont val="ＭＳ 明朝"/>
        <family val="1"/>
        <charset val="128"/>
      </rPr>
      <t>元号　</t>
    </r>
    <r>
      <rPr>
        <sz val="9"/>
        <rFont val="ＭＳ 明朝"/>
        <family val="1"/>
        <charset val="128"/>
      </rPr>
      <t>にて記入すること。また、書ききれない場合は別紙（様式自由）を作成することも可。</t>
    </r>
    <rPh sb="1" eb="3">
      <t>イカ</t>
    </rPh>
    <rPh sb="8" eb="9">
      <t>ラン</t>
    </rPh>
    <rPh sb="11" eb="14">
      <t>ネンガッピ</t>
    </rPh>
    <rPh sb="20" eb="22">
      <t>ゲンゴウ</t>
    </rPh>
    <rPh sb="25" eb="27">
      <t>キニュウ</t>
    </rPh>
    <rPh sb="35" eb="36">
      <t>カ</t>
    </rPh>
    <rPh sb="41" eb="43">
      <t>バアイ</t>
    </rPh>
    <rPh sb="44" eb="46">
      <t>ベッシ</t>
    </rPh>
    <rPh sb="47" eb="49">
      <t>ヨウシキ</t>
    </rPh>
    <rPh sb="49" eb="51">
      <t>ジユウ</t>
    </rPh>
    <rPh sb="53" eb="55">
      <t>サクセイ</t>
    </rPh>
    <rPh sb="60" eb="61">
      <t>カ</t>
    </rPh>
    <phoneticPr fontId="3"/>
  </si>
  <si>
    <t>※日付及び氏名欄については、必ず自署してください。</t>
    <phoneticPr fontId="3"/>
  </si>
  <si>
    <t>　　　年　　月　　日現在</t>
    <rPh sb="3" eb="4">
      <t>ネン</t>
    </rPh>
    <rPh sb="6" eb="7">
      <t>ガツ</t>
    </rPh>
    <rPh sb="9" eb="10">
      <t>ニチ</t>
    </rPh>
    <rPh sb="10" eb="12">
      <t>ゲンザイ</t>
    </rPh>
    <phoneticPr fontId="3"/>
  </si>
  <si>
    <t>　　　　　　　年　　月　　日</t>
    <phoneticPr fontId="3"/>
  </si>
  <si>
    <t>　　　年　　　月　　　日</t>
    <phoneticPr fontId="3"/>
  </si>
  <si>
    <t>　　年　　　月　　　日</t>
    <phoneticPr fontId="3"/>
  </si>
  <si>
    <r>
      <t>※以下、いずれの欄も「年月日」はすべて　</t>
    </r>
    <r>
      <rPr>
        <b/>
        <sz val="11"/>
        <color rgb="FFFF0000"/>
        <rFont val="ＭＳ 明朝"/>
        <family val="1"/>
        <charset val="128"/>
      </rPr>
      <t>元号</t>
    </r>
    <r>
      <rPr>
        <b/>
        <sz val="9"/>
        <rFont val="ＭＳ 明朝"/>
        <family val="1"/>
        <charset val="128"/>
      </rPr>
      <t>　</t>
    </r>
    <r>
      <rPr>
        <sz val="9"/>
        <rFont val="ＭＳ 明朝"/>
        <family val="1"/>
        <charset val="128"/>
      </rPr>
      <t>にて記入すること。また、書ききれない場合は別紙（様式自由）を作成することも可。</t>
    </r>
    <rPh sb="1" eb="3">
      <t>イカ</t>
    </rPh>
    <rPh sb="8" eb="9">
      <t>ラン</t>
    </rPh>
    <rPh sb="11" eb="14">
      <t>ネンガッピ</t>
    </rPh>
    <rPh sb="20" eb="22">
      <t>ゲンゴウ</t>
    </rPh>
    <rPh sb="25" eb="27">
      <t>キニュウ</t>
    </rPh>
    <rPh sb="35" eb="36">
      <t>カ</t>
    </rPh>
    <rPh sb="41" eb="43">
      <t>バアイ</t>
    </rPh>
    <rPh sb="44" eb="46">
      <t>ベッシ</t>
    </rPh>
    <rPh sb="47" eb="49">
      <t>ヨウシキ</t>
    </rPh>
    <rPh sb="49" eb="51">
      <t>ジユウ</t>
    </rPh>
    <rPh sb="53" eb="55">
      <t>サクセイ</t>
    </rPh>
    <rPh sb="60" eb="61">
      <t>カ</t>
    </rPh>
    <phoneticPr fontId="3"/>
  </si>
  <si>
    <t xml:space="preserve">    職歴(法人以外における職歴)</t>
    <rPh sb="4" eb="6">
      <t>ショクレキ</t>
    </rPh>
    <rPh sb="7" eb="9">
      <t>コウホウジン</t>
    </rPh>
    <rPh sb="9" eb="11">
      <t>イガイ</t>
    </rPh>
    <rPh sb="15" eb="17">
      <t>ショクレキ</t>
    </rPh>
    <phoneticPr fontId="3"/>
  </si>
  <si>
    <t xml:space="preserve">    職歴(法人以外における職歴)</t>
    <rPh sb="4" eb="6">
      <t>ショクレキ</t>
    </rPh>
    <rPh sb="7" eb="9">
      <t>ホウジン</t>
    </rPh>
    <rPh sb="9" eb="11">
      <t>イガイ</t>
    </rPh>
    <rPh sb="15" eb="17">
      <t>ショクレキ</t>
    </rPh>
    <phoneticPr fontId="3"/>
  </si>
  <si>
    <t>東京都公立大学法人理事長　殿</t>
    <phoneticPr fontId="3"/>
  </si>
  <si>
    <r>
      <rPr>
        <sz val="10.5"/>
        <color indexed="8"/>
        <rFont val="ＭＳ Ｐ明朝"/>
        <family val="1"/>
        <charset val="128"/>
      </rPr>
      <t>　東京都立大学</t>
    </r>
    <r>
      <rPr>
        <sz val="10.5"/>
        <color indexed="8"/>
        <rFont val="Century"/>
        <family val="1"/>
      </rPr>
      <t xml:space="preserve"> </t>
    </r>
    <r>
      <rPr>
        <sz val="10.5"/>
        <color indexed="8"/>
        <rFont val="ＭＳ Ｐ明朝"/>
        <family val="1"/>
        <charset val="128"/>
      </rPr>
      <t>　都市環境学部　　　　　　〇〇学科</t>
    </r>
    <rPh sb="1" eb="3">
      <t>トウキョウ</t>
    </rPh>
    <rPh sb="3" eb="4">
      <t>ト</t>
    </rPh>
    <rPh sb="4" eb="5">
      <t>リツ</t>
    </rPh>
    <rPh sb="5" eb="7">
      <t>ダイガク</t>
    </rPh>
    <rPh sb="9" eb="11">
      <t>トシ</t>
    </rPh>
    <rPh sb="11" eb="13">
      <t>カンキョウ</t>
    </rPh>
    <rPh sb="13" eb="15">
      <t>ガクブ</t>
    </rPh>
    <rPh sb="23" eb="25">
      <t>ガッカ</t>
    </rPh>
    <phoneticPr fontId="3"/>
  </si>
  <si>
    <t>都立大　花子</t>
    <rPh sb="0" eb="1">
      <t>ト</t>
    </rPh>
    <rPh sb="1" eb="2">
      <t>リツ</t>
    </rPh>
    <rPh sb="2" eb="3">
      <t>ダイ</t>
    </rPh>
    <rPh sb="4" eb="6">
      <t>ハナコ</t>
    </rPh>
    <phoneticPr fontId="3"/>
  </si>
  <si>
    <t>通勤経路（自宅↓最寄駅）</t>
    <phoneticPr fontId="3"/>
  </si>
  <si>
    <t xml:space="preserve">　　　　　　　　　　　　　　　　　　　　　　　　　　　　　　　　　　　　　　　　　　　　　　　　　　　　　職歴（法人における職歴）
※　記載日時点で本契約の他に法人に対して、応募中のものや雇用契約を
締結（予定も含む）しているものがあれば記入すること
※　書ききれない場合は、別紙に記入すること
</t>
    <phoneticPr fontId="25"/>
  </si>
  <si>
    <t>様式第３号（第10条関係）（表面）</t>
    <rPh sb="6" eb="7">
      <t>ダイ</t>
    </rPh>
    <rPh sb="9" eb="10">
      <t>ジョウ</t>
    </rPh>
    <rPh sb="10" eb="12">
      <t>カンケイ</t>
    </rPh>
    <rPh sb="14" eb="15">
      <t>オモテ</t>
    </rPh>
    <rPh sb="15" eb="16">
      <t>メン</t>
    </rPh>
    <phoneticPr fontId="3"/>
  </si>
  <si>
    <t>雇入れ</t>
    <rPh sb="0" eb="2">
      <t>ヤトイイ</t>
    </rPh>
    <phoneticPr fontId="3"/>
  </si>
  <si>
    <t>　に係る外国人雇用状況届出書</t>
    <phoneticPr fontId="3"/>
  </si>
  <si>
    <t>離職</t>
    <rPh sb="0" eb="2">
      <t>リショク</t>
    </rPh>
    <phoneticPr fontId="3"/>
  </si>
  <si>
    <t>フリガナ（カタカナ）</t>
    <phoneticPr fontId="3"/>
  </si>
  <si>
    <t>①外国人の氏名
（ローマ字）</t>
    <rPh sb="12" eb="13">
      <t>ジ</t>
    </rPh>
    <phoneticPr fontId="3"/>
  </si>
  <si>
    <t>ミドルネーム</t>
    <phoneticPr fontId="3"/>
  </si>
  <si>
    <t>まで</t>
    <phoneticPr fontId="3"/>
  </si>
  <si>
    <t>④①の者の生年月日
（西暦）</t>
    <phoneticPr fontId="3"/>
  </si>
  <si>
    <t>1 男　・　2 女</t>
    <rPh sb="2" eb="3">
      <t>オトコ</t>
    </rPh>
    <rPh sb="8" eb="9">
      <t>オンナ</t>
    </rPh>
    <phoneticPr fontId="3"/>
  </si>
  <si>
    <t>⑥①の者の国籍・地域</t>
    <rPh sb="5" eb="7">
      <t>コクセキ</t>
    </rPh>
    <rPh sb="8" eb="10">
      <t>チイキ</t>
    </rPh>
    <phoneticPr fontId="3"/>
  </si>
  <si>
    <t>1 有　・　2 無</t>
    <rPh sb="2" eb="3">
      <t>ユウ</t>
    </rPh>
    <rPh sb="8" eb="9">
      <t>ム</t>
    </rPh>
    <phoneticPr fontId="3"/>
  </si>
  <si>
    <r>
      <t xml:space="preserve">⑧①の者の
在留カードの番号
</t>
    </r>
    <r>
      <rPr>
        <sz val="8"/>
        <color indexed="8"/>
        <rFont val="ＭＳ ゴシック"/>
        <family val="3"/>
        <charset val="128"/>
      </rPr>
      <t>（在留カードの右上に記載されている12桁の英数字）</t>
    </r>
    <rPh sb="3" eb="4">
      <t>モノ</t>
    </rPh>
    <rPh sb="6" eb="8">
      <t>ザイリュウ</t>
    </rPh>
    <rPh sb="12" eb="14">
      <t>バンゴウ</t>
    </rPh>
    <rPh sb="16" eb="18">
      <t>ザイリュウ</t>
    </rPh>
    <rPh sb="22" eb="24">
      <t>ミギウエ</t>
    </rPh>
    <rPh sb="25" eb="27">
      <t>キサイ</t>
    </rPh>
    <rPh sb="34" eb="35">
      <t>ケタ</t>
    </rPh>
    <rPh sb="36" eb="39">
      <t>エイスウジ</t>
    </rPh>
    <phoneticPr fontId="3"/>
  </si>
  <si>
    <t>　　　　年　　　月　　　日</t>
    <phoneticPr fontId="3"/>
  </si>
  <si>
    <t>　　　　年　　　月　　　日</t>
    <phoneticPr fontId="3"/>
  </si>
  <si>
    <t>　　　　年　　　月　　　日</t>
    <phoneticPr fontId="3"/>
  </si>
  <si>
    <t>　　　　年　　　月　　　日</t>
    <phoneticPr fontId="3"/>
  </si>
  <si>
    <t>労働施策の総合的な推進並びに労働者の雇用の安定及び職業生活の充実等に関する法律施行規則第10条第</t>
    <phoneticPr fontId="3"/>
  </si>
  <si>
    <r>
      <t>３項</t>
    </r>
    <r>
      <rPr>
        <sz val="11"/>
        <rFont val="ＭＳ ゴシック"/>
        <family val="3"/>
        <charset val="128"/>
      </rPr>
      <t>の規定により上記のとおり届けます。</t>
    </r>
    <phoneticPr fontId="3"/>
  </si>
  <si>
    <t>　　　　年　　　月　　　日</t>
    <phoneticPr fontId="3"/>
  </si>
  <si>
    <t>事業所の名称、
所在地、電話番号等</t>
    <rPh sb="0" eb="3">
      <t>ジギョウショ</t>
    </rPh>
    <rPh sb="4" eb="6">
      <t>メイショウ</t>
    </rPh>
    <rPh sb="8" eb="11">
      <t>ショザイチ</t>
    </rPh>
    <rPh sb="12" eb="14">
      <t>デンワ</t>
    </rPh>
    <rPh sb="14" eb="16">
      <t>バンゴウ</t>
    </rPh>
    <rPh sb="16" eb="17">
      <t>トウ</t>
    </rPh>
    <phoneticPr fontId="3"/>
  </si>
  <si>
    <t>雇入れ又は離職に係る事業所</t>
    <phoneticPr fontId="3"/>
  </si>
  <si>
    <t>-</t>
    <phoneticPr fontId="3"/>
  </si>
  <si>
    <t>①の者が主として左記以外
の事業所で就労する場合</t>
    <phoneticPr fontId="3"/>
  </si>
  <si>
    <t>ＴＥＬ</t>
    <phoneticPr fontId="3"/>
  </si>
  <si>
    <t>ＴＥＬ</t>
    <phoneticPr fontId="3"/>
  </si>
  <si>
    <t>印</t>
    <phoneticPr fontId="3"/>
  </si>
  <si>
    <t>社会保険
労務士
記載欄</t>
    <rPh sb="0" eb="2">
      <t>シャカイ</t>
    </rPh>
    <rPh sb="2" eb="4">
      <t>ホケン</t>
    </rPh>
    <rPh sb="5" eb="8">
      <t>ロウムシ</t>
    </rPh>
    <rPh sb="9" eb="11">
      <t>キサイ</t>
    </rPh>
    <rPh sb="11" eb="12">
      <t>ラン</t>
    </rPh>
    <phoneticPr fontId="3"/>
  </si>
  <si>
    <t>作成年月日・提出代行者・事務代理者の表示</t>
    <rPh sb="0" eb="2">
      <t>サクセイ</t>
    </rPh>
    <rPh sb="2" eb="5">
      <t>ネンガッピ</t>
    </rPh>
    <rPh sb="6" eb="8">
      <t>テイシュツ</t>
    </rPh>
    <rPh sb="8" eb="11">
      <t>ダイコウシャ</t>
    </rPh>
    <rPh sb="12" eb="14">
      <t>ジム</t>
    </rPh>
    <rPh sb="14" eb="16">
      <t>ダイリ</t>
    </rPh>
    <rPh sb="16" eb="17">
      <t>シャ</t>
    </rPh>
    <rPh sb="18" eb="20">
      <t>ヒョウジ</t>
    </rPh>
    <phoneticPr fontId="3"/>
  </si>
  <si>
    <t>１</t>
    <phoneticPr fontId="3"/>
  </si>
  <si>
    <t>(1)</t>
    <phoneticPr fontId="3"/>
  </si>
  <si>
    <r>
      <t>　表面標題中「離職」の文字</t>
    </r>
    <r>
      <rPr>
        <sz val="10"/>
        <rFont val="ＭＳ ゴシック"/>
        <family val="3"/>
        <charset val="128"/>
      </rPr>
      <t>を抹消すること。</t>
    </r>
    <rPh sb="1" eb="3">
      <t>ヒョウメン</t>
    </rPh>
    <rPh sb="3" eb="5">
      <t>ヒョウダイ</t>
    </rPh>
    <rPh sb="5" eb="6">
      <t>チュウ</t>
    </rPh>
    <rPh sb="7" eb="9">
      <t>リショク</t>
    </rPh>
    <rPh sb="11" eb="13">
      <t>モジ</t>
    </rPh>
    <rPh sb="14" eb="16">
      <t>マッショウ</t>
    </rPh>
    <phoneticPr fontId="3"/>
  </si>
  <si>
    <t>(2)</t>
    <phoneticPr fontId="3"/>
  </si>
  <si>
    <t>　①欄には、外国人の氏名を、姓、名、ミドルネームの順にローマ字で記載し、フリガナをカタカナで記載
すること（ミドルネームがない場合は姓名のみ記載）。</t>
    <rPh sb="2" eb="3">
      <t>ラン</t>
    </rPh>
    <rPh sb="6" eb="8">
      <t>ガイコク</t>
    </rPh>
    <rPh sb="8" eb="9">
      <t>ジン</t>
    </rPh>
    <rPh sb="10" eb="12">
      <t>シメイ</t>
    </rPh>
    <rPh sb="14" eb="15">
      <t>セイ</t>
    </rPh>
    <rPh sb="16" eb="17">
      <t>メイ</t>
    </rPh>
    <rPh sb="25" eb="26">
      <t>ジュン</t>
    </rPh>
    <rPh sb="30" eb="31">
      <t>ジ</t>
    </rPh>
    <rPh sb="32" eb="34">
      <t>キサイ</t>
    </rPh>
    <rPh sb="46" eb="48">
      <t>キサイ</t>
    </rPh>
    <rPh sb="63" eb="65">
      <t>バアイ</t>
    </rPh>
    <rPh sb="66" eb="68">
      <t>セイメイ</t>
    </rPh>
    <rPh sb="70" eb="72">
      <t>キサイ</t>
    </rPh>
    <phoneticPr fontId="3"/>
  </si>
  <si>
    <t>(3)</t>
    <phoneticPr fontId="3"/>
  </si>
  <si>
    <r>
      <t>　②～④、⑥</t>
    </r>
    <r>
      <rPr>
        <sz val="10"/>
        <rFont val="ＭＳ ゴシック"/>
        <family val="3"/>
        <charset val="128"/>
      </rPr>
      <t>欄には、該当事項を記載すること。なお、②欄には、①の者が特定技能の在留資格をもって在
留する者である場合には、法務大臣が①の者について指定する特定産業分野を、①の者が特定活動の在留資
格をもって在留する者である場合には、法務大臣が①の者について特に指定する活動を、該当事項に加えて
括弧書で記載すること（「特定技能（介護）」、「特定活動（ワーキングホリデー）」等）。</t>
    </r>
    <rPh sb="6" eb="7">
      <t>ラン</t>
    </rPh>
    <rPh sb="10" eb="12">
      <t>ガイトウ</t>
    </rPh>
    <rPh sb="12" eb="14">
      <t>ジコウ</t>
    </rPh>
    <rPh sb="15" eb="17">
      <t>キサイ</t>
    </rPh>
    <phoneticPr fontId="3"/>
  </si>
  <si>
    <t>(4)</t>
    <phoneticPr fontId="3"/>
  </si>
  <si>
    <t>(5)</t>
    <phoneticPr fontId="3"/>
  </si>
  <si>
    <t>　⑦欄には、①の者が資格外活動の許可（出入国管理及び難民認定法第19条第２項の許可）を受けるべき者
（「留学」の在留資格の者等）である場合に、当該許可の有無について、該当するものの番号を○で囲むこ
と。</t>
    <rPh sb="2" eb="3">
      <t>ラン</t>
    </rPh>
    <rPh sb="8" eb="9">
      <t>モノ</t>
    </rPh>
    <rPh sb="10" eb="12">
      <t>シカク</t>
    </rPh>
    <rPh sb="12" eb="13">
      <t>ガイ</t>
    </rPh>
    <rPh sb="13" eb="15">
      <t>カツドウ</t>
    </rPh>
    <rPh sb="16" eb="18">
      <t>キョカ</t>
    </rPh>
    <rPh sb="43" eb="44">
      <t>ウ</t>
    </rPh>
    <rPh sb="48" eb="49">
      <t>モノ</t>
    </rPh>
    <rPh sb="52" eb="54">
      <t>リュウガク</t>
    </rPh>
    <rPh sb="56" eb="58">
      <t>ザイリュウ</t>
    </rPh>
    <rPh sb="58" eb="60">
      <t>シカク</t>
    </rPh>
    <rPh sb="61" eb="62">
      <t>モノ</t>
    </rPh>
    <rPh sb="62" eb="63">
      <t>トウ</t>
    </rPh>
    <rPh sb="67" eb="69">
      <t>バアイ</t>
    </rPh>
    <rPh sb="71" eb="73">
      <t>トウガイ</t>
    </rPh>
    <rPh sb="73" eb="75">
      <t>キョカ</t>
    </rPh>
    <rPh sb="76" eb="78">
      <t>ウム</t>
    </rPh>
    <rPh sb="83" eb="85">
      <t>ガイトウ</t>
    </rPh>
    <rPh sb="90" eb="92">
      <t>バンゴウ</t>
    </rPh>
    <rPh sb="95" eb="96">
      <t>カコ</t>
    </rPh>
    <phoneticPr fontId="3"/>
  </si>
  <si>
    <t>(6)</t>
    <phoneticPr fontId="3"/>
  </si>
  <si>
    <t>　⑧欄には、①の者が在留カードを所持する者である場合に、①の者の在留カードの番号（※）を記載する
こと（令和２年３月１日以降に新たに雇い入れた場合に記載）。
※在留カードの右上に記載されている「英字２桁＋数字８桁＋英字２桁」。</t>
    <rPh sb="10" eb="12">
      <t>ザイリュウ</t>
    </rPh>
    <rPh sb="16" eb="18">
      <t>ショジ</t>
    </rPh>
    <rPh sb="20" eb="21">
      <t>モノ</t>
    </rPh>
    <rPh sb="30" eb="31">
      <t>モノ</t>
    </rPh>
    <rPh sb="32" eb="34">
      <t>ザイリュウ</t>
    </rPh>
    <rPh sb="38" eb="40">
      <t>バンゴウ</t>
    </rPh>
    <rPh sb="44" eb="46">
      <t>キサイ</t>
    </rPh>
    <rPh sb="52" eb="53">
      <t>レイ</t>
    </rPh>
    <rPh sb="53" eb="54">
      <t>カズ</t>
    </rPh>
    <rPh sb="55" eb="56">
      <t>ネン</t>
    </rPh>
    <rPh sb="57" eb="58">
      <t>ガツ</t>
    </rPh>
    <rPh sb="59" eb="60">
      <t>ニチ</t>
    </rPh>
    <rPh sb="60" eb="62">
      <t>イコウ</t>
    </rPh>
    <rPh sb="63" eb="64">
      <t>アラ</t>
    </rPh>
    <rPh sb="66" eb="69">
      <t>ヤトイイ</t>
    </rPh>
    <rPh sb="71" eb="73">
      <t>バアイ</t>
    </rPh>
    <rPh sb="74" eb="76">
      <t>キサイ</t>
    </rPh>
    <phoneticPr fontId="3"/>
  </si>
  <si>
    <t>(7)</t>
    <phoneticPr fontId="3"/>
  </si>
  <si>
    <t>２</t>
    <phoneticPr fontId="3"/>
  </si>
  <si>
    <t>(1)</t>
    <phoneticPr fontId="3"/>
  </si>
  <si>
    <r>
      <t>　表面標題中「雇入れ」の文字</t>
    </r>
    <r>
      <rPr>
        <sz val="10"/>
        <rFont val="ＭＳ ゴシック"/>
        <family val="3"/>
        <charset val="128"/>
      </rPr>
      <t>を抹消すること。</t>
    </r>
    <rPh sb="1" eb="3">
      <t>ヒョウメン</t>
    </rPh>
    <rPh sb="3" eb="5">
      <t>ヒョウダイ</t>
    </rPh>
    <rPh sb="5" eb="6">
      <t>チュウ</t>
    </rPh>
    <rPh sb="7" eb="9">
      <t>ヤトイイ</t>
    </rPh>
    <rPh sb="12" eb="14">
      <t>モジ</t>
    </rPh>
    <rPh sb="15" eb="17">
      <t>マッショウ</t>
    </rPh>
    <phoneticPr fontId="3"/>
  </si>
  <si>
    <t>(2)</t>
    <phoneticPr fontId="3"/>
  </si>
  <si>
    <t>　①～⑥、⑧欄について、１と同様とすること（⑧欄については、令和２年３月１日以降に離職した場合に
記載）。</t>
    <rPh sb="6" eb="7">
      <t>ラン</t>
    </rPh>
    <rPh sb="14" eb="16">
      <t>ドウヨウ</t>
    </rPh>
    <rPh sb="23" eb="24">
      <t>ラン</t>
    </rPh>
    <rPh sb="41" eb="43">
      <t>リショク</t>
    </rPh>
    <phoneticPr fontId="3"/>
  </si>
  <si>
    <t>(3)</t>
    <phoneticPr fontId="3"/>
  </si>
  <si>
    <t>３</t>
    <phoneticPr fontId="3"/>
  </si>
  <si>
    <t>(1)</t>
    <phoneticPr fontId="3"/>
  </si>
  <si>
    <t>　①～⑧欄について、１と同様とすること（⑧欄については、令和２年３月１日以降に新たに雇い入れた場
合又は令和２年３月１日以降に離職した場合に記載）。</t>
    <rPh sb="50" eb="51">
      <t>マタ</t>
    </rPh>
    <phoneticPr fontId="3"/>
  </si>
  <si>
    <t>(2)</t>
    <phoneticPr fontId="3"/>
  </si>
  <si>
    <t>　表面中部に雇入れ年月日及び離職年月日を記載すること。</t>
    <phoneticPr fontId="3"/>
  </si>
  <si>
    <t>　その他１及び２に従うこと。</t>
    <phoneticPr fontId="3"/>
  </si>
  <si>
    <t>４</t>
    <phoneticPr fontId="3"/>
  </si>
  <si>
    <t>　同一の者について、複数回にわたり雇入れ又は離職が生じた場合は、表面中部にそれぞれの雇入れ年月日又は
離職年月日を記載すること。</t>
    <rPh sb="1" eb="3">
      <t>ドウイツ</t>
    </rPh>
    <rPh sb="4" eb="5">
      <t>シャ</t>
    </rPh>
    <rPh sb="10" eb="12">
      <t>フクスウ</t>
    </rPh>
    <rPh sb="12" eb="13">
      <t>カイ</t>
    </rPh>
    <rPh sb="17" eb="19">
      <t>ヤトイイ</t>
    </rPh>
    <rPh sb="20" eb="21">
      <t>マタ</t>
    </rPh>
    <rPh sb="22" eb="24">
      <t>リショク</t>
    </rPh>
    <rPh sb="25" eb="26">
      <t>ショウ</t>
    </rPh>
    <rPh sb="28" eb="30">
      <t>バアイ</t>
    </rPh>
    <rPh sb="32" eb="34">
      <t>ヒョウメン</t>
    </rPh>
    <rPh sb="34" eb="36">
      <t>チュウブ</t>
    </rPh>
    <rPh sb="42" eb="44">
      <t>ヤトイイ</t>
    </rPh>
    <rPh sb="45" eb="48">
      <t>ネンガッピ</t>
    </rPh>
    <rPh sb="48" eb="49">
      <t>マタ</t>
    </rPh>
    <rPh sb="51" eb="53">
      <t>リショク</t>
    </rPh>
    <rPh sb="53" eb="56">
      <t>ネンガッピ</t>
    </rPh>
    <rPh sb="57" eb="59">
      <t>キサイ</t>
    </rPh>
    <phoneticPr fontId="3"/>
  </si>
  <si>
    <t>５</t>
    <phoneticPr fontId="3"/>
  </si>
  <si>
    <t>　この様式は、届出の対象となる外国人１人につき１枚を使用すること。</t>
    <rPh sb="3" eb="5">
      <t>ヨウシキ</t>
    </rPh>
    <rPh sb="7" eb="9">
      <t>トドケデ</t>
    </rPh>
    <rPh sb="10" eb="12">
      <t>タイショウ</t>
    </rPh>
    <rPh sb="15" eb="18">
      <t>ガイコクジン</t>
    </rPh>
    <rPh sb="19" eb="20">
      <t>ニン</t>
    </rPh>
    <rPh sb="24" eb="25">
      <t>マイ</t>
    </rPh>
    <rPh sb="26" eb="28">
      <t>シヨウ</t>
    </rPh>
    <phoneticPr fontId="3"/>
  </si>
  <si>
    <t>６</t>
    <phoneticPr fontId="3"/>
  </si>
  <si>
    <t xml:space="preserve">　表面の記載に当たっては、在留カードを所持する者については①～⑧欄は在留カードにより確認し、記載する
こととし、在留カードを所持しない者については①～⑥欄は旅券又は在留資格証明書、⑦欄は旅券、在留資格証
明書、資格外活動許可書又は就労資格証明書により確認し、記載すること。また、特定技能の在留資格をもって
在留する者については法務大臣が指定する特定産業分野を、特定活動の在留資格をもって在留する者については
法務大臣が特に指定する活動を、指定書により確認し、記載すること。
</t>
    <rPh sb="229" eb="231">
      <t>キサイ</t>
    </rPh>
    <phoneticPr fontId="3"/>
  </si>
  <si>
    <t>７</t>
    <phoneticPr fontId="3"/>
  </si>
  <si>
    <t xml:space="preserve">　事業所の名称、所在地、電話番号等欄には、雇入れ又は離職に係る事業所の名称、所在地、電話番号、雇用保
険適用事業所番号並びに事業主が法人の場合は、法人の名称及びその主たる事務所の所在地、電話番号を記載す
ること。また、①の者が派遣労働者又は請負労働者として主として他の事業所で就労する場合は□にチェックす
ること。
</t>
    <rPh sb="1" eb="3">
      <t>ジギョウ</t>
    </rPh>
    <rPh sb="3" eb="4">
      <t>ショ</t>
    </rPh>
    <rPh sb="5" eb="7">
      <t>メイショウ</t>
    </rPh>
    <rPh sb="8" eb="11">
      <t>ショザイチ</t>
    </rPh>
    <rPh sb="12" eb="14">
      <t>デンワ</t>
    </rPh>
    <rPh sb="14" eb="16">
      <t>バンゴウ</t>
    </rPh>
    <rPh sb="16" eb="17">
      <t>トウ</t>
    </rPh>
    <rPh sb="17" eb="18">
      <t>ラン</t>
    </rPh>
    <rPh sb="21" eb="23">
      <t>ヤトイイ</t>
    </rPh>
    <rPh sb="24" eb="25">
      <t>マタ</t>
    </rPh>
    <rPh sb="26" eb="28">
      <t>リショク</t>
    </rPh>
    <rPh sb="29" eb="30">
      <t>カカ</t>
    </rPh>
    <rPh sb="31" eb="34">
      <t>ジギョウショ</t>
    </rPh>
    <rPh sb="35" eb="37">
      <t>メイショウ</t>
    </rPh>
    <rPh sb="38" eb="41">
      <t>ショザイチ</t>
    </rPh>
    <rPh sb="42" eb="44">
      <t>デンワ</t>
    </rPh>
    <rPh sb="44" eb="46">
      <t>バンゴウ</t>
    </rPh>
    <rPh sb="47" eb="49">
      <t>コヨウ</t>
    </rPh>
    <rPh sb="52" eb="54">
      <t>テキヨウ</t>
    </rPh>
    <rPh sb="54" eb="57">
      <t>ジギョウショ</t>
    </rPh>
    <rPh sb="57" eb="59">
      <t>バンゴウ</t>
    </rPh>
    <rPh sb="59" eb="60">
      <t>ナラ</t>
    </rPh>
    <rPh sb="62" eb="65">
      <t>ジギョウヌシ</t>
    </rPh>
    <rPh sb="66" eb="68">
      <t>ホウジン</t>
    </rPh>
    <rPh sb="69" eb="71">
      <t>バアイ</t>
    </rPh>
    <rPh sb="73" eb="75">
      <t>ホウジン</t>
    </rPh>
    <rPh sb="76" eb="78">
      <t>メイショウ</t>
    </rPh>
    <rPh sb="78" eb="79">
      <t>オヨ</t>
    </rPh>
    <rPh sb="82" eb="83">
      <t>シュ</t>
    </rPh>
    <rPh sb="85" eb="87">
      <t>ジム</t>
    </rPh>
    <rPh sb="87" eb="88">
      <t>ショ</t>
    </rPh>
    <rPh sb="89" eb="92">
      <t>ショザイチ</t>
    </rPh>
    <rPh sb="93" eb="95">
      <t>デンワ</t>
    </rPh>
    <rPh sb="95" eb="97">
      <t>バンゴウ</t>
    </rPh>
    <rPh sb="98" eb="100">
      <t>キサイ</t>
    </rPh>
    <phoneticPr fontId="3"/>
  </si>
  <si>
    <t>８</t>
    <phoneticPr fontId="3"/>
  </si>
  <si>
    <t>　事業主の氏名（法人にあっては代表者の氏名）については、記名押印又は自筆による署名のいずれかにより記
載すること。</t>
    <phoneticPr fontId="3"/>
  </si>
  <si>
    <t>９</t>
    <phoneticPr fontId="3"/>
  </si>
  <si>
    <t>　雇入れに係る届出にあっては、雇い入れた日の翌月の末日までに、離職に係る届出にあっては、離職した日の
翌月の末日までに届け出ること。なお、届出の対象となる外国人が雇用保険の被保険者である場合の届出期限と
異なるので注意すること。</t>
    <rPh sb="1" eb="2">
      <t>ヤトイ</t>
    </rPh>
    <rPh sb="2" eb="3">
      <t>ハイ</t>
    </rPh>
    <rPh sb="5" eb="6">
      <t>カカ</t>
    </rPh>
    <rPh sb="7" eb="9">
      <t>トドケデ</t>
    </rPh>
    <rPh sb="15" eb="16">
      <t>ヤトイ</t>
    </rPh>
    <rPh sb="17" eb="18">
      <t>ハイ</t>
    </rPh>
    <rPh sb="20" eb="21">
      <t>ヒ</t>
    </rPh>
    <rPh sb="22" eb="23">
      <t>ヨク</t>
    </rPh>
    <rPh sb="23" eb="24">
      <t>ツキ</t>
    </rPh>
    <rPh sb="25" eb="27">
      <t>マツジツ</t>
    </rPh>
    <rPh sb="31" eb="33">
      <t>リショク</t>
    </rPh>
    <rPh sb="34" eb="35">
      <t>カカ</t>
    </rPh>
    <rPh sb="36" eb="38">
      <t>トドケデ</t>
    </rPh>
    <rPh sb="44" eb="46">
      <t>リショク</t>
    </rPh>
    <rPh sb="48" eb="49">
      <t>ヒ</t>
    </rPh>
    <rPh sb="51" eb="52">
      <t>ヨク</t>
    </rPh>
    <rPh sb="52" eb="53">
      <t>ツキ</t>
    </rPh>
    <rPh sb="54" eb="56">
      <t>マツジツ</t>
    </rPh>
    <rPh sb="59" eb="60">
      <t>トド</t>
    </rPh>
    <rPh sb="61" eb="62">
      <t>デ</t>
    </rPh>
    <rPh sb="69" eb="71">
      <t>トドケデ</t>
    </rPh>
    <rPh sb="72" eb="74">
      <t>タイショウ</t>
    </rPh>
    <rPh sb="77" eb="80">
      <t>ガイコクジン</t>
    </rPh>
    <rPh sb="81" eb="83">
      <t>コヨウ</t>
    </rPh>
    <rPh sb="83" eb="85">
      <t>ホケン</t>
    </rPh>
    <rPh sb="86" eb="90">
      <t>ヒホケンシャ</t>
    </rPh>
    <rPh sb="93" eb="95">
      <t>バアイ</t>
    </rPh>
    <rPh sb="96" eb="98">
      <t>トドケデ</t>
    </rPh>
    <rPh sb="98" eb="100">
      <t>キゲン</t>
    </rPh>
    <rPh sb="102" eb="103">
      <t>コト</t>
    </rPh>
    <rPh sb="107" eb="109">
      <t>チュウイ</t>
    </rPh>
    <phoneticPr fontId="3"/>
  </si>
  <si>
    <t>10</t>
    <phoneticPr fontId="3"/>
  </si>
  <si>
    <t>東京都立大学</t>
    <rPh sb="0" eb="2">
      <t>トウキョウ</t>
    </rPh>
    <rPh sb="2" eb="4">
      <t>トリツ</t>
    </rPh>
    <rPh sb="4" eb="6">
      <t>ダイガク</t>
    </rPh>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</si>
</sst>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1">
    <numFmt numFmtId="6" formatCode="&quot;¥&quot;#,##0;[Red]&quot;¥&quot;\-#,##0"/>
    <numFmt numFmtId="176" formatCode="#"/>
    <numFmt numFmtId="177" formatCode="[$-411]ggge&quot;年&quot;m&quot;月&quot;d&quot;日&quot;;@"/>
    <numFmt numFmtId="178" formatCode="[$-411]ggge&quot;年&quot;m&quot;月&quot;d&quot;日　から&quot;;@"/>
    <numFmt numFmtId="179" formatCode="[$-411]ggge&quot;年&quot;m&quot;月&quot;d&quot;日　まで&quot;;@"/>
    <numFmt numFmtId="180" formatCode="#&quot;　件&quot;"/>
    <numFmt numFmtId="181" formatCode="&quot;賃）&quot;@"/>
    <numFmt numFmtId="182" formatCode="#,##0&quot;円&quot;"/>
    <numFmt numFmtId="183" formatCode="#,##0&quot; 円　　　&quot;"/>
    <numFmt numFmtId="184" formatCode="&quot;週&quot;&quot;当&quot;&quot;た&quot;&quot;り&quot;#,##0&quot;日&quot;;[Red]&quot;週&quot;&quot;当&quot;&quot;た&quot;&quot;り&quot;&quot;△&quot;#,##0&quot;日&quot;"/>
    <numFmt numFmtId="185" formatCode="\1&quot;日&quot;&quot;当&quot;&quot;た&quot;&quot;り&quot;#,##0&quot;時&quot;&quot;間&quot;;[Red]\1&quot;日&quot;&quot;当&quot;&quot;た&quot;&quot;り&quot;&quot;△&quot;#,##0&quot;時&quot;&quot;間&quot;"/>
    <numFmt numFmtId="186" formatCode="#,##0&quot; 円&quot;"/>
    <numFmt numFmtId="187" formatCode="m&quot;月&quot;d&quot;日&quot;;@"/>
    <numFmt numFmtId="188" formatCode="&quot;賃金（&quot;@\ &quot;・&quot;"/>
    <numFmt numFmtId="189" formatCode="0.00&quot; 時間&quot;"/>
    <numFmt numFmtId="190" formatCode="[$-411]ge\.m\.d;@"/>
    <numFmt numFmtId="191" formatCode="0&quot; 日&quot;"/>
    <numFmt numFmtId="192" formatCode="#&quot;号により決定&quot;"/>
    <numFmt numFmtId="193" formatCode="#,##0&quot; 日&quot;"/>
    <numFmt numFmtId="194" formatCode="#,##0_);[Red]\(#,##0\)"/>
    <numFmt numFmtId="195" formatCode="&quot;合&quot;&quot;計&quot;#,###&quot;円&quot;"/>
  </numFmts>
  <fonts count="145">
    <font>
      <sz val="11"/>
      <name val="ＭＳ Ｐゴシック"/>
      <family val="3"/>
      <charset val="128"/>
    </font>
    <font>
      <sz val="11"/>
      <color indexed="8"/>
      <name val="ＭＳ Ｐゴシック"/>
      <family val="3"/>
      <charset val="128"/>
    </font>
    <font>
      <sz val="11"/>
      <name val="ＭＳ Ｐゴシック"/>
      <family val="3"/>
      <charset val="128"/>
    </font>
    <font>
      <sz val="6"/>
      <name val="ＭＳ Ｐゴシック"/>
      <family val="3"/>
      <charset val="128"/>
    </font>
    <font>
      <sz val="11"/>
      <name val="ＭＳ 明朝"/>
      <family val="1"/>
      <charset val="128"/>
    </font>
    <font>
      <b/>
      <sz val="11"/>
      <name val="ＭＳ Ｐゴシック"/>
      <family val="3"/>
      <charset val="128"/>
    </font>
    <font>
      <sz val="9"/>
      <color indexed="81"/>
      <name val="ＭＳ Ｐゴシック"/>
      <family val="3"/>
      <charset val="128"/>
    </font>
    <font>
      <b/>
      <sz val="9"/>
      <color indexed="81"/>
      <name val="ＭＳ Ｐゴシック"/>
      <family val="3"/>
      <charset val="128"/>
    </font>
    <font>
      <b/>
      <sz val="9"/>
      <color indexed="12"/>
      <name val="ＭＳ Ｐゴシック"/>
      <family val="3"/>
      <charset val="128"/>
    </font>
    <font>
      <b/>
      <sz val="11"/>
      <color indexed="12"/>
      <name val="ＭＳ Ｐゴシック"/>
      <family val="3"/>
      <charset val="128"/>
    </font>
    <font>
      <b/>
      <sz val="9"/>
      <color indexed="10"/>
      <name val="ＭＳ Ｐゴシック"/>
      <family val="3"/>
      <charset val="128"/>
    </font>
    <font>
      <sz val="11"/>
      <name val="ＭＳ Ｐ明朝"/>
      <family val="1"/>
      <charset val="128"/>
    </font>
    <font>
      <sz val="11"/>
      <name val="ＭＳ Ｐゴシック"/>
      <family val="3"/>
      <charset val="128"/>
    </font>
    <font>
      <sz val="8"/>
      <name val="ＭＳ Ｐ明朝"/>
      <family val="1"/>
      <charset val="128"/>
    </font>
    <font>
      <sz val="9"/>
      <name val="ＭＳ 明朝"/>
      <family val="1"/>
      <charset val="128"/>
    </font>
    <font>
      <sz val="9"/>
      <name val="ＭＳ Ｐゴシック"/>
      <family val="3"/>
      <charset val="128"/>
    </font>
    <font>
      <sz val="8"/>
      <color indexed="23"/>
      <name val="ＭＳ Ｐ明朝"/>
      <family val="1"/>
      <charset val="128"/>
    </font>
    <font>
      <sz val="11"/>
      <color indexed="10"/>
      <name val="ＭＳ Ｐゴシック"/>
      <family val="3"/>
      <charset val="128"/>
    </font>
    <font>
      <sz val="6"/>
      <color indexed="55"/>
      <name val="ＭＳ Ｐゴシック"/>
      <family val="3"/>
      <charset val="128"/>
    </font>
    <font>
      <sz val="1"/>
      <name val="ＭＳ Ｐ明朝"/>
      <family val="1"/>
      <charset val="128"/>
    </font>
    <font>
      <sz val="10"/>
      <name val="ＭＳ 明朝"/>
      <family val="1"/>
      <charset val="128"/>
    </font>
    <font>
      <b/>
      <sz val="11"/>
      <color indexed="10"/>
      <name val="ＭＳ Ｐゴシック"/>
      <family val="3"/>
      <charset val="128"/>
    </font>
    <font>
      <b/>
      <sz val="26"/>
      <name val="ＭＳ Ｐゴシック"/>
      <family val="3"/>
      <charset val="128"/>
    </font>
    <font>
      <sz val="11"/>
      <name val="ＭＳ Ｐゴシック"/>
      <family val="3"/>
      <charset val="128"/>
    </font>
    <font>
      <sz val="8"/>
      <name val="ＭＳ 明朝"/>
      <family val="1"/>
      <charset val="128"/>
    </font>
    <font>
      <sz val="6"/>
      <name val="ＭＳ 明朝"/>
      <family val="1"/>
      <charset val="128"/>
    </font>
    <font>
      <b/>
      <sz val="11"/>
      <name val="ＭＳ Ｐ明朝"/>
      <family val="1"/>
      <charset val="128"/>
    </font>
    <font>
      <b/>
      <sz val="14"/>
      <name val="ＭＳ Ｐゴシック"/>
      <family val="3"/>
      <charset val="128"/>
    </font>
    <font>
      <sz val="12"/>
      <name val="ＭＳ Ｐゴシック"/>
      <family val="3"/>
      <charset val="128"/>
    </font>
    <font>
      <sz val="8"/>
      <color indexed="23"/>
      <name val="ＭＳ Ｐゴシック"/>
      <family val="3"/>
      <charset val="128"/>
    </font>
    <font>
      <sz val="10"/>
      <color indexed="22"/>
      <name val="ＭＳ 明朝"/>
      <family val="1"/>
      <charset val="128"/>
    </font>
    <font>
      <sz val="16"/>
      <name val="HG丸ｺﾞｼｯｸM-PRO"/>
      <family val="3"/>
      <charset val="128"/>
    </font>
    <font>
      <sz val="12"/>
      <name val="HG丸ｺﾞｼｯｸM-PRO"/>
      <family val="3"/>
      <charset val="128"/>
    </font>
    <font>
      <b/>
      <sz val="14"/>
      <name val="HG丸ｺﾞｼｯｸM-PRO"/>
      <family val="3"/>
      <charset val="128"/>
    </font>
    <font>
      <sz val="11"/>
      <name val="ＭＳ Ｐゴシック"/>
      <family val="3"/>
      <charset val="128"/>
    </font>
    <font>
      <b/>
      <sz val="16"/>
      <name val="HG丸ｺﾞｼｯｸM-PRO"/>
      <family val="3"/>
      <charset val="128"/>
    </font>
    <font>
      <sz val="11"/>
      <color indexed="8"/>
      <name val="ＭＳ Ｐゴシック"/>
      <family val="3"/>
      <charset val="128"/>
    </font>
    <font>
      <b/>
      <sz val="11"/>
      <color indexed="8"/>
      <name val="ＭＳ Ｐゴシック"/>
      <family val="3"/>
      <charset val="128"/>
    </font>
    <font>
      <b/>
      <sz val="12"/>
      <color indexed="10"/>
      <name val="HG丸ｺﾞｼｯｸM-PRO"/>
      <family val="3"/>
      <charset val="128"/>
    </font>
    <font>
      <b/>
      <sz val="9"/>
      <color indexed="8"/>
      <name val="ＭＳ Ｐゴシック"/>
      <family val="3"/>
      <charset val="128"/>
    </font>
    <font>
      <b/>
      <sz val="12"/>
      <name val="HG丸ｺﾞｼｯｸM-PRO"/>
      <family val="3"/>
      <charset val="128"/>
    </font>
    <font>
      <b/>
      <u val="double"/>
      <sz val="16"/>
      <name val="HG丸ｺﾞｼｯｸM-PRO"/>
      <family val="3"/>
      <charset val="128"/>
    </font>
    <font>
      <sz val="9"/>
      <color indexed="10"/>
      <name val="ＭＳ Ｐゴシック"/>
      <family val="3"/>
      <charset val="128"/>
    </font>
    <font>
      <b/>
      <sz val="12"/>
      <name val="ＭＳ Ｐゴシック"/>
      <family val="3"/>
      <charset val="128"/>
    </font>
    <font>
      <sz val="16"/>
      <name val="ＭＳ Ｐゴシック"/>
      <family val="3"/>
      <charset val="128"/>
    </font>
    <font>
      <b/>
      <sz val="14"/>
      <color indexed="8"/>
      <name val="HG丸ｺﾞｼｯｸM-PRO"/>
      <family val="3"/>
      <charset val="128"/>
    </font>
    <font>
      <b/>
      <sz val="16"/>
      <name val="ＭＳ Ｐゴシック"/>
      <family val="3"/>
      <charset val="128"/>
    </font>
    <font>
      <sz val="12"/>
      <name val="ＭＳ 明朝"/>
      <family val="1"/>
      <charset val="128"/>
    </font>
    <font>
      <b/>
      <sz val="11"/>
      <name val="HG丸ｺﾞｼｯｸM-PRO"/>
      <family val="3"/>
      <charset val="128"/>
    </font>
    <font>
      <sz val="20"/>
      <name val="ＭＳ Ｐゴシック"/>
      <family val="3"/>
      <charset val="128"/>
    </font>
    <font>
      <sz val="13"/>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b/>
      <sz val="14"/>
      <color indexed="10"/>
      <name val="ＭＳ Ｐ明朝"/>
      <family val="1"/>
      <charset val="128"/>
    </font>
    <font>
      <b/>
      <sz val="16"/>
      <color indexed="10"/>
      <name val="ＭＳ Ｐ明朝"/>
      <family val="1"/>
      <charset val="128"/>
    </font>
    <font>
      <b/>
      <sz val="11"/>
      <color indexed="12"/>
      <name val="ＭＳ Ｐ明朝"/>
      <family val="1"/>
      <charset val="128"/>
    </font>
    <font>
      <i/>
      <sz val="11"/>
      <name val="ＭＳ Ｐ明朝"/>
      <family val="1"/>
      <charset val="128"/>
    </font>
    <font>
      <b/>
      <sz val="10"/>
      <name val="HG丸ｺﾞｼｯｸM-PRO"/>
      <family val="3"/>
      <charset val="128"/>
    </font>
    <font>
      <b/>
      <sz val="12"/>
      <color indexed="9"/>
      <name val="HG丸ｺﾞｼｯｸM-PRO"/>
      <family val="3"/>
      <charset val="128"/>
    </font>
    <font>
      <sz val="10"/>
      <name val="ＭＳ Ｐ明朝"/>
      <family val="1"/>
      <charset val="128"/>
    </font>
    <font>
      <sz val="11"/>
      <color indexed="9"/>
      <name val="ＭＳ Ｐ明朝"/>
      <family val="1"/>
      <charset val="128"/>
    </font>
    <font>
      <sz val="10"/>
      <name val="ＭＳ Ｐゴシック"/>
      <family val="3"/>
      <charset val="128"/>
    </font>
    <font>
      <b/>
      <sz val="10"/>
      <color indexed="10"/>
      <name val="ＭＳ Ｐゴシック"/>
      <family val="3"/>
      <charset val="128"/>
    </font>
    <font>
      <sz val="9"/>
      <name val="ＭＳ Ｐ明朝"/>
      <family val="1"/>
      <charset val="128"/>
    </font>
    <font>
      <b/>
      <sz val="12"/>
      <color indexed="8"/>
      <name val="HG丸ｺﾞｼｯｸM-PRO"/>
      <family val="3"/>
      <charset val="128"/>
    </font>
    <font>
      <b/>
      <sz val="14"/>
      <name val="ＭＳ Ｐ明朝"/>
      <family val="1"/>
      <charset val="128"/>
    </font>
    <font>
      <sz val="14"/>
      <name val="ＭＳ Ｐゴシック"/>
      <family val="3"/>
      <charset val="128"/>
    </font>
    <font>
      <sz val="9.5"/>
      <name val="ＭＳ Ｐゴシック"/>
      <family val="3"/>
      <charset val="128"/>
    </font>
    <font>
      <sz val="9"/>
      <color indexed="27"/>
      <name val="明朝"/>
      <family val="1"/>
      <charset val="128"/>
    </font>
    <font>
      <sz val="12"/>
      <name val="ＭＳ ゴシック"/>
      <family val="3"/>
      <charset val="128"/>
    </font>
    <font>
      <sz val="11"/>
      <name val="ＭＳ ゴシック"/>
      <family val="3"/>
      <charset val="128"/>
    </font>
    <font>
      <sz val="14"/>
      <name val="ＭＳ ゴシック"/>
      <family val="3"/>
      <charset val="128"/>
    </font>
    <font>
      <sz val="10"/>
      <name val="ＭＳ ゴシック"/>
      <family val="3"/>
      <charset val="128"/>
    </font>
    <font>
      <sz val="9"/>
      <name val="ＭＳ ゴシック"/>
      <family val="3"/>
      <charset val="128"/>
    </font>
    <font>
      <sz val="6"/>
      <name val="ＭＳ ゴシック"/>
      <family val="3"/>
      <charset val="128"/>
    </font>
    <font>
      <sz val="8"/>
      <name val="ＭＳ ゴシック"/>
      <family val="3"/>
      <charset val="128"/>
    </font>
    <font>
      <b/>
      <sz val="10"/>
      <name val="ＭＳ ゴシック"/>
      <family val="3"/>
      <charset val="128"/>
    </font>
    <font>
      <sz val="10.5"/>
      <name val="ＭＳ 明朝"/>
      <family val="1"/>
      <charset val="128"/>
    </font>
    <font>
      <b/>
      <sz val="16"/>
      <name val="ＭＳ 明朝"/>
      <family val="1"/>
      <charset val="128"/>
    </font>
    <font>
      <sz val="11"/>
      <color theme="1"/>
      <name val="ＭＳ Ｐゴシック"/>
      <family val="3"/>
      <charset val="128"/>
      <scheme val="minor"/>
    </font>
    <font>
      <b/>
      <u/>
      <sz val="14"/>
      <color rgb="FFFF0000"/>
      <name val="ＭＳ Ｐゴシック"/>
      <family val="3"/>
      <charset val="128"/>
    </font>
    <font>
      <sz val="11"/>
      <name val="ＭＳ Ｐゴシック"/>
      <family val="3"/>
      <charset val="128"/>
      <scheme val="major"/>
    </font>
    <font>
      <sz val="14"/>
      <name val="ＭＳ Ｐゴシック"/>
      <family val="3"/>
      <charset val="128"/>
      <scheme val="major"/>
    </font>
    <font>
      <sz val="8"/>
      <color theme="1"/>
      <name val="ＭＳ 明朝"/>
      <family val="1"/>
      <charset val="128"/>
    </font>
    <font>
      <sz val="9"/>
      <color theme="1"/>
      <name val="ＭＳ 明朝"/>
      <family val="1"/>
      <charset val="128"/>
    </font>
    <font>
      <b/>
      <sz val="9"/>
      <name val="ＭＳ 明朝"/>
      <family val="1"/>
      <charset val="128"/>
    </font>
    <font>
      <sz val="14"/>
      <color theme="1"/>
      <name val="ＭＳ Ｐゴシック"/>
      <family val="3"/>
      <charset val="128"/>
    </font>
    <font>
      <sz val="10.5"/>
      <color theme="1"/>
      <name val="Century"/>
      <family val="1"/>
    </font>
    <font>
      <sz val="10.5"/>
      <color theme="1"/>
      <name val="ＭＳ 明朝"/>
      <family val="1"/>
      <charset val="128"/>
    </font>
    <font>
      <sz val="9"/>
      <color theme="1"/>
      <name val="Century"/>
      <family val="1"/>
    </font>
    <font>
      <sz val="10.5"/>
      <color theme="1"/>
      <name val="ＭＳ Ｐ明朝"/>
      <family val="1"/>
      <charset val="128"/>
    </font>
    <font>
      <sz val="5"/>
      <color theme="1"/>
      <name val="Century"/>
      <family val="1"/>
    </font>
    <font>
      <sz val="10.5"/>
      <color theme="1"/>
      <name val="ＭＳ ゴシック"/>
      <family val="3"/>
      <charset val="128"/>
    </font>
    <font>
      <sz val="10"/>
      <color theme="1"/>
      <name val="Century"/>
      <family val="1"/>
    </font>
    <font>
      <sz val="9"/>
      <color indexed="8"/>
      <name val="Century"/>
      <family val="1"/>
    </font>
    <font>
      <sz val="9"/>
      <color indexed="8"/>
      <name val="ＭＳ 明朝"/>
      <family val="1"/>
      <charset val="128"/>
    </font>
    <font>
      <sz val="11"/>
      <color theme="1"/>
      <name val="ＭＳ 明朝"/>
      <family val="1"/>
      <charset val="128"/>
    </font>
    <font>
      <sz val="10"/>
      <color theme="1"/>
      <name val="ＭＳ Ｐゴシック"/>
      <family val="3"/>
      <charset val="128"/>
      <scheme val="minor"/>
    </font>
    <font>
      <b/>
      <sz val="10"/>
      <color theme="1"/>
      <name val="HGS創英角ﾎﾟｯﾌﾟ体"/>
      <family val="3"/>
      <charset val="128"/>
    </font>
    <font>
      <sz val="7"/>
      <color theme="1"/>
      <name val="ＭＳ 明朝"/>
      <family val="1"/>
      <charset val="128"/>
    </font>
    <font>
      <sz val="8"/>
      <color theme="1"/>
      <name val="Century"/>
      <family val="1"/>
    </font>
    <font>
      <sz val="8"/>
      <color theme="1"/>
      <name val="ＭＳ Ｐゴシック"/>
      <family val="3"/>
      <charset val="128"/>
    </font>
    <font>
      <sz val="9"/>
      <color theme="1"/>
      <name val="ＭＳ Ｐゴシック"/>
      <family val="3"/>
      <charset val="128"/>
    </font>
    <font>
      <sz val="9"/>
      <color indexed="8"/>
      <name val="ＭＳ Ｐゴシック"/>
      <family val="3"/>
      <charset val="128"/>
    </font>
    <font>
      <sz val="10"/>
      <color rgb="FF000000"/>
      <name val="ＭＳ Ｐゴシック"/>
      <family val="3"/>
      <charset val="128"/>
      <scheme val="minor"/>
    </font>
    <font>
      <sz val="9"/>
      <color theme="1"/>
      <name val="ＭＳ Ｐゴシック"/>
      <family val="3"/>
      <charset val="128"/>
      <scheme val="minor"/>
    </font>
    <font>
      <sz val="9.5"/>
      <color theme="1"/>
      <name val="ＭＳ Ｐゴシック"/>
      <family val="3"/>
      <charset val="128"/>
    </font>
    <font>
      <sz val="7"/>
      <color theme="1"/>
      <name val="ＭＳ Ｐゴシック"/>
      <family val="3"/>
      <charset val="128"/>
    </font>
    <font>
      <sz val="10.5"/>
      <color indexed="8"/>
      <name val="Century"/>
      <family val="1"/>
    </font>
    <font>
      <sz val="10.5"/>
      <color indexed="8"/>
      <name val="ＭＳ Ｐ明朝"/>
      <family val="1"/>
      <charset val="128"/>
    </font>
    <font>
      <sz val="12"/>
      <color theme="1"/>
      <name val="ＭＳ Ｐ明朝"/>
      <family val="1"/>
      <charset val="128"/>
    </font>
    <font>
      <sz val="12"/>
      <color theme="1"/>
      <name val="Century"/>
      <family val="1"/>
    </font>
    <font>
      <sz val="10"/>
      <color theme="1"/>
      <name val="ＭＳ Ｐ明朝"/>
      <family val="1"/>
      <charset val="128"/>
    </font>
    <font>
      <sz val="9"/>
      <name val="Century"/>
      <family val="1"/>
    </font>
    <font>
      <sz val="9"/>
      <color theme="1"/>
      <name val="ＭＳ Ｐ明朝"/>
      <family val="1"/>
      <charset val="128"/>
    </font>
    <font>
      <sz val="7"/>
      <name val="ＭＳ 明朝"/>
      <family val="1"/>
      <charset val="128"/>
    </font>
    <font>
      <sz val="8"/>
      <name val="Century"/>
      <family val="1"/>
    </font>
    <font>
      <sz val="8"/>
      <name val="ＭＳ Ｐゴシック"/>
      <family val="3"/>
      <charset val="128"/>
    </font>
    <font>
      <sz val="7"/>
      <name val="Century"/>
      <family val="1"/>
    </font>
    <font>
      <b/>
      <sz val="11"/>
      <color rgb="FFFF0000"/>
      <name val="ＭＳ 明朝"/>
      <family val="1"/>
      <charset val="128"/>
    </font>
    <font>
      <sz val="10.5"/>
      <color indexed="8"/>
      <name val="Century"/>
      <family val="1"/>
      <charset val="128"/>
    </font>
    <font>
      <strike/>
      <sz val="14"/>
      <color rgb="FFFF0000"/>
      <name val="ＭＳ ゴシック"/>
      <family val="3"/>
      <charset val="128"/>
    </font>
    <font>
      <sz val="11"/>
      <color theme="1"/>
      <name val="ＭＳ ゴシック"/>
      <family val="3"/>
      <charset val="128"/>
    </font>
    <font>
      <sz val="8"/>
      <color indexed="8"/>
      <name val="ＭＳ ゴシック"/>
      <family val="3"/>
      <charset val="128"/>
    </font>
    <font>
      <sz val="11"/>
      <color rgb="FFFF0000"/>
      <name val="ＭＳ ゴシック"/>
      <family val="3"/>
      <charset val="128"/>
    </font>
    <font>
      <strike/>
      <sz val="11"/>
      <color rgb="FFFF0000"/>
      <name val="ＭＳ ゴシック"/>
      <family val="3"/>
      <charset val="128"/>
    </font>
    <font>
      <sz val="10"/>
      <color theme="1"/>
      <name val="ＭＳ ゴシック"/>
      <family val="3"/>
      <charset val="128"/>
    </font>
    <font>
      <strike/>
      <sz val="10"/>
      <color rgb="FFFF0000"/>
      <name val="ＭＳ ゴシック"/>
      <family val="3"/>
      <charset val="128"/>
    </font>
    <font>
      <b/>
      <sz val="9"/>
      <color indexed="81"/>
      <name val="MS P ゴシック"/>
      <family val="3"/>
      <charset val="128"/>
    </font>
    <font>
      <b/>
      <u/>
      <sz val="9"/>
      <color indexed="81"/>
      <name val="MS P ゴシック"/>
      <family val="3"/>
      <charset val="128"/>
    </font>
    <font>
      <sz val="9"/>
      <color indexed="81"/>
      <name val="MS P ゴシック"/>
      <family val="3"/>
      <charset val="128"/>
    </font>
    <font>
      <sz val="9"/>
      <color indexed="10"/>
      <name val="MS P ゴシック"/>
      <family val="3"/>
      <charset val="128"/>
    </font>
    <font>
      <b/>
      <sz val="12"/>
      <color indexed="10"/>
      <name val="MS P ゴシック"/>
      <family val="3"/>
      <charset val="128"/>
    </font>
  </fonts>
  <fills count="43">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mediumGray">
        <fgColor indexed="8"/>
        <bgColor indexed="37"/>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indexed="43"/>
        <bgColor indexed="64"/>
      </patternFill>
    </fill>
    <fill>
      <patternFill patternType="solid">
        <fgColor indexed="13"/>
        <bgColor indexed="64"/>
      </patternFill>
    </fill>
    <fill>
      <patternFill patternType="solid">
        <fgColor indexed="41"/>
        <bgColor indexed="64"/>
      </patternFill>
    </fill>
    <fill>
      <patternFill patternType="solid">
        <fgColor indexed="23"/>
        <bgColor indexed="64"/>
      </patternFill>
    </fill>
    <fill>
      <patternFill patternType="solid">
        <fgColor indexed="42"/>
        <bgColor indexed="64"/>
      </patternFill>
    </fill>
    <fill>
      <patternFill patternType="solid">
        <fgColor indexed="9"/>
        <bgColor indexed="64"/>
      </patternFill>
    </fill>
    <fill>
      <patternFill patternType="solid">
        <fgColor indexed="51"/>
        <bgColor indexed="64"/>
      </patternFill>
    </fill>
    <fill>
      <patternFill patternType="solid">
        <fgColor indexed="45"/>
        <bgColor indexed="64"/>
      </patternFill>
    </fill>
    <fill>
      <patternFill patternType="solid">
        <fgColor indexed="47"/>
        <bgColor indexed="64"/>
      </patternFill>
    </fill>
    <fill>
      <patternFill patternType="solid">
        <fgColor rgb="FFCCFFFF"/>
        <bgColor indexed="64"/>
      </patternFill>
    </fill>
    <fill>
      <patternFill patternType="solid">
        <fgColor rgb="FFFFFF99"/>
        <bgColor indexed="64"/>
      </patternFill>
    </fill>
    <fill>
      <patternFill patternType="solid">
        <fgColor theme="0"/>
        <bgColor indexed="64"/>
      </patternFill>
    </fill>
    <fill>
      <patternFill patternType="solid">
        <fgColor theme="9" tint="0.59999389629810485"/>
        <bgColor indexed="64"/>
      </patternFill>
    </fill>
    <fill>
      <patternFill patternType="solid">
        <fgColor rgb="FFCCFFCC"/>
        <bgColor indexed="64"/>
      </patternFill>
    </fill>
    <fill>
      <patternFill patternType="solid">
        <fgColor theme="8" tint="0.79998168889431442"/>
        <bgColor indexed="64"/>
      </patternFill>
    </fill>
    <fill>
      <patternFill patternType="solid">
        <fgColor rgb="FFFF99CC"/>
        <bgColor indexed="64"/>
      </patternFill>
    </fill>
    <fill>
      <patternFill patternType="solid">
        <fgColor rgb="FF92D050"/>
        <bgColor indexed="64"/>
      </patternFill>
    </fill>
    <fill>
      <patternFill patternType="solid">
        <fgColor rgb="FFD9D9D9"/>
        <bgColor indexed="64"/>
      </patternFill>
    </fill>
  </fills>
  <borders count="268">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style="hair">
        <color indexed="64"/>
      </top>
      <bottom/>
      <diagonal/>
    </border>
    <border>
      <left style="hair">
        <color indexed="64"/>
      </left>
      <right style="thin">
        <color indexed="64"/>
      </right>
      <top style="hair">
        <color indexed="64"/>
      </top>
      <bottom style="hair">
        <color indexed="64"/>
      </bottom>
      <diagonal/>
    </border>
    <border>
      <left style="thin">
        <color indexed="64"/>
      </left>
      <right/>
      <top style="thin">
        <color indexed="64"/>
      </top>
      <bottom/>
      <diagonal/>
    </border>
    <border>
      <left style="hair">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thin">
        <color indexed="64"/>
      </left>
      <right/>
      <top/>
      <bottom/>
      <diagonal/>
    </border>
    <border>
      <left style="thin">
        <color indexed="64"/>
      </left>
      <right/>
      <top/>
      <bottom style="thin">
        <color indexed="64"/>
      </bottom>
      <diagonal/>
    </border>
    <border>
      <left style="hair">
        <color indexed="64"/>
      </left>
      <right style="hair">
        <color indexed="64"/>
      </right>
      <top style="hair">
        <color indexed="64"/>
      </top>
      <bottom style="thin">
        <color indexed="64"/>
      </bottom>
      <diagonal/>
    </border>
    <border>
      <left style="thin">
        <color indexed="64"/>
      </left>
      <right style="hair">
        <color indexed="64"/>
      </right>
      <top style="thin">
        <color indexed="64"/>
      </top>
      <bottom style="hair">
        <color indexed="64"/>
      </bottom>
      <diagonal/>
    </border>
    <border>
      <left style="hair">
        <color indexed="64"/>
      </left>
      <right style="thin">
        <color indexed="64"/>
      </right>
      <top/>
      <bottom style="thin">
        <color indexed="64"/>
      </bottom>
      <diagonal/>
    </border>
    <border>
      <left style="thin">
        <color indexed="64"/>
      </left>
      <right style="hair">
        <color indexed="64"/>
      </right>
      <top style="thin">
        <color indexed="64"/>
      </top>
      <bottom style="medium">
        <color indexed="64"/>
      </bottom>
      <diagonal/>
    </border>
    <border>
      <left style="medium">
        <color indexed="64"/>
      </left>
      <right style="hair">
        <color indexed="64"/>
      </right>
      <top style="medium">
        <color indexed="64"/>
      </top>
      <bottom style="thin">
        <color indexed="64"/>
      </bottom>
      <diagonal/>
    </border>
    <border>
      <left style="medium">
        <color indexed="64"/>
      </left>
      <right style="hair">
        <color indexed="64"/>
      </right>
      <top style="thin">
        <color indexed="64"/>
      </top>
      <bottom style="thin">
        <color indexed="64"/>
      </bottom>
      <diagonal/>
    </border>
    <border>
      <left style="medium">
        <color indexed="64"/>
      </left>
      <right/>
      <top style="thin">
        <color indexed="64"/>
      </top>
      <bottom style="thin">
        <color indexed="64"/>
      </bottom>
      <diagonal/>
    </border>
    <border>
      <left/>
      <right/>
      <top style="thin">
        <color indexed="64"/>
      </top>
      <bottom/>
      <diagonal/>
    </border>
    <border>
      <left/>
      <right style="medium">
        <color indexed="64"/>
      </right>
      <top style="thin">
        <color indexed="64"/>
      </top>
      <bottom/>
      <diagonal/>
    </border>
    <border>
      <left style="hair">
        <color indexed="64"/>
      </left>
      <right/>
      <top style="hair">
        <color indexed="64"/>
      </top>
      <bottom style="hair">
        <color indexed="64"/>
      </bottom>
      <diagonal/>
    </border>
    <border>
      <left/>
      <right style="thin">
        <color indexed="64"/>
      </right>
      <top style="thin">
        <color indexed="64"/>
      </top>
      <bottom style="thin">
        <color indexed="64"/>
      </bottom>
      <diagonal/>
    </border>
    <border>
      <left style="medium">
        <color indexed="64"/>
      </left>
      <right style="hair">
        <color indexed="64"/>
      </right>
      <top style="hair">
        <color indexed="64"/>
      </top>
      <bottom style="hair">
        <color indexed="64"/>
      </bottom>
      <diagonal/>
    </border>
    <border>
      <left style="medium">
        <color indexed="64"/>
      </left>
      <right style="hair">
        <color indexed="64"/>
      </right>
      <top/>
      <bottom style="hair">
        <color indexed="64"/>
      </bottom>
      <diagonal/>
    </border>
    <border>
      <left style="medium">
        <color indexed="64"/>
      </left>
      <right style="hair">
        <color indexed="64"/>
      </right>
      <top style="hair">
        <color indexed="64"/>
      </top>
      <bottom style="medium">
        <color indexed="64"/>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hair">
        <color indexed="64"/>
      </right>
      <top style="medium">
        <color indexed="64"/>
      </top>
      <bottom/>
      <diagonal/>
    </border>
    <border>
      <left/>
      <right/>
      <top/>
      <bottom style="thin">
        <color indexed="64"/>
      </bottom>
      <diagonal/>
    </border>
    <border>
      <left/>
      <right/>
      <top style="medium">
        <color indexed="64"/>
      </top>
      <bottom style="thin">
        <color indexed="64"/>
      </bottom>
      <diagonal/>
    </border>
    <border>
      <left/>
      <right style="hair">
        <color indexed="64"/>
      </right>
      <top style="hair">
        <color indexed="64"/>
      </top>
      <bottom style="hair">
        <color indexed="64"/>
      </bottom>
      <diagonal/>
    </border>
    <border>
      <left style="thick">
        <color indexed="64"/>
      </left>
      <right style="thick">
        <color indexed="64"/>
      </right>
      <top style="thick">
        <color indexed="64"/>
      </top>
      <bottom style="thick">
        <color indexed="64"/>
      </bottom>
      <diagonal/>
    </border>
    <border>
      <left style="thick">
        <color indexed="8"/>
      </left>
      <right style="hair">
        <color indexed="12"/>
      </right>
      <top style="thick">
        <color indexed="8"/>
      </top>
      <bottom style="thick">
        <color indexed="8"/>
      </bottom>
      <diagonal/>
    </border>
    <border>
      <left/>
      <right style="medium">
        <color indexed="64"/>
      </right>
      <top/>
      <bottom/>
      <diagonal/>
    </border>
    <border>
      <left style="thin">
        <color indexed="64"/>
      </left>
      <right style="hair">
        <color indexed="64"/>
      </right>
      <top/>
      <bottom style="thin">
        <color indexed="64"/>
      </bottom>
      <diagonal/>
    </border>
    <border>
      <left style="thick">
        <color indexed="64"/>
      </left>
      <right style="hair">
        <color indexed="64"/>
      </right>
      <top style="thick">
        <color indexed="64"/>
      </top>
      <bottom style="thick">
        <color indexed="64"/>
      </bottom>
      <diagonal/>
    </border>
    <border>
      <left/>
      <right style="medium">
        <color indexed="64"/>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hair">
        <color indexed="64"/>
      </bottom>
      <diagonal/>
    </border>
    <border>
      <left style="hair">
        <color indexed="64"/>
      </left>
      <right/>
      <top/>
      <bottom style="thin">
        <color indexed="64"/>
      </bottom>
      <diagonal/>
    </border>
    <border>
      <left style="thin">
        <color indexed="64"/>
      </left>
      <right style="thin">
        <color indexed="64"/>
      </right>
      <top style="thin">
        <color indexed="64"/>
      </top>
      <bottom style="hair">
        <color indexed="64"/>
      </bottom>
      <diagonal/>
    </border>
    <border>
      <left style="medium">
        <color indexed="64"/>
      </left>
      <right/>
      <top style="medium">
        <color indexed="64"/>
      </top>
      <bottom/>
      <diagonal/>
    </border>
    <border>
      <left style="hair">
        <color indexed="64"/>
      </left>
      <right/>
      <top style="medium">
        <color indexed="64"/>
      </top>
      <bottom style="hair">
        <color indexed="64"/>
      </bottom>
      <diagonal/>
    </border>
    <border>
      <left/>
      <right style="hair">
        <color indexed="64"/>
      </right>
      <top style="medium">
        <color indexed="64"/>
      </top>
      <bottom style="hair">
        <color indexed="64"/>
      </bottom>
      <diagonal/>
    </border>
    <border>
      <left style="hair">
        <color indexed="64"/>
      </left>
      <right style="medium">
        <color indexed="64"/>
      </right>
      <top style="medium">
        <color indexed="64"/>
      </top>
      <bottom style="hair">
        <color indexed="64"/>
      </bottom>
      <diagonal/>
    </border>
    <border>
      <left style="medium">
        <color indexed="64"/>
      </left>
      <right/>
      <top/>
      <bottom/>
      <diagonal/>
    </border>
    <border>
      <left style="medium">
        <color indexed="64"/>
      </left>
      <right/>
      <top/>
      <bottom style="medium">
        <color indexed="64"/>
      </bottom>
      <diagonal/>
    </border>
    <border>
      <left style="hair">
        <color indexed="64"/>
      </left>
      <right/>
      <top style="hair">
        <color indexed="64"/>
      </top>
      <bottom style="medium">
        <color indexed="64"/>
      </bottom>
      <diagonal/>
    </border>
    <border>
      <left/>
      <right style="hair">
        <color indexed="64"/>
      </right>
      <top style="hair">
        <color indexed="64"/>
      </top>
      <bottom style="medium">
        <color indexed="64"/>
      </bottom>
      <diagonal/>
    </border>
    <border>
      <left style="medium">
        <color indexed="64"/>
      </left>
      <right style="hair">
        <color indexed="64"/>
      </right>
      <top style="thin">
        <color indexed="64"/>
      </top>
      <bottom style="hair">
        <color indexed="64"/>
      </bottom>
      <diagonal/>
    </border>
    <border>
      <left style="hair">
        <color indexed="64"/>
      </left>
      <right style="medium">
        <color indexed="64"/>
      </right>
      <top style="hair">
        <color indexed="64"/>
      </top>
      <bottom style="hair">
        <color indexed="64"/>
      </bottom>
      <diagonal/>
    </border>
    <border>
      <left style="medium">
        <color indexed="64"/>
      </left>
      <right style="hair">
        <color indexed="64"/>
      </right>
      <top style="hair">
        <color indexed="64"/>
      </top>
      <bottom/>
      <diagonal/>
    </border>
    <border>
      <left style="hair">
        <color indexed="64"/>
      </left>
      <right style="medium">
        <color indexed="64"/>
      </right>
      <top style="hair">
        <color indexed="64"/>
      </top>
      <bottom style="medium">
        <color indexed="64"/>
      </bottom>
      <diagonal/>
    </border>
    <border>
      <left/>
      <right style="thin">
        <color indexed="64"/>
      </right>
      <top style="hair">
        <color indexed="64"/>
      </top>
      <bottom/>
      <diagonal/>
    </border>
    <border>
      <left/>
      <right style="thin">
        <color indexed="64"/>
      </right>
      <top style="hair">
        <color indexed="64"/>
      </top>
      <bottom style="thin">
        <color indexed="64"/>
      </bottom>
      <diagonal/>
    </border>
    <border>
      <left style="hair">
        <color indexed="64"/>
      </left>
      <right style="medium">
        <color indexed="64"/>
      </right>
      <top style="thin">
        <color indexed="64"/>
      </top>
      <bottom style="hair">
        <color indexed="64"/>
      </bottom>
      <diagonal/>
    </border>
    <border>
      <left/>
      <right/>
      <top style="hair">
        <color indexed="64"/>
      </top>
      <bottom style="hair">
        <color indexed="64"/>
      </bottom>
      <diagonal/>
    </border>
    <border>
      <left/>
      <right/>
      <top/>
      <bottom style="medium">
        <color indexed="64"/>
      </bottom>
      <diagonal/>
    </border>
    <border>
      <left style="thin">
        <color indexed="64"/>
      </left>
      <right/>
      <top style="thin">
        <color indexed="64"/>
      </top>
      <bottom style="dashed">
        <color indexed="64"/>
      </bottom>
      <diagonal/>
    </border>
    <border>
      <left/>
      <right/>
      <top style="thin">
        <color indexed="64"/>
      </top>
      <bottom style="dashed">
        <color indexed="64"/>
      </bottom>
      <diagonal/>
    </border>
    <border>
      <left/>
      <right style="thin">
        <color indexed="64"/>
      </right>
      <top style="thin">
        <color indexed="64"/>
      </top>
      <bottom style="dashed">
        <color indexed="64"/>
      </bottom>
      <diagonal/>
    </border>
    <border>
      <left style="thin">
        <color indexed="64"/>
      </left>
      <right style="dashed">
        <color indexed="64"/>
      </right>
      <top/>
      <bottom style="thin">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style="medium">
        <color indexed="64"/>
      </bottom>
      <diagonal/>
    </border>
    <border>
      <left style="hair">
        <color indexed="64"/>
      </left>
      <right style="medium">
        <color indexed="64"/>
      </right>
      <top style="hair">
        <color indexed="64"/>
      </top>
      <bottom/>
      <diagonal/>
    </border>
    <border>
      <left/>
      <right style="thin">
        <color indexed="64"/>
      </right>
      <top style="medium">
        <color indexed="64"/>
      </top>
      <bottom/>
      <diagonal/>
    </border>
    <border>
      <left style="thin">
        <color indexed="64"/>
      </left>
      <right/>
      <top style="medium">
        <color indexed="64"/>
      </top>
      <bottom style="thin">
        <color indexed="64"/>
      </bottom>
      <diagonal/>
    </border>
    <border>
      <left style="thin">
        <color indexed="64"/>
      </left>
      <right style="medium">
        <color indexed="64"/>
      </right>
      <top style="medium">
        <color indexed="64"/>
      </top>
      <bottom/>
      <diagonal/>
    </border>
    <border>
      <left/>
      <right style="thin">
        <color indexed="64"/>
      </right>
      <top/>
      <bottom/>
      <diagonal/>
    </border>
    <border>
      <left style="thin">
        <color indexed="64"/>
      </left>
      <right style="medium">
        <color indexed="64"/>
      </right>
      <top/>
      <bottom/>
      <diagonal/>
    </border>
    <border>
      <left style="medium">
        <color indexed="64"/>
      </left>
      <right/>
      <top/>
      <bottom style="thin">
        <color indexed="64"/>
      </bottom>
      <diagonal/>
    </border>
    <border>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style="thin">
        <color indexed="64"/>
      </top>
      <bottom/>
      <diagonal/>
    </border>
    <border>
      <left/>
      <right style="thin">
        <color indexed="64"/>
      </right>
      <top style="thin">
        <color indexed="64"/>
      </top>
      <bottom/>
      <diagonal/>
    </border>
    <border>
      <left/>
      <right style="thin">
        <color indexed="64"/>
      </right>
      <top/>
      <bottom style="medium">
        <color indexed="64"/>
      </bottom>
      <diagonal/>
    </border>
    <border>
      <left style="hair">
        <color indexed="64"/>
      </left>
      <right/>
      <top/>
      <bottom style="hair">
        <color indexed="64"/>
      </bottom>
      <diagonal/>
    </border>
    <border>
      <left/>
      <right style="hair">
        <color indexed="64"/>
      </right>
      <top/>
      <bottom style="hair">
        <color indexed="64"/>
      </bottom>
      <diagonal/>
    </border>
    <border>
      <left/>
      <right style="thin">
        <color indexed="64"/>
      </right>
      <top style="hair">
        <color indexed="64"/>
      </top>
      <bottom style="hair">
        <color indexed="64"/>
      </bottom>
      <diagonal/>
    </border>
    <border>
      <left/>
      <right style="thin">
        <color indexed="64"/>
      </right>
      <top style="thin">
        <color indexed="64"/>
      </top>
      <bottom style="hair">
        <color indexed="64"/>
      </bottom>
      <diagonal/>
    </border>
    <border>
      <left style="hair">
        <color indexed="64"/>
      </left>
      <right style="hair">
        <color indexed="64"/>
      </right>
      <top style="medium">
        <color indexed="64"/>
      </top>
      <bottom/>
      <diagonal/>
    </border>
    <border>
      <left style="hair">
        <color indexed="64"/>
      </left>
      <right style="hair">
        <color indexed="64"/>
      </right>
      <top style="medium">
        <color indexed="64"/>
      </top>
      <bottom style="hair">
        <color indexed="64"/>
      </bottom>
      <diagonal/>
    </border>
    <border>
      <left style="hair">
        <color indexed="64"/>
      </left>
      <right style="hair">
        <color indexed="64"/>
      </right>
      <top/>
      <bottom style="hair">
        <color indexed="64"/>
      </bottom>
      <diagonal/>
    </border>
    <border>
      <left style="thin">
        <color indexed="64"/>
      </left>
      <right style="thin">
        <color indexed="64"/>
      </right>
      <top style="thin">
        <color indexed="64"/>
      </top>
      <bottom style="double">
        <color indexed="64"/>
      </bottom>
      <diagonal/>
    </border>
    <border>
      <left style="hair">
        <color indexed="64"/>
      </left>
      <right style="thin">
        <color indexed="64"/>
      </right>
      <top style="hair">
        <color indexed="64"/>
      </top>
      <bottom style="medium">
        <color indexed="64"/>
      </bottom>
      <diagonal/>
    </border>
    <border>
      <left style="medium">
        <color indexed="64"/>
      </left>
      <right/>
      <top style="hair">
        <color indexed="64"/>
      </top>
      <bottom style="hair">
        <color indexed="64"/>
      </bottom>
      <diagonal/>
    </border>
    <border>
      <left style="hair">
        <color indexed="64"/>
      </left>
      <right style="hair">
        <color indexed="64"/>
      </right>
      <top style="hair">
        <color indexed="64"/>
      </top>
      <bottom style="medium">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right style="hair">
        <color indexed="64"/>
      </right>
      <top style="hair">
        <color indexed="64"/>
      </top>
      <bottom style="thin">
        <color indexed="64"/>
      </bottom>
      <diagonal/>
    </border>
    <border>
      <left/>
      <right style="hair">
        <color indexed="64"/>
      </right>
      <top style="thin">
        <color indexed="64"/>
      </top>
      <bottom style="hair">
        <color indexed="64"/>
      </bottom>
      <diagonal/>
    </border>
    <border>
      <left style="thin">
        <color indexed="64"/>
      </left>
      <right style="thin">
        <color indexed="64"/>
      </right>
      <top style="hair">
        <color indexed="64"/>
      </top>
      <bottom/>
      <diagonal/>
    </border>
    <border>
      <left style="thin">
        <color indexed="64"/>
      </left>
      <right style="thin">
        <color indexed="64"/>
      </right>
      <top/>
      <bottom style="hair">
        <color indexed="64"/>
      </bottom>
      <diagonal/>
    </border>
    <border>
      <left style="hair">
        <color indexed="64"/>
      </left>
      <right style="thin">
        <color indexed="64"/>
      </right>
      <top style="double">
        <color indexed="64"/>
      </top>
      <bottom style="hair">
        <color indexed="64"/>
      </bottom>
      <diagonal/>
    </border>
    <border>
      <left/>
      <right/>
      <top/>
      <bottom style="hair">
        <color indexed="64"/>
      </bottom>
      <diagonal/>
    </border>
    <border>
      <left style="hair">
        <color indexed="64"/>
      </left>
      <right style="medium">
        <color indexed="64"/>
      </right>
      <top/>
      <bottom style="hair">
        <color indexed="64"/>
      </bottom>
      <diagonal/>
    </border>
    <border>
      <left/>
      <right style="medium">
        <color indexed="64"/>
      </right>
      <top style="medium">
        <color indexed="64"/>
      </top>
      <bottom style="medium">
        <color indexed="64"/>
      </bottom>
      <diagonal/>
    </border>
    <border>
      <left/>
      <right style="hair">
        <color indexed="64"/>
      </right>
      <top/>
      <bottom style="thin">
        <color indexed="64"/>
      </bottom>
      <diagonal/>
    </border>
    <border>
      <left style="thin">
        <color indexed="64"/>
      </left>
      <right/>
      <top style="medium">
        <color indexed="64"/>
      </top>
      <bottom style="medium">
        <color indexed="64"/>
      </bottom>
      <diagonal/>
    </border>
    <border>
      <left/>
      <right/>
      <top style="hair">
        <color indexed="64"/>
      </top>
      <bottom style="medium">
        <color indexed="64"/>
      </bottom>
      <diagonal/>
    </border>
    <border>
      <left/>
      <right/>
      <top style="hair">
        <color indexed="64"/>
      </top>
      <bottom/>
      <diagonal/>
    </border>
    <border>
      <left style="thin">
        <color indexed="64"/>
      </left>
      <right/>
      <top style="hair">
        <color indexed="64"/>
      </top>
      <bottom style="hair">
        <color indexed="64"/>
      </bottom>
      <diagonal/>
    </border>
    <border>
      <left/>
      <right style="hair">
        <color indexed="64"/>
      </right>
      <top style="thin">
        <color indexed="64"/>
      </top>
      <bottom style="double">
        <color indexed="64"/>
      </bottom>
      <diagonal/>
    </border>
    <border>
      <left style="hair">
        <color indexed="64"/>
      </left>
      <right/>
      <top style="thin">
        <color indexed="64"/>
      </top>
      <bottom style="hair">
        <color indexed="64"/>
      </bottom>
      <diagonal/>
    </border>
    <border>
      <left style="hair">
        <color indexed="64"/>
      </left>
      <right/>
      <top style="hair">
        <color indexed="64"/>
      </top>
      <bottom style="thin">
        <color indexed="64"/>
      </bottom>
      <diagonal/>
    </border>
    <border>
      <left style="thin">
        <color indexed="64"/>
      </left>
      <right/>
      <top/>
      <bottom style="thick">
        <color indexed="64"/>
      </bottom>
      <diagonal/>
    </border>
    <border>
      <left/>
      <right style="thin">
        <color indexed="64"/>
      </right>
      <top/>
      <bottom style="thick">
        <color indexed="64"/>
      </bottom>
      <diagonal/>
    </border>
    <border>
      <left/>
      <right style="thick">
        <color indexed="64"/>
      </right>
      <top style="hair">
        <color indexed="64"/>
      </top>
      <bottom style="hair">
        <color indexed="64"/>
      </bottom>
      <diagonal/>
    </border>
    <border>
      <left/>
      <right/>
      <top style="thick">
        <color indexed="64"/>
      </top>
      <bottom style="thick">
        <color indexed="64"/>
      </bottom>
      <diagonal/>
    </border>
    <border>
      <left/>
      <right/>
      <top/>
      <bottom style="thick">
        <color indexed="64"/>
      </bottom>
      <diagonal/>
    </border>
    <border>
      <left/>
      <right style="thin">
        <color indexed="64"/>
      </right>
      <top style="thin">
        <color indexed="64"/>
      </top>
      <bottom style="double">
        <color indexed="64"/>
      </bottom>
      <diagonal/>
    </border>
    <border>
      <left style="medium">
        <color indexed="64"/>
      </left>
      <right/>
      <top style="medium">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bottom style="medium">
        <color indexed="64"/>
      </bottom>
      <diagonal/>
    </border>
    <border>
      <left style="hair">
        <color indexed="64"/>
      </left>
      <right/>
      <top style="hair">
        <color indexed="64"/>
      </top>
      <bottom/>
      <diagonal/>
    </border>
    <border>
      <left style="medium">
        <color indexed="64"/>
      </left>
      <right style="medium">
        <color indexed="64"/>
      </right>
      <top style="medium">
        <color indexed="64"/>
      </top>
      <bottom style="medium">
        <color indexed="64"/>
      </bottom>
      <diagonal/>
    </border>
    <border>
      <left style="thin">
        <color indexed="64"/>
      </left>
      <right/>
      <top style="dashed">
        <color indexed="64"/>
      </top>
      <bottom/>
      <diagonal/>
    </border>
    <border>
      <left/>
      <right/>
      <top style="dashed">
        <color indexed="64"/>
      </top>
      <bottom/>
      <diagonal/>
    </border>
    <border>
      <left style="dotted">
        <color indexed="64"/>
      </left>
      <right/>
      <top style="dashed">
        <color indexed="64"/>
      </top>
      <bottom/>
      <diagonal/>
    </border>
    <border>
      <left/>
      <right style="dotted">
        <color indexed="64"/>
      </right>
      <top style="dashed">
        <color indexed="64"/>
      </top>
      <bottom/>
      <diagonal/>
    </border>
    <border>
      <left/>
      <right style="thin">
        <color indexed="64"/>
      </right>
      <top style="dashed">
        <color indexed="64"/>
      </top>
      <bottom/>
      <diagonal/>
    </border>
    <border>
      <left/>
      <right/>
      <top style="dotted">
        <color indexed="64"/>
      </top>
      <bottom/>
      <diagonal/>
    </border>
    <border>
      <left/>
      <right style="dotted">
        <color indexed="64"/>
      </right>
      <top style="dotted">
        <color indexed="64"/>
      </top>
      <bottom/>
      <diagonal/>
    </border>
    <border>
      <left/>
      <right style="dotted">
        <color indexed="64"/>
      </right>
      <top/>
      <bottom/>
      <diagonal/>
    </border>
    <border>
      <left style="dotted">
        <color indexed="64"/>
      </left>
      <right/>
      <top style="dotted">
        <color indexed="64"/>
      </top>
      <bottom/>
      <diagonal/>
    </border>
    <border>
      <left style="dotted">
        <color indexed="64"/>
      </left>
      <right/>
      <top/>
      <bottom/>
      <diagonal/>
    </border>
    <border>
      <left style="medium">
        <color indexed="64"/>
      </left>
      <right/>
      <top style="medium">
        <color indexed="64"/>
      </top>
      <bottom style="double">
        <color indexed="64"/>
      </bottom>
      <diagonal/>
    </border>
    <border>
      <left/>
      <right/>
      <top style="medium">
        <color indexed="64"/>
      </top>
      <bottom style="double">
        <color indexed="64"/>
      </bottom>
      <diagonal/>
    </border>
    <border>
      <left/>
      <right style="thin">
        <color indexed="64"/>
      </right>
      <top style="medium">
        <color indexed="64"/>
      </top>
      <bottom style="double">
        <color indexed="64"/>
      </bottom>
      <diagonal/>
    </border>
    <border>
      <left/>
      <right/>
      <top style="double">
        <color indexed="64"/>
      </top>
      <bottom style="hair">
        <color indexed="64"/>
      </bottom>
      <diagonal/>
    </border>
    <border>
      <left/>
      <right style="thin">
        <color indexed="64"/>
      </right>
      <top style="double">
        <color indexed="64"/>
      </top>
      <bottom style="hair">
        <color indexed="64"/>
      </bottom>
      <diagonal/>
    </border>
    <border>
      <left/>
      <right style="thin">
        <color indexed="64"/>
      </right>
      <top style="hair">
        <color indexed="64"/>
      </top>
      <bottom style="medium">
        <color indexed="64"/>
      </bottom>
      <diagonal/>
    </border>
    <border>
      <left/>
      <right/>
      <top style="double">
        <color indexed="64"/>
      </top>
      <bottom/>
      <diagonal/>
    </border>
    <border>
      <left/>
      <right style="thin">
        <color indexed="64"/>
      </right>
      <top style="double">
        <color indexed="64"/>
      </top>
      <bottom/>
      <diagonal/>
    </border>
    <border>
      <left style="medium">
        <color indexed="64"/>
      </left>
      <right/>
      <top style="dotted">
        <color indexed="64"/>
      </top>
      <bottom style="medium">
        <color indexed="64"/>
      </bottom>
      <diagonal/>
    </border>
    <border>
      <left style="thin">
        <color indexed="64"/>
      </left>
      <right style="thin">
        <color indexed="64"/>
      </right>
      <top/>
      <bottom style="double">
        <color indexed="64"/>
      </bottom>
      <diagonal/>
    </border>
    <border>
      <left style="medium">
        <color indexed="64"/>
      </left>
      <right style="medium">
        <color indexed="64"/>
      </right>
      <top style="medium">
        <color indexed="64"/>
      </top>
      <bottom/>
      <diagonal/>
    </border>
    <border>
      <left/>
      <right/>
      <top/>
      <bottom style="double">
        <color indexed="64"/>
      </bottom>
      <diagonal/>
    </border>
    <border>
      <left/>
      <right style="thin">
        <color indexed="64"/>
      </right>
      <top/>
      <bottom style="hair">
        <color indexed="64"/>
      </bottom>
      <diagonal/>
    </border>
    <border>
      <left/>
      <right/>
      <top style="hair">
        <color indexed="64"/>
      </top>
      <bottom style="thin">
        <color indexed="64"/>
      </bottom>
      <diagonal/>
    </border>
    <border>
      <left/>
      <right style="medium">
        <color indexed="64"/>
      </right>
      <top style="hair">
        <color indexed="64"/>
      </top>
      <bottom style="medium">
        <color indexed="64"/>
      </bottom>
      <diagonal/>
    </border>
    <border>
      <left/>
      <right/>
      <top style="medium">
        <color indexed="64"/>
      </top>
      <bottom style="hair">
        <color indexed="64"/>
      </bottom>
      <diagonal/>
    </border>
    <border>
      <left/>
      <right style="medium">
        <color indexed="64"/>
      </right>
      <top style="medium">
        <color indexed="64"/>
      </top>
      <bottom style="hair">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medium">
        <color indexed="64"/>
      </bottom>
      <diagonal/>
    </border>
    <border>
      <left/>
      <right style="medium">
        <color indexed="64"/>
      </right>
      <top style="hair">
        <color indexed="64"/>
      </top>
      <bottom style="hair">
        <color indexed="64"/>
      </bottom>
      <diagonal/>
    </border>
    <border>
      <left style="medium">
        <color indexed="64"/>
      </left>
      <right/>
      <top style="thin">
        <color indexed="64"/>
      </top>
      <bottom style="double">
        <color indexed="64"/>
      </bottom>
      <diagonal/>
    </border>
    <border>
      <left/>
      <right/>
      <top style="thin">
        <color indexed="64"/>
      </top>
      <bottom style="double">
        <color indexed="64"/>
      </bottom>
      <diagonal/>
    </border>
    <border>
      <left style="thin">
        <color indexed="64"/>
      </left>
      <right/>
      <top style="thin">
        <color indexed="64"/>
      </top>
      <bottom style="double">
        <color indexed="64"/>
      </bottom>
      <diagonal/>
    </border>
    <border>
      <left/>
      <right style="medium">
        <color indexed="64"/>
      </right>
      <top style="thin">
        <color indexed="64"/>
      </top>
      <bottom style="double">
        <color indexed="64"/>
      </bottom>
      <diagonal/>
    </border>
    <border>
      <left style="medium">
        <color indexed="64"/>
      </left>
      <right/>
      <top style="double">
        <color indexed="64"/>
      </top>
      <bottom/>
      <diagonal/>
    </border>
    <border>
      <left style="thin">
        <color indexed="64"/>
      </left>
      <right/>
      <top style="double">
        <color indexed="64"/>
      </top>
      <bottom/>
      <diagonal/>
    </border>
    <border>
      <left/>
      <right style="medium">
        <color indexed="64"/>
      </right>
      <top style="double">
        <color indexed="64"/>
      </top>
      <bottom/>
      <diagonal/>
    </border>
    <border>
      <left style="medium">
        <color indexed="64"/>
      </left>
      <right/>
      <top style="hair">
        <color indexed="64"/>
      </top>
      <bottom style="medium">
        <color indexed="64"/>
      </bottom>
      <diagonal/>
    </border>
    <border>
      <left style="thin">
        <color indexed="64"/>
      </left>
      <right/>
      <top style="hair">
        <color indexed="64"/>
      </top>
      <bottom style="medium">
        <color indexed="64"/>
      </bottom>
      <diagonal/>
    </border>
    <border>
      <left style="thin">
        <color indexed="64"/>
      </left>
      <right/>
      <top style="double">
        <color indexed="64"/>
      </top>
      <bottom style="hair">
        <color indexed="64"/>
      </bottom>
      <diagonal/>
    </border>
    <border>
      <left/>
      <right style="medium">
        <color indexed="64"/>
      </right>
      <top style="double">
        <color indexed="64"/>
      </top>
      <bottom style="hair">
        <color indexed="64"/>
      </bottom>
      <diagonal/>
    </border>
    <border>
      <left style="thin">
        <color indexed="64"/>
      </left>
      <right/>
      <top style="medium">
        <color indexed="64"/>
      </top>
      <bottom style="double">
        <color indexed="64"/>
      </bottom>
      <diagonal/>
    </border>
    <border>
      <left/>
      <right style="medium">
        <color indexed="64"/>
      </right>
      <top style="medium">
        <color indexed="64"/>
      </top>
      <bottom style="double">
        <color indexed="64"/>
      </bottom>
      <diagonal/>
    </border>
    <border>
      <left/>
      <right/>
      <top style="thin">
        <color indexed="64"/>
      </top>
      <bottom style="hair">
        <color indexed="64"/>
      </bottom>
      <diagonal/>
    </border>
    <border>
      <left/>
      <right/>
      <top style="medium">
        <color indexed="64"/>
      </top>
      <bottom style="medium">
        <color indexed="64"/>
      </bottom>
      <diagonal/>
    </border>
    <border>
      <left style="medium">
        <color indexed="64"/>
      </left>
      <right/>
      <top style="hair">
        <color indexed="64"/>
      </top>
      <bottom/>
      <diagonal/>
    </border>
    <border>
      <left/>
      <right style="medium">
        <color indexed="64"/>
      </right>
      <top style="hair">
        <color indexed="64"/>
      </top>
      <bottom/>
      <diagonal/>
    </border>
    <border>
      <left style="medium">
        <color indexed="64"/>
      </left>
      <right/>
      <top style="medium">
        <color indexed="64"/>
      </top>
      <bottom style="hair">
        <color indexed="64"/>
      </bottom>
      <diagonal/>
    </border>
    <border>
      <left/>
      <right/>
      <top style="dotted">
        <color indexed="64"/>
      </top>
      <bottom style="medium">
        <color indexed="64"/>
      </bottom>
      <diagonal/>
    </border>
    <border>
      <left/>
      <right style="medium">
        <color indexed="64"/>
      </right>
      <top style="dotted">
        <color indexed="64"/>
      </top>
      <bottom style="medium">
        <color indexed="64"/>
      </bottom>
      <diagonal/>
    </border>
    <border>
      <left style="thin">
        <color indexed="64"/>
      </left>
      <right style="thin">
        <color indexed="64"/>
      </right>
      <top style="double">
        <color indexed="64"/>
      </top>
      <bottom/>
      <diagonal/>
    </border>
    <border>
      <left/>
      <right style="medium">
        <color indexed="64"/>
      </right>
      <top style="thin">
        <color indexed="64"/>
      </top>
      <bottom style="hair">
        <color indexed="64"/>
      </bottom>
      <diagonal/>
    </border>
    <border>
      <left/>
      <right style="thick">
        <color indexed="64"/>
      </right>
      <top/>
      <bottom/>
      <diagonal/>
    </border>
    <border>
      <left/>
      <right style="thick">
        <color indexed="64"/>
      </right>
      <top/>
      <bottom style="thick">
        <color indexed="64"/>
      </bottom>
      <diagonal/>
    </border>
    <border>
      <left style="thick">
        <color indexed="64"/>
      </left>
      <right/>
      <top/>
      <bottom/>
      <diagonal/>
    </border>
    <border>
      <left style="thick">
        <color indexed="64"/>
      </left>
      <right/>
      <top/>
      <bottom style="thick">
        <color indexed="64"/>
      </bottom>
      <diagonal/>
    </border>
    <border>
      <left style="hair">
        <color indexed="64"/>
      </left>
      <right/>
      <top style="thin">
        <color indexed="64"/>
      </top>
      <bottom style="double">
        <color indexed="64"/>
      </bottom>
      <diagonal/>
    </border>
    <border>
      <left/>
      <right style="thick">
        <color indexed="64"/>
      </right>
      <top style="thick">
        <color indexed="64"/>
      </top>
      <bottom/>
      <diagonal/>
    </border>
    <border>
      <left style="thin">
        <color indexed="64"/>
      </left>
      <right/>
      <top/>
      <bottom style="hair">
        <color indexed="64"/>
      </bottom>
      <diagonal/>
    </border>
    <border>
      <left style="thick">
        <color indexed="64"/>
      </left>
      <right/>
      <top style="thick">
        <color indexed="64"/>
      </top>
      <bottom/>
      <diagonal/>
    </border>
    <border>
      <left style="hair">
        <color indexed="64"/>
      </left>
      <right/>
      <top style="double">
        <color indexed="64"/>
      </top>
      <bottom style="hair">
        <color indexed="64"/>
      </bottom>
      <diagonal/>
    </border>
    <border>
      <left/>
      <right style="hair">
        <color indexed="64"/>
      </right>
      <top style="double">
        <color indexed="64"/>
      </top>
      <bottom style="hair">
        <color indexed="64"/>
      </bottom>
      <diagonal/>
    </border>
    <border>
      <left/>
      <right/>
      <top style="thick">
        <color indexed="8"/>
      </top>
      <bottom style="thick">
        <color indexed="8"/>
      </bottom>
      <diagonal/>
    </border>
    <border>
      <left/>
      <right style="thick">
        <color indexed="8"/>
      </right>
      <top style="thick">
        <color indexed="8"/>
      </top>
      <bottom style="thick">
        <color indexed="8"/>
      </bottom>
      <diagonal/>
    </border>
    <border>
      <left style="hair">
        <color indexed="64"/>
      </left>
      <right/>
      <top style="medium">
        <color indexed="64"/>
      </top>
      <bottom/>
      <diagonal/>
    </border>
    <border>
      <left style="hair">
        <color indexed="64"/>
      </left>
      <right/>
      <top style="thin">
        <color indexed="64"/>
      </top>
      <bottom style="thin">
        <color indexed="64"/>
      </bottom>
      <diagonal/>
    </border>
    <border>
      <left/>
      <right style="medium">
        <color indexed="64"/>
      </right>
      <top/>
      <bottom style="hair">
        <color indexed="64"/>
      </bottom>
      <diagonal/>
    </border>
    <border>
      <left style="hair">
        <color indexed="64"/>
      </left>
      <right/>
      <top style="thin">
        <color indexed="64"/>
      </top>
      <bottom style="medium">
        <color indexed="64"/>
      </bottom>
      <diagonal/>
    </border>
    <border>
      <left style="hair">
        <color indexed="64"/>
      </left>
      <right/>
      <top/>
      <bottom style="medium">
        <color indexed="64"/>
      </bottom>
      <diagonal/>
    </border>
    <border>
      <left style="double">
        <color indexed="64"/>
      </left>
      <right/>
      <top style="double">
        <color indexed="64"/>
      </top>
      <bottom style="double">
        <color indexed="64"/>
      </bottom>
      <diagonal/>
    </border>
    <border>
      <left/>
      <right style="double">
        <color indexed="64"/>
      </right>
      <top style="double">
        <color indexed="64"/>
      </top>
      <bottom style="double">
        <color indexed="64"/>
      </bottom>
      <diagonal/>
    </border>
    <border>
      <left style="hair">
        <color indexed="64"/>
      </left>
      <right/>
      <top style="thick">
        <color indexed="64"/>
      </top>
      <bottom style="thick">
        <color indexed="64"/>
      </bottom>
      <diagonal/>
    </border>
    <border>
      <left/>
      <right style="medium">
        <color indexed="64"/>
      </right>
      <top style="thick">
        <color indexed="64"/>
      </top>
      <bottom style="thick">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dotted">
        <color indexed="64"/>
      </left>
      <right/>
      <top/>
      <bottom style="dotted">
        <color indexed="64"/>
      </bottom>
      <diagonal/>
    </border>
    <border>
      <left/>
      <right/>
      <top/>
      <bottom style="dotted">
        <color indexed="64"/>
      </bottom>
      <diagonal/>
    </border>
    <border>
      <left/>
      <right style="dotted">
        <color indexed="64"/>
      </right>
      <top/>
      <bottom style="dotted">
        <color indexed="64"/>
      </bottom>
      <diagonal/>
    </border>
    <border>
      <left/>
      <right style="dotted">
        <color indexed="64"/>
      </right>
      <top style="thin">
        <color indexed="64"/>
      </top>
      <bottom style="dashed">
        <color indexed="64"/>
      </bottom>
      <diagonal/>
    </border>
    <border>
      <left/>
      <right style="dotted">
        <color indexed="64"/>
      </right>
      <top/>
      <bottom style="thin">
        <color indexed="64"/>
      </bottom>
      <diagonal/>
    </border>
    <border>
      <left style="dotted">
        <color indexed="64"/>
      </left>
      <right/>
      <top/>
      <bottom style="thin">
        <color indexed="64"/>
      </bottom>
      <diagonal/>
    </border>
    <border>
      <left style="medium">
        <color indexed="64"/>
      </left>
      <right style="thin">
        <color indexed="64"/>
      </right>
      <top style="double">
        <color indexed="64"/>
      </top>
      <bottom/>
      <diagonal/>
    </border>
    <border>
      <left style="dashed">
        <color indexed="64"/>
      </left>
      <right/>
      <top/>
      <bottom style="thin">
        <color indexed="64"/>
      </bottom>
      <diagonal/>
    </border>
    <border>
      <left/>
      <right style="dashed">
        <color indexed="64"/>
      </right>
      <top/>
      <bottom style="thin">
        <color indexed="64"/>
      </bottom>
      <diagonal/>
    </border>
    <border>
      <left style="dashed">
        <color indexed="64"/>
      </left>
      <right/>
      <top style="thin">
        <color indexed="64"/>
      </top>
      <bottom/>
      <diagonal/>
    </border>
    <border>
      <left/>
      <right style="dashed">
        <color indexed="64"/>
      </right>
      <top style="thin">
        <color indexed="64"/>
      </top>
      <bottom/>
      <diagonal/>
    </border>
    <border>
      <left style="dashed">
        <color indexed="64"/>
      </left>
      <right/>
      <top/>
      <bottom/>
      <diagonal/>
    </border>
    <border>
      <left/>
      <right style="dashed">
        <color indexed="64"/>
      </right>
      <top/>
      <bottom/>
      <diagonal/>
    </border>
    <border>
      <left style="dashed">
        <color indexed="64"/>
      </left>
      <right/>
      <top style="thin">
        <color indexed="64"/>
      </top>
      <bottom style="thin">
        <color indexed="64"/>
      </bottom>
      <diagonal/>
    </border>
    <border>
      <left/>
      <right style="dashed">
        <color indexed="64"/>
      </right>
      <top style="thin">
        <color indexed="64"/>
      </top>
      <bottom style="thin">
        <color indexed="64"/>
      </bottom>
      <diagonal/>
    </border>
    <border>
      <left style="thin">
        <color indexed="64"/>
      </left>
      <right style="dashed">
        <color indexed="64"/>
      </right>
      <top style="thin">
        <color indexed="64"/>
      </top>
      <bottom/>
      <diagonal/>
    </border>
    <border>
      <left style="thin">
        <color indexed="64"/>
      </left>
      <right style="dashed">
        <color indexed="64"/>
      </right>
      <top/>
      <bottom/>
      <diagonal/>
    </border>
    <border>
      <left style="medium">
        <color indexed="64"/>
      </left>
      <right style="thin">
        <color indexed="64"/>
      </right>
      <top/>
      <bottom style="double">
        <color indexed="64"/>
      </bottom>
      <diagonal/>
    </border>
    <border>
      <left style="thin">
        <color indexed="64"/>
      </left>
      <right/>
      <top/>
      <bottom style="double">
        <color indexed="64"/>
      </bottom>
      <diagonal/>
    </border>
    <border>
      <left/>
      <right style="thin">
        <color indexed="64"/>
      </right>
      <top/>
      <bottom style="double">
        <color indexed="64"/>
      </bottom>
      <diagonal/>
    </border>
    <border>
      <left style="medium">
        <color indexed="64"/>
      </left>
      <right/>
      <top style="double">
        <color indexed="64"/>
      </top>
      <bottom style="medium">
        <color indexed="64"/>
      </bottom>
      <diagonal/>
    </border>
    <border>
      <left/>
      <right/>
      <top style="double">
        <color indexed="64"/>
      </top>
      <bottom style="medium">
        <color indexed="64"/>
      </bottom>
      <diagonal/>
    </border>
    <border>
      <left/>
      <right style="medium">
        <color indexed="64"/>
      </right>
      <top style="double">
        <color indexed="64"/>
      </top>
      <bottom style="medium">
        <color indexed="64"/>
      </bottom>
      <diagonal/>
    </border>
    <border>
      <left/>
      <right style="mediumDashed">
        <color indexed="64"/>
      </right>
      <top style="double">
        <color indexed="64"/>
      </top>
      <bottom style="medium">
        <color indexed="64"/>
      </bottom>
      <diagonal/>
    </border>
    <border>
      <left style="mediumDashed">
        <color indexed="64"/>
      </left>
      <right/>
      <top style="double">
        <color indexed="64"/>
      </top>
      <bottom style="medium">
        <color indexed="64"/>
      </bottom>
      <diagonal/>
    </border>
    <border>
      <left/>
      <right style="thick">
        <color indexed="64"/>
      </right>
      <top style="double">
        <color indexed="64"/>
      </top>
      <bottom style="medium">
        <color indexed="64"/>
      </bottom>
      <diagonal/>
    </border>
    <border>
      <left style="medium">
        <color indexed="64"/>
      </left>
      <right style="mediumDashed">
        <color indexed="64"/>
      </right>
      <top style="medium">
        <color indexed="64"/>
      </top>
      <bottom/>
      <diagonal/>
    </border>
    <border>
      <left style="mediumDashed">
        <color indexed="64"/>
      </left>
      <right/>
      <top style="medium">
        <color indexed="64"/>
      </top>
      <bottom/>
      <diagonal/>
    </border>
    <border>
      <left/>
      <right style="mediumDashed">
        <color indexed="64"/>
      </right>
      <top style="medium">
        <color indexed="64"/>
      </top>
      <bottom/>
      <diagonal/>
    </border>
    <border>
      <left/>
      <right style="thick">
        <color indexed="64"/>
      </right>
      <top style="medium">
        <color indexed="64"/>
      </top>
      <bottom/>
      <diagonal/>
    </border>
    <border>
      <left style="medium">
        <color indexed="64"/>
      </left>
      <right style="mediumDashed">
        <color indexed="64"/>
      </right>
      <top/>
      <bottom/>
      <diagonal/>
    </border>
    <border>
      <left style="mediumDashed">
        <color indexed="64"/>
      </left>
      <right/>
      <top/>
      <bottom/>
      <diagonal/>
    </border>
    <border>
      <left/>
      <right style="mediumDashed">
        <color indexed="64"/>
      </right>
      <top/>
      <bottom/>
      <diagonal/>
    </border>
    <border>
      <left style="medium">
        <color indexed="64"/>
      </left>
      <right style="mediumDashed">
        <color indexed="64"/>
      </right>
      <top/>
      <bottom style="medium">
        <color indexed="64"/>
      </bottom>
      <diagonal/>
    </border>
    <border>
      <left style="mediumDashed">
        <color indexed="64"/>
      </left>
      <right/>
      <top/>
      <bottom style="medium">
        <color indexed="64"/>
      </bottom>
      <diagonal/>
    </border>
    <border>
      <left/>
      <right style="mediumDashed">
        <color indexed="64"/>
      </right>
      <top/>
      <bottom style="medium">
        <color indexed="64"/>
      </bottom>
      <diagonal/>
    </border>
    <border>
      <left/>
      <right style="thick">
        <color indexed="64"/>
      </right>
      <top/>
      <bottom style="medium">
        <color indexed="64"/>
      </bottom>
      <diagonal/>
    </border>
    <border>
      <left style="mediumDashed">
        <color indexed="64"/>
      </left>
      <right/>
      <top style="medium">
        <color indexed="64"/>
      </top>
      <bottom style="medium">
        <color indexed="64"/>
      </bottom>
      <diagonal/>
    </border>
    <border>
      <left/>
      <right style="mediumDashed">
        <color indexed="64"/>
      </right>
      <top style="medium">
        <color indexed="64"/>
      </top>
      <bottom style="medium">
        <color indexed="64"/>
      </bottom>
      <diagonal/>
    </border>
    <border>
      <left/>
      <right style="thick">
        <color indexed="64"/>
      </right>
      <top style="medium">
        <color indexed="64"/>
      </top>
      <bottom style="medium">
        <color indexed="64"/>
      </bottom>
      <diagonal/>
    </border>
    <border>
      <left style="medium">
        <color indexed="64"/>
      </left>
      <right/>
      <top/>
      <bottom style="double">
        <color indexed="64"/>
      </bottom>
      <diagonal/>
    </border>
    <border>
      <left/>
      <right style="medium">
        <color indexed="64"/>
      </right>
      <top/>
      <bottom style="double">
        <color indexed="64"/>
      </bottom>
      <diagonal/>
    </border>
    <border>
      <left/>
      <right style="thick">
        <color indexed="64"/>
      </right>
      <top/>
      <bottom style="double">
        <color indexed="64"/>
      </bottom>
      <diagonal/>
    </border>
    <border>
      <left style="dotted">
        <color indexed="64"/>
      </left>
      <right/>
      <top style="thin">
        <color indexed="64"/>
      </top>
      <bottom style="dashed">
        <color indexed="64"/>
      </bottom>
      <diagonal/>
    </border>
    <border>
      <left style="thin">
        <color indexed="64"/>
      </left>
      <right/>
      <top/>
      <bottom style="thin">
        <color theme="1"/>
      </bottom>
      <diagonal/>
    </border>
    <border>
      <left/>
      <right/>
      <top/>
      <bottom style="thin">
        <color theme="1"/>
      </bottom>
      <diagonal/>
    </border>
    <border>
      <left/>
      <right style="thin">
        <color indexed="64"/>
      </right>
      <top/>
      <bottom style="thin">
        <color theme="1"/>
      </bottom>
      <diagonal/>
    </border>
    <border>
      <left style="thin">
        <color theme="1"/>
      </left>
      <right style="thin">
        <color rgb="FFFF0000"/>
      </right>
      <top style="thin">
        <color theme="1"/>
      </top>
      <bottom style="thin">
        <color rgb="FFFF0000"/>
      </bottom>
      <diagonal/>
    </border>
    <border>
      <left style="thin">
        <color rgb="FFFF0000"/>
      </left>
      <right style="thin">
        <color rgb="FFFF0000"/>
      </right>
      <top style="thin">
        <color theme="1"/>
      </top>
      <bottom style="thin">
        <color rgb="FFFF0000"/>
      </bottom>
      <diagonal/>
    </border>
    <border>
      <left style="thin">
        <color rgb="FFFF0000"/>
      </left>
      <right style="thin">
        <color theme="1"/>
      </right>
      <top style="thin">
        <color theme="1"/>
      </top>
      <bottom style="thin">
        <color rgb="FFFF0000"/>
      </bottom>
      <diagonal/>
    </border>
    <border>
      <left style="thin">
        <color theme="1"/>
      </left>
      <right style="thin">
        <color rgb="FFFF0000"/>
      </right>
      <top style="thin">
        <color rgb="FFFF0000"/>
      </top>
      <bottom style="thin">
        <color rgb="FFFF0000"/>
      </bottom>
      <diagonal/>
    </border>
    <border>
      <left style="thin">
        <color rgb="FFFF0000"/>
      </left>
      <right style="thin">
        <color rgb="FFFF0000"/>
      </right>
      <top style="thin">
        <color rgb="FFFF0000"/>
      </top>
      <bottom style="thin">
        <color rgb="FFFF0000"/>
      </bottom>
      <diagonal/>
    </border>
    <border>
      <left style="thin">
        <color rgb="FFFF0000"/>
      </left>
      <right style="thin">
        <color theme="1"/>
      </right>
      <top style="thin">
        <color rgb="FFFF0000"/>
      </top>
      <bottom style="thin">
        <color rgb="FFFF0000"/>
      </bottom>
      <diagonal/>
    </border>
    <border>
      <left style="thin">
        <color theme="1"/>
      </left>
      <right style="thin">
        <color rgb="FFFF0000"/>
      </right>
      <top style="thin">
        <color rgb="FFFF0000"/>
      </top>
      <bottom style="thin">
        <color theme="1"/>
      </bottom>
      <diagonal/>
    </border>
    <border>
      <left style="thin">
        <color rgb="FFFF0000"/>
      </left>
      <right style="thin">
        <color rgb="FFFF0000"/>
      </right>
      <top style="thin">
        <color rgb="FFFF0000"/>
      </top>
      <bottom style="thin">
        <color theme="1"/>
      </bottom>
      <diagonal/>
    </border>
    <border>
      <left style="thin">
        <color rgb="FFFF0000"/>
      </left>
      <right style="thin">
        <color theme="1"/>
      </right>
      <top style="thin">
        <color rgb="FFFF0000"/>
      </top>
      <bottom style="thin">
        <color theme="1"/>
      </bottom>
      <diagonal/>
    </border>
  </borders>
  <cellStyleXfs count="97">
    <xf numFmtId="0" fontId="0" fillId="0" borderId="0">
      <alignment vertical="center"/>
    </xf>
    <xf numFmtId="0" fontId="36" fillId="2" borderId="0" applyNumberFormat="0" applyBorder="0" applyAlignment="0" applyProtection="0">
      <alignment vertical="center"/>
    </xf>
    <xf numFmtId="0" fontId="1" fillId="2" borderId="0" applyNumberFormat="0" applyBorder="0" applyAlignment="0" applyProtection="0">
      <alignment vertical="center"/>
    </xf>
    <xf numFmtId="0" fontId="36" fillId="3" borderId="0" applyNumberFormat="0" applyBorder="0" applyAlignment="0" applyProtection="0">
      <alignment vertical="center"/>
    </xf>
    <xf numFmtId="0" fontId="1" fillId="3" borderId="0" applyNumberFormat="0" applyBorder="0" applyAlignment="0" applyProtection="0">
      <alignment vertical="center"/>
    </xf>
    <xf numFmtId="0" fontId="36" fillId="4" borderId="0" applyNumberFormat="0" applyBorder="0" applyAlignment="0" applyProtection="0">
      <alignment vertical="center"/>
    </xf>
    <xf numFmtId="0" fontId="1" fillId="4" borderId="0" applyNumberFormat="0" applyBorder="0" applyAlignment="0" applyProtection="0">
      <alignment vertical="center"/>
    </xf>
    <xf numFmtId="0" fontId="36" fillId="5" borderId="0" applyNumberFormat="0" applyBorder="0" applyAlignment="0" applyProtection="0">
      <alignment vertical="center"/>
    </xf>
    <xf numFmtId="0" fontId="1" fillId="5" borderId="0" applyNumberFormat="0" applyBorder="0" applyAlignment="0" applyProtection="0">
      <alignment vertical="center"/>
    </xf>
    <xf numFmtId="0" fontId="36" fillId="6" borderId="0" applyNumberFormat="0" applyBorder="0" applyAlignment="0" applyProtection="0">
      <alignment vertical="center"/>
    </xf>
    <xf numFmtId="0" fontId="1" fillId="6" borderId="0" applyNumberFormat="0" applyBorder="0" applyAlignment="0" applyProtection="0">
      <alignment vertical="center"/>
    </xf>
    <xf numFmtId="0" fontId="36" fillId="7" borderId="0" applyNumberFormat="0" applyBorder="0" applyAlignment="0" applyProtection="0">
      <alignment vertical="center"/>
    </xf>
    <xf numFmtId="0" fontId="1" fillId="7" borderId="0" applyNumberFormat="0" applyBorder="0" applyAlignment="0" applyProtection="0">
      <alignment vertical="center"/>
    </xf>
    <xf numFmtId="0" fontId="36" fillId="8" borderId="0" applyNumberFormat="0" applyBorder="0" applyAlignment="0" applyProtection="0">
      <alignment vertical="center"/>
    </xf>
    <xf numFmtId="0" fontId="1" fillId="8" borderId="0" applyNumberFormat="0" applyBorder="0" applyAlignment="0" applyProtection="0">
      <alignment vertical="center"/>
    </xf>
    <xf numFmtId="0" fontId="36" fillId="9" borderId="0" applyNumberFormat="0" applyBorder="0" applyAlignment="0" applyProtection="0">
      <alignment vertical="center"/>
    </xf>
    <xf numFmtId="0" fontId="1" fillId="9" borderId="0" applyNumberFormat="0" applyBorder="0" applyAlignment="0" applyProtection="0">
      <alignment vertical="center"/>
    </xf>
    <xf numFmtId="0" fontId="36" fillId="10" borderId="0" applyNumberFormat="0" applyBorder="0" applyAlignment="0" applyProtection="0">
      <alignment vertical="center"/>
    </xf>
    <xf numFmtId="0" fontId="1" fillId="10" borderId="0" applyNumberFormat="0" applyBorder="0" applyAlignment="0" applyProtection="0">
      <alignment vertical="center"/>
    </xf>
    <xf numFmtId="0" fontId="36" fillId="5" borderId="0" applyNumberFormat="0" applyBorder="0" applyAlignment="0" applyProtection="0">
      <alignment vertical="center"/>
    </xf>
    <xf numFmtId="0" fontId="1" fillId="5" borderId="0" applyNumberFormat="0" applyBorder="0" applyAlignment="0" applyProtection="0">
      <alignment vertical="center"/>
    </xf>
    <xf numFmtId="0" fontId="36" fillId="8" borderId="0" applyNumberFormat="0" applyBorder="0" applyAlignment="0" applyProtection="0">
      <alignment vertical="center"/>
    </xf>
    <xf numFmtId="0" fontId="1" fillId="8" borderId="0" applyNumberFormat="0" applyBorder="0" applyAlignment="0" applyProtection="0">
      <alignment vertical="center"/>
    </xf>
    <xf numFmtId="0" fontId="36" fillId="11" borderId="0" applyNumberFormat="0" applyBorder="0" applyAlignment="0" applyProtection="0">
      <alignment vertical="center"/>
    </xf>
    <xf numFmtId="0" fontId="1" fillId="11" borderId="0" applyNumberFormat="0" applyBorder="0" applyAlignment="0" applyProtection="0">
      <alignment vertical="center"/>
    </xf>
    <xf numFmtId="0" fontId="51" fillId="12" borderId="0" applyNumberFormat="0" applyBorder="0" applyAlignment="0" applyProtection="0">
      <alignment vertical="center"/>
    </xf>
    <xf numFmtId="0" fontId="51" fillId="12" borderId="0" applyNumberFormat="0" applyBorder="0" applyAlignment="0" applyProtection="0">
      <alignment vertical="center"/>
    </xf>
    <xf numFmtId="0" fontId="51" fillId="9" borderId="0" applyNumberFormat="0" applyBorder="0" applyAlignment="0" applyProtection="0">
      <alignment vertical="center"/>
    </xf>
    <xf numFmtId="0" fontId="51" fillId="9" borderId="0" applyNumberFormat="0" applyBorder="0" applyAlignment="0" applyProtection="0">
      <alignment vertical="center"/>
    </xf>
    <xf numFmtId="0" fontId="51" fillId="10" borderId="0" applyNumberFormat="0" applyBorder="0" applyAlignment="0" applyProtection="0">
      <alignment vertical="center"/>
    </xf>
    <xf numFmtId="0" fontId="51" fillId="10" borderId="0" applyNumberFormat="0" applyBorder="0" applyAlignment="0" applyProtection="0">
      <alignment vertical="center"/>
    </xf>
    <xf numFmtId="0" fontId="51" fillId="13" borderId="0" applyNumberFormat="0" applyBorder="0" applyAlignment="0" applyProtection="0">
      <alignment vertical="center"/>
    </xf>
    <xf numFmtId="0" fontId="51" fillId="13" borderId="0" applyNumberFormat="0" applyBorder="0" applyAlignment="0" applyProtection="0">
      <alignment vertical="center"/>
    </xf>
    <xf numFmtId="0" fontId="51" fillId="14" borderId="0" applyNumberFormat="0" applyBorder="0" applyAlignment="0" applyProtection="0">
      <alignment vertical="center"/>
    </xf>
    <xf numFmtId="0" fontId="51" fillId="14" borderId="0" applyNumberFormat="0" applyBorder="0" applyAlignment="0" applyProtection="0">
      <alignment vertical="center"/>
    </xf>
    <xf numFmtId="0" fontId="51" fillId="15" borderId="0" applyNumberFormat="0" applyBorder="0" applyAlignment="0" applyProtection="0">
      <alignment vertical="center"/>
    </xf>
    <xf numFmtId="0" fontId="51" fillId="15" borderId="0" applyNumberFormat="0" applyBorder="0" applyAlignment="0" applyProtection="0">
      <alignment vertical="center"/>
    </xf>
    <xf numFmtId="4" fontId="80" fillId="16" borderId="0" applyNumberFormat="0" applyBorder="0" applyAlignment="0" applyProtection="0">
      <alignment horizontal="left"/>
    </xf>
    <xf numFmtId="0" fontId="51" fillId="17" borderId="0" applyNumberFormat="0" applyBorder="0" applyAlignment="0" applyProtection="0">
      <alignment vertical="center"/>
    </xf>
    <xf numFmtId="0" fontId="51" fillId="17" borderId="0" applyNumberFormat="0" applyBorder="0" applyAlignment="0" applyProtection="0">
      <alignment vertical="center"/>
    </xf>
    <xf numFmtId="0" fontId="51" fillId="18" borderId="0" applyNumberFormat="0" applyBorder="0" applyAlignment="0" applyProtection="0">
      <alignment vertical="center"/>
    </xf>
    <xf numFmtId="0" fontId="51" fillId="18" borderId="0" applyNumberFormat="0" applyBorder="0" applyAlignment="0" applyProtection="0">
      <alignment vertical="center"/>
    </xf>
    <xf numFmtId="0" fontId="51" fillId="19" borderId="0" applyNumberFormat="0" applyBorder="0" applyAlignment="0" applyProtection="0">
      <alignment vertical="center"/>
    </xf>
    <xf numFmtId="0" fontId="51" fillId="19" borderId="0" applyNumberFormat="0" applyBorder="0" applyAlignment="0" applyProtection="0">
      <alignment vertical="center"/>
    </xf>
    <xf numFmtId="0" fontId="51" fillId="13" borderId="0" applyNumberFormat="0" applyBorder="0" applyAlignment="0" applyProtection="0">
      <alignment vertical="center"/>
    </xf>
    <xf numFmtId="0" fontId="51" fillId="13" borderId="0" applyNumberFormat="0" applyBorder="0" applyAlignment="0" applyProtection="0">
      <alignment vertical="center"/>
    </xf>
    <xf numFmtId="0" fontId="51" fillId="14" borderId="0" applyNumberFormat="0" applyBorder="0" applyAlignment="0" applyProtection="0">
      <alignment vertical="center"/>
    </xf>
    <xf numFmtId="0" fontId="51" fillId="14" borderId="0" applyNumberFormat="0" applyBorder="0" applyAlignment="0" applyProtection="0">
      <alignment vertical="center"/>
    </xf>
    <xf numFmtId="0" fontId="51" fillId="20" borderId="0" applyNumberFormat="0" applyBorder="0" applyAlignment="0" applyProtection="0">
      <alignment vertical="center"/>
    </xf>
    <xf numFmtId="0" fontId="51" fillId="20" borderId="0" applyNumberFormat="0" applyBorder="0" applyAlignment="0" applyProtection="0">
      <alignment vertical="center"/>
    </xf>
    <xf numFmtId="0" fontId="52" fillId="0" borderId="0" applyNumberFormat="0" applyFill="0" applyBorder="0" applyAlignment="0" applyProtection="0">
      <alignment vertical="center"/>
    </xf>
    <xf numFmtId="0" fontId="52" fillId="0" borderId="0" applyNumberFormat="0" applyFill="0" applyBorder="0" applyAlignment="0" applyProtection="0">
      <alignment vertical="center"/>
    </xf>
    <xf numFmtId="0" fontId="53" fillId="21" borderId="1" applyNumberFormat="0" applyAlignment="0" applyProtection="0">
      <alignment vertical="center"/>
    </xf>
    <xf numFmtId="0" fontId="53" fillId="21" borderId="1" applyNumberFormat="0" applyAlignment="0" applyProtection="0">
      <alignment vertical="center"/>
    </xf>
    <xf numFmtId="0" fontId="54" fillId="22" borderId="0" applyNumberFormat="0" applyBorder="0" applyAlignment="0" applyProtection="0">
      <alignment vertical="center"/>
    </xf>
    <xf numFmtId="0" fontId="54" fillId="22" borderId="0" applyNumberFormat="0" applyBorder="0" applyAlignment="0" applyProtection="0">
      <alignment vertical="center"/>
    </xf>
    <xf numFmtId="0" fontId="2" fillId="23" borderId="2" applyNumberFormat="0" applyFont="0" applyAlignment="0" applyProtection="0">
      <alignment vertical="center"/>
    </xf>
    <xf numFmtId="0" fontId="2" fillId="23" borderId="2" applyNumberFormat="0" applyFont="0" applyAlignment="0" applyProtection="0">
      <alignment vertical="center"/>
    </xf>
    <xf numFmtId="0" fontId="55" fillId="0" borderId="3" applyNumberFormat="0" applyFill="0" applyAlignment="0" applyProtection="0">
      <alignment vertical="center"/>
    </xf>
    <xf numFmtId="0" fontId="55" fillId="0" borderId="3" applyNumberFormat="0" applyFill="0" applyAlignment="0" applyProtection="0">
      <alignment vertical="center"/>
    </xf>
    <xf numFmtId="0" fontId="56" fillId="3" borderId="0" applyNumberFormat="0" applyBorder="0" applyAlignment="0" applyProtection="0">
      <alignment vertical="center"/>
    </xf>
    <xf numFmtId="0" fontId="56" fillId="3" borderId="0" applyNumberFormat="0" applyBorder="0" applyAlignment="0" applyProtection="0">
      <alignment vertical="center"/>
    </xf>
    <xf numFmtId="0" fontId="57" fillId="24" borderId="4" applyNumberFormat="0" applyAlignment="0" applyProtection="0">
      <alignment vertical="center"/>
    </xf>
    <xf numFmtId="0" fontId="57" fillId="24" borderId="4" applyNumberFormat="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38" fontId="2" fillId="0" borderId="0" applyFont="0" applyFill="0" applyBorder="0" applyAlignment="0" applyProtection="0">
      <alignment vertical="center"/>
    </xf>
    <xf numFmtId="38" fontId="1" fillId="0" borderId="0" applyFont="0" applyFill="0" applyBorder="0" applyAlignment="0" applyProtection="0">
      <alignment vertical="center"/>
    </xf>
    <xf numFmtId="38" fontId="2" fillId="0" borderId="0" applyFont="0" applyFill="0" applyBorder="0" applyAlignment="0" applyProtection="0">
      <alignment vertical="center"/>
    </xf>
    <xf numFmtId="38" fontId="1" fillId="0" borderId="0" applyFont="0" applyFill="0" applyBorder="0" applyAlignment="0" applyProtection="0">
      <alignment vertical="center"/>
    </xf>
    <xf numFmtId="0" fontId="58" fillId="0" borderId="5" applyNumberFormat="0" applyFill="0" applyAlignment="0" applyProtection="0">
      <alignment vertical="center"/>
    </xf>
    <xf numFmtId="0" fontId="58" fillId="0" borderId="5" applyNumberFormat="0" applyFill="0" applyAlignment="0" applyProtection="0">
      <alignment vertical="center"/>
    </xf>
    <xf numFmtId="0" fontId="59" fillId="0" borderId="6" applyNumberFormat="0" applyFill="0" applyAlignment="0" applyProtection="0">
      <alignment vertical="center"/>
    </xf>
    <xf numFmtId="0" fontId="59" fillId="0" borderId="6" applyNumberFormat="0" applyFill="0" applyAlignment="0" applyProtection="0">
      <alignment vertical="center"/>
    </xf>
    <xf numFmtId="0" fontId="60" fillId="0" borderId="7" applyNumberFormat="0" applyFill="0" applyAlignment="0" applyProtection="0">
      <alignment vertical="center"/>
    </xf>
    <xf numFmtId="0" fontId="60" fillId="0" borderId="7" applyNumberFormat="0" applyFill="0" applyAlignment="0" applyProtection="0">
      <alignment vertical="center"/>
    </xf>
    <xf numFmtId="0" fontId="60" fillId="0" borderId="0" applyNumberFormat="0" applyFill="0" applyBorder="0" applyAlignment="0" applyProtection="0">
      <alignment vertical="center"/>
    </xf>
    <xf numFmtId="0" fontId="60" fillId="0" borderId="0" applyNumberFormat="0" applyFill="0" applyBorder="0" applyAlignment="0" applyProtection="0">
      <alignment vertical="center"/>
    </xf>
    <xf numFmtId="0" fontId="37" fillId="0" borderId="8" applyNumberFormat="0" applyFill="0" applyAlignment="0" applyProtection="0">
      <alignment vertical="center"/>
    </xf>
    <xf numFmtId="0" fontId="37" fillId="0" borderId="8" applyNumberFormat="0" applyFill="0" applyAlignment="0" applyProtection="0">
      <alignment vertical="center"/>
    </xf>
    <xf numFmtId="0" fontId="61" fillId="24" borderId="9" applyNumberFormat="0" applyAlignment="0" applyProtection="0">
      <alignment vertical="center"/>
    </xf>
    <xf numFmtId="0" fontId="61" fillId="24" borderId="9" applyNumberFormat="0" applyAlignment="0" applyProtection="0">
      <alignment vertical="center"/>
    </xf>
    <xf numFmtId="0" fontId="62" fillId="0" borderId="0" applyNumberFormat="0" applyFill="0" applyBorder="0" applyAlignment="0" applyProtection="0">
      <alignment vertical="center"/>
    </xf>
    <xf numFmtId="0" fontId="62" fillId="0" borderId="0" applyNumberFormat="0" applyFill="0" applyBorder="0" applyAlignment="0" applyProtection="0">
      <alignment vertical="center"/>
    </xf>
    <xf numFmtId="6" fontId="2" fillId="0" borderId="0" applyFont="0" applyFill="0" applyBorder="0" applyAlignment="0" applyProtection="0"/>
    <xf numFmtId="0" fontId="63" fillId="7" borderId="4" applyNumberFormat="0" applyAlignment="0" applyProtection="0">
      <alignment vertical="center"/>
    </xf>
    <xf numFmtId="0" fontId="63" fillId="7" borderId="4" applyNumberFormat="0" applyAlignment="0" applyProtection="0">
      <alignment vertical="center"/>
    </xf>
    <xf numFmtId="0" fontId="2" fillId="0" borderId="0">
      <alignment vertical="center"/>
    </xf>
    <xf numFmtId="0" fontId="91" fillId="0" borderId="0">
      <alignment vertical="center"/>
    </xf>
    <xf numFmtId="0" fontId="91" fillId="0" borderId="0">
      <alignment vertical="center"/>
    </xf>
    <xf numFmtId="0" fontId="91" fillId="0" borderId="0">
      <alignment vertical="center"/>
    </xf>
    <xf numFmtId="0" fontId="91" fillId="0" borderId="0">
      <alignment vertical="center"/>
    </xf>
    <xf numFmtId="0" fontId="2" fillId="0" borderId="0"/>
    <xf numFmtId="0" fontId="2" fillId="0" borderId="0">
      <alignment vertical="center"/>
    </xf>
    <xf numFmtId="0" fontId="2" fillId="0" borderId="0"/>
    <xf numFmtId="0" fontId="64" fillId="4" borderId="0" applyNumberFormat="0" applyBorder="0" applyAlignment="0" applyProtection="0">
      <alignment vertical="center"/>
    </xf>
    <xf numFmtId="0" fontId="64" fillId="4" borderId="0" applyNumberFormat="0" applyBorder="0" applyAlignment="0" applyProtection="0">
      <alignment vertical="center"/>
    </xf>
  </cellStyleXfs>
  <cellXfs count="1380">
    <xf numFmtId="0" fontId="0" fillId="0" borderId="0" xfId="0">
      <alignment vertical="center"/>
    </xf>
    <xf numFmtId="0" fontId="4" fillId="0" borderId="0" xfId="0" applyFont="1" applyBorder="1" applyAlignment="1">
      <alignment vertical="center"/>
    </xf>
    <xf numFmtId="0" fontId="4" fillId="0" borderId="0" xfId="0" applyFont="1" applyBorder="1" applyAlignment="1">
      <alignment horizontal="right" vertical="center"/>
    </xf>
    <xf numFmtId="0" fontId="0" fillId="0" borderId="0" xfId="0" applyBorder="1">
      <alignment vertical="center"/>
    </xf>
    <xf numFmtId="180" fontId="9" fillId="25" borderId="0" xfId="94" applyNumberFormat="1" applyFont="1" applyFill="1" applyBorder="1" applyAlignment="1">
      <alignment horizontal="center" vertical="center"/>
    </xf>
    <xf numFmtId="49" fontId="2" fillId="0" borderId="0" xfId="0" applyNumberFormat="1" applyFont="1" applyFill="1" applyBorder="1" applyAlignment="1">
      <alignment horizontal="center" vertical="center"/>
    </xf>
    <xf numFmtId="38" fontId="2" fillId="0" borderId="0" xfId="66" applyFont="1" applyFill="1" applyBorder="1" applyAlignment="1">
      <alignment vertical="center"/>
    </xf>
    <xf numFmtId="49" fontId="2" fillId="0" borderId="0" xfId="94" applyNumberFormat="1" applyFont="1" applyFill="1" applyBorder="1" applyAlignment="1">
      <alignment horizontal="center" vertical="center"/>
    </xf>
    <xf numFmtId="49" fontId="2" fillId="26" borderId="0" xfId="94" applyNumberFormat="1" applyFont="1" applyFill="1" applyBorder="1" applyAlignment="1">
      <alignment horizontal="center" vertical="center"/>
    </xf>
    <xf numFmtId="0" fontId="11" fillId="0" borderId="0" xfId="0" applyFont="1" applyBorder="1" applyAlignment="1">
      <alignment vertical="center"/>
    </xf>
    <xf numFmtId="0" fontId="2" fillId="27" borderId="12" xfId="0" applyNumberFormat="1" applyFont="1" applyFill="1" applyBorder="1" applyAlignment="1" applyProtection="1">
      <alignment horizontal="left" vertical="center"/>
      <protection locked="0"/>
    </xf>
    <xf numFmtId="0" fontId="4" fillId="0" borderId="0" xfId="0" applyFont="1" applyBorder="1" applyAlignment="1">
      <alignment horizontal="center" vertical="center"/>
    </xf>
    <xf numFmtId="0" fontId="14" fillId="0" borderId="0" xfId="0" applyFont="1" applyBorder="1" applyAlignment="1">
      <alignment vertical="center"/>
    </xf>
    <xf numFmtId="0" fontId="5" fillId="0" borderId="21" xfId="0" applyFont="1" applyBorder="1">
      <alignment vertical="center"/>
    </xf>
    <xf numFmtId="0" fontId="11" fillId="0" borderId="22" xfId="0" applyFont="1" applyBorder="1" applyAlignment="1">
      <alignment horizontal="left" vertical="center"/>
    </xf>
    <xf numFmtId="0" fontId="11" fillId="0" borderId="23" xfId="0" applyFont="1" applyBorder="1" applyAlignment="1">
      <alignment horizontal="left" vertical="center"/>
    </xf>
    <xf numFmtId="0" fontId="11" fillId="0" borderId="24" xfId="0" applyFont="1" applyBorder="1" applyAlignment="1">
      <alignment horizontal="left" vertical="center"/>
    </xf>
    <xf numFmtId="0" fontId="2" fillId="0" borderId="0" xfId="0" applyFont="1" applyFill="1" applyBorder="1" applyAlignment="1">
      <alignment vertical="center" shrinkToFit="1"/>
    </xf>
    <xf numFmtId="0" fontId="11" fillId="0" borderId="23" xfId="0" applyFont="1" applyBorder="1" applyAlignment="1">
      <alignment horizontal="left" vertical="center" wrapText="1"/>
    </xf>
    <xf numFmtId="0" fontId="2" fillId="0" borderId="13" xfId="0" applyFont="1" applyFill="1" applyBorder="1" applyAlignment="1">
      <alignment horizontal="right" vertical="center" shrinkToFit="1"/>
    </xf>
    <xf numFmtId="0" fontId="2" fillId="0" borderId="25" xfId="0" applyFont="1" applyFill="1" applyBorder="1" applyAlignment="1">
      <alignment horizontal="right" vertical="center" shrinkToFit="1"/>
    </xf>
    <xf numFmtId="0" fontId="18" fillId="0" borderId="25" xfId="0" applyFont="1" applyFill="1" applyBorder="1" applyAlignment="1">
      <alignment horizontal="right" vertical="top" shrinkToFit="1"/>
    </xf>
    <xf numFmtId="0" fontId="11" fillId="0" borderId="26" xfId="0" applyFont="1" applyBorder="1" applyAlignment="1">
      <alignment vertical="center"/>
    </xf>
    <xf numFmtId="0" fontId="16" fillId="0" borderId="0" xfId="0" applyFont="1" applyFill="1" applyBorder="1" applyAlignment="1">
      <alignment vertical="top"/>
    </xf>
    <xf numFmtId="176" fontId="16" fillId="0" borderId="0" xfId="0" applyNumberFormat="1" applyFont="1" applyFill="1" applyBorder="1" applyAlignment="1">
      <alignment vertical="top" wrapText="1"/>
    </xf>
    <xf numFmtId="0" fontId="30" fillId="0" borderId="0" xfId="0" applyFont="1" applyBorder="1" applyAlignment="1">
      <alignment vertical="center"/>
    </xf>
    <xf numFmtId="0" fontId="11" fillId="0" borderId="0" xfId="0" applyFont="1" applyAlignment="1">
      <alignment horizontal="justify" vertical="center"/>
    </xf>
    <xf numFmtId="180" fontId="9" fillId="25" borderId="0" xfId="94" applyNumberFormat="1" applyFont="1" applyFill="1" applyBorder="1" applyAlignment="1">
      <alignment horizontal="left" vertical="center"/>
    </xf>
    <xf numFmtId="0" fontId="2" fillId="27" borderId="12" xfId="0" applyNumberFormat="1" applyFont="1" applyFill="1" applyBorder="1" applyAlignment="1" applyProtection="1">
      <alignment horizontal="left" vertical="center" shrinkToFit="1"/>
      <protection locked="0"/>
    </xf>
    <xf numFmtId="0" fontId="2" fillId="27" borderId="12" xfId="0" applyFont="1" applyFill="1" applyBorder="1" applyAlignment="1" applyProtection="1">
      <alignment horizontal="left" vertical="center"/>
      <protection locked="0"/>
    </xf>
    <xf numFmtId="49" fontId="2" fillId="27" borderId="12" xfId="0" applyNumberFormat="1" applyFont="1" applyFill="1" applyBorder="1" applyAlignment="1" applyProtection="1">
      <alignment horizontal="left" vertical="center" wrapText="1"/>
      <protection locked="0"/>
    </xf>
    <xf numFmtId="178" fontId="2" fillId="27" borderId="27" xfId="0" applyNumberFormat="1" applyFont="1" applyFill="1" applyBorder="1" applyAlignment="1" applyProtection="1">
      <alignment horizontal="left" vertical="center" wrapText="1"/>
      <protection locked="0"/>
    </xf>
    <xf numFmtId="179" fontId="2" fillId="27" borderId="27" xfId="0" applyNumberFormat="1" applyFont="1" applyFill="1" applyBorder="1" applyAlignment="1" applyProtection="1">
      <alignment horizontal="left" vertical="center" wrapText="1"/>
      <protection locked="0"/>
    </xf>
    <xf numFmtId="0" fontId="2" fillId="27" borderId="12" xfId="0" applyFont="1" applyFill="1" applyBorder="1" applyAlignment="1" applyProtection="1">
      <alignment horizontal="left" vertical="center" wrapText="1"/>
      <protection locked="0"/>
    </xf>
    <xf numFmtId="0" fontId="11" fillId="0" borderId="28" xfId="0" applyFont="1" applyBorder="1" applyAlignment="1">
      <alignment horizontal="center" vertical="center"/>
    </xf>
    <xf numFmtId="0" fontId="11" fillId="0" borderId="0" xfId="0" applyFont="1" applyBorder="1">
      <alignment vertical="center"/>
    </xf>
    <xf numFmtId="0" fontId="26" fillId="0" borderId="0" xfId="0" applyFont="1" applyBorder="1" applyAlignment="1">
      <alignment horizontal="left" vertical="center"/>
    </xf>
    <xf numFmtId="0" fontId="11" fillId="0" borderId="29" xfId="0" applyFont="1" applyBorder="1" applyAlignment="1">
      <alignment vertical="center"/>
    </xf>
    <xf numFmtId="0" fontId="11" fillId="0" borderId="30" xfId="0" applyFont="1" applyBorder="1" applyAlignment="1">
      <alignment vertical="center"/>
    </xf>
    <xf numFmtId="0" fontId="11" fillId="0" borderId="29" xfId="0" applyFont="1" applyBorder="1" applyAlignment="1">
      <alignment vertical="center" wrapText="1"/>
    </xf>
    <xf numFmtId="0" fontId="11" fillId="0" borderId="31" xfId="0" applyFont="1" applyBorder="1" applyAlignment="1">
      <alignment vertical="center" wrapText="1"/>
    </xf>
    <xf numFmtId="0" fontId="33" fillId="0" borderId="0" xfId="0" applyFont="1" applyBorder="1" applyAlignment="1">
      <alignment horizontal="centerContinuous" vertical="center"/>
    </xf>
    <xf numFmtId="0" fontId="34" fillId="28" borderId="32" xfId="0" applyFont="1" applyFill="1" applyBorder="1" applyAlignment="1" applyProtection="1">
      <alignment vertical="center" wrapText="1"/>
      <protection locked="0"/>
    </xf>
    <xf numFmtId="0" fontId="12" fillId="28" borderId="32" xfId="0" applyFont="1" applyFill="1" applyBorder="1" applyAlignment="1" applyProtection="1">
      <alignment vertical="center" wrapText="1"/>
      <protection locked="0"/>
    </xf>
    <xf numFmtId="0" fontId="34" fillId="0" borderId="33" xfId="0" applyFont="1" applyBorder="1" applyAlignment="1">
      <alignment vertical="center"/>
    </xf>
    <xf numFmtId="0" fontId="11" fillId="0" borderId="34" xfId="0" applyFont="1" applyFill="1" applyBorder="1" applyAlignment="1">
      <alignment horizontal="left" vertical="center"/>
    </xf>
    <xf numFmtId="0" fontId="35" fillId="0" borderId="0" xfId="0" applyFont="1" applyBorder="1" applyAlignment="1">
      <alignment horizontal="centerContinuous" vertical="center"/>
    </xf>
    <xf numFmtId="0" fontId="2" fillId="27" borderId="36" xfId="0" applyFont="1" applyFill="1" applyBorder="1" applyAlignment="1">
      <alignment vertical="center"/>
    </xf>
    <xf numFmtId="184" fontId="2" fillId="27" borderId="12" xfId="0" applyNumberFormat="1" applyFont="1" applyFill="1" applyBorder="1" applyAlignment="1" applyProtection="1">
      <alignment horizontal="left" vertical="center" wrapText="1"/>
      <protection locked="0"/>
    </xf>
    <xf numFmtId="0" fontId="20" fillId="0" borderId="0" xfId="93" applyFont="1" applyBorder="1" applyAlignment="1"/>
    <xf numFmtId="0" fontId="11" fillId="0" borderId="0" xfId="0" applyFont="1" applyBorder="1" applyAlignment="1">
      <alignment horizontal="right" vertical="center"/>
    </xf>
    <xf numFmtId="0" fontId="5" fillId="0" borderId="39" xfId="0" applyFont="1" applyFill="1" applyBorder="1" applyAlignment="1" applyProtection="1">
      <alignment vertical="center" wrapText="1"/>
      <protection locked="0"/>
    </xf>
    <xf numFmtId="0" fontId="34" fillId="0" borderId="40" xfId="0" applyFont="1" applyBorder="1" applyAlignment="1">
      <alignment vertical="center"/>
    </xf>
    <xf numFmtId="0" fontId="11" fillId="0" borderId="41" xfId="0" applyFont="1" applyFill="1" applyBorder="1" applyAlignment="1">
      <alignment horizontal="center" vertical="center" shrinkToFit="1"/>
    </xf>
    <xf numFmtId="0" fontId="11" fillId="0" borderId="35" xfId="0" applyFont="1" applyFill="1" applyBorder="1" applyAlignment="1">
      <alignment horizontal="right" vertical="center" shrinkToFit="1"/>
    </xf>
    <xf numFmtId="0" fontId="11" fillId="25" borderId="42" xfId="0" applyFont="1" applyFill="1" applyBorder="1" applyAlignment="1">
      <alignment horizontal="right" vertical="center" shrinkToFit="1"/>
    </xf>
    <xf numFmtId="0" fontId="11" fillId="0" borderId="32" xfId="0" applyFont="1" applyBorder="1" applyAlignment="1">
      <alignment horizontal="center" vertical="center"/>
    </xf>
    <xf numFmtId="0" fontId="11" fillId="0" borderId="0" xfId="0" applyFont="1" applyAlignment="1">
      <alignment horizontal="left" vertical="center"/>
    </xf>
    <xf numFmtId="0" fontId="23" fillId="25" borderId="27" xfId="0" applyNumberFormat="1" applyFont="1" applyFill="1" applyBorder="1" applyAlignment="1">
      <alignment horizontal="right" vertical="center"/>
    </xf>
    <xf numFmtId="0" fontId="34" fillId="0" borderId="43" xfId="0" applyFont="1" applyFill="1" applyBorder="1" applyAlignment="1">
      <alignment horizontal="left" vertical="center"/>
    </xf>
    <xf numFmtId="0" fontId="11" fillId="0" borderId="44" xfId="0" applyFont="1" applyBorder="1" applyAlignment="1">
      <alignment horizontal="center" vertical="center"/>
    </xf>
    <xf numFmtId="0" fontId="11" fillId="0" borderId="45" xfId="0" applyFont="1" applyBorder="1" applyAlignment="1">
      <alignment horizontal="center" vertical="center"/>
    </xf>
    <xf numFmtId="176" fontId="16" fillId="0" borderId="46" xfId="0" applyNumberFormat="1" applyFont="1" applyFill="1" applyBorder="1" applyAlignment="1">
      <alignment vertical="top" wrapText="1"/>
    </xf>
    <xf numFmtId="176" fontId="16" fillId="0" borderId="47" xfId="0" applyNumberFormat="1" applyFont="1" applyFill="1" applyBorder="1" applyAlignment="1">
      <alignment vertical="top" wrapText="1"/>
    </xf>
    <xf numFmtId="0" fontId="11" fillId="0" borderId="16" xfId="0" applyFont="1" applyBorder="1" applyAlignment="1">
      <alignment horizontal="center" vertical="center"/>
    </xf>
    <xf numFmtId="0" fontId="11" fillId="0" borderId="16" xfId="0" applyFont="1" applyBorder="1" applyAlignment="1">
      <alignment vertical="center"/>
    </xf>
    <xf numFmtId="0" fontId="4" fillId="0" borderId="13" xfId="0" applyFont="1" applyBorder="1" applyAlignment="1">
      <alignment vertical="center"/>
    </xf>
    <xf numFmtId="0" fontId="4" fillId="0" borderId="17" xfId="0" applyFont="1" applyBorder="1" applyAlignment="1">
      <alignment vertical="center"/>
    </xf>
    <xf numFmtId="0" fontId="11" fillId="0" borderId="48" xfId="0" applyFont="1" applyBorder="1" applyAlignment="1">
      <alignment vertical="center"/>
    </xf>
    <xf numFmtId="0" fontId="11" fillId="0" borderId="47" xfId="0" applyFont="1" applyBorder="1" applyAlignment="1">
      <alignment vertical="center"/>
    </xf>
    <xf numFmtId="0" fontId="44" fillId="25" borderId="49" xfId="0" applyFont="1" applyFill="1" applyBorder="1" applyAlignment="1">
      <alignment horizontal="left" vertical="center" shrinkToFit="1"/>
    </xf>
    <xf numFmtId="0" fontId="31" fillId="27" borderId="50" xfId="0" applyFont="1" applyFill="1" applyBorder="1" applyAlignment="1">
      <alignment vertical="center" shrinkToFit="1"/>
    </xf>
    <xf numFmtId="0" fontId="28" fillId="25" borderId="50" xfId="0" applyFont="1" applyFill="1" applyBorder="1" applyAlignment="1">
      <alignment horizontal="left" vertical="center" shrinkToFit="1"/>
    </xf>
    <xf numFmtId="0" fontId="49" fillId="0" borderId="0" xfId="0" applyFont="1" applyAlignment="1">
      <alignment horizontal="center" vertical="center"/>
    </xf>
    <xf numFmtId="0" fontId="50" fillId="0" borderId="25" xfId="0" applyFont="1" applyBorder="1" applyAlignment="1">
      <alignment horizontal="distributed" vertical="center" justifyLastLine="1"/>
    </xf>
    <xf numFmtId="0" fontId="50" fillId="0" borderId="25" xfId="0" applyFont="1" applyBorder="1" applyAlignment="1">
      <alignment horizontal="center" vertical="center"/>
    </xf>
    <xf numFmtId="0" fontId="50" fillId="0" borderId="0" xfId="0" applyFont="1" applyBorder="1" applyAlignment="1">
      <alignment horizontal="distributed" vertical="center" justifyLastLine="1"/>
    </xf>
    <xf numFmtId="0" fontId="50" fillId="0" borderId="35" xfId="0" applyFont="1" applyBorder="1" applyAlignment="1">
      <alignment horizontal="distributed" vertical="center" justifyLastLine="1"/>
    </xf>
    <xf numFmtId="0" fontId="50" fillId="0" borderId="35" xfId="0" applyFont="1" applyBorder="1" applyAlignment="1">
      <alignment horizontal="center" vertical="center"/>
    </xf>
    <xf numFmtId="0" fontId="50" fillId="0" borderId="0" xfId="0" applyFont="1">
      <alignment vertical="center"/>
    </xf>
    <xf numFmtId="0" fontId="44" fillId="0" borderId="0" xfId="0" applyFont="1" applyAlignment="1">
      <alignment horizontal="left" vertical="center"/>
    </xf>
    <xf numFmtId="177" fontId="50" fillId="0" borderId="0" xfId="0" applyNumberFormat="1" applyFont="1" applyAlignment="1">
      <alignment horizontal="left" vertical="center"/>
    </xf>
    <xf numFmtId="0" fontId="50" fillId="0" borderId="0" xfId="0" applyFont="1" applyAlignment="1">
      <alignment vertical="center"/>
    </xf>
    <xf numFmtId="0" fontId="0" fillId="0" borderId="0" xfId="0" applyAlignment="1">
      <alignment horizontal="left" vertical="center" indent="2"/>
    </xf>
    <xf numFmtId="0" fontId="5" fillId="0" borderId="0" xfId="0" applyFont="1" applyProtection="1">
      <alignment vertical="center"/>
    </xf>
    <xf numFmtId="0" fontId="0" fillId="0" borderId="0" xfId="0" applyProtection="1">
      <alignment vertical="center"/>
    </xf>
    <xf numFmtId="0" fontId="5" fillId="0" borderId="0" xfId="0" applyFont="1" applyAlignment="1" applyProtection="1">
      <alignment horizontal="center" vertical="center"/>
    </xf>
    <xf numFmtId="0" fontId="0" fillId="0" borderId="0" xfId="0" applyBorder="1" applyAlignment="1">
      <alignment vertical="center"/>
    </xf>
    <xf numFmtId="0" fontId="11" fillId="0" borderId="35" xfId="0" applyFont="1" applyBorder="1" applyAlignment="1">
      <alignment horizontal="center" vertical="center"/>
    </xf>
    <xf numFmtId="0" fontId="11" fillId="0" borderId="0" xfId="0" applyFont="1" applyBorder="1" applyAlignment="1">
      <alignment horizontal="center" vertical="center"/>
    </xf>
    <xf numFmtId="0" fontId="67" fillId="0" borderId="0" xfId="0" applyFont="1" applyBorder="1" applyAlignment="1">
      <alignment vertical="center"/>
    </xf>
    <xf numFmtId="0" fontId="0" fillId="0" borderId="0" xfId="0" applyProtection="1">
      <alignment vertical="center"/>
      <protection locked="0"/>
    </xf>
    <xf numFmtId="0" fontId="51" fillId="0" borderId="45" xfId="0" applyFont="1" applyBorder="1" applyProtection="1">
      <alignment vertical="center"/>
    </xf>
    <xf numFmtId="186" fontId="72" fillId="0" borderId="0" xfId="0" applyNumberFormat="1" applyFont="1" applyBorder="1" applyAlignment="1">
      <alignment vertical="center"/>
    </xf>
    <xf numFmtId="49" fontId="31" fillId="29" borderId="43" xfId="0" applyNumberFormat="1" applyFont="1" applyFill="1" applyBorder="1" applyAlignment="1">
      <alignment horizontal="center" vertical="center" shrinkToFit="1"/>
    </xf>
    <xf numFmtId="0" fontId="4" fillId="0" borderId="0" xfId="0" applyFont="1" applyBorder="1" applyAlignment="1" applyProtection="1">
      <alignment vertical="center"/>
    </xf>
    <xf numFmtId="0" fontId="4" fillId="0" borderId="52" xfId="0" applyFont="1" applyBorder="1" applyAlignment="1" applyProtection="1">
      <alignment vertical="center"/>
    </xf>
    <xf numFmtId="0" fontId="4" fillId="0" borderId="53" xfId="0" applyFont="1" applyBorder="1" applyAlignment="1" applyProtection="1">
      <alignment vertical="center"/>
    </xf>
    <xf numFmtId="0" fontId="4" fillId="0" borderId="54" xfId="0" applyFont="1" applyBorder="1" applyAlignment="1" applyProtection="1">
      <alignment horizontal="right" vertical="center"/>
    </xf>
    <xf numFmtId="0" fontId="4" fillId="0" borderId="55" xfId="0" applyFont="1" applyBorder="1" applyAlignment="1" applyProtection="1">
      <alignment vertical="center"/>
    </xf>
    <xf numFmtId="0" fontId="4" fillId="0" borderId="56" xfId="0" applyFont="1" applyBorder="1" applyAlignment="1" applyProtection="1">
      <alignment vertical="center"/>
    </xf>
    <xf numFmtId="0" fontId="4" fillId="0" borderId="27" xfId="0" applyFont="1" applyBorder="1" applyAlignment="1" applyProtection="1">
      <alignment vertical="center"/>
    </xf>
    <xf numFmtId="0" fontId="4" fillId="0" borderId="37" xfId="0" applyFont="1" applyBorder="1" applyAlignment="1" applyProtection="1">
      <alignment vertical="center"/>
    </xf>
    <xf numFmtId="0" fontId="4" fillId="0" borderId="40" xfId="0" applyFont="1" applyBorder="1" applyAlignment="1" applyProtection="1">
      <alignment vertical="center"/>
    </xf>
    <xf numFmtId="0" fontId="71" fillId="0" borderId="56" xfId="0" applyFont="1" applyBorder="1" applyAlignment="1" applyProtection="1">
      <alignment horizontal="distributed" vertical="center"/>
    </xf>
    <xf numFmtId="0" fontId="4" fillId="0" borderId="57" xfId="0" applyFont="1" applyBorder="1" applyAlignment="1" applyProtection="1">
      <alignment vertical="center"/>
    </xf>
    <xf numFmtId="0" fontId="4" fillId="0" borderId="58" xfId="0" applyFont="1" applyBorder="1" applyAlignment="1" applyProtection="1">
      <alignment vertical="center"/>
    </xf>
    <xf numFmtId="0" fontId="4" fillId="0" borderId="59" xfId="0" applyFont="1" applyBorder="1" applyAlignment="1" applyProtection="1">
      <alignment vertical="center"/>
    </xf>
    <xf numFmtId="0" fontId="4" fillId="0" borderId="0" xfId="0" applyFont="1" applyBorder="1" applyAlignment="1" applyProtection="1">
      <alignment horizontal="right" vertical="center"/>
    </xf>
    <xf numFmtId="0" fontId="11" fillId="0" borderId="0" xfId="0" applyFont="1" applyBorder="1" applyAlignment="1" applyProtection="1">
      <alignment vertical="center"/>
    </xf>
    <xf numFmtId="0" fontId="13" fillId="0" borderId="0" xfId="0" applyFont="1" applyBorder="1" applyAlignment="1" applyProtection="1">
      <alignment vertical="center"/>
    </xf>
    <xf numFmtId="0" fontId="11" fillId="0" borderId="60" xfId="0" applyFont="1" applyBorder="1" applyAlignment="1" applyProtection="1">
      <alignment horizontal="right" vertical="center" shrinkToFit="1"/>
    </xf>
    <xf numFmtId="0" fontId="11" fillId="0" borderId="29" xfId="0" applyFont="1" applyBorder="1" applyAlignment="1" applyProtection="1">
      <alignment horizontal="right" vertical="center"/>
    </xf>
    <xf numFmtId="186" fontId="40" fillId="27" borderId="61" xfId="66" applyNumberFormat="1" applyFont="1" applyFill="1" applyBorder="1" applyAlignment="1" applyProtection="1">
      <alignment horizontal="right" vertical="center" indent="1"/>
    </xf>
    <xf numFmtId="189" fontId="40" fillId="34" borderId="61" xfId="66" applyNumberFormat="1" applyFont="1" applyFill="1" applyBorder="1" applyAlignment="1" applyProtection="1">
      <alignment horizontal="right" vertical="center" indent="1"/>
    </xf>
    <xf numFmtId="0" fontId="65" fillId="0" borderId="0" xfId="0" applyFont="1" applyBorder="1" applyAlignment="1" applyProtection="1">
      <alignment horizontal="center" vertical="center" shrinkToFit="1"/>
    </xf>
    <xf numFmtId="0" fontId="11" fillId="0" borderId="62" xfId="0" applyFont="1" applyBorder="1" applyAlignment="1" applyProtection="1">
      <alignment horizontal="right" vertical="center"/>
    </xf>
    <xf numFmtId="186" fontId="40" fillId="27" borderId="61" xfId="66" applyNumberFormat="1" applyFont="1" applyFill="1" applyBorder="1" applyAlignment="1" applyProtection="1">
      <alignment horizontal="right" vertical="center" indent="1" shrinkToFit="1"/>
    </xf>
    <xf numFmtId="186" fontId="40" fillId="27" borderId="63" xfId="66" applyNumberFormat="1" applyFont="1" applyFill="1" applyBorder="1" applyAlignment="1" applyProtection="1">
      <alignment horizontal="right" vertical="center" indent="1"/>
    </xf>
    <xf numFmtId="0" fontId="11" fillId="0" borderId="0" xfId="0" applyFont="1" applyBorder="1" applyAlignment="1" applyProtection="1">
      <alignment vertical="center" wrapText="1"/>
    </xf>
    <xf numFmtId="0" fontId="68" fillId="0" borderId="0" xfId="0" applyFont="1" applyBorder="1" applyAlignment="1" applyProtection="1">
      <alignment vertical="center"/>
    </xf>
    <xf numFmtId="0" fontId="40" fillId="0" borderId="64" xfId="0" applyFont="1" applyFill="1" applyBorder="1" applyAlignment="1" applyProtection="1">
      <alignment vertical="center" shrinkToFit="1"/>
    </xf>
    <xf numFmtId="0" fontId="19" fillId="0" borderId="0" xfId="0" applyFont="1" applyBorder="1" applyAlignment="1" applyProtection="1">
      <alignment vertical="center"/>
    </xf>
    <xf numFmtId="0" fontId="5" fillId="27" borderId="12" xfId="0" applyFont="1" applyFill="1" applyBorder="1" applyAlignment="1" applyProtection="1">
      <alignment vertical="center"/>
    </xf>
    <xf numFmtId="0" fontId="2" fillId="0" borderId="65" xfId="0" applyFont="1" applyFill="1" applyBorder="1" applyAlignment="1" applyProtection="1">
      <alignment vertical="center" shrinkToFit="1"/>
    </xf>
    <xf numFmtId="0" fontId="2" fillId="0" borderId="0" xfId="0" applyFont="1" applyFill="1" applyBorder="1" applyAlignment="1" applyProtection="1">
      <alignment vertical="center" shrinkToFit="1"/>
    </xf>
    <xf numFmtId="0" fontId="3" fillId="0" borderId="0" xfId="0" applyFont="1" applyBorder="1" applyAlignment="1" applyProtection="1">
      <alignment horizontal="right" vertical="center"/>
    </xf>
    <xf numFmtId="0" fontId="3" fillId="0" borderId="0" xfId="0" applyFont="1" applyBorder="1" applyAlignment="1" applyProtection="1">
      <alignment vertical="center"/>
    </xf>
    <xf numFmtId="0" fontId="25" fillId="0" borderId="0" xfId="0" applyFont="1" applyBorder="1" applyAlignment="1" applyProtection="1">
      <alignment vertical="center"/>
    </xf>
    <xf numFmtId="0" fontId="20" fillId="0" borderId="0" xfId="93" applyFont="1" applyBorder="1" applyAlignment="1" applyProtection="1">
      <alignment horizontal="left" indent="5" shrinkToFit="1"/>
    </xf>
    <xf numFmtId="180" fontId="9" fillId="25" borderId="0" xfId="94" applyNumberFormat="1" applyFont="1" applyFill="1" applyBorder="1" applyAlignment="1" applyProtection="1">
      <alignment horizontal="left" vertical="center"/>
    </xf>
    <xf numFmtId="38" fontId="2" fillId="0" borderId="0" xfId="66" applyFont="1" applyFill="1" applyBorder="1" applyAlignment="1" applyProtection="1">
      <alignment vertical="center"/>
    </xf>
    <xf numFmtId="0" fontId="48" fillId="25" borderId="66" xfId="0" applyFont="1" applyFill="1" applyBorder="1" applyAlignment="1" applyProtection="1">
      <alignment horizontal="center" vertical="center"/>
      <protection locked="0"/>
    </xf>
    <xf numFmtId="186" fontId="48" fillId="25" borderId="61" xfId="66" applyNumberFormat="1" applyFont="1" applyFill="1" applyBorder="1" applyAlignment="1" applyProtection="1">
      <alignment horizontal="center" vertical="center"/>
      <protection locked="0"/>
    </xf>
    <xf numFmtId="185" fontId="23" fillId="25" borderId="67" xfId="0" applyNumberFormat="1" applyFont="1" applyFill="1" applyBorder="1" applyAlignment="1">
      <alignment vertical="center"/>
    </xf>
    <xf numFmtId="186" fontId="40" fillId="37" borderId="76" xfId="66" applyNumberFormat="1" applyFont="1" applyFill="1" applyBorder="1" applyAlignment="1" applyProtection="1">
      <alignment horizontal="right" vertical="center" indent="1"/>
    </xf>
    <xf numFmtId="0" fontId="2" fillId="0" borderId="0" xfId="92"/>
    <xf numFmtId="0" fontId="92" fillId="0" borderId="0" xfId="92" applyFont="1" applyAlignment="1">
      <alignment vertical="center" wrapText="1"/>
    </xf>
    <xf numFmtId="0" fontId="2" fillId="30" borderId="0" xfId="92" applyFill="1"/>
    <xf numFmtId="0" fontId="4" fillId="0" borderId="0" xfId="92" applyFont="1"/>
    <xf numFmtId="0" fontId="4" fillId="0" borderId="52" xfId="92" applyFont="1" applyBorder="1" applyAlignment="1">
      <alignment horizontal="left" vertical="center"/>
    </xf>
    <xf numFmtId="0" fontId="4" fillId="0" borderId="77" xfId="92" applyFont="1" applyBorder="1" applyAlignment="1">
      <alignment horizontal="left" vertical="center"/>
    </xf>
    <xf numFmtId="0" fontId="4" fillId="0" borderId="78" xfId="92" applyFont="1" applyBorder="1" applyAlignment="1">
      <alignment horizontal="centerContinuous" vertical="center"/>
    </xf>
    <xf numFmtId="0" fontId="4" fillId="0" borderId="36" xfId="92" applyFont="1" applyBorder="1" applyAlignment="1">
      <alignment horizontal="centerContinuous" vertical="center"/>
    </xf>
    <xf numFmtId="0" fontId="4" fillId="0" borderId="79" xfId="92" applyFont="1" applyBorder="1" applyAlignment="1">
      <alignment horizontal="center" vertical="center"/>
    </xf>
    <xf numFmtId="0" fontId="4" fillId="30" borderId="0" xfId="92" applyFont="1" applyFill="1"/>
    <xf numFmtId="0" fontId="4" fillId="0" borderId="56" xfId="92" applyFont="1" applyBorder="1" applyAlignment="1">
      <alignment horizontal="left" vertical="center"/>
    </xf>
    <xf numFmtId="0" fontId="4" fillId="0" borderId="80" xfId="92" applyFont="1" applyBorder="1" applyAlignment="1">
      <alignment horizontal="left" vertical="center"/>
    </xf>
    <xf numFmtId="0" fontId="4" fillId="0" borderId="32" xfId="92" applyFont="1" applyBorder="1" applyAlignment="1">
      <alignment horizontal="centerContinuous" vertical="center"/>
    </xf>
    <xf numFmtId="0" fontId="4" fillId="0" borderId="44" xfId="92" applyFont="1" applyBorder="1" applyAlignment="1">
      <alignment horizontal="centerContinuous" vertical="center"/>
    </xf>
    <xf numFmtId="0" fontId="4" fillId="0" borderId="81" xfId="92" applyFont="1" applyBorder="1" applyAlignment="1">
      <alignment horizontal="center" vertical="center"/>
    </xf>
    <xf numFmtId="0" fontId="4" fillId="0" borderId="82" xfId="92" applyFont="1" applyBorder="1" applyAlignment="1">
      <alignment vertical="center"/>
    </xf>
    <xf numFmtId="0" fontId="4" fillId="0" borderId="83" xfId="92" applyFont="1" applyBorder="1" applyAlignment="1">
      <alignment vertical="center"/>
    </xf>
    <xf numFmtId="0" fontId="4" fillId="0" borderId="45" xfId="92" applyFont="1" applyBorder="1" applyAlignment="1">
      <alignment horizontal="center" vertical="center"/>
    </xf>
    <xf numFmtId="0" fontId="4" fillId="0" borderId="84" xfId="92" applyFont="1" applyBorder="1" applyAlignment="1">
      <alignment vertical="center"/>
    </xf>
    <xf numFmtId="0" fontId="4" fillId="0" borderId="24" xfId="92" applyFont="1" applyBorder="1" applyAlignment="1">
      <alignment horizontal="center" vertical="center"/>
    </xf>
    <xf numFmtId="0" fontId="4" fillId="0" borderId="45" xfId="92" applyFont="1" applyBorder="1" applyAlignment="1">
      <alignment horizontal="centerContinuous" vertical="center"/>
    </xf>
    <xf numFmtId="0" fontId="4" fillId="0" borderId="33" xfId="92" applyFont="1" applyBorder="1" applyAlignment="1">
      <alignment horizontal="center" vertical="center"/>
    </xf>
    <xf numFmtId="0" fontId="24" fillId="0" borderId="85" xfId="92" applyFont="1" applyBorder="1" applyAlignment="1">
      <alignment horizontal="right" vertical="top"/>
    </xf>
    <xf numFmtId="0" fontId="24" fillId="0" borderId="48" xfId="92" applyFont="1" applyBorder="1" applyAlignment="1">
      <alignment horizontal="right" vertical="top"/>
    </xf>
    <xf numFmtId="0" fontId="24" fillId="0" borderId="86" xfId="92" applyFont="1" applyBorder="1" applyAlignment="1">
      <alignment horizontal="right" vertical="top"/>
    </xf>
    <xf numFmtId="3" fontId="2" fillId="0" borderId="87" xfId="92" applyNumberFormat="1" applyBorder="1" applyAlignment="1">
      <alignment vertical="top"/>
    </xf>
    <xf numFmtId="3" fontId="2" fillId="0" borderId="46" xfId="92" applyNumberFormat="1" applyBorder="1" applyAlignment="1">
      <alignment vertical="top"/>
    </xf>
    <xf numFmtId="3" fontId="73" fillId="0" borderId="81" xfId="92" applyNumberFormat="1" applyFont="1" applyBorder="1" applyAlignment="1">
      <alignment wrapText="1"/>
    </xf>
    <xf numFmtId="1" fontId="2" fillId="0" borderId="0" xfId="92" applyNumberFormat="1"/>
    <xf numFmtId="3" fontId="2" fillId="0" borderId="87" xfId="92" applyNumberFormat="1" applyBorder="1"/>
    <xf numFmtId="3" fontId="2" fillId="0" borderId="46" xfId="92" applyNumberFormat="1" applyBorder="1"/>
    <xf numFmtId="3" fontId="2" fillId="0" borderId="81" xfId="92" applyNumberFormat="1" applyBorder="1"/>
    <xf numFmtId="3" fontId="2" fillId="0" borderId="88" xfId="92" applyNumberFormat="1" applyBorder="1"/>
    <xf numFmtId="3" fontId="2" fillId="0" borderId="89" xfId="92" applyNumberFormat="1" applyBorder="1"/>
    <xf numFmtId="3" fontId="2" fillId="0" borderId="90" xfId="92" applyNumberFormat="1" applyBorder="1"/>
    <xf numFmtId="3" fontId="2" fillId="0" borderId="88" xfId="92" applyNumberFormat="1" applyFont="1" applyBorder="1"/>
    <xf numFmtId="3" fontId="2" fillId="0" borderId="89" xfId="92" applyNumberFormat="1" applyFont="1" applyBorder="1"/>
    <xf numFmtId="3" fontId="2" fillId="0" borderId="90" xfId="92" applyNumberFormat="1" applyFont="1" applyBorder="1"/>
    <xf numFmtId="3" fontId="2" fillId="0" borderId="56" xfId="92" applyNumberFormat="1" applyBorder="1"/>
    <xf numFmtId="3" fontId="2" fillId="0" borderId="80" xfId="92" applyNumberFormat="1" applyBorder="1"/>
    <xf numFmtId="38" fontId="2" fillId="0" borderId="46" xfId="66" applyFont="1" applyFill="1" applyBorder="1" applyAlignment="1"/>
    <xf numFmtId="38" fontId="2" fillId="0" borderId="81" xfId="66" applyFont="1" applyFill="1" applyBorder="1" applyAlignment="1"/>
    <xf numFmtId="38" fontId="2" fillId="0" borderId="82" xfId="66" applyFont="1" applyFill="1" applyBorder="1" applyAlignment="1">
      <alignment horizontal="center"/>
    </xf>
    <xf numFmtId="38" fontId="2" fillId="0" borderId="83" xfId="66" applyFont="1" applyFill="1" applyBorder="1" applyAlignment="1">
      <alignment horizontal="center"/>
    </xf>
    <xf numFmtId="38" fontId="2" fillId="0" borderId="47" xfId="66" applyFont="1" applyFill="1" applyBorder="1" applyAlignment="1"/>
    <xf numFmtId="38" fontId="2" fillId="0" borderId="84" xfId="66" applyFont="1" applyFill="1" applyBorder="1" applyAlignment="1"/>
    <xf numFmtId="38" fontId="2" fillId="0" borderId="16" xfId="66" applyFont="1" applyFill="1" applyBorder="1" applyAlignment="1"/>
    <xf numFmtId="38" fontId="2" fillId="0" borderId="0" xfId="66" applyFont="1" applyFill="1" applyBorder="1" applyAlignment="1"/>
    <xf numFmtId="38" fontId="2" fillId="0" borderId="80" xfId="66" applyFont="1" applyFill="1" applyBorder="1" applyAlignment="1"/>
    <xf numFmtId="0" fontId="2" fillId="0" borderId="56" xfId="0" applyFont="1" applyFill="1" applyBorder="1" applyAlignment="1">
      <alignment horizontal="left"/>
    </xf>
    <xf numFmtId="0" fontId="2" fillId="0" borderId="80" xfId="0" applyFont="1" applyFill="1" applyBorder="1" applyAlignment="1">
      <alignment horizontal="left"/>
    </xf>
    <xf numFmtId="0" fontId="2" fillId="0" borderId="16" xfId="0" applyFont="1" applyFill="1" applyBorder="1" applyAlignment="1">
      <alignment horizontal="centerContinuous"/>
    </xf>
    <xf numFmtId="0" fontId="2" fillId="0" borderId="0" xfId="0" applyFont="1" applyFill="1" applyBorder="1" applyAlignment="1">
      <alignment horizontal="centerContinuous"/>
    </xf>
    <xf numFmtId="0" fontId="2" fillId="0" borderId="80" xfId="0" applyFont="1" applyFill="1" applyBorder="1" applyAlignment="1">
      <alignment horizontal="centerContinuous"/>
    </xf>
    <xf numFmtId="0" fontId="2" fillId="0" borderId="56" xfId="0" applyFont="1" applyFill="1" applyBorder="1" applyAlignment="1">
      <alignment horizontal="centerContinuous"/>
    </xf>
    <xf numFmtId="0" fontId="2" fillId="0" borderId="16" xfId="0" applyFont="1" applyFill="1" applyBorder="1" applyAlignment="1">
      <alignment horizontal="left"/>
    </xf>
    <xf numFmtId="0" fontId="2" fillId="0" borderId="0" xfId="0" applyFont="1" applyFill="1" applyBorder="1" applyAlignment="1">
      <alignment horizontal="left"/>
    </xf>
    <xf numFmtId="0" fontId="2" fillId="0" borderId="56" xfId="0" applyFont="1" applyFill="1" applyBorder="1" applyAlignment="1">
      <alignment horizontal="center"/>
    </xf>
    <xf numFmtId="0" fontId="2" fillId="0" borderId="80" xfId="0" applyFont="1" applyFill="1" applyBorder="1" applyAlignment="1">
      <alignment horizontal="center"/>
    </xf>
    <xf numFmtId="0" fontId="2" fillId="0" borderId="91" xfId="0" applyFont="1" applyFill="1" applyBorder="1" applyAlignment="1">
      <alignment horizontal="centerContinuous"/>
    </xf>
    <xf numFmtId="0" fontId="2" fillId="0" borderId="92" xfId="0" applyFont="1" applyFill="1" applyBorder="1" applyAlignment="1">
      <alignment horizontal="centerContinuous"/>
    </xf>
    <xf numFmtId="0" fontId="2" fillId="0" borderId="82" xfId="0" applyFont="1" applyFill="1" applyBorder="1" applyAlignment="1">
      <alignment horizontal="centerContinuous"/>
    </xf>
    <xf numFmtId="0" fontId="2" fillId="0" borderId="83" xfId="0" applyFont="1" applyFill="1" applyBorder="1" applyAlignment="1">
      <alignment horizontal="centerContinuous"/>
    </xf>
    <xf numFmtId="0" fontId="2" fillId="0" borderId="82" xfId="0" applyFont="1" applyFill="1" applyBorder="1" applyAlignment="1">
      <alignment horizontal="left"/>
    </xf>
    <xf numFmtId="0" fontId="2" fillId="0" borderId="83" xfId="0" applyFont="1" applyFill="1" applyBorder="1" applyAlignment="1">
      <alignment horizontal="left"/>
    </xf>
    <xf numFmtId="0" fontId="2" fillId="0" borderId="17" xfId="0" applyFont="1" applyFill="1" applyBorder="1" applyAlignment="1">
      <alignment horizontal="centerContinuous"/>
    </xf>
    <xf numFmtId="0" fontId="2" fillId="0" borderId="35" xfId="0" applyFont="1" applyFill="1" applyBorder="1" applyAlignment="1">
      <alignment horizontal="centerContinuous"/>
    </xf>
    <xf numFmtId="0" fontId="2" fillId="0" borderId="91" xfId="0" applyFont="1" applyFill="1" applyBorder="1" applyAlignment="1">
      <alignment horizontal="center"/>
    </xf>
    <xf numFmtId="0" fontId="2" fillId="0" borderId="92" xfId="0" applyFont="1" applyFill="1" applyBorder="1" applyAlignment="1">
      <alignment horizontal="center"/>
    </xf>
    <xf numFmtId="0" fontId="2" fillId="0" borderId="13" xfId="0" applyFont="1" applyFill="1" applyBorder="1" applyAlignment="1">
      <alignment horizontal="centerContinuous"/>
    </xf>
    <xf numFmtId="0" fontId="2" fillId="0" borderId="25" xfId="0" applyFont="1" applyFill="1" applyBorder="1" applyAlignment="1">
      <alignment horizontal="centerContinuous"/>
    </xf>
    <xf numFmtId="0" fontId="2" fillId="0" borderId="25" xfId="0" applyFont="1" applyFill="1" applyBorder="1" applyAlignment="1">
      <alignment horizontal="center"/>
    </xf>
    <xf numFmtId="0" fontId="2" fillId="0" borderId="25" xfId="0" applyFont="1" applyFill="1" applyBorder="1">
      <alignment vertical="center"/>
    </xf>
    <xf numFmtId="0" fontId="2" fillId="0" borderId="92" xfId="0" applyFont="1" applyFill="1" applyBorder="1">
      <alignment vertical="center"/>
    </xf>
    <xf numFmtId="0" fontId="2" fillId="0" borderId="0" xfId="0" applyFont="1" applyFill="1" applyBorder="1" applyAlignment="1">
      <alignment horizontal="center"/>
    </xf>
    <xf numFmtId="0" fontId="2" fillId="0" borderId="0" xfId="0" applyFont="1" applyFill="1" applyBorder="1">
      <alignment vertical="center"/>
    </xf>
    <xf numFmtId="0" fontId="2" fillId="0" borderId="80" xfId="0" applyFont="1" applyFill="1" applyBorder="1">
      <alignment vertical="center"/>
    </xf>
    <xf numFmtId="0" fontId="2" fillId="30" borderId="56" xfId="92" applyFill="1" applyBorder="1"/>
    <xf numFmtId="0" fontId="2" fillId="0" borderId="57" xfId="0" applyFont="1" applyFill="1" applyBorder="1" applyAlignment="1">
      <alignment horizontal="center"/>
    </xf>
    <xf numFmtId="0" fontId="2" fillId="0" borderId="68" xfId="0" applyFont="1" applyFill="1" applyBorder="1" applyAlignment="1">
      <alignment horizontal="center"/>
    </xf>
    <xf numFmtId="0" fontId="2" fillId="0" borderId="68" xfId="0" applyFont="1" applyFill="1" applyBorder="1">
      <alignment vertical="center"/>
    </xf>
    <xf numFmtId="0" fontId="2" fillId="0" borderId="93" xfId="0" applyFont="1" applyFill="1" applyBorder="1">
      <alignment vertical="center"/>
    </xf>
    <xf numFmtId="0" fontId="66" fillId="0" borderId="0" xfId="0" applyFont="1" applyBorder="1" applyAlignment="1">
      <alignment vertical="center" shrinkToFit="1"/>
    </xf>
    <xf numFmtId="0" fontId="4" fillId="0" borderId="94" xfId="0" applyFont="1" applyBorder="1" applyAlignment="1" applyProtection="1">
      <alignment vertical="center"/>
    </xf>
    <xf numFmtId="0" fontId="4" fillId="0" borderId="95" xfId="0" applyFont="1" applyBorder="1" applyAlignment="1" applyProtection="1">
      <alignment horizontal="right" vertical="center"/>
    </xf>
    <xf numFmtId="0" fontId="71" fillId="0" borderId="0" xfId="0" applyFont="1" applyFill="1" applyBorder="1" applyAlignment="1" applyProtection="1">
      <alignment vertical="center" shrinkToFit="1"/>
    </xf>
    <xf numFmtId="181" fontId="5" fillId="27" borderId="96" xfId="0" applyNumberFormat="1" applyFont="1" applyFill="1" applyBorder="1" applyAlignment="1" applyProtection="1">
      <alignment vertical="center" shrinkToFit="1"/>
    </xf>
    <xf numFmtId="186" fontId="40" fillId="27" borderId="96" xfId="0" applyNumberFormat="1" applyFont="1" applyFill="1" applyBorder="1" applyAlignment="1" applyProtection="1">
      <alignment horizontal="center" vertical="center" shrinkToFit="1"/>
    </xf>
    <xf numFmtId="0" fontId="5" fillId="27" borderId="10" xfId="0" applyFont="1" applyFill="1" applyBorder="1" applyAlignment="1" applyProtection="1">
      <alignment vertical="center" shrinkToFit="1"/>
    </xf>
    <xf numFmtId="0" fontId="0" fillId="0" borderId="10" xfId="0" applyFill="1" applyBorder="1" applyAlignment="1" applyProtection="1">
      <alignment vertical="center" shrinkToFit="1"/>
    </xf>
    <xf numFmtId="181" fontId="5" fillId="27" borderId="10" xfId="0" applyNumberFormat="1" applyFont="1" applyFill="1" applyBorder="1" applyAlignment="1" applyProtection="1">
      <alignment vertical="center" shrinkToFit="1"/>
    </xf>
    <xf numFmtId="0" fontId="23" fillId="0" borderId="97" xfId="0" applyFont="1" applyBorder="1" applyAlignment="1" applyProtection="1">
      <alignment horizontal="right" vertical="center" shrinkToFit="1"/>
    </xf>
    <xf numFmtId="0" fontId="76" fillId="25" borderId="98" xfId="0" applyNumberFormat="1" applyFont="1" applyFill="1" applyBorder="1" applyAlignment="1" applyProtection="1">
      <alignment horizontal="right" vertical="center" shrinkToFit="1"/>
      <protection locked="0"/>
    </xf>
    <xf numFmtId="0" fontId="76" fillId="25" borderId="99" xfId="0" applyNumberFormat="1" applyFont="1" applyFill="1" applyBorder="1" applyAlignment="1" applyProtection="1">
      <alignment horizontal="right" vertical="center" shrinkToFit="1"/>
      <protection locked="0"/>
    </xf>
    <xf numFmtId="0" fontId="76" fillId="0" borderId="0" xfId="0" applyNumberFormat="1" applyFont="1" applyFill="1" applyBorder="1" applyAlignment="1" applyProtection="1">
      <alignment horizontal="right" vertical="center" shrinkToFit="1"/>
      <protection locked="0"/>
    </xf>
    <xf numFmtId="0" fontId="47" fillId="0" borderId="0" xfId="0" applyFont="1" applyBorder="1" applyAlignment="1" applyProtection="1">
      <alignment vertical="center"/>
    </xf>
    <xf numFmtId="190" fontId="76" fillId="25" borderId="100" xfId="0" applyNumberFormat="1" applyFont="1" applyFill="1" applyBorder="1" applyAlignment="1" applyProtection="1">
      <alignment horizontal="right" vertical="center" shrinkToFit="1"/>
      <protection locked="0"/>
    </xf>
    <xf numFmtId="0" fontId="47" fillId="0" borderId="68" xfId="0" applyFont="1" applyBorder="1" applyAlignment="1" applyProtection="1">
      <alignment vertical="center"/>
    </xf>
    <xf numFmtId="0" fontId="48" fillId="27" borderId="10" xfId="0" applyFont="1" applyFill="1" applyBorder="1" applyAlignment="1" applyProtection="1">
      <alignment horizontal="center" vertical="center" shrinkToFit="1"/>
    </xf>
    <xf numFmtId="0" fontId="2" fillId="0" borderId="0" xfId="0" applyFont="1" applyFill="1" applyBorder="1" applyAlignment="1" applyProtection="1">
      <alignment horizontal="right" vertical="center" shrinkToFit="1"/>
    </xf>
    <xf numFmtId="0" fontId="21" fillId="0" borderId="0" xfId="0" applyFont="1" applyFill="1" applyBorder="1" applyAlignment="1" applyProtection="1">
      <alignment vertical="center" shrinkToFit="1"/>
    </xf>
    <xf numFmtId="0" fontId="2" fillId="0" borderId="14" xfId="0" applyFont="1" applyFill="1" applyBorder="1" applyAlignment="1" applyProtection="1">
      <alignment vertical="center" shrinkToFit="1"/>
    </xf>
    <xf numFmtId="0" fontId="2" fillId="0" borderId="18" xfId="0" applyFont="1" applyFill="1" applyBorder="1" applyAlignment="1" applyProtection="1">
      <alignment vertical="center" shrinkToFit="1"/>
    </xf>
    <xf numFmtId="0" fontId="0" fillId="0" borderId="100" xfId="0" applyBorder="1" applyAlignment="1" applyProtection="1">
      <alignment vertical="center"/>
    </xf>
    <xf numFmtId="0" fontId="0" fillId="0" borderId="101" xfId="0" applyFill="1" applyBorder="1" applyAlignment="1" applyProtection="1">
      <alignment horizontal="center" vertical="center" shrinkToFit="1"/>
    </xf>
    <xf numFmtId="0" fontId="23" fillId="0" borderId="0" xfId="0" applyFont="1" applyFill="1" applyBorder="1" applyAlignment="1" applyProtection="1">
      <alignment horizontal="left" vertical="center" shrinkToFit="1"/>
    </xf>
    <xf numFmtId="0" fontId="11" fillId="0" borderId="37" xfId="0" applyFont="1" applyFill="1" applyBorder="1" applyAlignment="1">
      <alignment horizontal="left" vertical="center"/>
    </xf>
    <xf numFmtId="0" fontId="11" fillId="0" borderId="67" xfId="0" applyFont="1" applyFill="1" applyBorder="1" applyAlignment="1">
      <alignment horizontal="left" vertical="center"/>
    </xf>
    <xf numFmtId="0" fontId="11" fillId="0" borderId="0" xfId="0" applyFont="1" applyBorder="1" applyAlignment="1">
      <alignment vertical="center" wrapText="1"/>
    </xf>
    <xf numFmtId="0" fontId="11" fillId="0" borderId="0" xfId="0" applyFont="1" applyFill="1" applyBorder="1" applyAlignment="1">
      <alignment vertical="center" wrapText="1"/>
    </xf>
    <xf numFmtId="184" fontId="2" fillId="27" borderId="102" xfId="0" applyNumberFormat="1" applyFont="1" applyFill="1" applyBorder="1" applyAlignment="1" applyProtection="1">
      <alignment horizontal="left" vertical="center" wrapText="1"/>
      <protection locked="0"/>
    </xf>
    <xf numFmtId="0" fontId="11" fillId="0" borderId="103" xfId="0" applyFont="1" applyFill="1" applyBorder="1" applyAlignment="1">
      <alignment horizontal="left" vertical="center"/>
    </xf>
    <xf numFmtId="0" fontId="50" fillId="0" borderId="0" xfId="0" applyFont="1" applyBorder="1" applyAlignment="1">
      <alignment horizontal="center" vertical="center"/>
    </xf>
    <xf numFmtId="189" fontId="0" fillId="0" borderId="45" xfId="66" applyNumberFormat="1" applyFont="1" applyBorder="1" applyAlignment="1">
      <alignment horizontal="right" vertical="center"/>
    </xf>
    <xf numFmtId="182" fontId="0" fillId="0" borderId="45" xfId="0" applyNumberFormat="1" applyFont="1" applyBorder="1" applyAlignment="1">
      <alignment horizontal="right" vertical="center"/>
    </xf>
    <xf numFmtId="191" fontId="0" fillId="0" borderId="45" xfId="66" applyNumberFormat="1" applyFont="1" applyBorder="1" applyAlignment="1">
      <alignment horizontal="right" vertical="center"/>
    </xf>
    <xf numFmtId="0" fontId="4" fillId="0" borderId="45" xfId="0" applyFont="1" applyBorder="1" applyAlignment="1" applyProtection="1">
      <alignment vertical="center"/>
    </xf>
    <xf numFmtId="56" fontId="4" fillId="0" borderId="45" xfId="0" applyNumberFormat="1" applyFont="1" applyBorder="1" applyAlignment="1" applyProtection="1">
      <alignment vertical="center"/>
    </xf>
    <xf numFmtId="0" fontId="11" fillId="0" borderId="45" xfId="0" applyFont="1" applyBorder="1" applyAlignment="1" applyProtection="1">
      <alignment vertical="center"/>
    </xf>
    <xf numFmtId="190" fontId="13" fillId="0" borderId="45" xfId="0" applyNumberFormat="1" applyFont="1" applyBorder="1" applyAlignment="1" applyProtection="1">
      <alignment vertical="center"/>
    </xf>
    <xf numFmtId="190" fontId="45" fillId="38" borderId="100" xfId="0" applyNumberFormat="1" applyFont="1" applyFill="1" applyBorder="1" applyAlignment="1" applyProtection="1">
      <alignment horizontal="right" vertical="center" shrinkToFit="1"/>
    </xf>
    <xf numFmtId="190" fontId="45" fillId="38" borderId="104" xfId="0" applyNumberFormat="1" applyFont="1" applyFill="1" applyBorder="1" applyAlignment="1" applyProtection="1">
      <alignment horizontal="right" vertical="center" shrinkToFit="1"/>
    </xf>
    <xf numFmtId="0" fontId="23" fillId="0" borderId="64" xfId="0" applyFont="1" applyBorder="1" applyAlignment="1" applyProtection="1">
      <alignment horizontal="right" vertical="center" shrinkToFit="1"/>
    </xf>
    <xf numFmtId="0" fontId="23" fillId="0" borderId="80" xfId="0" applyFont="1" applyFill="1" applyBorder="1" applyAlignment="1" applyProtection="1">
      <alignment horizontal="left" vertical="center" shrinkToFit="1"/>
    </xf>
    <xf numFmtId="0" fontId="11" fillId="0" borderId="105" xfId="0" applyFont="1" applyBorder="1" applyAlignment="1" applyProtection="1">
      <alignment horizontal="right" vertical="center"/>
    </xf>
    <xf numFmtId="0" fontId="2" fillId="0" borderId="106" xfId="0" applyFont="1" applyFill="1" applyBorder="1" applyAlignment="1" applyProtection="1">
      <alignment horizontal="right" vertical="center" shrinkToFit="1"/>
    </xf>
    <xf numFmtId="0" fontId="0" fillId="0" borderId="95" xfId="0" applyBorder="1" applyAlignment="1" applyProtection="1">
      <alignment vertical="center"/>
    </xf>
    <xf numFmtId="0" fontId="5" fillId="27" borderId="37" xfId="0" applyFont="1" applyFill="1" applyBorder="1" applyAlignment="1" applyProtection="1">
      <alignment vertical="center"/>
    </xf>
    <xf numFmtId="0" fontId="5" fillId="27" borderId="37" xfId="0" applyFont="1" applyFill="1" applyBorder="1" applyAlignment="1" applyProtection="1">
      <alignment vertical="center" shrinkToFit="1"/>
    </xf>
    <xf numFmtId="0" fontId="0" fillId="0" borderId="37" xfId="0" applyFill="1" applyBorder="1" applyAlignment="1" applyProtection="1">
      <alignment vertical="center" shrinkToFit="1"/>
    </xf>
    <xf numFmtId="186" fontId="48" fillId="27" borderId="37" xfId="0" applyNumberFormat="1" applyFont="1" applyFill="1" applyBorder="1" applyAlignment="1" applyProtection="1">
      <alignment horizontal="center" vertical="center" shrinkToFit="1"/>
    </xf>
    <xf numFmtId="183" fontId="2" fillId="27" borderId="37" xfId="0" applyNumberFormat="1" applyFont="1" applyFill="1" applyBorder="1" applyAlignment="1" applyProtection="1">
      <alignment horizontal="center" vertical="center" shrinkToFit="1"/>
    </xf>
    <xf numFmtId="176" fontId="2" fillId="0" borderId="107" xfId="0" applyNumberFormat="1" applyFont="1" applyBorder="1" applyAlignment="1" applyProtection="1">
      <alignment horizontal="center" vertical="center" shrinkToFit="1"/>
    </xf>
    <xf numFmtId="0" fontId="2" fillId="0" borderId="108" xfId="0" applyFont="1" applyFill="1" applyBorder="1" applyAlignment="1" applyProtection="1">
      <alignment vertical="center" shrinkToFit="1"/>
    </xf>
    <xf numFmtId="0" fontId="40" fillId="27" borderId="37" xfId="0" applyFont="1" applyFill="1" applyBorder="1" applyAlignment="1" applyProtection="1">
      <alignment vertical="center" shrinkToFit="1"/>
    </xf>
    <xf numFmtId="0" fontId="2" fillId="0" borderId="37" xfId="0" applyFont="1" applyFill="1" applyBorder="1" applyAlignment="1" applyProtection="1">
      <alignment vertical="center" shrinkToFit="1"/>
    </xf>
    <xf numFmtId="0" fontId="2" fillId="0" borderId="107" xfId="0" applyFont="1" applyFill="1" applyBorder="1" applyAlignment="1" applyProtection="1">
      <alignment vertical="center" shrinkToFit="1"/>
    </xf>
    <xf numFmtId="0" fontId="2" fillId="0" borderId="105" xfId="0" applyFont="1" applyFill="1" applyBorder="1" applyAlignment="1" applyProtection="1">
      <alignment horizontal="right" vertical="center" shrinkToFit="1"/>
    </xf>
    <xf numFmtId="0" fontId="11" fillId="0" borderId="46" xfId="0" applyFont="1" applyBorder="1" applyAlignment="1" applyProtection="1">
      <alignment horizontal="right" vertical="center"/>
    </xf>
    <xf numFmtId="0" fontId="23" fillId="0" borderId="105" xfId="0" applyFont="1" applyFill="1" applyBorder="1" applyAlignment="1" applyProtection="1">
      <alignment horizontal="right" vertical="center" shrinkToFit="1"/>
    </xf>
    <xf numFmtId="0" fontId="23" fillId="0" borderId="46" xfId="0" applyFont="1" applyFill="1" applyBorder="1" applyAlignment="1" applyProtection="1">
      <alignment horizontal="right" vertical="center" shrinkToFit="1"/>
    </xf>
    <xf numFmtId="0" fontId="23" fillId="0" borderId="109" xfId="0" applyFont="1" applyFill="1" applyBorder="1" applyAlignment="1" applyProtection="1">
      <alignment horizontal="right" vertical="center" shrinkToFit="1"/>
    </xf>
    <xf numFmtId="0" fontId="23" fillId="0" borderId="101" xfId="0" applyFont="1" applyFill="1" applyBorder="1" applyAlignment="1" applyProtection="1">
      <alignment horizontal="right" vertical="center" shrinkToFit="1"/>
    </xf>
    <xf numFmtId="0" fontId="0" fillId="0" borderId="110" xfId="0" applyFill="1" applyBorder="1" applyAlignment="1" applyProtection="1">
      <alignment horizontal="right" vertical="center" shrinkToFit="1"/>
    </xf>
    <xf numFmtId="0" fontId="0" fillId="0" borderId="105" xfId="0" applyFill="1" applyBorder="1" applyAlignment="1" applyProtection="1">
      <alignment horizontal="right" vertical="center" shrinkToFit="1"/>
    </xf>
    <xf numFmtId="0" fontId="0" fillId="0" borderId="105" xfId="0" applyBorder="1" applyAlignment="1" applyProtection="1">
      <alignment horizontal="right" vertical="center" shrinkToFit="1"/>
    </xf>
    <xf numFmtId="0" fontId="2" fillId="0" borderId="105" xfId="0" applyFont="1" applyBorder="1" applyAlignment="1" applyProtection="1">
      <alignment horizontal="right" vertical="center" shrinkToFit="1"/>
    </xf>
    <xf numFmtId="0" fontId="0" fillId="0" borderId="47" xfId="0" applyFill="1" applyBorder="1" applyAlignment="1" applyProtection="1">
      <alignment horizontal="right" vertical="center" shrinkToFit="1"/>
    </xf>
    <xf numFmtId="0" fontId="2" fillId="0" borderId="48" xfId="0" applyFont="1" applyFill="1" applyBorder="1" applyAlignment="1" applyProtection="1">
      <alignment horizontal="right" vertical="center" shrinkToFit="1"/>
    </xf>
    <xf numFmtId="0" fontId="2" fillId="0" borderId="110" xfId="0" applyFont="1" applyFill="1" applyBorder="1" applyAlignment="1" applyProtection="1">
      <alignment horizontal="right" vertical="center" shrinkToFit="1"/>
    </xf>
    <xf numFmtId="0" fontId="4" fillId="0" borderId="109" xfId="0" applyFont="1" applyBorder="1" applyAlignment="1" applyProtection="1">
      <alignment horizontal="right" vertical="center"/>
    </xf>
    <xf numFmtId="0" fontId="4" fillId="0" borderId="46" xfId="0" applyFont="1" applyBorder="1" applyAlignment="1" applyProtection="1">
      <alignment horizontal="right" vertical="center"/>
    </xf>
    <xf numFmtId="0" fontId="0" fillId="0" borderId="111" xfId="0" applyBorder="1" applyAlignment="1" applyProtection="1">
      <alignment vertical="center"/>
    </xf>
    <xf numFmtId="0" fontId="5" fillId="27" borderId="12" xfId="0" applyFont="1" applyFill="1" applyBorder="1" applyAlignment="1" applyProtection="1">
      <alignment vertical="center" shrinkToFit="1"/>
    </xf>
    <xf numFmtId="0" fontId="48" fillId="27" borderId="12" xfId="0" applyFont="1" applyFill="1" applyBorder="1" applyAlignment="1" applyProtection="1">
      <alignment horizontal="center" vertical="center" shrinkToFit="1"/>
    </xf>
    <xf numFmtId="0" fontId="5" fillId="27" borderId="67" xfId="0" applyFont="1" applyFill="1" applyBorder="1" applyAlignment="1" applyProtection="1">
      <alignment vertical="center"/>
    </xf>
    <xf numFmtId="0" fontId="2" fillId="27" borderId="64" xfId="0" applyFont="1" applyFill="1" applyBorder="1" applyAlignment="1" applyProtection="1">
      <alignment horizontal="right" vertical="center" shrinkToFit="1"/>
    </xf>
    <xf numFmtId="0" fontId="2" fillId="0" borderId="97" xfId="0" applyFont="1" applyFill="1" applyBorder="1" applyAlignment="1" applyProtection="1">
      <alignment vertical="center" shrinkToFit="1"/>
    </xf>
    <xf numFmtId="186" fontId="40" fillId="27" borderId="10" xfId="0" applyNumberFormat="1" applyFont="1" applyFill="1" applyBorder="1" applyAlignment="1" applyProtection="1">
      <alignment horizontal="center" vertical="center" shrinkToFit="1"/>
    </xf>
    <xf numFmtId="183" fontId="2" fillId="27" borderId="11" xfId="0" applyNumberFormat="1" applyFont="1" applyFill="1" applyBorder="1" applyAlignment="1" applyProtection="1">
      <alignment horizontal="center" vertical="center" shrinkToFit="1"/>
    </xf>
    <xf numFmtId="176" fontId="2" fillId="0" borderId="18" xfId="0" applyNumberFormat="1" applyFont="1" applyBorder="1" applyAlignment="1" applyProtection="1">
      <alignment horizontal="center" vertical="center" shrinkToFit="1"/>
    </xf>
    <xf numFmtId="0" fontId="38" fillId="27" borderId="64" xfId="0" applyFont="1" applyFill="1" applyBorder="1" applyAlignment="1" applyProtection="1">
      <alignment horizontal="left" vertical="center" shrinkToFit="1"/>
    </xf>
    <xf numFmtId="177" fontId="11" fillId="0" borderId="0" xfId="0" applyNumberFormat="1" applyFont="1" applyBorder="1" applyAlignment="1" applyProtection="1">
      <alignment horizontal="center" vertical="center"/>
    </xf>
    <xf numFmtId="186" fontId="40" fillId="27" borderId="76" xfId="66" applyNumberFormat="1" applyFont="1" applyFill="1" applyBorder="1" applyAlignment="1" applyProtection="1">
      <alignment horizontal="right" vertical="center" indent="1" shrinkToFit="1"/>
    </xf>
    <xf numFmtId="0" fontId="4" fillId="0" borderId="112" xfId="0" applyFont="1" applyBorder="1" applyAlignment="1" applyProtection="1">
      <alignment vertical="center"/>
    </xf>
    <xf numFmtId="0" fontId="11" fillId="0" borderId="59" xfId="0" applyFont="1" applyBorder="1" applyAlignment="1" applyProtection="1">
      <alignment horizontal="right" vertical="center"/>
    </xf>
    <xf numFmtId="191" fontId="43" fillId="27" borderId="63" xfId="0" applyNumberFormat="1" applyFont="1" applyFill="1" applyBorder="1" applyAlignment="1" applyProtection="1">
      <alignment horizontal="center" vertical="center" shrinkToFit="1"/>
    </xf>
    <xf numFmtId="182" fontId="43" fillId="27" borderId="113" xfId="0" applyNumberFormat="1" applyFont="1" applyFill="1" applyBorder="1" applyAlignment="1" applyProtection="1">
      <alignment horizontal="center" vertical="center" shrinkToFit="1"/>
    </xf>
    <xf numFmtId="186" fontId="70" fillId="0" borderId="114" xfId="66" applyNumberFormat="1" applyFont="1" applyFill="1" applyBorder="1" applyAlignment="1" applyProtection="1">
      <alignment horizontal="right" vertical="center" indent="1" shrinkToFit="1"/>
    </xf>
    <xf numFmtId="0" fontId="4" fillId="0" borderId="0" xfId="0" applyFont="1" applyBorder="1" applyAlignment="1" applyProtection="1">
      <alignment vertical="center" wrapText="1"/>
    </xf>
    <xf numFmtId="179" fontId="71" fillId="0" borderId="20" xfId="0" applyNumberFormat="1" applyFont="1" applyFill="1" applyBorder="1" applyAlignment="1" applyProtection="1">
      <alignment horizontal="left" vertical="center" wrapText="1"/>
    </xf>
    <xf numFmtId="0" fontId="4" fillId="0" borderId="115" xfId="0" applyFont="1" applyBorder="1" applyAlignment="1" applyProtection="1">
      <alignment vertical="center" wrapText="1"/>
    </xf>
    <xf numFmtId="0" fontId="4" fillId="0" borderId="19" xfId="0" applyFont="1" applyBorder="1" applyAlignment="1" applyProtection="1">
      <alignment vertical="center" wrapText="1"/>
    </xf>
    <xf numFmtId="178" fontId="71" fillId="0" borderId="15" xfId="0" applyNumberFormat="1" applyFont="1" applyFill="1" applyBorder="1" applyAlignment="1" applyProtection="1">
      <alignment horizontal="left" vertical="center" wrapText="1"/>
    </xf>
    <xf numFmtId="178" fontId="2" fillId="0" borderId="0" xfId="0" applyNumberFormat="1" applyFont="1" applyFill="1" applyBorder="1" applyAlignment="1" applyProtection="1">
      <alignment horizontal="left" vertical="center" wrapText="1"/>
    </xf>
    <xf numFmtId="0" fontId="11" fillId="0" borderId="105" xfId="0" applyFont="1" applyBorder="1" applyAlignment="1" applyProtection="1">
      <alignment horizontal="left" vertical="center" wrapText="1"/>
    </xf>
    <xf numFmtId="0" fontId="11" fillId="0" borderId="105" xfId="0" applyFont="1" applyBorder="1" applyAlignment="1" applyProtection="1">
      <alignment horizontal="left" vertical="center"/>
    </xf>
    <xf numFmtId="0" fontId="2" fillId="0" borderId="0" xfId="66" applyNumberFormat="1" applyFill="1" applyBorder="1" applyAlignment="1" applyProtection="1">
      <alignment vertical="center"/>
    </xf>
    <xf numFmtId="0" fontId="4" fillId="0" borderId="0" xfId="0" applyFont="1" applyFill="1" applyBorder="1" applyAlignment="1" applyProtection="1">
      <alignment vertical="center" wrapText="1"/>
    </xf>
    <xf numFmtId="0" fontId="4" fillId="0" borderId="13" xfId="0" applyFont="1" applyBorder="1" applyAlignment="1" applyProtection="1">
      <alignment vertical="center" wrapText="1"/>
    </xf>
    <xf numFmtId="178" fontId="71" fillId="0" borderId="92" xfId="0" applyNumberFormat="1" applyFont="1" applyFill="1" applyBorder="1" applyAlignment="1" applyProtection="1">
      <alignment horizontal="left" vertical="center" wrapText="1"/>
    </xf>
    <xf numFmtId="0" fontId="40" fillId="0" borderId="80" xfId="0" applyFont="1" applyFill="1" applyBorder="1" applyAlignment="1" applyProtection="1">
      <alignment vertical="center" shrinkToFit="1"/>
    </xf>
    <xf numFmtId="0" fontId="5" fillId="27" borderId="37" xfId="0" applyNumberFormat="1" applyFont="1" applyFill="1" applyBorder="1" applyAlignment="1" applyProtection="1">
      <alignment vertical="center" shrinkToFit="1"/>
    </xf>
    <xf numFmtId="0" fontId="4" fillId="0" borderId="35" xfId="0" applyFont="1" applyBorder="1" applyAlignment="1" applyProtection="1">
      <alignment horizontal="center" vertical="center"/>
    </xf>
    <xf numFmtId="0" fontId="4" fillId="0" borderId="43" xfId="0" applyFont="1" applyBorder="1" applyAlignment="1" applyProtection="1">
      <alignment horizontal="center" vertical="center"/>
    </xf>
    <xf numFmtId="0" fontId="11" fillId="0" borderId="116" xfId="0" applyFont="1" applyBorder="1" applyAlignment="1" applyProtection="1">
      <alignment horizontal="right" vertical="center"/>
    </xf>
    <xf numFmtId="0" fontId="4" fillId="0" borderId="117" xfId="0" applyFont="1" applyBorder="1" applyAlignment="1" applyProtection="1">
      <alignment vertical="center"/>
    </xf>
    <xf numFmtId="0" fontId="11" fillId="0" borderId="110" xfId="0" applyFont="1" applyBorder="1" applyAlignment="1" applyProtection="1">
      <alignment horizontal="left" vertical="center"/>
    </xf>
    <xf numFmtId="0" fontId="2" fillId="0" borderId="51" xfId="0" applyFont="1" applyFill="1" applyBorder="1" applyAlignment="1" applyProtection="1">
      <alignment horizontal="left" vertical="center" shrinkToFit="1"/>
    </xf>
    <xf numFmtId="0" fontId="23" fillId="0" borderId="110" xfId="0" applyFont="1" applyFill="1" applyBorder="1" applyAlignment="1" applyProtection="1">
      <alignment horizontal="right" vertical="center" shrinkToFit="1"/>
    </xf>
    <xf numFmtId="188" fontId="33" fillId="0" borderId="118" xfId="0" applyNumberFormat="1" applyFont="1" applyFill="1" applyBorder="1" applyAlignment="1" applyProtection="1">
      <alignment vertical="center" shrinkToFit="1"/>
    </xf>
    <xf numFmtId="188" fontId="33" fillId="0" borderId="0" xfId="0" applyNumberFormat="1" applyFont="1" applyFill="1" applyBorder="1" applyAlignment="1" applyProtection="1">
      <alignment vertical="center" shrinkToFit="1"/>
    </xf>
    <xf numFmtId="188" fontId="33" fillId="0" borderId="64" xfId="0" applyNumberFormat="1" applyFont="1" applyFill="1" applyBorder="1" applyAlignment="1" applyProtection="1">
      <alignment vertical="center" shrinkToFit="1"/>
    </xf>
    <xf numFmtId="0" fontId="11" fillId="0" borderId="119" xfId="0" applyFont="1" applyBorder="1" applyAlignment="1" applyProtection="1">
      <alignment horizontal="center" vertical="center"/>
    </xf>
    <xf numFmtId="0" fontId="11" fillId="0" borderId="67" xfId="0" applyFont="1" applyBorder="1" applyAlignment="1" applyProtection="1">
      <alignment horizontal="center" vertical="center"/>
    </xf>
    <xf numFmtId="0" fontId="11" fillId="0" borderId="96" xfId="0" applyFont="1" applyBorder="1" applyAlignment="1" applyProtection="1">
      <alignment horizontal="center" vertical="center"/>
    </xf>
    <xf numFmtId="177" fontId="33" fillId="0" borderId="119" xfId="0" applyNumberFormat="1" applyFont="1" applyFill="1" applyBorder="1" applyAlignment="1" applyProtection="1">
      <alignment horizontal="center" vertical="center" shrinkToFit="1"/>
    </xf>
    <xf numFmtId="177" fontId="33" fillId="0" borderId="67" xfId="0" applyNumberFormat="1" applyFont="1" applyFill="1" applyBorder="1" applyAlignment="1" applyProtection="1">
      <alignment horizontal="center" vertical="center" shrinkToFit="1"/>
    </xf>
    <xf numFmtId="0" fontId="23" fillId="0" borderId="119" xfId="0" applyFont="1" applyFill="1" applyBorder="1" applyAlignment="1" applyProtection="1">
      <alignment horizontal="left" vertical="center" shrinkToFit="1"/>
    </xf>
    <xf numFmtId="0" fontId="23" fillId="0" borderId="67" xfId="0" applyFont="1" applyFill="1" applyBorder="1" applyAlignment="1" applyProtection="1">
      <alignment horizontal="left" vertical="center" shrinkToFit="1"/>
    </xf>
    <xf numFmtId="0" fontId="23" fillId="0" borderId="96" xfId="0" applyFont="1" applyFill="1" applyBorder="1" applyAlignment="1" applyProtection="1">
      <alignment horizontal="left" vertical="center" shrinkToFit="1"/>
    </xf>
    <xf numFmtId="0" fontId="0" fillId="0" borderId="120" xfId="0" applyFill="1" applyBorder="1" applyAlignment="1" applyProtection="1">
      <alignment horizontal="center" vertical="center" shrinkToFit="1"/>
    </xf>
    <xf numFmtId="0" fontId="2" fillId="0" borderId="121" xfId="0" applyFont="1" applyFill="1" applyBorder="1" applyAlignment="1" applyProtection="1">
      <alignment vertical="center" shrinkToFit="1"/>
    </xf>
    <xf numFmtId="0" fontId="2" fillId="0" borderId="122" xfId="0" applyFont="1" applyFill="1" applyBorder="1" applyAlignment="1" applyProtection="1">
      <alignment vertical="center" shrinkToFit="1"/>
    </xf>
    <xf numFmtId="0" fontId="4" fillId="0" borderId="105" xfId="0" applyFont="1" applyBorder="1" applyAlignment="1" applyProtection="1">
      <alignment horizontal="left" vertical="center"/>
    </xf>
    <xf numFmtId="0" fontId="4" fillId="0" borderId="47" xfId="0" applyFont="1" applyBorder="1" applyAlignment="1" applyProtection="1">
      <alignment vertical="center"/>
    </xf>
    <xf numFmtId="0" fontId="2" fillId="0" borderId="105" xfId="0" applyFont="1" applyFill="1" applyBorder="1" applyAlignment="1" applyProtection="1">
      <alignment vertical="center" shrinkToFit="1"/>
    </xf>
    <xf numFmtId="0" fontId="23" fillId="0" borderId="0" xfId="0" applyFont="1" applyBorder="1" applyAlignment="1" applyProtection="1">
      <alignment horizontal="right" vertical="center" shrinkToFit="1"/>
    </xf>
    <xf numFmtId="0" fontId="23" fillId="0" borderId="17" xfId="0" applyFont="1" applyBorder="1" applyAlignment="1" applyProtection="1">
      <alignment horizontal="right" vertical="center" shrinkToFit="1"/>
    </xf>
    <xf numFmtId="0" fontId="40" fillId="0" borderId="83" xfId="0" applyFont="1" applyFill="1" applyBorder="1" applyAlignment="1" applyProtection="1">
      <alignment vertical="center" shrinkToFit="1"/>
    </xf>
    <xf numFmtId="0" fontId="4" fillId="0" borderId="123" xfId="0" applyFont="1" applyBorder="1" applyAlignment="1" applyProtection="1">
      <alignment vertical="center" wrapText="1"/>
    </xf>
    <xf numFmtId="179" fontId="71" fillId="0" borderId="124" xfId="0" applyNumberFormat="1" applyFont="1" applyFill="1" applyBorder="1" applyAlignment="1" applyProtection="1">
      <alignment horizontal="left" vertical="center" wrapText="1"/>
    </xf>
    <xf numFmtId="0" fontId="11" fillId="0" borderId="125" xfId="0" applyFont="1" applyBorder="1" applyAlignment="1" applyProtection="1">
      <alignment horizontal="center" vertical="center"/>
    </xf>
    <xf numFmtId="177" fontId="33" fillId="0" borderId="125" xfId="0" applyNumberFormat="1" applyFont="1" applyFill="1" applyBorder="1" applyAlignment="1" applyProtection="1">
      <alignment horizontal="center" vertical="center" shrinkToFit="1"/>
    </xf>
    <xf numFmtId="0" fontId="40" fillId="0" borderId="126" xfId="0" applyFont="1" applyBorder="1" applyAlignment="1" applyProtection="1">
      <alignment vertical="center"/>
    </xf>
    <xf numFmtId="0" fontId="2" fillId="0" borderId="77" xfId="0" applyNumberFormat="1" applyFont="1" applyFill="1" applyBorder="1" applyAlignment="1" applyProtection="1">
      <alignment horizontal="left" vertical="center" shrinkToFit="1"/>
    </xf>
    <xf numFmtId="178" fontId="2" fillId="0" borderId="80" xfId="0" applyNumberFormat="1" applyFont="1" applyFill="1" applyBorder="1" applyAlignment="1" applyProtection="1">
      <alignment horizontal="left" vertical="center" wrapText="1"/>
    </xf>
    <xf numFmtId="179" fontId="2" fillId="0" borderId="80" xfId="0" applyNumberFormat="1" applyFont="1" applyFill="1" applyBorder="1" applyAlignment="1" applyProtection="1">
      <alignment horizontal="left" vertical="center" wrapText="1"/>
    </xf>
    <xf numFmtId="187" fontId="35" fillId="0" borderId="124" xfId="0" applyNumberFormat="1" applyFont="1" applyFill="1" applyBorder="1" applyAlignment="1" applyProtection="1">
      <alignment vertical="center" shrinkToFit="1"/>
    </xf>
    <xf numFmtId="0" fontId="33" fillId="0" borderId="0" xfId="0" applyFont="1" applyBorder="1" applyAlignment="1" applyProtection="1">
      <alignment vertical="center"/>
    </xf>
    <xf numFmtId="0" fontId="4" fillId="0" borderId="127" xfId="0" applyFont="1" applyBorder="1" applyAlignment="1" applyProtection="1">
      <alignment vertical="center"/>
    </xf>
    <xf numFmtId="49" fontId="0" fillId="27" borderId="119" xfId="0" applyNumberFormat="1" applyFill="1" applyBorder="1" applyAlignment="1" applyProtection="1">
      <alignment vertical="center"/>
    </xf>
    <xf numFmtId="0" fontId="0" fillId="0" borderId="0" xfId="0" applyFill="1" applyBorder="1" applyAlignment="1" applyProtection="1">
      <alignment vertical="center" shrinkToFit="1"/>
    </xf>
    <xf numFmtId="0" fontId="0" fillId="0" borderId="12" xfId="0" applyFill="1" applyBorder="1" applyAlignment="1" applyProtection="1">
      <alignment vertical="center" shrinkToFit="1"/>
    </xf>
    <xf numFmtId="0" fontId="0" fillId="0" borderId="128" xfId="0" applyFill="1" applyBorder="1" applyAlignment="1" applyProtection="1">
      <alignment horizontal="center" vertical="center" shrinkToFit="1"/>
    </xf>
    <xf numFmtId="0" fontId="0" fillId="0" borderId="65" xfId="0" applyFill="1" applyBorder="1" applyAlignment="1" applyProtection="1">
      <alignment horizontal="center" vertical="center" shrinkToFit="1"/>
    </xf>
    <xf numFmtId="0" fontId="40" fillId="0" borderId="0" xfId="0" applyFont="1" applyFill="1" applyBorder="1" applyAlignment="1" applyProtection="1">
      <alignment vertical="center" shrinkToFit="1"/>
    </xf>
    <xf numFmtId="0" fontId="11" fillId="0" borderId="0" xfId="0" applyFont="1" applyBorder="1" applyAlignment="1" applyProtection="1">
      <alignment horizontal="right" vertical="center"/>
    </xf>
    <xf numFmtId="0" fontId="11" fillId="0" borderId="0" xfId="0" applyFont="1" applyFill="1" applyBorder="1" applyAlignment="1" applyProtection="1">
      <alignment vertical="center"/>
    </xf>
    <xf numFmtId="186" fontId="40" fillId="0" borderId="0" xfId="66" applyNumberFormat="1" applyFont="1" applyFill="1" applyBorder="1" applyAlignment="1" applyProtection="1">
      <alignment horizontal="right" vertical="center" indent="1"/>
    </xf>
    <xf numFmtId="0" fontId="5" fillId="39" borderId="10" xfId="0" applyFont="1" applyFill="1" applyBorder="1" applyAlignment="1" applyProtection="1">
      <alignment horizontal="center" vertical="center" shrinkToFit="1"/>
    </xf>
    <xf numFmtId="0" fontId="20" fillId="0" borderId="114" xfId="0" applyFont="1" applyBorder="1" applyAlignment="1" applyProtection="1">
      <alignment vertical="center"/>
    </xf>
    <xf numFmtId="0" fontId="5" fillId="39" borderId="12" xfId="0" applyFont="1" applyFill="1" applyBorder="1" applyAlignment="1" applyProtection="1">
      <alignment horizontal="center" vertical="center" shrinkToFit="1"/>
    </xf>
    <xf numFmtId="186" fontId="47" fillId="40" borderId="129" xfId="0" applyNumberFormat="1" applyFont="1" applyFill="1" applyBorder="1" applyAlignment="1" applyProtection="1">
      <alignment vertical="center"/>
      <protection locked="0"/>
    </xf>
    <xf numFmtId="0" fontId="11" fillId="0" borderId="0" xfId="0" applyFont="1" applyFill="1" applyBorder="1" applyAlignment="1">
      <alignment vertical="center"/>
    </xf>
    <xf numFmtId="0" fontId="66" fillId="0" borderId="0" xfId="0" applyFont="1" applyFill="1" applyBorder="1" applyAlignment="1">
      <alignment vertical="center" shrinkToFit="1"/>
    </xf>
    <xf numFmtId="179" fontId="2" fillId="0" borderId="74" xfId="0" applyNumberFormat="1" applyFont="1" applyFill="1" applyBorder="1" applyAlignment="1" applyProtection="1">
      <alignment horizontal="left" vertical="center" shrinkToFit="1"/>
      <protection locked="0"/>
    </xf>
    <xf numFmtId="179" fontId="2" fillId="0" borderId="40" xfId="0" applyNumberFormat="1" applyFont="1" applyFill="1" applyBorder="1" applyAlignment="1" applyProtection="1">
      <alignment horizontal="left" vertical="center" shrinkToFit="1"/>
      <protection locked="0"/>
    </xf>
    <xf numFmtId="0" fontId="11" fillId="0" borderId="0" xfId="0" applyFont="1" applyFill="1" applyBorder="1" applyAlignment="1">
      <alignment horizontal="left" vertical="center"/>
    </xf>
    <xf numFmtId="0" fontId="0" fillId="0" borderId="0" xfId="0" applyAlignment="1">
      <alignment vertical="center"/>
    </xf>
    <xf numFmtId="0" fontId="0" fillId="35" borderId="0" xfId="0" applyFill="1" applyBorder="1" applyAlignment="1">
      <alignment vertical="center"/>
    </xf>
    <xf numFmtId="0" fontId="4" fillId="0" borderId="98" xfId="0" applyFont="1" applyBorder="1" applyAlignment="1" applyProtection="1">
      <alignment horizontal="center" vertical="center"/>
    </xf>
    <xf numFmtId="0" fontId="0" fillId="0" borderId="28" xfId="0" applyBorder="1" applyAlignment="1">
      <alignment horizontal="center" vertical="center"/>
    </xf>
    <xf numFmtId="0" fontId="15" fillId="0" borderId="28" xfId="0" applyFont="1" applyBorder="1" applyAlignment="1">
      <alignment horizontal="center" vertical="center" wrapText="1"/>
    </xf>
    <xf numFmtId="0" fontId="50" fillId="0" borderId="44" xfId="0" applyFont="1" applyBorder="1" applyAlignment="1">
      <alignment vertical="center" justifyLastLine="1"/>
    </xf>
    <xf numFmtId="0" fontId="78" fillId="0" borderId="0" xfId="0" applyFont="1">
      <alignment vertical="center"/>
    </xf>
    <xf numFmtId="177" fontId="28" fillId="0" borderId="0" xfId="0" applyNumberFormat="1" applyFont="1" applyAlignment="1">
      <alignment horizontal="left" vertical="center"/>
    </xf>
    <xf numFmtId="0" fontId="28" fillId="0" borderId="0" xfId="0" applyFont="1" applyAlignment="1">
      <alignment vertical="center"/>
    </xf>
    <xf numFmtId="0" fontId="73" fillId="0" borderId="0" xfId="0" applyFont="1">
      <alignment vertical="center"/>
    </xf>
    <xf numFmtId="0" fontId="73" fillId="0" borderId="0" xfId="0" applyFont="1" applyAlignment="1">
      <alignment horizontal="right" vertical="center"/>
    </xf>
    <xf numFmtId="49" fontId="73" fillId="0" borderId="0" xfId="0" applyNumberFormat="1" applyFont="1" applyAlignment="1">
      <alignment horizontal="right" vertical="center"/>
    </xf>
    <xf numFmtId="0" fontId="28" fillId="0" borderId="0" xfId="0" applyFont="1" applyAlignment="1">
      <alignment horizontal="right" vertical="center"/>
    </xf>
    <xf numFmtId="187" fontId="28" fillId="0" borderId="0" xfId="0" applyNumberFormat="1" applyFont="1" applyAlignment="1">
      <alignment horizontal="center" vertical="center"/>
    </xf>
    <xf numFmtId="0" fontId="78" fillId="0" borderId="45" xfId="0" applyFont="1" applyBorder="1" applyAlignment="1">
      <alignment horizontal="distributed" vertical="center" justifyLastLine="1"/>
    </xf>
    <xf numFmtId="0" fontId="0" fillId="0" borderId="45" xfId="0" applyFont="1" applyBorder="1" applyAlignment="1">
      <alignment horizontal="center" vertical="center"/>
    </xf>
    <xf numFmtId="0" fontId="78" fillId="0" borderId="35" xfId="0" applyFont="1" applyBorder="1" applyAlignment="1">
      <alignment horizontal="distributed" vertical="center" indent="2"/>
    </xf>
    <xf numFmtId="0" fontId="0" fillId="0" borderId="44" xfId="0" applyFont="1" applyBorder="1" applyAlignment="1">
      <alignment horizontal="center" vertical="center" wrapText="1"/>
    </xf>
    <xf numFmtId="182" fontId="0" fillId="0" borderId="44" xfId="0" applyNumberFormat="1" applyFont="1" applyBorder="1" applyAlignment="1">
      <alignment horizontal="right" vertical="center"/>
    </xf>
    <xf numFmtId="0" fontId="0" fillId="0" borderId="44" xfId="0" applyFont="1" applyBorder="1" applyAlignment="1">
      <alignment horizontal="center" vertical="center"/>
    </xf>
    <xf numFmtId="191" fontId="0" fillId="0" borderId="44" xfId="66" applyNumberFormat="1" applyFont="1" applyBorder="1" applyAlignment="1">
      <alignment horizontal="right" vertical="center"/>
    </xf>
    <xf numFmtId="0" fontId="15" fillId="0" borderId="45" xfId="0" applyFont="1" applyBorder="1" applyAlignment="1">
      <alignment horizontal="center" vertical="center" wrapText="1"/>
    </xf>
    <xf numFmtId="177" fontId="11" fillId="0" borderId="0" xfId="0" applyNumberFormat="1" applyFont="1" applyBorder="1" applyAlignment="1" applyProtection="1">
      <alignment vertical="center"/>
    </xf>
    <xf numFmtId="0" fontId="0" fillId="0" borderId="67" xfId="0" applyFill="1" applyBorder="1" applyAlignment="1" applyProtection="1">
      <alignment vertical="center" shrinkToFit="1"/>
    </xf>
    <xf numFmtId="0" fontId="40" fillId="27" borderId="67" xfId="0" applyFont="1" applyFill="1" applyBorder="1" applyAlignment="1" applyProtection="1">
      <alignment vertical="center" shrinkToFit="1"/>
    </xf>
    <xf numFmtId="0" fontId="40" fillId="27" borderId="67" xfId="0" applyFont="1" applyFill="1" applyBorder="1" applyAlignment="1" applyProtection="1">
      <alignment horizontal="right" vertical="center" shrinkToFit="1"/>
    </xf>
    <xf numFmtId="0" fontId="40" fillId="27" borderId="12" xfId="0" applyFont="1" applyFill="1" applyBorder="1" applyAlignment="1" applyProtection="1">
      <alignment vertical="center" shrinkToFit="1"/>
    </xf>
    <xf numFmtId="0" fontId="40" fillId="27" borderId="12" xfId="0" applyFont="1" applyFill="1" applyBorder="1" applyAlignment="1" applyProtection="1">
      <alignment horizontal="right" vertical="center" shrinkToFit="1"/>
    </xf>
    <xf numFmtId="0" fontId="48" fillId="27" borderId="37" xfId="0" applyNumberFormat="1" applyFont="1" applyFill="1" applyBorder="1" applyAlignment="1" applyProtection="1">
      <alignment horizontal="center" vertical="center" shrinkToFit="1"/>
    </xf>
    <xf numFmtId="0" fontId="2" fillId="0" borderId="81" xfId="0" applyFont="1" applyFill="1" applyBorder="1" applyAlignment="1">
      <alignment vertical="top" wrapText="1"/>
    </xf>
    <xf numFmtId="0" fontId="73" fillId="0" borderId="86" xfId="0" applyFont="1" applyFill="1" applyBorder="1" applyAlignment="1">
      <alignment vertical="top" wrapText="1"/>
    </xf>
    <xf numFmtId="38" fontId="2" fillId="0" borderId="91" xfId="66" applyFont="1" applyFill="1" applyBorder="1" applyAlignment="1">
      <alignment horizontal="center"/>
    </xf>
    <xf numFmtId="38" fontId="2" fillId="0" borderId="92" xfId="66" applyFont="1" applyFill="1" applyBorder="1" applyAlignment="1">
      <alignment horizontal="center"/>
    </xf>
    <xf numFmtId="38" fontId="2" fillId="0" borderId="13" xfId="66" applyFont="1" applyFill="1" applyBorder="1" applyAlignment="1"/>
    <xf numFmtId="38" fontId="2" fillId="0" borderId="25" xfId="66" applyFont="1" applyFill="1" applyBorder="1" applyAlignment="1"/>
    <xf numFmtId="38" fontId="2" fillId="0" borderId="92" xfId="66" applyFont="1" applyFill="1" applyBorder="1" applyAlignment="1"/>
    <xf numFmtId="38" fontId="2" fillId="0" borderId="86" xfId="66" applyFont="1" applyFill="1" applyBorder="1" applyAlignment="1"/>
    <xf numFmtId="0" fontId="2" fillId="0" borderId="0" xfId="92" applyBorder="1"/>
    <xf numFmtId="0" fontId="2" fillId="0" borderId="56" xfId="92" applyBorder="1"/>
    <xf numFmtId="0" fontId="2" fillId="0" borderId="57" xfId="0" applyFont="1" applyFill="1" applyBorder="1" applyAlignment="1">
      <alignment horizontal="left"/>
    </xf>
    <xf numFmtId="0" fontId="2" fillId="0" borderId="93" xfId="0" applyFont="1" applyFill="1" applyBorder="1" applyAlignment="1">
      <alignment horizontal="left"/>
    </xf>
    <xf numFmtId="0" fontId="2" fillId="0" borderId="133" xfId="0" applyFont="1" applyFill="1" applyBorder="1" applyAlignment="1">
      <alignment horizontal="centerContinuous"/>
    </xf>
    <xf numFmtId="0" fontId="2" fillId="0" borderId="68" xfId="0" applyFont="1" applyFill="1" applyBorder="1" applyAlignment="1">
      <alignment horizontal="centerContinuous"/>
    </xf>
    <xf numFmtId="0" fontId="2" fillId="0" borderId="93" xfId="0" applyFont="1" applyFill="1" applyBorder="1" applyAlignment="1">
      <alignment horizontal="centerContinuous"/>
    </xf>
    <xf numFmtId="3" fontId="0" fillId="0" borderId="82" xfId="0" applyNumberFormat="1" applyFill="1" applyBorder="1" applyAlignment="1">
      <alignment horizontal="centerContinuous"/>
    </xf>
    <xf numFmtId="194" fontId="2" fillId="0" borderId="84" xfId="0" applyNumberFormat="1" applyFont="1" applyFill="1" applyBorder="1" applyAlignment="1"/>
    <xf numFmtId="0" fontId="0" fillId="0" borderId="56" xfId="0" applyFill="1" applyBorder="1" applyAlignment="1">
      <alignment horizontal="left"/>
    </xf>
    <xf numFmtId="0" fontId="0" fillId="0" borderId="16" xfId="0" applyFill="1" applyBorder="1" applyAlignment="1">
      <alignment horizontal="left"/>
    </xf>
    <xf numFmtId="0" fontId="24" fillId="0" borderId="48" xfId="0" applyFont="1" applyFill="1" applyBorder="1" applyAlignment="1">
      <alignment horizontal="right" vertical="center"/>
    </xf>
    <xf numFmtId="0" fontId="0" fillId="0" borderId="82" xfId="0" applyFill="1" applyBorder="1" applyAlignment="1">
      <alignment horizontal="centerContinuous"/>
    </xf>
    <xf numFmtId="0" fontId="24" fillId="0" borderId="73" xfId="0" applyFont="1" applyBorder="1" applyAlignment="1">
      <alignment horizontal="left"/>
    </xf>
    <xf numFmtId="49" fontId="82" fillId="0" borderId="0" xfId="0" applyNumberFormat="1" applyFont="1">
      <alignment vertical="center"/>
    </xf>
    <xf numFmtId="49" fontId="82" fillId="0" borderId="13" xfId="0" applyNumberFormat="1" applyFont="1" applyBorder="1">
      <alignment vertical="center"/>
    </xf>
    <xf numFmtId="0" fontId="82" fillId="0" borderId="25" xfId="0" applyFont="1" applyBorder="1">
      <alignment vertical="center"/>
    </xf>
    <xf numFmtId="0" fontId="82" fillId="0" borderId="92" xfId="0" applyFont="1" applyBorder="1">
      <alignment vertical="center"/>
    </xf>
    <xf numFmtId="0" fontId="82" fillId="0" borderId="16" xfId="0" applyFont="1" applyBorder="1">
      <alignment vertical="center"/>
    </xf>
    <xf numFmtId="49" fontId="82" fillId="0" borderId="16" xfId="0" applyNumberFormat="1" applyFont="1" applyBorder="1">
      <alignment vertical="center"/>
    </xf>
    <xf numFmtId="0" fontId="82" fillId="0" borderId="80" xfId="0" applyFont="1" applyBorder="1">
      <alignment vertical="center"/>
    </xf>
    <xf numFmtId="0" fontId="82" fillId="0" borderId="46" xfId="0" applyFont="1" applyBorder="1">
      <alignment vertical="center"/>
    </xf>
    <xf numFmtId="0" fontId="82" fillId="0" borderId="137" xfId="0" applyFont="1" applyBorder="1">
      <alignment vertical="center"/>
    </xf>
    <xf numFmtId="0" fontId="84" fillId="0" borderId="138" xfId="0" applyFont="1" applyBorder="1">
      <alignment vertical="center"/>
    </xf>
    <xf numFmtId="0" fontId="82" fillId="0" borderId="139" xfId="0" applyFont="1" applyBorder="1">
      <alignment vertical="center"/>
    </xf>
    <xf numFmtId="0" fontId="82" fillId="0" borderId="140" xfId="0" applyFont="1" applyBorder="1">
      <alignment vertical="center"/>
    </xf>
    <xf numFmtId="0" fontId="82" fillId="0" borderId="35" xfId="0" applyFont="1" applyBorder="1">
      <alignment vertical="center"/>
    </xf>
    <xf numFmtId="0" fontId="82" fillId="0" borderId="83" xfId="0" applyFont="1" applyBorder="1">
      <alignment vertical="center"/>
    </xf>
    <xf numFmtId="0" fontId="84" fillId="0" borderId="141" xfId="0" applyFont="1" applyBorder="1">
      <alignment vertical="center"/>
    </xf>
    <xf numFmtId="0" fontId="82" fillId="0" borderId="141" xfId="0" applyFont="1" applyBorder="1">
      <alignment vertical="center"/>
    </xf>
    <xf numFmtId="0" fontId="82" fillId="0" borderId="142" xfId="0" applyFont="1" applyBorder="1">
      <alignment vertical="center"/>
    </xf>
    <xf numFmtId="0" fontId="82" fillId="0" borderId="143" xfId="0" applyFont="1" applyBorder="1">
      <alignment vertical="center"/>
    </xf>
    <xf numFmtId="0" fontId="82" fillId="0" borderId="45" xfId="0" applyFont="1" applyBorder="1">
      <alignment vertical="center"/>
    </xf>
    <xf numFmtId="0" fontId="86" fillId="0" borderId="143" xfId="0" applyFont="1" applyBorder="1" applyAlignment="1">
      <alignment vertical="top" wrapText="1"/>
    </xf>
    <xf numFmtId="0" fontId="86" fillId="0" borderId="141" xfId="0" applyFont="1" applyBorder="1" applyAlignment="1">
      <alignment horizontal="center" vertical="top" wrapText="1"/>
    </xf>
    <xf numFmtId="49" fontId="82" fillId="0" borderId="17" xfId="0" applyNumberFormat="1" applyFont="1" applyBorder="1">
      <alignment vertical="center"/>
    </xf>
    <xf numFmtId="49" fontId="84" fillId="0" borderId="0" xfId="0" applyNumberFormat="1" applyFont="1">
      <alignment vertical="center"/>
    </xf>
    <xf numFmtId="0" fontId="93" fillId="0" borderId="0" xfId="0" applyNumberFormat="1" applyFont="1" applyAlignment="1">
      <alignment vertical="center"/>
    </xf>
    <xf numFmtId="0" fontId="89" fillId="0" borderId="0" xfId="0" applyNumberFormat="1" applyFont="1" applyAlignment="1">
      <alignment vertical="center"/>
    </xf>
    <xf numFmtId="0" fontId="89" fillId="0" borderId="0" xfId="0" applyNumberFormat="1" applyFont="1" applyBorder="1" applyAlignment="1">
      <alignment vertical="center" shrinkToFit="1"/>
    </xf>
    <xf numFmtId="0" fontId="89" fillId="0" borderId="0" xfId="0" applyFont="1" applyAlignment="1">
      <alignment vertical="center"/>
    </xf>
    <xf numFmtId="0" fontId="94" fillId="0" borderId="0" xfId="0" applyNumberFormat="1" applyFont="1" applyAlignment="1">
      <alignment vertical="center"/>
    </xf>
    <xf numFmtId="0" fontId="89" fillId="0" borderId="0" xfId="0" applyNumberFormat="1" applyFont="1" applyBorder="1" applyAlignment="1">
      <alignment horizontal="left" vertical="center"/>
    </xf>
    <xf numFmtId="0" fontId="47" fillId="0" borderId="0" xfId="0" applyNumberFormat="1" applyFont="1" applyBorder="1" applyAlignment="1">
      <alignment horizontal="center" vertical="center"/>
    </xf>
    <xf numFmtId="0" fontId="89" fillId="0" borderId="0" xfId="0" applyNumberFormat="1" applyFont="1" applyBorder="1" applyAlignment="1">
      <alignment vertical="center"/>
    </xf>
    <xf numFmtId="0" fontId="20" fillId="0" borderId="146" xfId="0" applyNumberFormat="1" applyFont="1" applyBorder="1" applyAlignment="1">
      <alignment vertical="center"/>
    </xf>
    <xf numFmtId="0" fontId="20" fillId="0" borderId="147" xfId="0" applyNumberFormat="1" applyFont="1" applyBorder="1" applyAlignment="1">
      <alignment vertical="center"/>
    </xf>
    <xf numFmtId="0" fontId="4" fillId="0" borderId="147" xfId="0" applyNumberFormat="1" applyFont="1" applyBorder="1" applyAlignment="1">
      <alignment vertical="center"/>
    </xf>
    <xf numFmtId="0" fontId="4" fillId="0" borderId="148" xfId="0" applyNumberFormat="1" applyFont="1" applyBorder="1" applyAlignment="1">
      <alignment vertical="center"/>
    </xf>
    <xf numFmtId="0" fontId="4" fillId="0" borderId="73" xfId="0" applyNumberFormat="1" applyFont="1" applyBorder="1" applyAlignment="1">
      <alignment vertical="center"/>
    </xf>
    <xf numFmtId="0" fontId="20" fillId="0" borderId="73" xfId="0" applyNumberFormat="1" applyFont="1" applyBorder="1" applyAlignment="1">
      <alignment vertical="center"/>
    </xf>
    <xf numFmtId="0" fontId="20" fillId="0" borderId="74" xfId="0" applyNumberFormat="1" applyFont="1" applyBorder="1" applyAlignment="1">
      <alignment vertical="center"/>
    </xf>
    <xf numFmtId="0" fontId="20" fillId="0" borderId="25" xfId="0" applyNumberFormat="1" applyFont="1" applyBorder="1" applyAlignment="1">
      <alignment horizontal="center" vertical="center"/>
    </xf>
    <xf numFmtId="0" fontId="20" fillId="25" borderId="25" xfId="0" applyNumberFormat="1" applyFont="1" applyFill="1" applyBorder="1" applyAlignment="1">
      <alignment horizontal="center" vertical="center"/>
    </xf>
    <xf numFmtId="0" fontId="20" fillId="25" borderId="149" xfId="0" applyNumberFormat="1" applyFont="1" applyFill="1" applyBorder="1" applyAlignment="1">
      <alignment horizontal="center" vertical="center"/>
    </xf>
    <xf numFmtId="0" fontId="20" fillId="0" borderId="92" xfId="0" applyNumberFormat="1" applyFont="1" applyBorder="1" applyAlignment="1">
      <alignment horizontal="center" vertical="center"/>
    </xf>
    <xf numFmtId="0" fontId="20" fillId="25" borderId="67" xfId="0" applyNumberFormat="1" applyFont="1" applyFill="1" applyBorder="1" applyAlignment="1">
      <alignment horizontal="center" vertical="center"/>
    </xf>
    <xf numFmtId="0" fontId="20" fillId="0" borderId="67" xfId="0" applyNumberFormat="1" applyFont="1" applyBorder="1" applyAlignment="1">
      <alignment horizontal="center" vertical="center"/>
    </xf>
    <xf numFmtId="0" fontId="20" fillId="0" borderId="96" xfId="0" applyNumberFormat="1" applyFont="1" applyBorder="1" applyAlignment="1">
      <alignment horizontal="center" vertical="center"/>
    </xf>
    <xf numFmtId="0" fontId="20" fillId="25" borderId="117" xfId="0" applyNumberFormat="1" applyFont="1" applyFill="1" applyBorder="1" applyAlignment="1">
      <alignment horizontal="center" vertical="center"/>
    </xf>
    <xf numFmtId="0" fontId="20" fillId="0" borderId="68" xfId="0" applyNumberFormat="1" applyFont="1" applyBorder="1" applyAlignment="1">
      <alignment horizontal="center" vertical="center"/>
    </xf>
    <xf numFmtId="0" fontId="20" fillId="25" borderId="68" xfId="0" applyNumberFormat="1" applyFont="1" applyFill="1" applyBorder="1" applyAlignment="1">
      <alignment horizontal="center" vertical="center"/>
    </xf>
    <xf numFmtId="0" fontId="20" fillId="0" borderId="93" xfId="0" applyNumberFormat="1" applyFont="1" applyBorder="1" applyAlignment="1">
      <alignment horizontal="center" vertical="center"/>
    </xf>
    <xf numFmtId="0" fontId="20" fillId="0" borderId="149" xfId="0" applyNumberFormat="1" applyFont="1" applyBorder="1" applyAlignment="1">
      <alignment horizontal="center" vertical="center"/>
    </xf>
    <xf numFmtId="0" fontId="20" fillId="0" borderId="150" xfId="0" applyNumberFormat="1" applyFont="1" applyBorder="1" applyAlignment="1">
      <alignment horizontal="center" vertical="center"/>
    </xf>
    <xf numFmtId="0" fontId="20" fillId="0" borderId="117" xfId="0" applyNumberFormat="1" applyFont="1" applyBorder="1" applyAlignment="1">
      <alignment horizontal="center" vertical="center"/>
    </xf>
    <xf numFmtId="0" fontId="20" fillId="0" borderId="151" xfId="0" applyNumberFormat="1" applyFont="1" applyBorder="1" applyAlignment="1">
      <alignment horizontal="center" vertical="center"/>
    </xf>
    <xf numFmtId="0" fontId="4" fillId="0" borderId="0" xfId="0" applyNumberFormat="1" applyFont="1" applyAlignment="1">
      <alignment vertical="center"/>
    </xf>
    <xf numFmtId="0" fontId="20" fillId="0" borderId="56" xfId="0" applyNumberFormat="1" applyFont="1" applyFill="1" applyBorder="1" applyAlignment="1">
      <alignment horizontal="center" vertical="center"/>
    </xf>
    <xf numFmtId="0" fontId="20" fillId="0" borderId="152" xfId="0" applyNumberFormat="1" applyFont="1" applyFill="1" applyBorder="1" applyAlignment="1">
      <alignment vertical="center"/>
    </xf>
    <xf numFmtId="0" fontId="20" fillId="25" borderId="152" xfId="0" applyNumberFormat="1" applyFont="1" applyFill="1" applyBorder="1" applyAlignment="1">
      <alignment vertical="center"/>
    </xf>
    <xf numFmtId="0" fontId="20" fillId="36" borderId="152" xfId="0" applyNumberFormat="1" applyFont="1" applyFill="1" applyBorder="1" applyAlignment="1">
      <alignment vertical="center"/>
    </xf>
    <xf numFmtId="0" fontId="20" fillId="25" borderId="153" xfId="0" applyNumberFormat="1" applyFont="1" applyFill="1" applyBorder="1" applyAlignment="1">
      <alignment vertical="center"/>
    </xf>
    <xf numFmtId="0" fontId="20" fillId="0" borderId="0" xfId="0" applyNumberFormat="1" applyFont="1" applyFill="1" applyBorder="1" applyAlignment="1">
      <alignment vertical="center"/>
    </xf>
    <xf numFmtId="0" fontId="20" fillId="25" borderId="0" xfId="0" applyNumberFormat="1" applyFont="1" applyFill="1" applyBorder="1" applyAlignment="1">
      <alignment vertical="center"/>
    </xf>
    <xf numFmtId="0" fontId="20" fillId="36" borderId="0" xfId="0" applyNumberFormat="1" applyFont="1" applyFill="1" applyBorder="1" applyAlignment="1">
      <alignment vertical="center"/>
    </xf>
    <xf numFmtId="0" fontId="20" fillId="25" borderId="80" xfId="0" applyNumberFormat="1" applyFont="1" applyFill="1" applyBorder="1" applyAlignment="1">
      <alignment vertical="center"/>
    </xf>
    <xf numFmtId="0" fontId="20" fillId="0" borderId="25" xfId="0" applyNumberFormat="1" applyFont="1" applyFill="1" applyBorder="1" applyAlignment="1">
      <alignment vertical="center"/>
    </xf>
    <xf numFmtId="0" fontId="20" fillId="25" borderId="25" xfId="0" applyNumberFormat="1" applyFont="1" applyFill="1" applyBorder="1" applyAlignment="1">
      <alignment vertical="center"/>
    </xf>
    <xf numFmtId="0" fontId="89" fillId="25" borderId="25" xfId="0" applyNumberFormat="1" applyFont="1" applyFill="1" applyBorder="1" applyAlignment="1">
      <alignment vertical="center" wrapText="1"/>
    </xf>
    <xf numFmtId="0" fontId="89" fillId="36" borderId="25" xfId="0" applyNumberFormat="1" applyFont="1" applyFill="1" applyBorder="1" applyAlignment="1">
      <alignment vertical="center" wrapText="1"/>
    </xf>
    <xf numFmtId="0" fontId="89" fillId="25" borderId="92" xfId="0" applyNumberFormat="1" applyFont="1" applyFill="1" applyBorder="1" applyAlignment="1">
      <alignment vertical="center" wrapText="1"/>
    </xf>
    <xf numFmtId="0" fontId="20" fillId="0" borderId="82" xfId="0" applyNumberFormat="1" applyFont="1" applyFill="1" applyBorder="1" applyAlignment="1">
      <alignment horizontal="center" vertical="center"/>
    </xf>
    <xf numFmtId="0" fontId="20" fillId="0" borderId="35" xfId="0" applyNumberFormat="1" applyFont="1" applyFill="1" applyBorder="1" applyAlignment="1">
      <alignment vertical="center"/>
    </xf>
    <xf numFmtId="0" fontId="20" fillId="35" borderId="35" xfId="0" applyNumberFormat="1" applyFont="1" applyFill="1" applyBorder="1" applyAlignment="1">
      <alignment vertical="center"/>
    </xf>
    <xf numFmtId="0" fontId="89" fillId="25" borderId="35" xfId="0" applyNumberFormat="1" applyFont="1" applyFill="1" applyBorder="1" applyAlignment="1">
      <alignment vertical="center" wrapText="1"/>
    </xf>
    <xf numFmtId="0" fontId="89" fillId="36" borderId="35" xfId="0" applyNumberFormat="1" applyFont="1" applyFill="1" applyBorder="1" applyAlignment="1">
      <alignment vertical="center" wrapText="1"/>
    </xf>
    <xf numFmtId="0" fontId="89" fillId="25" borderId="83" xfId="0" applyNumberFormat="1" applyFont="1" applyFill="1" applyBorder="1" applyAlignment="1">
      <alignment vertical="center" wrapText="1"/>
    </xf>
    <xf numFmtId="0" fontId="89" fillId="25" borderId="0" xfId="0" applyNumberFormat="1" applyFont="1" applyFill="1" applyBorder="1" applyAlignment="1">
      <alignment vertical="center" wrapText="1"/>
    </xf>
    <xf numFmtId="0" fontId="89" fillId="36" borderId="0" xfId="0" applyNumberFormat="1" applyFont="1" applyFill="1" applyBorder="1" applyAlignment="1">
      <alignment vertical="center" wrapText="1"/>
    </xf>
    <xf numFmtId="0" fontId="89" fillId="25" borderId="80" xfId="0" applyNumberFormat="1" applyFont="1" applyFill="1" applyBorder="1" applyAlignment="1">
      <alignment vertical="center" wrapText="1"/>
    </xf>
    <xf numFmtId="0" fontId="20" fillId="0" borderId="57" xfId="0" applyNumberFormat="1" applyFont="1" applyFill="1" applyBorder="1" applyAlignment="1">
      <alignment horizontal="center" vertical="center"/>
    </xf>
    <xf numFmtId="0" fontId="20" fillId="25" borderId="68" xfId="0" applyNumberFormat="1" applyFont="1" applyFill="1" applyBorder="1" applyAlignment="1">
      <alignment vertical="center"/>
    </xf>
    <xf numFmtId="0" fontId="20" fillId="0" borderId="68" xfId="0" applyNumberFormat="1" applyFont="1" applyFill="1" applyBorder="1" applyAlignment="1">
      <alignment vertical="center"/>
    </xf>
    <xf numFmtId="0" fontId="89" fillId="25" borderId="68" xfId="0" applyNumberFormat="1" applyFont="1" applyFill="1" applyBorder="1" applyAlignment="1">
      <alignment vertical="center" wrapText="1"/>
    </xf>
    <xf numFmtId="0" fontId="89" fillId="36" borderId="68" xfId="0" applyNumberFormat="1" applyFont="1" applyFill="1" applyBorder="1" applyAlignment="1">
      <alignment vertical="center" wrapText="1"/>
    </xf>
    <xf numFmtId="0" fontId="89" fillId="25" borderId="93" xfId="0" applyNumberFormat="1" applyFont="1" applyFill="1" applyBorder="1" applyAlignment="1">
      <alignment vertical="center" wrapText="1"/>
    </xf>
    <xf numFmtId="0" fontId="20" fillId="25" borderId="57" xfId="0" applyNumberFormat="1" applyFont="1" applyFill="1" applyBorder="1" applyAlignment="1">
      <alignment vertical="center" wrapText="1"/>
    </xf>
    <xf numFmtId="0" fontId="20" fillId="25" borderId="68" xfId="0" applyNumberFormat="1" applyFont="1" applyFill="1" applyBorder="1" applyAlignment="1">
      <alignment vertical="center" wrapText="1"/>
    </xf>
    <xf numFmtId="0" fontId="20" fillId="25" borderId="75" xfId="0" applyNumberFormat="1" applyFont="1" applyFill="1" applyBorder="1" applyAlignment="1">
      <alignment vertical="center" wrapText="1"/>
    </xf>
    <xf numFmtId="0" fontId="14" fillId="0" borderId="0" xfId="0" applyNumberFormat="1" applyFont="1" applyAlignment="1">
      <alignment vertical="center"/>
    </xf>
    <xf numFmtId="0" fontId="4" fillId="0" borderId="0" xfId="0" applyNumberFormat="1" applyFont="1" applyAlignment="1">
      <alignment vertical="top"/>
    </xf>
    <xf numFmtId="0" fontId="89" fillId="0" borderId="0" xfId="0" applyNumberFormat="1" applyFont="1" applyAlignment="1"/>
    <xf numFmtId="0" fontId="4" fillId="0" borderId="35" xfId="0" applyNumberFormat="1" applyFont="1" applyBorder="1" applyAlignment="1"/>
    <xf numFmtId="0" fontId="89" fillId="0" borderId="35" xfId="0" applyNumberFormat="1" applyFont="1" applyBorder="1" applyAlignment="1">
      <alignment vertical="center"/>
    </xf>
    <xf numFmtId="0" fontId="20" fillId="0" borderId="0" xfId="0" applyNumberFormat="1" applyFont="1" applyAlignment="1">
      <alignment vertical="center"/>
    </xf>
    <xf numFmtId="0" fontId="20" fillId="0" borderId="0" xfId="0" applyFont="1">
      <alignment vertical="center"/>
    </xf>
    <xf numFmtId="0" fontId="90" fillId="0" borderId="0" xfId="0" applyFont="1">
      <alignment vertical="center"/>
    </xf>
    <xf numFmtId="0" fontId="4" fillId="0" borderId="0" xfId="0" applyFont="1">
      <alignment vertical="center"/>
    </xf>
    <xf numFmtId="0" fontId="14" fillId="0" borderId="52" xfId="0" applyFont="1" applyBorder="1" applyAlignment="1">
      <alignment horizontal="center" vertical="center"/>
    </xf>
    <xf numFmtId="0" fontId="4" fillId="0" borderId="154" xfId="0" applyFont="1" applyBorder="1" applyAlignment="1">
      <alignment horizontal="center" vertical="center"/>
    </xf>
    <xf numFmtId="0" fontId="95" fillId="0" borderId="48" xfId="0" applyFont="1" applyBorder="1" applyAlignment="1">
      <alignment horizontal="center" wrapText="1"/>
    </xf>
    <xf numFmtId="0" fontId="95" fillId="0" borderId="155" xfId="0" applyFont="1" applyBorder="1" applyAlignment="1">
      <alignment horizontal="center" vertical="top" wrapText="1"/>
    </xf>
    <xf numFmtId="0" fontId="99" fillId="0" borderId="0" xfId="88" applyFont="1" applyBorder="1" applyAlignment="1">
      <alignment vertical="center"/>
    </xf>
    <xf numFmtId="0" fontId="91" fillId="0" borderId="0" xfId="88">
      <alignment vertical="center"/>
    </xf>
    <xf numFmtId="0" fontId="100" fillId="42" borderId="45" xfId="88" applyFont="1" applyFill="1" applyBorder="1" applyAlignment="1">
      <alignment horizontal="center" vertical="center" wrapText="1"/>
    </xf>
    <xf numFmtId="0" fontId="99" fillId="0" borderId="40" xfId="88" applyFont="1" applyBorder="1" applyAlignment="1">
      <alignment horizontal="justify" vertical="top" wrapText="1"/>
    </xf>
    <xf numFmtId="0" fontId="99" fillId="0" borderId="0" xfId="88" applyFont="1" applyAlignment="1">
      <alignment vertical="center" wrapText="1"/>
    </xf>
    <xf numFmtId="0" fontId="104" fillId="42" borderId="91" xfId="88" applyFont="1" applyFill="1" applyBorder="1" applyAlignment="1">
      <alignment horizontal="center" vertical="center" textRotation="255" wrapText="1"/>
    </xf>
    <xf numFmtId="0" fontId="96" fillId="0" borderId="17" xfId="88" applyFont="1" applyBorder="1" applyAlignment="1">
      <alignment horizontal="center" vertical="center" wrapText="1"/>
    </xf>
    <xf numFmtId="0" fontId="99" fillId="0" borderId="0" xfId="88" applyFont="1" applyAlignment="1">
      <alignment horizontal="justify" vertical="center" wrapText="1"/>
    </xf>
    <xf numFmtId="0" fontId="112" fillId="0" borderId="0" xfId="88" applyFont="1" applyBorder="1" applyAlignment="1">
      <alignment horizontal="left" vertical="center" wrapText="1"/>
    </xf>
    <xf numFmtId="0" fontId="112" fillId="0" borderId="226" xfId="88" applyFont="1" applyBorder="1" applyAlignment="1">
      <alignment horizontal="left" vertical="center" wrapText="1"/>
    </xf>
    <xf numFmtId="0" fontId="100" fillId="0" borderId="0" xfId="88" applyFont="1" applyBorder="1" applyAlignment="1">
      <alignment horizontal="justify" vertical="top" wrapText="1"/>
    </xf>
    <xf numFmtId="0" fontId="116" fillId="0" borderId="0" xfId="88" applyFont="1" applyAlignment="1">
      <alignment horizontal="left" vertical="center" readingOrder="1"/>
    </xf>
    <xf numFmtId="0" fontId="118" fillId="0" borderId="0" xfId="88" applyFont="1" applyBorder="1" applyAlignment="1">
      <alignment horizontal="center" vertical="center" wrapText="1"/>
    </xf>
    <xf numFmtId="0" fontId="114" fillId="0" borderId="0" xfId="88" applyFont="1" applyBorder="1" applyAlignment="1">
      <alignment horizontal="justify" vertical="top" wrapText="1"/>
    </xf>
    <xf numFmtId="0" fontId="119" fillId="0" borderId="0" xfId="88" applyFont="1" applyBorder="1" applyAlignment="1">
      <alignment horizontal="center" vertical="top" wrapText="1"/>
    </xf>
    <xf numFmtId="0" fontId="91" fillId="0" borderId="0" xfId="88" applyBorder="1">
      <alignment vertical="center"/>
    </xf>
    <xf numFmtId="0" fontId="99" fillId="0" borderId="0" xfId="88" applyFont="1" applyAlignment="1">
      <alignment horizontal="justify" vertical="center"/>
    </xf>
    <xf numFmtId="0" fontId="14" fillId="0" borderId="235" xfId="0" applyFont="1" applyBorder="1" applyAlignment="1">
      <alignment horizontal="center" vertical="center" wrapText="1"/>
    </xf>
    <xf numFmtId="0" fontId="128" fillId="0" borderId="247" xfId="0" applyFont="1" applyBorder="1" applyAlignment="1">
      <alignment horizontal="left" vertical="center" wrapText="1"/>
    </xf>
    <xf numFmtId="0" fontId="20" fillId="25" borderId="149" xfId="0" applyNumberFormat="1" applyFont="1" applyFill="1" applyBorder="1" applyAlignment="1">
      <alignment horizontal="center" vertical="center"/>
    </xf>
    <xf numFmtId="0" fontId="20" fillId="25" borderId="67" xfId="0" applyNumberFormat="1" applyFont="1" applyFill="1" applyBorder="1" applyAlignment="1">
      <alignment horizontal="center" vertical="center"/>
    </xf>
    <xf numFmtId="0" fontId="20" fillId="25" borderId="117" xfId="0" applyNumberFormat="1" applyFont="1" applyFill="1" applyBorder="1" applyAlignment="1">
      <alignment horizontal="center" vertical="center"/>
    </xf>
    <xf numFmtId="0" fontId="20" fillId="35" borderId="35" xfId="0" applyNumberFormat="1" applyFont="1" applyFill="1" applyBorder="1" applyAlignment="1">
      <alignment vertical="center"/>
    </xf>
    <xf numFmtId="0" fontId="89" fillId="0" borderId="68" xfId="0" applyNumberFormat="1" applyFont="1" applyFill="1" applyBorder="1" applyAlignment="1">
      <alignment vertical="center"/>
    </xf>
    <xf numFmtId="0" fontId="82" fillId="0" borderId="0" xfId="0" applyFont="1">
      <alignment vertical="center"/>
    </xf>
    <xf numFmtId="0" fontId="82" fillId="0" borderId="0" xfId="0" applyFont="1" applyBorder="1">
      <alignment vertical="center"/>
    </xf>
    <xf numFmtId="0" fontId="83" fillId="0" borderId="0" xfId="0" applyFont="1" applyBorder="1" applyAlignment="1">
      <alignment vertical="center"/>
    </xf>
    <xf numFmtId="0" fontId="81" fillId="0" borderId="0" xfId="0" applyFont="1" applyBorder="1" applyAlignment="1">
      <alignment vertical="center"/>
    </xf>
    <xf numFmtId="49" fontId="83" fillId="0" borderId="16" xfId="0" applyNumberFormat="1" applyFont="1" applyBorder="1" applyAlignment="1">
      <alignment vertical="center"/>
    </xf>
    <xf numFmtId="0" fontId="83" fillId="0" borderId="80" xfId="0" applyFont="1" applyBorder="1" applyAlignment="1">
      <alignment vertical="center"/>
    </xf>
    <xf numFmtId="0" fontId="83" fillId="0" borderId="16" xfId="0" applyFont="1" applyBorder="1" applyAlignment="1">
      <alignment vertical="center"/>
    </xf>
    <xf numFmtId="0" fontId="83" fillId="0" borderId="0" xfId="0" applyFont="1" applyBorder="1" applyAlignment="1">
      <alignment horizontal="distributed" vertical="center"/>
    </xf>
    <xf numFmtId="0" fontId="133" fillId="0" borderId="0" xfId="0" applyFont="1" applyBorder="1" applyAlignment="1">
      <alignment vertical="center"/>
    </xf>
    <xf numFmtId="0" fontId="84" fillId="0" borderId="0" xfId="0" applyFont="1" applyBorder="1" applyAlignment="1">
      <alignment vertical="center"/>
    </xf>
    <xf numFmtId="0" fontId="84" fillId="0" borderId="136" xfId="0" applyFont="1" applyFill="1" applyBorder="1" applyAlignment="1">
      <alignment vertical="center" wrapText="1"/>
    </xf>
    <xf numFmtId="0" fontId="84" fillId="0" borderId="137" xfId="0" applyFont="1" applyFill="1" applyBorder="1" applyAlignment="1">
      <alignment vertical="center" wrapText="1"/>
    </xf>
    <xf numFmtId="0" fontId="82" fillId="0" borderId="137" xfId="0" applyFont="1" applyFill="1" applyBorder="1">
      <alignment vertical="center"/>
    </xf>
    <xf numFmtId="0" fontId="82" fillId="0" borderId="0" xfId="0" applyFont="1" applyBorder="1" applyAlignment="1">
      <alignment vertical="center"/>
    </xf>
    <xf numFmtId="0" fontId="136" fillId="0" borderId="0" xfId="0" applyFont="1" applyFill="1" applyBorder="1" applyAlignment="1">
      <alignment horizontal="center" vertical="center"/>
    </xf>
    <xf numFmtId="0" fontId="136" fillId="0" borderId="0" xfId="0" applyFont="1" applyFill="1" applyBorder="1" applyAlignment="1">
      <alignment horizontal="left" vertical="center"/>
    </xf>
    <xf numFmtId="0" fontId="82" fillId="0" borderId="0" xfId="0" applyFont="1" applyBorder="1" applyAlignment="1">
      <alignment horizontal="center" vertical="center"/>
    </xf>
    <xf numFmtId="0" fontId="82" fillId="0" borderId="0" xfId="0" applyFont="1" applyBorder="1" applyAlignment="1">
      <alignment vertical="top"/>
    </xf>
    <xf numFmtId="0" fontId="137" fillId="0" borderId="0" xfId="0" applyFont="1" applyBorder="1" applyAlignment="1">
      <alignment horizontal="right" vertical="center"/>
    </xf>
    <xf numFmtId="0" fontId="84" fillId="0" borderId="0" xfId="0" applyFont="1" applyBorder="1">
      <alignment vertical="center"/>
    </xf>
    <xf numFmtId="0" fontId="86" fillId="0" borderId="0" xfId="0" applyFont="1" applyBorder="1" applyAlignment="1">
      <alignment vertical="top" wrapText="1"/>
    </xf>
    <xf numFmtId="0" fontId="86" fillId="0" borderId="135" xfId="0" applyFont="1" applyBorder="1" applyAlignment="1">
      <alignment vertical="top" wrapText="1"/>
    </xf>
    <xf numFmtId="0" fontId="87" fillId="0" borderId="0" xfId="0" applyFont="1" applyBorder="1" applyAlignment="1">
      <alignment vertical="center"/>
    </xf>
    <xf numFmtId="0" fontId="82" fillId="0" borderId="141" xfId="0" applyFont="1" applyBorder="1" applyAlignment="1">
      <alignment vertical="center"/>
    </xf>
    <xf numFmtId="0" fontId="82" fillId="0" borderId="0" xfId="0" applyFont="1" applyFill="1" applyBorder="1">
      <alignment vertical="center"/>
    </xf>
    <xf numFmtId="0" fontId="82" fillId="0" borderId="80" xfId="0" applyFont="1" applyFill="1" applyBorder="1">
      <alignment vertical="center"/>
    </xf>
    <xf numFmtId="0" fontId="87" fillId="0" borderId="0" xfId="0" applyFont="1" applyFill="1" applyBorder="1">
      <alignment vertical="center"/>
    </xf>
    <xf numFmtId="0" fontId="82" fillId="0" borderId="35" xfId="0" applyFont="1" applyFill="1" applyBorder="1">
      <alignment vertical="center"/>
    </xf>
    <xf numFmtId="0" fontId="82" fillId="0" borderId="83" xfId="0" applyFont="1" applyFill="1" applyBorder="1">
      <alignment vertical="center"/>
    </xf>
    <xf numFmtId="49" fontId="82" fillId="0" borderId="0" xfId="0" applyNumberFormat="1" applyFont="1" applyBorder="1">
      <alignment vertical="center"/>
    </xf>
    <xf numFmtId="49" fontId="88" fillId="0" borderId="0" xfId="0" applyNumberFormat="1" applyFont="1" applyBorder="1">
      <alignment vertical="center"/>
    </xf>
    <xf numFmtId="49" fontId="84" fillId="0" borderId="0" xfId="0" applyNumberFormat="1" applyFont="1" applyBorder="1">
      <alignment vertical="center"/>
    </xf>
    <xf numFmtId="0" fontId="84" fillId="0" borderId="0" xfId="0" applyFont="1" applyBorder="1" applyAlignment="1">
      <alignment vertical="top" wrapText="1"/>
    </xf>
    <xf numFmtId="49" fontId="84" fillId="0" borderId="0" xfId="0" applyNumberFormat="1" applyFont="1" applyBorder="1" applyAlignment="1">
      <alignment horizontal="left" vertical="center"/>
    </xf>
    <xf numFmtId="0" fontId="84" fillId="0" borderId="0" xfId="0" applyFont="1" applyBorder="1" applyAlignment="1">
      <alignment vertical="center" wrapText="1"/>
    </xf>
    <xf numFmtId="49" fontId="84" fillId="0" borderId="0" xfId="0" applyNumberFormat="1" applyFont="1" applyBorder="1" applyAlignment="1">
      <alignment horizontal="justify" vertical="center"/>
    </xf>
    <xf numFmtId="0" fontId="84" fillId="0" borderId="0" xfId="0" applyFont="1" applyBorder="1" applyAlignment="1">
      <alignment horizontal="justify" vertical="center"/>
    </xf>
    <xf numFmtId="0" fontId="84" fillId="0" borderId="0" xfId="0" applyFont="1" applyBorder="1" applyAlignment="1">
      <alignment horizontal="left" vertical="center"/>
    </xf>
    <xf numFmtId="0" fontId="84" fillId="0" borderId="0" xfId="0" applyFont="1" applyBorder="1" applyAlignment="1">
      <alignment horizontal="justify" vertical="top" wrapText="1"/>
    </xf>
    <xf numFmtId="49" fontId="84" fillId="0" borderId="0" xfId="0" applyNumberFormat="1" applyFont="1" applyBorder="1" applyAlignment="1">
      <alignment horizontal="left" vertical="top"/>
    </xf>
    <xf numFmtId="49" fontId="139" fillId="0" borderId="0" xfId="0" applyNumberFormat="1" applyFont="1" applyBorder="1" applyAlignment="1">
      <alignment horizontal="left" vertical="center"/>
    </xf>
    <xf numFmtId="0" fontId="84" fillId="0" borderId="0" xfId="0" applyFont="1" applyBorder="1" applyAlignment="1">
      <alignment horizontal="justify" vertical="center" wrapText="1"/>
    </xf>
    <xf numFmtId="0" fontId="84" fillId="0" borderId="0" xfId="0" applyFont="1" applyBorder="1" applyAlignment="1">
      <alignment horizontal="left" vertical="center" wrapText="1"/>
    </xf>
    <xf numFmtId="49" fontId="84" fillId="0" borderId="0" xfId="0" applyNumberFormat="1" applyFont="1" applyBorder="1" applyAlignment="1">
      <alignment horizontal="justify" vertical="center" wrapText="1"/>
    </xf>
    <xf numFmtId="49" fontId="139" fillId="0" borderId="0" xfId="0" applyNumberFormat="1" applyFont="1">
      <alignment vertical="center"/>
    </xf>
    <xf numFmtId="0" fontId="4" fillId="0" borderId="52" xfId="0" applyNumberFormat="1" applyFont="1" applyBorder="1" applyAlignment="1">
      <alignment horizontal="left" vertical="center"/>
    </xf>
    <xf numFmtId="0" fontId="4" fillId="0" borderId="73" xfId="0" applyNumberFormat="1" applyFont="1" applyBorder="1" applyAlignment="1">
      <alignment horizontal="left" vertical="center"/>
    </xf>
    <xf numFmtId="0" fontId="4" fillId="0" borderId="74" xfId="0" applyNumberFormat="1" applyFont="1" applyBorder="1" applyAlignment="1">
      <alignment horizontal="left" vertical="center"/>
    </xf>
    <xf numFmtId="0" fontId="20" fillId="25" borderId="103" xfId="0" applyNumberFormat="1" applyFont="1" applyFill="1" applyBorder="1" applyAlignment="1">
      <alignment horizontal="center" vertical="center" wrapText="1"/>
    </xf>
    <xf numFmtId="0" fontId="20" fillId="25" borderId="67" xfId="0" applyNumberFormat="1" applyFont="1" applyFill="1" applyBorder="1" applyAlignment="1">
      <alignment horizontal="center" vertical="center" wrapText="1"/>
    </xf>
    <xf numFmtId="0" fontId="20" fillId="25" borderId="166" xfId="0" applyNumberFormat="1" applyFont="1" applyFill="1" applyBorder="1" applyAlignment="1">
      <alignment horizontal="center" vertical="center" wrapText="1"/>
    </xf>
    <xf numFmtId="0" fontId="14" fillId="0" borderId="0" xfId="0" applyNumberFormat="1" applyFont="1" applyAlignment="1">
      <alignment horizontal="left" vertical="center"/>
    </xf>
    <xf numFmtId="0" fontId="89" fillId="0" borderId="0" xfId="0" applyNumberFormat="1" applyFont="1" applyAlignment="1">
      <alignment horizontal="center"/>
    </xf>
    <xf numFmtId="0" fontId="89" fillId="0" borderId="35" xfId="0" applyNumberFormat="1" applyFont="1" applyBorder="1" applyAlignment="1">
      <alignment horizontal="center" vertical="center"/>
    </xf>
    <xf numFmtId="0" fontId="20" fillId="25" borderId="91" xfId="0" applyNumberFormat="1" applyFont="1" applyFill="1" applyBorder="1" applyAlignment="1">
      <alignment horizontal="right" vertical="center" wrapText="1"/>
    </xf>
    <xf numFmtId="0" fontId="20" fillId="25" borderId="25" xfId="0" applyNumberFormat="1" applyFont="1" applyFill="1" applyBorder="1" applyAlignment="1">
      <alignment horizontal="right" vertical="center" wrapText="1"/>
    </xf>
    <xf numFmtId="0" fontId="20" fillId="25" borderId="92" xfId="0" applyNumberFormat="1" applyFont="1" applyFill="1" applyBorder="1" applyAlignment="1">
      <alignment horizontal="right" vertical="center" wrapText="1"/>
    </xf>
    <xf numFmtId="0" fontId="20" fillId="25" borderId="57" xfId="0" applyNumberFormat="1" applyFont="1" applyFill="1" applyBorder="1" applyAlignment="1">
      <alignment horizontal="right" vertical="center" wrapText="1"/>
    </xf>
    <xf numFmtId="0" fontId="20" fillId="25" borderId="68" xfId="0" applyNumberFormat="1" applyFont="1" applyFill="1" applyBorder="1" applyAlignment="1">
      <alignment horizontal="right" vertical="center" wrapText="1"/>
    </xf>
    <xf numFmtId="0" fontId="20" fillId="25" borderId="93" xfId="0" applyNumberFormat="1" applyFont="1" applyFill="1" applyBorder="1" applyAlignment="1">
      <alignment horizontal="right" vertical="center" wrapText="1"/>
    </xf>
    <xf numFmtId="0" fontId="20" fillId="25" borderId="13" xfId="0" applyNumberFormat="1" applyFont="1" applyFill="1" applyBorder="1" applyAlignment="1">
      <alignment horizontal="center" vertical="center" wrapText="1"/>
    </xf>
    <xf numFmtId="0" fontId="20" fillId="25" borderId="25" xfId="0" applyNumberFormat="1" applyFont="1" applyFill="1" applyBorder="1" applyAlignment="1">
      <alignment horizontal="center" vertical="center" wrapText="1"/>
    </xf>
    <xf numFmtId="0" fontId="20" fillId="25" borderId="26" xfId="0" applyNumberFormat="1" applyFont="1" applyFill="1" applyBorder="1" applyAlignment="1">
      <alignment horizontal="center" vertical="center" wrapText="1"/>
    </xf>
    <xf numFmtId="0" fontId="20" fillId="25" borderId="133" xfId="0" applyNumberFormat="1" applyFont="1" applyFill="1" applyBorder="1" applyAlignment="1">
      <alignment horizontal="center" vertical="center" wrapText="1"/>
    </xf>
    <xf numFmtId="0" fontId="20" fillId="25" borderId="68" xfId="0" applyNumberFormat="1" applyFont="1" applyFill="1" applyBorder="1" applyAlignment="1">
      <alignment horizontal="center" vertical="center" wrapText="1"/>
    </xf>
    <xf numFmtId="0" fontId="20" fillId="25" borderId="75" xfId="0" applyNumberFormat="1" applyFont="1" applyFill="1" applyBorder="1" applyAlignment="1">
      <alignment horizontal="center" vertical="center" wrapText="1"/>
    </xf>
    <xf numFmtId="0" fontId="20" fillId="35" borderId="91" xfId="0" applyNumberFormat="1" applyFont="1" applyFill="1" applyBorder="1" applyAlignment="1">
      <alignment horizontal="left" vertical="center"/>
    </xf>
    <xf numFmtId="0" fontId="20" fillId="35" borderId="25" xfId="0" applyNumberFormat="1" applyFont="1" applyFill="1" applyBorder="1" applyAlignment="1">
      <alignment horizontal="left" vertical="center"/>
    </xf>
    <xf numFmtId="0" fontId="89" fillId="25" borderId="13" xfId="0" applyNumberFormat="1" applyFont="1" applyFill="1" applyBorder="1" applyAlignment="1">
      <alignment horizontal="center" vertical="center" wrapText="1"/>
    </xf>
    <xf numFmtId="0" fontId="89" fillId="25" borderId="25" xfId="0" applyNumberFormat="1" applyFont="1" applyFill="1" applyBorder="1" applyAlignment="1">
      <alignment horizontal="center" vertical="center" wrapText="1"/>
    </xf>
    <xf numFmtId="0" fontId="89" fillId="25" borderId="92" xfId="0" applyNumberFormat="1" applyFont="1" applyFill="1" applyBorder="1" applyAlignment="1">
      <alignment horizontal="center" vertical="center" wrapText="1"/>
    </xf>
    <xf numFmtId="0" fontId="89" fillId="25" borderId="133" xfId="0" applyNumberFormat="1" applyFont="1" applyFill="1" applyBorder="1" applyAlignment="1">
      <alignment horizontal="center" vertical="center" wrapText="1"/>
    </xf>
    <xf numFmtId="0" fontId="89" fillId="25" borderId="68" xfId="0" applyNumberFormat="1" applyFont="1" applyFill="1" applyBorder="1" applyAlignment="1">
      <alignment horizontal="center" vertical="center" wrapText="1"/>
    </xf>
    <xf numFmtId="0" fontId="89" fillId="25" borderId="93" xfId="0" applyNumberFormat="1" applyFont="1" applyFill="1" applyBorder="1" applyAlignment="1">
      <alignment horizontal="center" vertical="center" wrapText="1"/>
    </xf>
    <xf numFmtId="0" fontId="89" fillId="25" borderId="13" xfId="0" applyNumberFormat="1" applyFont="1" applyFill="1" applyBorder="1" applyAlignment="1">
      <alignment horizontal="center" vertical="center"/>
    </xf>
    <xf numFmtId="0" fontId="89" fillId="25" borderId="25" xfId="0" applyNumberFormat="1" applyFont="1" applyFill="1" applyBorder="1" applyAlignment="1">
      <alignment horizontal="center" vertical="center"/>
    </xf>
    <xf numFmtId="0" fontId="89" fillId="25" borderId="26" xfId="0" applyNumberFormat="1" applyFont="1" applyFill="1" applyBorder="1" applyAlignment="1">
      <alignment horizontal="center" vertical="center"/>
    </xf>
    <xf numFmtId="0" fontId="89" fillId="25" borderId="133" xfId="0" applyNumberFormat="1" applyFont="1" applyFill="1" applyBorder="1" applyAlignment="1">
      <alignment horizontal="center" vertical="center"/>
    </xf>
    <xf numFmtId="0" fontId="89" fillId="35" borderId="68" xfId="0" applyNumberFormat="1" applyFont="1" applyFill="1" applyBorder="1" applyAlignment="1">
      <alignment horizontal="center" vertical="center"/>
    </xf>
    <xf numFmtId="0" fontId="89" fillId="25" borderId="75" xfId="0" applyNumberFormat="1" applyFont="1" applyFill="1" applyBorder="1" applyAlignment="1">
      <alignment horizontal="center" vertical="center"/>
    </xf>
    <xf numFmtId="0" fontId="89" fillId="0" borderId="0" xfId="0" applyNumberFormat="1" applyFont="1" applyAlignment="1">
      <alignment horizontal="center" vertical="center"/>
    </xf>
    <xf numFmtId="0" fontId="20" fillId="25" borderId="82" xfId="0" applyNumberFormat="1" applyFont="1" applyFill="1" applyBorder="1" applyAlignment="1">
      <alignment horizontal="right" vertical="center" wrapText="1"/>
    </xf>
    <xf numFmtId="0" fontId="20" fillId="25" borderId="35" xfId="0" applyNumberFormat="1" applyFont="1" applyFill="1" applyBorder="1" applyAlignment="1">
      <alignment horizontal="right" vertical="center" wrapText="1"/>
    </xf>
    <xf numFmtId="0" fontId="20" fillId="25" borderId="83" xfId="0" applyNumberFormat="1" applyFont="1" applyFill="1" applyBorder="1" applyAlignment="1">
      <alignment horizontal="right" vertical="center" wrapText="1"/>
    </xf>
    <xf numFmtId="0" fontId="20" fillId="25" borderId="17" xfId="0" applyNumberFormat="1" applyFont="1" applyFill="1" applyBorder="1" applyAlignment="1">
      <alignment horizontal="center" vertical="center" wrapText="1"/>
    </xf>
    <xf numFmtId="0" fontId="20" fillId="25" borderId="35" xfId="0" applyNumberFormat="1" applyFont="1" applyFill="1" applyBorder="1" applyAlignment="1">
      <alignment horizontal="center" vertical="center" wrapText="1"/>
    </xf>
    <xf numFmtId="0" fontId="20" fillId="25" borderId="43" xfId="0" applyNumberFormat="1" applyFont="1" applyFill="1" applyBorder="1" applyAlignment="1">
      <alignment horizontal="center" vertical="center" wrapText="1"/>
    </xf>
    <xf numFmtId="0" fontId="89" fillId="25" borderId="17" xfId="0" applyNumberFormat="1" applyFont="1" applyFill="1" applyBorder="1" applyAlignment="1">
      <alignment horizontal="center" vertical="center" wrapText="1"/>
    </xf>
    <xf numFmtId="0" fontId="89" fillId="25" borderId="35" xfId="0" applyNumberFormat="1" applyFont="1" applyFill="1" applyBorder="1" applyAlignment="1">
      <alignment horizontal="center" vertical="center" wrapText="1"/>
    </xf>
    <xf numFmtId="0" fontId="89" fillId="25" borderId="17" xfId="0" applyNumberFormat="1" applyFont="1" applyFill="1" applyBorder="1" applyAlignment="1">
      <alignment horizontal="center" vertical="center"/>
    </xf>
    <xf numFmtId="0" fontId="89" fillId="25" borderId="35" xfId="0" applyNumberFormat="1" applyFont="1" applyFill="1" applyBorder="1" applyAlignment="1">
      <alignment horizontal="center" vertical="center"/>
    </xf>
    <xf numFmtId="0" fontId="89" fillId="25" borderId="43" xfId="0" applyNumberFormat="1" applyFont="1" applyFill="1" applyBorder="1" applyAlignment="1">
      <alignment horizontal="center" vertical="center"/>
    </xf>
    <xf numFmtId="0" fontId="20" fillId="25" borderId="35" xfId="0" applyNumberFormat="1" applyFont="1" applyFill="1" applyBorder="1" applyAlignment="1">
      <alignment horizontal="center" vertical="center"/>
    </xf>
    <xf numFmtId="0" fontId="20" fillId="25" borderId="56" xfId="0" applyNumberFormat="1" applyFont="1" applyFill="1" applyBorder="1" applyAlignment="1">
      <alignment horizontal="right" vertical="center" wrapText="1"/>
    </xf>
    <xf numFmtId="0" fontId="20" fillId="25" borderId="0" xfId="0" applyNumberFormat="1" applyFont="1" applyFill="1" applyBorder="1" applyAlignment="1">
      <alignment horizontal="right" vertical="center" wrapText="1"/>
    </xf>
    <xf numFmtId="0" fontId="20" fillId="25" borderId="80" xfId="0" applyNumberFormat="1" applyFont="1" applyFill="1" applyBorder="1" applyAlignment="1">
      <alignment horizontal="right" vertical="center" wrapText="1"/>
    </xf>
    <xf numFmtId="0" fontId="89" fillId="25" borderId="83" xfId="0" applyNumberFormat="1" applyFont="1" applyFill="1" applyBorder="1" applyAlignment="1">
      <alignment horizontal="center" vertical="center" wrapText="1"/>
    </xf>
    <xf numFmtId="0" fontId="20" fillId="25" borderId="0" xfId="0" applyNumberFormat="1" applyFont="1" applyFill="1" applyBorder="1" applyAlignment="1">
      <alignment horizontal="center" vertical="center"/>
    </xf>
    <xf numFmtId="0" fontId="20" fillId="0" borderId="167" xfId="0" applyNumberFormat="1" applyFont="1" applyBorder="1" applyAlignment="1">
      <alignment horizontal="center" vertical="center"/>
    </xf>
    <xf numFmtId="0" fontId="20" fillId="0" borderId="168" xfId="0" applyNumberFormat="1" applyFont="1" applyBorder="1" applyAlignment="1">
      <alignment horizontal="center" vertical="center"/>
    </xf>
    <xf numFmtId="0" fontId="20" fillId="0" borderId="128" xfId="0" applyNumberFormat="1" applyFont="1" applyBorder="1" applyAlignment="1">
      <alignment horizontal="center" vertical="center"/>
    </xf>
    <xf numFmtId="0" fontId="20" fillId="0" borderId="169" xfId="0" applyNumberFormat="1" applyFont="1" applyBorder="1" applyAlignment="1">
      <alignment horizontal="center" vertical="center" shrinkToFit="1"/>
    </xf>
    <xf numFmtId="0" fontId="20" fillId="0" borderId="168" xfId="0" applyNumberFormat="1" applyFont="1" applyBorder="1" applyAlignment="1">
      <alignment horizontal="center" vertical="center" shrinkToFit="1"/>
    </xf>
    <xf numFmtId="0" fontId="20" fillId="0" borderId="170" xfId="0" applyNumberFormat="1" applyFont="1" applyBorder="1" applyAlignment="1">
      <alignment horizontal="center" vertical="center" shrinkToFit="1"/>
    </xf>
    <xf numFmtId="0" fontId="20" fillId="0" borderId="167" xfId="0" applyNumberFormat="1" applyFont="1" applyFill="1" applyBorder="1" applyAlignment="1">
      <alignment horizontal="center" vertical="center"/>
    </xf>
    <xf numFmtId="0" fontId="20" fillId="0" borderId="168" xfId="0" applyNumberFormat="1" applyFont="1" applyFill="1" applyBorder="1" applyAlignment="1">
      <alignment horizontal="center" vertical="center"/>
    </xf>
    <xf numFmtId="0" fontId="20" fillId="0" borderId="128" xfId="0" applyNumberFormat="1" applyFont="1" applyFill="1" applyBorder="1" applyAlignment="1">
      <alignment horizontal="center" vertical="center"/>
    </xf>
    <xf numFmtId="0" fontId="20" fillId="0" borderId="169" xfId="0" applyNumberFormat="1" applyFont="1" applyFill="1" applyBorder="1" applyAlignment="1">
      <alignment horizontal="center" vertical="center"/>
    </xf>
    <xf numFmtId="0" fontId="24" fillId="0" borderId="169" xfId="0" applyNumberFormat="1" applyFont="1" applyFill="1" applyBorder="1" applyAlignment="1">
      <alignment horizontal="center" vertical="center" wrapText="1"/>
    </xf>
    <xf numFmtId="0" fontId="24" fillId="0" borderId="168" xfId="0" applyNumberFormat="1" applyFont="1" applyFill="1" applyBorder="1" applyAlignment="1">
      <alignment horizontal="center" vertical="center" wrapText="1"/>
    </xf>
    <xf numFmtId="0" fontId="24" fillId="0" borderId="170" xfId="0" applyNumberFormat="1" applyFont="1" applyFill="1" applyBorder="1" applyAlignment="1">
      <alignment horizontal="center" vertical="center" wrapText="1"/>
    </xf>
    <xf numFmtId="0" fontId="20" fillId="25" borderId="171" xfId="0" applyNumberFormat="1" applyFont="1" applyFill="1" applyBorder="1" applyAlignment="1">
      <alignment horizontal="right" vertical="center" wrapText="1"/>
    </xf>
    <xf numFmtId="0" fontId="20" fillId="25" borderId="152" xfId="0" applyNumberFormat="1" applyFont="1" applyFill="1" applyBorder="1" applyAlignment="1">
      <alignment horizontal="right" vertical="center" wrapText="1"/>
    </xf>
    <xf numFmtId="0" fontId="20" fillId="25" borderId="153" xfId="0" applyNumberFormat="1" applyFont="1" applyFill="1" applyBorder="1" applyAlignment="1">
      <alignment horizontal="right" vertical="center" wrapText="1"/>
    </xf>
    <xf numFmtId="0" fontId="20" fillId="25" borderId="172" xfId="0" applyNumberFormat="1" applyFont="1" applyFill="1" applyBorder="1" applyAlignment="1">
      <alignment horizontal="center" vertical="center" wrapText="1"/>
    </xf>
    <xf numFmtId="0" fontId="20" fillId="25" borderId="152" xfId="0" applyNumberFormat="1" applyFont="1" applyFill="1" applyBorder="1" applyAlignment="1">
      <alignment horizontal="center" vertical="center" wrapText="1"/>
    </xf>
    <xf numFmtId="0" fontId="20" fillId="25" borderId="173" xfId="0" applyNumberFormat="1" applyFont="1" applyFill="1" applyBorder="1" applyAlignment="1">
      <alignment horizontal="center" vertical="center" wrapText="1"/>
    </xf>
    <xf numFmtId="0" fontId="20" fillId="35" borderId="171" xfId="0" applyNumberFormat="1" applyFont="1" applyFill="1" applyBorder="1" applyAlignment="1">
      <alignment horizontal="left" vertical="center"/>
    </xf>
    <xf numFmtId="0" fontId="20" fillId="35" borderId="152" xfId="0" applyNumberFormat="1" applyFont="1" applyFill="1" applyBorder="1" applyAlignment="1">
      <alignment horizontal="left" vertical="center"/>
    </xf>
    <xf numFmtId="0" fontId="20" fillId="25" borderId="172" xfId="0" applyNumberFormat="1" applyFont="1" applyFill="1" applyBorder="1" applyAlignment="1">
      <alignment horizontal="center" vertical="center"/>
    </xf>
    <xf numFmtId="0" fontId="20" fillId="25" borderId="152" xfId="0" applyNumberFormat="1" applyFont="1" applyFill="1" applyBorder="1" applyAlignment="1">
      <alignment horizontal="center" vertical="center"/>
    </xf>
    <xf numFmtId="0" fontId="20" fillId="25" borderId="153" xfId="0" applyNumberFormat="1" applyFont="1" applyFill="1" applyBorder="1" applyAlignment="1">
      <alignment horizontal="center" vertical="center"/>
    </xf>
    <xf numFmtId="0" fontId="20" fillId="25" borderId="17" xfId="0" applyNumberFormat="1" applyFont="1" applyFill="1" applyBorder="1" applyAlignment="1">
      <alignment horizontal="center" vertical="center"/>
    </xf>
    <xf numFmtId="0" fontId="20" fillId="25" borderId="83" xfId="0" applyNumberFormat="1" applyFont="1" applyFill="1" applyBorder="1" applyAlignment="1">
      <alignment horizontal="center" vertical="center"/>
    </xf>
    <xf numFmtId="0" fontId="89" fillId="25" borderId="172" xfId="0" applyNumberFormat="1" applyFont="1" applyFill="1" applyBorder="1" applyAlignment="1">
      <alignment horizontal="center" vertical="center"/>
    </xf>
    <xf numFmtId="0" fontId="89" fillId="25" borderId="152" xfId="0" applyNumberFormat="1" applyFont="1" applyFill="1" applyBorder="1" applyAlignment="1">
      <alignment horizontal="center" vertical="center"/>
    </xf>
    <xf numFmtId="0" fontId="89" fillId="25" borderId="173" xfId="0" applyNumberFormat="1" applyFont="1" applyFill="1" applyBorder="1" applyAlignment="1">
      <alignment horizontal="center" vertical="center"/>
    </xf>
    <xf numFmtId="0" fontId="20" fillId="25" borderId="174" xfId="0" applyNumberFormat="1" applyFont="1" applyFill="1" applyBorder="1" applyAlignment="1">
      <alignment horizontal="center" vertical="center"/>
    </xf>
    <xf numFmtId="0" fontId="20" fillId="25" borderId="117" xfId="0" applyNumberFormat="1" applyFont="1" applyFill="1" applyBorder="1" applyAlignment="1">
      <alignment horizontal="center" vertical="center"/>
    </xf>
    <xf numFmtId="0" fontId="89" fillId="25" borderId="175" xfId="0" applyNumberFormat="1" applyFont="1" applyFill="1" applyBorder="1" applyAlignment="1">
      <alignment vertical="center" wrapText="1"/>
    </xf>
    <xf numFmtId="0" fontId="89" fillId="25" borderId="117" xfId="0" applyNumberFormat="1" applyFont="1" applyFill="1" applyBorder="1" applyAlignment="1">
      <alignment vertical="center" wrapText="1"/>
    </xf>
    <xf numFmtId="0" fontId="89" fillId="25" borderId="160" xfId="0" applyNumberFormat="1" applyFont="1" applyFill="1" applyBorder="1" applyAlignment="1">
      <alignment vertical="center" wrapText="1"/>
    </xf>
    <xf numFmtId="0" fontId="14" fillId="0" borderId="52" xfId="0" applyNumberFormat="1" applyFont="1" applyFill="1" applyBorder="1" applyAlignment="1">
      <alignment horizontal="center" vertical="center" wrapText="1"/>
    </xf>
    <xf numFmtId="0" fontId="14" fillId="0" borderId="73" xfId="0" applyNumberFormat="1" applyFont="1" applyFill="1" applyBorder="1" applyAlignment="1">
      <alignment horizontal="center" vertical="center"/>
    </xf>
    <xf numFmtId="0" fontId="14" fillId="0" borderId="74" xfId="0" applyNumberFormat="1" applyFont="1" applyFill="1" applyBorder="1" applyAlignment="1">
      <alignment horizontal="center" vertical="center"/>
    </xf>
    <xf numFmtId="0" fontId="4" fillId="0" borderId="52" xfId="0" applyNumberFormat="1" applyFont="1" applyBorder="1" applyAlignment="1">
      <alignment horizontal="center" vertical="center"/>
    </xf>
    <xf numFmtId="0" fontId="4" fillId="0" borderId="73" xfId="0" applyNumberFormat="1" applyFont="1" applyBorder="1" applyAlignment="1">
      <alignment horizontal="center" vertical="center"/>
    </xf>
    <xf numFmtId="0" fontId="4" fillId="0" borderId="74" xfId="0" applyNumberFormat="1" applyFont="1" applyBorder="1" applyAlignment="1">
      <alignment horizontal="center" vertical="center"/>
    </xf>
    <xf numFmtId="0" fontId="20" fillId="25" borderId="171" xfId="0" applyNumberFormat="1" applyFont="1" applyFill="1" applyBorder="1" applyAlignment="1">
      <alignment horizontal="center" vertical="center"/>
    </xf>
    <xf numFmtId="0" fontId="20" fillId="25" borderId="149" xfId="0" applyNumberFormat="1" applyFont="1" applyFill="1" applyBorder="1" applyAlignment="1">
      <alignment horizontal="center" vertical="center"/>
    </xf>
    <xf numFmtId="0" fontId="89" fillId="25" borderId="176" xfId="0" applyNumberFormat="1" applyFont="1" applyFill="1" applyBorder="1" applyAlignment="1">
      <alignment vertical="center" wrapText="1"/>
    </xf>
    <xf numFmtId="0" fontId="89" fillId="25" borderId="149" xfId="0" applyNumberFormat="1" applyFont="1" applyFill="1" applyBorder="1" applyAlignment="1">
      <alignment vertical="center" wrapText="1"/>
    </xf>
    <xf numFmtId="0" fontId="89" fillId="25" borderId="177" xfId="0" applyNumberFormat="1" applyFont="1" applyFill="1" applyBorder="1" applyAlignment="1">
      <alignment vertical="center" wrapText="1"/>
    </xf>
    <xf numFmtId="0" fontId="20" fillId="25" borderId="103" xfId="0" applyNumberFormat="1" applyFont="1" applyFill="1" applyBorder="1" applyAlignment="1">
      <alignment horizontal="center" vertical="center"/>
    </xf>
    <xf numFmtId="0" fontId="20" fillId="25" borderId="67" xfId="0" applyNumberFormat="1" applyFont="1" applyFill="1" applyBorder="1" applyAlignment="1">
      <alignment horizontal="center" vertical="center"/>
    </xf>
    <xf numFmtId="0" fontId="89" fillId="25" borderId="119" xfId="0" applyNumberFormat="1" applyFont="1" applyFill="1" applyBorder="1" applyAlignment="1">
      <alignment vertical="center" wrapText="1"/>
    </xf>
    <xf numFmtId="0" fontId="89" fillId="25" borderId="67" xfId="0" applyNumberFormat="1" applyFont="1" applyFill="1" applyBorder="1" applyAlignment="1">
      <alignment vertical="center" wrapText="1"/>
    </xf>
    <xf numFmtId="0" fontId="89" fillId="25" borderId="166" xfId="0" applyNumberFormat="1" applyFont="1" applyFill="1" applyBorder="1" applyAlignment="1">
      <alignment vertical="center" wrapText="1"/>
    </xf>
    <xf numFmtId="0" fontId="20" fillId="25" borderId="175" xfId="0" applyNumberFormat="1" applyFont="1" applyFill="1" applyBorder="1" applyAlignment="1">
      <alignment vertical="center" shrinkToFit="1"/>
    </xf>
    <xf numFmtId="0" fontId="20" fillId="25" borderId="117" xfId="0" applyNumberFormat="1" applyFont="1" applyFill="1" applyBorder="1" applyAlignment="1">
      <alignment vertical="center" shrinkToFit="1"/>
    </xf>
    <xf numFmtId="0" fontId="20" fillId="25" borderId="151" xfId="0" applyNumberFormat="1" applyFont="1" applyFill="1" applyBorder="1" applyAlignment="1">
      <alignment vertical="center" shrinkToFit="1"/>
    </xf>
    <xf numFmtId="0" fontId="20" fillId="25" borderId="175" xfId="0" applyNumberFormat="1" applyFont="1" applyFill="1" applyBorder="1" applyAlignment="1">
      <alignment horizontal="left" vertical="center" shrinkToFit="1"/>
    </xf>
    <xf numFmtId="0" fontId="20" fillId="25" borderId="117" xfId="0" applyNumberFormat="1" applyFont="1" applyFill="1" applyBorder="1" applyAlignment="1">
      <alignment horizontal="left" vertical="center" shrinkToFit="1"/>
    </xf>
    <xf numFmtId="0" fontId="20" fillId="25" borderId="160" xfId="0" applyNumberFormat="1" applyFont="1" applyFill="1" applyBorder="1" applyAlignment="1">
      <alignment horizontal="left" vertical="center" shrinkToFit="1"/>
    </xf>
    <xf numFmtId="0" fontId="81" fillId="0" borderId="0" xfId="0" applyFont="1" applyBorder="1" applyAlignment="1">
      <alignment horizontal="center" vertical="center"/>
    </xf>
    <xf numFmtId="0" fontId="4" fillId="0" borderId="178" xfId="0" applyNumberFormat="1" applyFont="1" applyBorder="1" applyAlignment="1">
      <alignment horizontal="center" vertical="center"/>
    </xf>
    <xf numFmtId="0" fontId="4" fillId="0" borderId="147" xfId="0" applyNumberFormat="1" applyFont="1" applyBorder="1" applyAlignment="1">
      <alignment horizontal="center" vertical="center"/>
    </xf>
    <xf numFmtId="0" fontId="4" fillId="0" borderId="179" xfId="0" applyNumberFormat="1" applyFont="1" applyBorder="1" applyAlignment="1">
      <alignment horizontal="center" vertical="center"/>
    </xf>
    <xf numFmtId="0" fontId="14" fillId="0" borderId="181" xfId="0" applyFont="1" applyBorder="1" applyAlignment="1">
      <alignment horizontal="left"/>
    </xf>
    <xf numFmtId="0" fontId="14" fillId="0" borderId="68" xfId="0" applyFont="1" applyBorder="1" applyAlignment="1">
      <alignment horizontal="left"/>
    </xf>
    <xf numFmtId="0" fontId="20" fillId="25" borderId="176" xfId="0" applyNumberFormat="1" applyFont="1" applyFill="1" applyBorder="1" applyAlignment="1">
      <alignment vertical="center" shrinkToFit="1"/>
    </xf>
    <xf numFmtId="0" fontId="20" fillId="25" borderId="149" xfId="0" applyNumberFormat="1" applyFont="1" applyFill="1" applyBorder="1" applyAlignment="1">
      <alignment vertical="center" shrinkToFit="1"/>
    </xf>
    <xf numFmtId="0" fontId="20" fillId="25" borderId="150" xfId="0" applyNumberFormat="1" applyFont="1" applyFill="1" applyBorder="1" applyAlignment="1">
      <alignment vertical="center" shrinkToFit="1"/>
    </xf>
    <xf numFmtId="0" fontId="20" fillId="25" borderId="172" xfId="0" applyNumberFormat="1" applyFont="1" applyFill="1" applyBorder="1" applyAlignment="1">
      <alignment horizontal="left" vertical="center" shrinkToFit="1"/>
    </xf>
    <xf numFmtId="0" fontId="20" fillId="25" borderId="152" xfId="0" applyNumberFormat="1" applyFont="1" applyFill="1" applyBorder="1" applyAlignment="1">
      <alignment horizontal="left" vertical="center" shrinkToFit="1"/>
    </xf>
    <xf numFmtId="0" fontId="20" fillId="25" borderId="173" xfId="0" applyNumberFormat="1" applyFont="1" applyFill="1" applyBorder="1" applyAlignment="1">
      <alignment horizontal="left" vertical="center" shrinkToFit="1"/>
    </xf>
    <xf numFmtId="0" fontId="20" fillId="25" borderId="119" xfId="0" applyNumberFormat="1" applyFont="1" applyFill="1" applyBorder="1" applyAlignment="1">
      <alignment vertical="center" shrinkToFit="1"/>
    </xf>
    <xf numFmtId="0" fontId="20" fillId="25" borderId="67" xfId="0" applyNumberFormat="1" applyFont="1" applyFill="1" applyBorder="1" applyAlignment="1">
      <alignment vertical="center" shrinkToFit="1"/>
    </xf>
    <xf numFmtId="0" fontId="20" fillId="25" borderId="96" xfId="0" applyNumberFormat="1" applyFont="1" applyFill="1" applyBorder="1" applyAlignment="1">
      <alignment vertical="center" shrinkToFit="1"/>
    </xf>
    <xf numFmtId="0" fontId="20" fillId="25" borderId="119" xfId="0" applyNumberFormat="1" applyFont="1" applyFill="1" applyBorder="1" applyAlignment="1">
      <alignment horizontal="left" vertical="center" shrinkToFit="1"/>
    </xf>
    <xf numFmtId="0" fontId="20" fillId="25" borderId="67" xfId="0" applyNumberFormat="1" applyFont="1" applyFill="1" applyBorder="1" applyAlignment="1">
      <alignment horizontal="left" vertical="center" shrinkToFit="1"/>
    </xf>
    <xf numFmtId="0" fontId="20" fillId="25" borderId="166" xfId="0" applyNumberFormat="1" applyFont="1" applyFill="1" applyBorder="1" applyAlignment="1">
      <alignment horizontal="left" vertical="center" shrinkToFit="1"/>
    </xf>
    <xf numFmtId="0" fontId="24" fillId="35" borderId="44" xfId="0" applyNumberFormat="1" applyFont="1" applyFill="1" applyBorder="1" applyAlignment="1">
      <alignment horizontal="center" vertical="center"/>
    </xf>
    <xf numFmtId="0" fontId="24" fillId="35" borderId="33" xfId="0" applyNumberFormat="1" applyFont="1" applyFill="1" applyBorder="1" applyAlignment="1">
      <alignment horizontal="center" vertical="center"/>
    </xf>
    <xf numFmtId="0" fontId="14" fillId="0" borderId="91" xfId="0" applyFont="1" applyBorder="1" applyAlignment="1">
      <alignment horizontal="center" vertical="center"/>
    </xf>
    <xf numFmtId="0" fontId="14" fillId="0" borderId="25" xfId="0" applyFont="1" applyBorder="1" applyAlignment="1">
      <alignment horizontal="center" vertical="center"/>
    </xf>
    <xf numFmtId="49" fontId="20" fillId="25" borderId="180" xfId="0" applyNumberFormat="1" applyFont="1" applyFill="1" applyBorder="1" applyAlignment="1">
      <alignment horizontal="left" vertical="center"/>
    </xf>
    <xf numFmtId="49" fontId="20" fillId="25" borderId="97" xfId="0" applyNumberFormat="1" applyFont="1" applyFill="1" applyBorder="1" applyAlignment="1">
      <alignment horizontal="left" vertical="center"/>
    </xf>
    <xf numFmtId="0" fontId="24" fillId="0" borderId="13" xfId="0" applyNumberFormat="1" applyFont="1" applyBorder="1" applyAlignment="1">
      <alignment horizontal="left" vertical="center"/>
    </xf>
    <xf numFmtId="0" fontId="24" fillId="0" borderId="25" xfId="0" applyNumberFormat="1" applyFont="1" applyBorder="1" applyAlignment="1">
      <alignment horizontal="left" vertical="center"/>
    </xf>
    <xf numFmtId="0" fontId="24" fillId="0" borderId="26" xfId="0" applyNumberFormat="1" applyFont="1" applyBorder="1" applyAlignment="1">
      <alignment horizontal="left" vertical="center"/>
    </xf>
    <xf numFmtId="0" fontId="24" fillId="0" borderId="133" xfId="0" applyNumberFormat="1" applyFont="1" applyBorder="1" applyAlignment="1">
      <alignment horizontal="left" vertical="center"/>
    </xf>
    <xf numFmtId="0" fontId="24" fillId="0" borderId="68" xfId="0" applyNumberFormat="1" applyFont="1" applyBorder="1" applyAlignment="1">
      <alignment horizontal="left" vertical="center"/>
    </xf>
    <xf numFmtId="0" fontId="24" fillId="0" borderId="75" xfId="0" applyNumberFormat="1" applyFont="1" applyBorder="1" applyAlignment="1">
      <alignment horizontal="left" vertical="center"/>
    </xf>
    <xf numFmtId="0" fontId="14" fillId="0" borderId="174" xfId="0" applyNumberFormat="1" applyFont="1" applyBorder="1" applyAlignment="1">
      <alignment horizontal="center" vertical="top"/>
    </xf>
    <xf numFmtId="0" fontId="14" fillId="0" borderId="117" xfId="0" applyNumberFormat="1" applyFont="1" applyBorder="1" applyAlignment="1">
      <alignment horizontal="center" vertical="top"/>
    </xf>
    <xf numFmtId="49" fontId="20" fillId="25" borderId="159" xfId="0" applyNumberFormat="1" applyFont="1" applyFill="1" applyBorder="1" applyAlignment="1">
      <alignment horizontal="left" vertical="top"/>
    </xf>
    <xf numFmtId="49" fontId="20" fillId="25" borderId="65" xfId="0" applyNumberFormat="1" applyFont="1" applyFill="1" applyBorder="1" applyAlignment="1">
      <alignment horizontal="left" vertical="top"/>
    </xf>
    <xf numFmtId="0" fontId="14" fillId="35" borderId="130" xfId="0" applyNumberFormat="1" applyFont="1" applyFill="1" applyBorder="1" applyAlignment="1">
      <alignment horizontal="center" vertical="center"/>
    </xf>
    <xf numFmtId="0" fontId="14" fillId="35" borderId="131" xfId="0" applyNumberFormat="1" applyFont="1" applyFill="1" applyBorder="1" applyAlignment="1">
      <alignment horizontal="center" vertical="center"/>
    </xf>
    <xf numFmtId="0" fontId="14" fillId="35" borderId="165" xfId="0" applyNumberFormat="1" applyFont="1" applyFill="1" applyBorder="1" applyAlignment="1">
      <alignment horizontal="center" vertical="center"/>
    </xf>
    <xf numFmtId="0" fontId="14" fillId="0" borderId="184" xfId="0" applyFont="1" applyBorder="1" applyAlignment="1">
      <alignment horizontal="center" vertical="center"/>
    </xf>
    <xf numFmtId="0" fontId="14" fillId="0" borderId="161" xfId="0" applyFont="1" applyBorder="1" applyAlignment="1">
      <alignment horizontal="center" vertical="center"/>
    </xf>
    <xf numFmtId="49" fontId="20" fillId="25" borderId="161" xfId="0" applyNumberFormat="1" applyFont="1" applyFill="1" applyBorder="1" applyAlignment="1">
      <alignment vertical="center"/>
    </xf>
    <xf numFmtId="49" fontId="20" fillId="25" borderId="162" xfId="0" applyNumberFormat="1" applyFont="1" applyFill="1" applyBorder="1" applyAlignment="1">
      <alignment vertical="center"/>
    </xf>
    <xf numFmtId="0" fontId="24" fillId="0" borderId="163" xfId="0" applyNumberFormat="1" applyFont="1" applyBorder="1" applyAlignment="1">
      <alignment horizontal="center" vertical="center"/>
    </xf>
    <xf numFmtId="0" fontId="24" fillId="0" borderId="36" xfId="0" applyNumberFormat="1" applyFont="1" applyBorder="1" applyAlignment="1">
      <alignment horizontal="center" vertical="center"/>
    </xf>
    <xf numFmtId="0" fontId="24" fillId="35" borderId="36" xfId="0" applyNumberFormat="1" applyFont="1" applyFill="1" applyBorder="1" applyAlignment="1">
      <alignment horizontal="center" vertical="center"/>
    </xf>
    <xf numFmtId="0" fontId="24" fillId="35" borderId="164" xfId="0" applyNumberFormat="1" applyFont="1" applyFill="1" applyBorder="1" applyAlignment="1">
      <alignment horizontal="center" vertical="center"/>
    </xf>
    <xf numFmtId="0" fontId="20" fillId="0" borderId="182" xfId="0" applyNumberFormat="1" applyFont="1" applyBorder="1" applyAlignment="1">
      <alignment horizontal="center" vertical="top"/>
    </xf>
    <xf numFmtId="0" fontId="20" fillId="0" borderId="118" xfId="0" applyNumberFormat="1" applyFont="1" applyBorder="1" applyAlignment="1">
      <alignment horizontal="center" vertical="top"/>
    </xf>
    <xf numFmtId="0" fontId="20" fillId="0" borderId="82" xfId="0" applyNumberFormat="1" applyFont="1" applyBorder="1" applyAlignment="1">
      <alignment horizontal="center" vertical="top"/>
    </xf>
    <xf numFmtId="0" fontId="20" fillId="0" borderId="35" xfId="0" applyNumberFormat="1" applyFont="1" applyBorder="1" applyAlignment="1">
      <alignment horizontal="center" vertical="top"/>
    </xf>
    <xf numFmtId="49" fontId="20" fillId="25" borderId="118" xfId="0" applyNumberFormat="1" applyFont="1" applyFill="1" applyBorder="1" applyAlignment="1">
      <alignment horizontal="left" vertical="top"/>
    </xf>
    <xf numFmtId="49" fontId="20" fillId="25" borderId="183" xfId="0" applyNumberFormat="1" applyFont="1" applyFill="1" applyBorder="1" applyAlignment="1">
      <alignment horizontal="left" vertical="top"/>
    </xf>
    <xf numFmtId="0" fontId="24" fillId="0" borderId="24" xfId="0" applyNumberFormat="1" applyFont="1" applyBorder="1" applyAlignment="1">
      <alignment horizontal="center" vertical="center"/>
    </xf>
    <xf numFmtId="0" fontId="24" fillId="0" borderId="44" xfId="0" applyNumberFormat="1" applyFont="1" applyBorder="1" applyAlignment="1">
      <alignment horizontal="center" vertical="center"/>
    </xf>
    <xf numFmtId="49" fontId="89" fillId="25" borderId="35" xfId="0" applyNumberFormat="1" applyFont="1" applyFill="1" applyBorder="1" applyAlignment="1">
      <alignment vertical="center"/>
    </xf>
    <xf numFmtId="49" fontId="89" fillId="25" borderId="43" xfId="0" applyNumberFormat="1" applyFont="1" applyFill="1" applyBorder="1" applyAlignment="1">
      <alignment vertical="center"/>
    </xf>
    <xf numFmtId="0" fontId="14" fillId="35" borderId="91" xfId="0" applyNumberFormat="1" applyFont="1" applyFill="1" applyBorder="1" applyAlignment="1">
      <alignment horizontal="center" vertical="center"/>
    </xf>
    <xf numFmtId="0" fontId="14" fillId="35" borderId="25" xfId="0" applyNumberFormat="1" applyFont="1" applyFill="1" applyBorder="1" applyAlignment="1">
      <alignment horizontal="center" vertical="center"/>
    </xf>
    <xf numFmtId="0" fontId="14" fillId="35" borderId="57" xfId="0" applyNumberFormat="1" applyFont="1" applyFill="1" applyBorder="1" applyAlignment="1">
      <alignment horizontal="center" vertical="center"/>
    </xf>
    <xf numFmtId="0" fontId="14" fillId="35" borderId="68" xfId="0" applyNumberFormat="1" applyFont="1" applyFill="1" applyBorder="1" applyAlignment="1">
      <alignment horizontal="center" vertical="center"/>
    </xf>
    <xf numFmtId="0" fontId="14" fillId="0" borderId="25" xfId="0" applyNumberFormat="1" applyFont="1" applyBorder="1" applyAlignment="1">
      <alignment horizontal="right" vertical="center"/>
    </xf>
    <xf numFmtId="0" fontId="14" fillId="0" borderId="68" xfId="0" applyNumberFormat="1" applyFont="1" applyBorder="1" applyAlignment="1">
      <alignment horizontal="right" vertical="center"/>
    </xf>
    <xf numFmtId="0" fontId="14" fillId="0" borderId="25" xfId="0" applyNumberFormat="1" applyFont="1" applyBorder="1" applyAlignment="1">
      <alignment horizontal="center" vertical="center"/>
    </xf>
    <xf numFmtId="0" fontId="14" fillId="0" borderId="68" xfId="0" applyNumberFormat="1" applyFont="1" applyBorder="1" applyAlignment="1">
      <alignment horizontal="center" vertical="center"/>
    </xf>
    <xf numFmtId="0" fontId="14" fillId="0" borderId="25" xfId="0" applyNumberFormat="1" applyFont="1" applyBorder="1" applyAlignment="1">
      <alignment vertical="center"/>
    </xf>
    <xf numFmtId="0" fontId="14" fillId="0" borderId="68" xfId="0" applyNumberFormat="1" applyFont="1" applyBorder="1" applyAlignment="1">
      <alignment vertical="center"/>
    </xf>
    <xf numFmtId="0" fontId="14" fillId="35" borderId="92" xfId="0" applyNumberFormat="1" applyFont="1" applyFill="1" applyBorder="1" applyAlignment="1">
      <alignment horizontal="center" vertical="center"/>
    </xf>
    <xf numFmtId="0" fontId="14" fillId="35" borderId="93" xfId="0" applyNumberFormat="1" applyFont="1" applyFill="1" applyBorder="1" applyAlignment="1">
      <alignment horizontal="center" vertical="center"/>
    </xf>
    <xf numFmtId="0" fontId="14" fillId="0" borderId="32" xfId="0" applyNumberFormat="1" applyFont="1" applyBorder="1" applyAlignment="1">
      <alignment horizontal="center" vertical="center"/>
    </xf>
    <xf numFmtId="0" fontId="14" fillId="0" borderId="44" xfId="0" applyNumberFormat="1" applyFont="1" applyBorder="1" applyAlignment="1">
      <alignment horizontal="center" vertical="center"/>
    </xf>
    <xf numFmtId="0" fontId="14" fillId="0" borderId="33" xfId="0" applyNumberFormat="1" applyFont="1" applyBorder="1" applyAlignment="1">
      <alignment horizontal="center" vertical="center"/>
    </xf>
    <xf numFmtId="0" fontId="24" fillId="0" borderId="24" xfId="0" applyNumberFormat="1" applyFont="1" applyBorder="1" applyAlignment="1">
      <alignment horizontal="center" vertical="center" shrinkToFit="1"/>
    </xf>
    <xf numFmtId="0" fontId="24" fillId="0" borderId="44" xfId="0" applyNumberFormat="1" applyFont="1" applyBorder="1" applyAlignment="1">
      <alignment horizontal="center" vertical="center" shrinkToFit="1"/>
    </xf>
    <xf numFmtId="0" fontId="89" fillId="0" borderId="0" xfId="0" applyNumberFormat="1" applyFont="1" applyBorder="1" applyAlignment="1">
      <alignment horizontal="center" vertical="center"/>
    </xf>
    <xf numFmtId="0" fontId="89" fillId="0" borderId="68" xfId="0" applyNumberFormat="1" applyFont="1" applyFill="1" applyBorder="1" applyAlignment="1">
      <alignment horizontal="center" vertical="center"/>
    </xf>
    <xf numFmtId="0" fontId="14" fillId="0" borderId="184" xfId="0" applyNumberFormat="1" applyFont="1" applyBorder="1" applyAlignment="1">
      <alignment horizontal="center" vertical="center"/>
    </xf>
    <xf numFmtId="0" fontId="14" fillId="0" borderId="161" xfId="0" applyNumberFormat="1" applyFont="1" applyBorder="1" applyAlignment="1">
      <alignment horizontal="center" vertical="center"/>
    </xf>
    <xf numFmtId="0" fontId="14" fillId="0" borderId="162" xfId="0" applyNumberFormat="1" applyFont="1" applyBorder="1" applyAlignment="1">
      <alignment horizontal="center" vertical="center"/>
    </xf>
    <xf numFmtId="0" fontId="20" fillId="35" borderId="184" xfId="0" applyNumberFormat="1" applyFont="1" applyFill="1" applyBorder="1" applyAlignment="1">
      <alignment vertical="center"/>
    </xf>
    <xf numFmtId="0" fontId="20" fillId="35" borderId="161" xfId="0" applyNumberFormat="1" applyFont="1" applyFill="1" applyBorder="1" applyAlignment="1">
      <alignment vertical="center"/>
    </xf>
    <xf numFmtId="0" fontId="20" fillId="35" borderId="162" xfId="0" applyNumberFormat="1" applyFont="1" applyFill="1" applyBorder="1" applyAlignment="1">
      <alignment vertical="center"/>
    </xf>
    <xf numFmtId="0" fontId="20" fillId="0" borderId="182" xfId="0" applyNumberFormat="1" applyFont="1" applyBorder="1" applyAlignment="1">
      <alignment horizontal="center" vertical="center"/>
    </xf>
    <xf numFmtId="0" fontId="20" fillId="0" borderId="118" xfId="0" applyNumberFormat="1" applyFont="1" applyBorder="1" applyAlignment="1">
      <alignment horizontal="center" vertical="center"/>
    </xf>
    <xf numFmtId="0" fontId="20" fillId="0" borderId="183" xfId="0" applyNumberFormat="1" applyFont="1" applyBorder="1" applyAlignment="1">
      <alignment horizontal="center" vertical="center"/>
    </xf>
    <xf numFmtId="0" fontId="20" fillId="0" borderId="82" xfId="0" applyNumberFormat="1" applyFont="1" applyBorder="1" applyAlignment="1">
      <alignment horizontal="center" vertical="center"/>
    </xf>
    <xf numFmtId="0" fontId="20" fillId="0" borderId="35" xfId="0" applyNumberFormat="1" applyFont="1" applyBorder="1" applyAlignment="1">
      <alignment horizontal="center" vertical="center"/>
    </xf>
    <xf numFmtId="0" fontId="20" fillId="0" borderId="43" xfId="0" applyNumberFormat="1" applyFont="1" applyBorder="1" applyAlignment="1">
      <alignment horizontal="center" vertical="center"/>
    </xf>
    <xf numFmtId="0" fontId="20" fillId="35" borderId="182" xfId="0" applyNumberFormat="1" applyFont="1" applyFill="1" applyBorder="1" applyAlignment="1">
      <alignment vertical="center"/>
    </xf>
    <xf numFmtId="0" fontId="20" fillId="35" borderId="118" xfId="0" applyNumberFormat="1" applyFont="1" applyFill="1" applyBorder="1" applyAlignment="1">
      <alignment vertical="center"/>
    </xf>
    <xf numFmtId="0" fontId="20" fillId="35" borderId="183" xfId="0" applyNumberFormat="1" applyFont="1" applyFill="1" applyBorder="1" applyAlignment="1">
      <alignment vertical="center"/>
    </xf>
    <xf numFmtId="0" fontId="20" fillId="35" borderId="82" xfId="0" applyNumberFormat="1" applyFont="1" applyFill="1" applyBorder="1" applyAlignment="1">
      <alignment vertical="center"/>
    </xf>
    <xf numFmtId="0" fontId="20" fillId="35" borderId="35" xfId="0" applyNumberFormat="1" applyFont="1" applyFill="1" applyBorder="1" applyAlignment="1">
      <alignment vertical="center"/>
    </xf>
    <xf numFmtId="0" fontId="20" fillId="35" borderId="43" xfId="0" applyNumberFormat="1" applyFont="1" applyFill="1" applyBorder="1" applyAlignment="1">
      <alignment vertical="center"/>
    </xf>
    <xf numFmtId="0" fontId="4" fillId="0" borderId="163" xfId="0" applyNumberFormat="1" applyFont="1" applyBorder="1" applyAlignment="1">
      <alignment horizontal="center" vertical="center"/>
    </xf>
    <xf numFmtId="0" fontId="4" fillId="0" borderId="36" xfId="0" applyNumberFormat="1" applyFont="1" applyBorder="1" applyAlignment="1">
      <alignment horizontal="center" vertical="center"/>
    </xf>
    <xf numFmtId="0" fontId="4" fillId="0" borderId="164" xfId="0" applyNumberFormat="1" applyFont="1" applyBorder="1" applyAlignment="1">
      <alignment horizontal="center" vertical="center"/>
    </xf>
    <xf numFmtId="0" fontId="4" fillId="0" borderId="0" xfId="0" applyFont="1" applyAlignment="1">
      <alignment horizontal="right" vertical="center"/>
    </xf>
    <xf numFmtId="0" fontId="14" fillId="0" borderId="68" xfId="0" applyFont="1" applyBorder="1" applyAlignment="1">
      <alignment horizontal="right" vertical="center"/>
    </xf>
    <xf numFmtId="0" fontId="14" fillId="0" borderId="52" xfId="0" applyFont="1" applyBorder="1" applyAlignment="1">
      <alignment horizontal="center" vertical="center"/>
    </xf>
    <xf numFmtId="0" fontId="14" fillId="0" borderId="73" xfId="0" applyFont="1" applyBorder="1" applyAlignment="1">
      <alignment horizontal="center" vertical="center"/>
    </xf>
    <xf numFmtId="0" fontId="14" fillId="0" borderId="74" xfId="0" applyFont="1" applyBorder="1" applyAlignment="1">
      <alignment horizontal="center" vertical="center"/>
    </xf>
    <xf numFmtId="0" fontId="4" fillId="0" borderId="154" xfId="0" applyFont="1" applyBorder="1" applyAlignment="1">
      <alignment horizontal="center" vertical="center"/>
    </xf>
    <xf numFmtId="0" fontId="4" fillId="0" borderId="185" xfId="0" applyFont="1" applyBorder="1" applyAlignment="1">
      <alignment horizontal="center" vertical="center"/>
    </xf>
    <xf numFmtId="0" fontId="4" fillId="0" borderId="186" xfId="0" applyFont="1" applyBorder="1" applyAlignment="1">
      <alignment horizontal="center" vertical="center"/>
    </xf>
    <xf numFmtId="0" fontId="96" fillId="0" borderId="13" xfId="0" applyFont="1" applyBorder="1" applyAlignment="1">
      <alignment horizontal="center" vertical="center" wrapText="1"/>
    </xf>
    <xf numFmtId="0" fontId="96" fillId="0" borderId="92" xfId="0" applyFont="1" applyBorder="1" applyAlignment="1">
      <alignment horizontal="center" vertical="center" wrapText="1"/>
    </xf>
    <xf numFmtId="0" fontId="96" fillId="0" borderId="16" xfId="0" applyFont="1" applyBorder="1" applyAlignment="1">
      <alignment horizontal="center" vertical="center" wrapText="1"/>
    </xf>
    <xf numFmtId="0" fontId="96" fillId="0" borderId="80" xfId="0" applyFont="1" applyBorder="1" applyAlignment="1">
      <alignment horizontal="center" vertical="center" wrapText="1"/>
    </xf>
    <xf numFmtId="0" fontId="96" fillId="0" borderId="48" xfId="0" applyFont="1" applyBorder="1" applyAlignment="1">
      <alignment horizontal="center" vertical="center" wrapText="1"/>
    </xf>
    <xf numFmtId="0" fontId="96" fillId="0" borderId="155" xfId="0" applyFont="1" applyBorder="1" applyAlignment="1">
      <alignment horizontal="center" vertical="center" wrapText="1"/>
    </xf>
    <xf numFmtId="0" fontId="96" fillId="0" borderId="172" xfId="0" applyFont="1" applyBorder="1" applyAlignment="1">
      <alignment vertical="center" wrapText="1"/>
    </xf>
    <xf numFmtId="0" fontId="96" fillId="0" borderId="153" xfId="0" applyFont="1" applyBorder="1" applyAlignment="1">
      <alignment vertical="center" wrapText="1"/>
    </xf>
    <xf numFmtId="0" fontId="96" fillId="0" borderId="187" xfId="0" applyFont="1" applyBorder="1" applyAlignment="1">
      <alignment horizontal="justify" vertical="center" wrapText="1"/>
    </xf>
    <xf numFmtId="0" fontId="96" fillId="0" borderId="46" xfId="0" applyFont="1" applyBorder="1" applyAlignment="1">
      <alignment horizontal="justify" vertical="center" wrapText="1"/>
    </xf>
    <xf numFmtId="0" fontId="96" fillId="0" borderId="16" xfId="0" applyFont="1" applyBorder="1" applyAlignment="1">
      <alignment vertical="center" wrapText="1"/>
    </xf>
    <xf numFmtId="0" fontId="96" fillId="0" borderId="80" xfId="0" applyFont="1" applyBorder="1" applyAlignment="1">
      <alignment vertical="center" wrapText="1"/>
    </xf>
    <xf numFmtId="0" fontId="96" fillId="0" borderId="13" xfId="0" applyFont="1" applyBorder="1" applyAlignment="1">
      <alignment vertical="center" wrapText="1"/>
    </xf>
    <xf numFmtId="0" fontId="96" fillId="0" borderId="92" xfId="0" applyFont="1" applyBorder="1" applyAlignment="1">
      <alignment vertical="center" wrapText="1"/>
    </xf>
    <xf numFmtId="0" fontId="96" fillId="0" borderId="48" xfId="0" applyFont="1" applyBorder="1" applyAlignment="1">
      <alignment horizontal="justify" vertical="center" wrapText="1"/>
    </xf>
    <xf numFmtId="0" fontId="96" fillId="0" borderId="47" xfId="0" applyFont="1" applyBorder="1" applyAlignment="1">
      <alignment horizontal="justify" vertical="center" wrapText="1"/>
    </xf>
    <xf numFmtId="0" fontId="96" fillId="0" borderId="17" xfId="0" applyFont="1" applyBorder="1" applyAlignment="1">
      <alignment vertical="center" wrapText="1"/>
    </xf>
    <xf numFmtId="0" fontId="96" fillId="0" borderId="83" xfId="0" applyFont="1" applyBorder="1" applyAlignment="1">
      <alignment vertical="center" wrapText="1"/>
    </xf>
    <xf numFmtId="0" fontId="98" fillId="0" borderId="52" xfId="88" applyFont="1" applyBorder="1" applyAlignment="1">
      <alignment horizontal="center" vertical="top" wrapText="1"/>
    </xf>
    <xf numFmtId="0" fontId="98" fillId="0" borderId="73" xfId="88" applyFont="1" applyBorder="1" applyAlignment="1">
      <alignment horizontal="center" vertical="top" wrapText="1"/>
    </xf>
    <xf numFmtId="0" fontId="98" fillId="0" borderId="74" xfId="88" applyFont="1" applyBorder="1" applyAlignment="1">
      <alignment horizontal="center" vertical="top" wrapText="1"/>
    </xf>
    <xf numFmtId="0" fontId="96" fillId="0" borderId="56" xfId="88" applyFont="1" applyBorder="1" applyAlignment="1">
      <alignment horizontal="right" vertical="top" wrapText="1"/>
    </xf>
    <xf numFmtId="0" fontId="96" fillId="0" borderId="0" xfId="88" applyFont="1" applyBorder="1" applyAlignment="1">
      <alignment horizontal="right" vertical="top" wrapText="1"/>
    </xf>
    <xf numFmtId="0" fontId="96" fillId="0" borderId="40" xfId="88" applyFont="1" applyBorder="1" applyAlignment="1">
      <alignment horizontal="right" vertical="top" wrapText="1"/>
    </xf>
    <xf numFmtId="0" fontId="100" fillId="0" borderId="56" xfId="88" applyFont="1" applyBorder="1" applyAlignment="1">
      <alignment horizontal="justify" vertical="top" wrapText="1"/>
    </xf>
    <xf numFmtId="0" fontId="100" fillId="0" borderId="0" xfId="88" applyFont="1" applyBorder="1" applyAlignment="1">
      <alignment horizontal="justify" vertical="top" wrapText="1"/>
    </xf>
    <xf numFmtId="0" fontId="100" fillId="0" borderId="40" xfId="88" applyFont="1" applyBorder="1" applyAlignment="1">
      <alignment horizontal="justify" vertical="top" wrapText="1"/>
    </xf>
    <xf numFmtId="0" fontId="101" fillId="0" borderId="56" xfId="88" applyFont="1" applyBorder="1" applyAlignment="1">
      <alignment horizontal="justify" vertical="top" wrapText="1"/>
    </xf>
    <xf numFmtId="0" fontId="101" fillId="0" borderId="0" xfId="88" applyFont="1" applyBorder="1" applyAlignment="1">
      <alignment horizontal="justify" vertical="top" wrapText="1"/>
    </xf>
    <xf numFmtId="0" fontId="101" fillId="0" borderId="40" xfId="88" applyFont="1" applyBorder="1" applyAlignment="1">
      <alignment horizontal="justify" vertical="top" wrapText="1"/>
    </xf>
    <xf numFmtId="0" fontId="99" fillId="0" borderId="40" xfId="88" applyFont="1" applyBorder="1" applyAlignment="1">
      <alignment horizontal="justify" vertical="top" wrapText="1"/>
    </xf>
    <xf numFmtId="0" fontId="99" fillId="0" borderId="0" xfId="88" applyFont="1" applyBorder="1" applyAlignment="1">
      <alignment vertical="center" wrapText="1"/>
    </xf>
    <xf numFmtId="0" fontId="103" fillId="0" borderId="56" xfId="88" applyFont="1" applyBorder="1" applyAlignment="1">
      <alignment horizontal="justify" vertical="top" wrapText="1"/>
    </xf>
    <xf numFmtId="0" fontId="103" fillId="0" borderId="0" xfId="88" applyFont="1" applyBorder="1" applyAlignment="1">
      <alignment horizontal="justify" vertical="top" wrapText="1"/>
    </xf>
    <xf numFmtId="0" fontId="103" fillId="0" borderId="40" xfId="88" applyFont="1" applyBorder="1" applyAlignment="1">
      <alignment horizontal="justify" vertical="top" wrapText="1"/>
    </xf>
    <xf numFmtId="0" fontId="105" fillId="0" borderId="169" xfId="88" applyFont="1" applyBorder="1" applyAlignment="1">
      <alignment horizontal="justify" vertical="center" wrapText="1"/>
    </xf>
    <xf numFmtId="0" fontId="105" fillId="0" borderId="168" xfId="88" applyFont="1" applyBorder="1" applyAlignment="1">
      <alignment horizontal="justify" vertical="center" wrapText="1"/>
    </xf>
    <xf numFmtId="0" fontId="105" fillId="0" borderId="170" xfId="88" applyFont="1" applyBorder="1" applyAlignment="1">
      <alignment horizontal="justify" vertical="center" wrapText="1"/>
    </xf>
    <xf numFmtId="0" fontId="104" fillId="42" borderId="218" xfId="88" applyFont="1" applyFill="1" applyBorder="1" applyAlignment="1">
      <alignment horizontal="center" vertical="center" textRotation="255" wrapText="1"/>
    </xf>
    <xf numFmtId="0" fontId="104" fillId="42" borderId="87" xfId="88" applyFont="1" applyFill="1" applyBorder="1" applyAlignment="1">
      <alignment horizontal="center" vertical="center" textRotation="255" wrapText="1"/>
    </xf>
    <xf numFmtId="0" fontId="104" fillId="42" borderId="229" xfId="88" applyFont="1" applyFill="1" applyBorder="1" applyAlignment="1">
      <alignment horizontal="center" vertical="center" textRotation="255" wrapText="1"/>
    </xf>
    <xf numFmtId="0" fontId="100" fillId="0" borderId="0" xfId="88" applyFont="1" applyBorder="1" applyAlignment="1">
      <alignment horizontal="center" vertical="center" wrapText="1"/>
    </xf>
    <xf numFmtId="0" fontId="100" fillId="0" borderId="80" xfId="88" applyFont="1" applyBorder="1" applyAlignment="1">
      <alignment horizontal="center" vertical="center" wrapText="1"/>
    </xf>
    <xf numFmtId="0" fontId="100" fillId="0" borderId="35" xfId="88" applyFont="1" applyBorder="1" applyAlignment="1">
      <alignment horizontal="center" vertical="center" wrapText="1"/>
    </xf>
    <xf numFmtId="0" fontId="100" fillId="0" borderId="83" xfId="88" applyFont="1" applyBorder="1" applyAlignment="1">
      <alignment horizontal="center" vertical="center" wrapText="1"/>
    </xf>
    <xf numFmtId="0" fontId="101" fillId="0" borderId="0" xfId="88" applyFont="1" applyBorder="1" applyAlignment="1">
      <alignment vertical="center" wrapText="1"/>
    </xf>
    <xf numFmtId="0" fontId="96" fillId="0" borderId="219" xfId="88" applyFont="1" applyBorder="1" applyAlignment="1">
      <alignment horizontal="center" vertical="center" wrapText="1"/>
    </xf>
    <xf numFmtId="0" fontId="96" fillId="0" borderId="35" xfId="88" applyFont="1" applyBorder="1" applyAlignment="1">
      <alignment horizontal="center" vertical="center" wrapText="1"/>
    </xf>
    <xf numFmtId="0" fontId="96" fillId="0" borderId="220" xfId="88" applyFont="1" applyBorder="1" applyAlignment="1">
      <alignment horizontal="center" vertical="center" wrapText="1"/>
    </xf>
    <xf numFmtId="0" fontId="99" fillId="0" borderId="56" xfId="88" applyFont="1" applyBorder="1" applyAlignment="1">
      <alignment horizontal="center" vertical="top" wrapText="1"/>
    </xf>
    <xf numFmtId="0" fontId="99" fillId="0" borderId="0" xfId="88" applyFont="1" applyBorder="1" applyAlignment="1">
      <alignment horizontal="center" vertical="top" wrapText="1"/>
    </xf>
    <xf numFmtId="0" fontId="99" fillId="0" borderId="25" xfId="88" applyFont="1" applyBorder="1" applyAlignment="1">
      <alignment horizontal="justify" vertical="center" wrapText="1"/>
    </xf>
    <xf numFmtId="0" fontId="99" fillId="0" borderId="92" xfId="88" applyFont="1" applyBorder="1" applyAlignment="1">
      <alignment horizontal="justify" vertical="center" wrapText="1"/>
    </xf>
    <xf numFmtId="0" fontId="100" fillId="42" borderId="16" xfId="88" applyFont="1" applyFill="1" applyBorder="1" applyAlignment="1">
      <alignment horizontal="center" vertical="center" wrapText="1"/>
    </xf>
    <xf numFmtId="0" fontId="100" fillId="42" borderId="17" xfId="88" applyFont="1" applyFill="1" applyBorder="1" applyAlignment="1">
      <alignment horizontal="center" vertical="center" wrapText="1"/>
    </xf>
    <xf numFmtId="0" fontId="102" fillId="0" borderId="13" xfId="88" applyFont="1" applyBorder="1" applyAlignment="1">
      <alignment horizontal="center" vertical="center" wrapText="1"/>
    </xf>
    <xf numFmtId="0" fontId="99" fillId="0" borderId="25" xfId="88" applyFont="1" applyBorder="1" applyAlignment="1">
      <alignment horizontal="center" vertical="center" wrapText="1"/>
    </xf>
    <xf numFmtId="0" fontId="99" fillId="0" borderId="92" xfId="88" applyFont="1" applyBorder="1" applyAlignment="1">
      <alignment horizontal="center" vertical="center" wrapText="1"/>
    </xf>
    <xf numFmtId="0" fontId="99" fillId="0" borderId="17" xfId="88" applyFont="1" applyBorder="1" applyAlignment="1">
      <alignment horizontal="center" vertical="center" wrapText="1"/>
    </xf>
    <xf numFmtId="0" fontId="99" fillId="0" borderId="35" xfId="88" applyFont="1" applyBorder="1" applyAlignment="1">
      <alignment horizontal="center" vertical="center" wrapText="1"/>
    </xf>
    <xf numFmtId="0" fontId="99" fillId="0" borderId="83" xfId="88" applyFont="1" applyBorder="1" applyAlignment="1">
      <alignment horizontal="center" vertical="center" wrapText="1"/>
    </xf>
    <xf numFmtId="0" fontId="100" fillId="42" borderId="13" xfId="88" applyFont="1" applyFill="1" applyBorder="1" applyAlignment="1">
      <alignment horizontal="center" vertical="center" wrapText="1"/>
    </xf>
    <xf numFmtId="0" fontId="100" fillId="42" borderId="92" xfId="88" applyFont="1" applyFill="1" applyBorder="1" applyAlignment="1">
      <alignment horizontal="center" vertical="center" wrapText="1"/>
    </xf>
    <xf numFmtId="0" fontId="100" fillId="42" borderId="83" xfId="88" applyFont="1" applyFill="1" applyBorder="1" applyAlignment="1">
      <alignment horizontal="center" vertical="center" wrapText="1"/>
    </xf>
    <xf numFmtId="0" fontId="99" fillId="0" borderId="13" xfId="88" applyFont="1" applyBorder="1" applyAlignment="1">
      <alignment horizontal="center" vertical="center" wrapText="1"/>
    </xf>
    <xf numFmtId="0" fontId="99" fillId="0" borderId="92" xfId="88" applyFont="1" applyBorder="1" applyAlignment="1">
      <alignment horizontal="left" vertical="center" wrapText="1"/>
    </xf>
    <xf numFmtId="0" fontId="99" fillId="0" borderId="83" xfId="88" applyFont="1" applyBorder="1" applyAlignment="1">
      <alignment horizontal="left" vertical="center" wrapText="1"/>
    </xf>
    <xf numFmtId="0" fontId="110" fillId="0" borderId="0" xfId="88" applyFont="1" applyBorder="1" applyAlignment="1">
      <alignment horizontal="right" vertical="center" textRotation="255" wrapText="1"/>
    </xf>
    <xf numFmtId="0" fontId="101" fillId="0" borderId="25" xfId="88" applyFont="1" applyBorder="1" applyAlignment="1">
      <alignment horizontal="left" vertical="center" wrapText="1"/>
    </xf>
    <xf numFmtId="0" fontId="101" fillId="0" borderId="92" xfId="88" applyFont="1" applyBorder="1" applyAlignment="1">
      <alignment horizontal="left" vertical="center" wrapText="1"/>
    </xf>
    <xf numFmtId="0" fontId="101" fillId="0" borderId="0" xfId="88" applyFont="1" applyBorder="1" applyAlignment="1">
      <alignment horizontal="left" vertical="center" wrapText="1"/>
    </xf>
    <xf numFmtId="0" fontId="101" fillId="0" borderId="80" xfId="88" applyFont="1" applyBorder="1" applyAlignment="1">
      <alignment horizontal="left" vertical="center" wrapText="1"/>
    </xf>
    <xf numFmtId="0" fontId="101" fillId="0" borderId="35" xfId="88" applyFont="1" applyBorder="1" applyAlignment="1">
      <alignment horizontal="left" vertical="center" wrapText="1"/>
    </xf>
    <xf numFmtId="0" fontId="101" fillId="0" borderId="83" xfId="88" applyFont="1" applyBorder="1" applyAlignment="1">
      <alignment horizontal="left" vertical="center" wrapText="1"/>
    </xf>
    <xf numFmtId="0" fontId="96" fillId="0" borderId="35" xfId="88" applyFont="1" applyBorder="1" applyAlignment="1">
      <alignment horizontal="left" vertical="center" wrapText="1"/>
    </xf>
    <xf numFmtId="0" fontId="96" fillId="0" borderId="35" xfId="88" applyFont="1" applyBorder="1" applyAlignment="1">
      <alignment horizontal="center" vertical="center" shrinkToFit="1"/>
    </xf>
    <xf numFmtId="0" fontId="96" fillId="0" borderId="220" xfId="88" applyFont="1" applyBorder="1" applyAlignment="1">
      <alignment horizontal="center" vertical="center" shrinkToFit="1"/>
    </xf>
    <xf numFmtId="0" fontId="111" fillId="0" borderId="219" xfId="88" applyFont="1" applyBorder="1" applyAlignment="1">
      <alignment horizontal="right" vertical="top" wrapText="1"/>
    </xf>
    <xf numFmtId="0" fontId="111" fillId="0" borderId="35" xfId="88" applyFont="1" applyBorder="1" applyAlignment="1">
      <alignment horizontal="right" vertical="top" wrapText="1"/>
    </xf>
    <xf numFmtId="0" fontId="112" fillId="0" borderId="225" xfId="88" applyFont="1" applyBorder="1" applyAlignment="1">
      <alignment horizontal="left" vertical="center" wrapText="1"/>
    </xf>
    <xf numFmtId="0" fontId="112" fillId="0" borderId="44" xfId="88" applyFont="1" applyBorder="1" applyAlignment="1">
      <alignment horizontal="left" vertical="center" wrapText="1"/>
    </xf>
    <xf numFmtId="0" fontId="112" fillId="0" borderId="226" xfId="88" applyFont="1" applyBorder="1" applyAlignment="1">
      <alignment horizontal="left" vertical="center" wrapText="1"/>
    </xf>
    <xf numFmtId="0" fontId="96" fillId="0" borderId="43" xfId="88" applyFont="1" applyBorder="1" applyAlignment="1">
      <alignment horizontal="center" vertical="center" wrapText="1"/>
    </xf>
    <xf numFmtId="0" fontId="108" fillId="0" borderId="13" xfId="88" applyFont="1" applyBorder="1" applyAlignment="1">
      <alignment horizontal="center" vertical="center" wrapText="1"/>
    </xf>
    <xf numFmtId="0" fontId="108" fillId="0" borderId="16" xfId="88" applyFont="1" applyBorder="1" applyAlignment="1">
      <alignment horizontal="center" vertical="center" wrapText="1"/>
    </xf>
    <xf numFmtId="0" fontId="108" fillId="0" borderId="17" xfId="88" applyFont="1" applyBorder="1" applyAlignment="1">
      <alignment horizontal="center" vertical="center" wrapText="1"/>
    </xf>
    <xf numFmtId="0" fontId="96" fillId="0" borderId="221" xfId="88" applyFont="1" applyBorder="1" applyAlignment="1">
      <alignment horizontal="left" vertical="center" wrapText="1"/>
    </xf>
    <xf numFmtId="0" fontId="96" fillId="0" borderId="25" xfId="88" applyFont="1" applyBorder="1" applyAlignment="1">
      <alignment horizontal="left" vertical="center" wrapText="1"/>
    </xf>
    <xf numFmtId="0" fontId="96" fillId="0" borderId="223" xfId="88" applyFont="1" applyBorder="1" applyAlignment="1">
      <alignment horizontal="left" vertical="center" wrapText="1"/>
    </xf>
    <xf numFmtId="0" fontId="96" fillId="0" borderId="0" xfId="88" applyFont="1" applyBorder="1" applyAlignment="1">
      <alignment horizontal="left" vertical="center" wrapText="1"/>
    </xf>
    <xf numFmtId="0" fontId="96" fillId="0" borderId="219" xfId="88" applyFont="1" applyBorder="1" applyAlignment="1">
      <alignment horizontal="left" vertical="center" wrapText="1"/>
    </xf>
    <xf numFmtId="0" fontId="101" fillId="0" borderId="222" xfId="88" applyFont="1" applyBorder="1" applyAlignment="1">
      <alignment horizontal="left" vertical="center" wrapText="1"/>
    </xf>
    <xf numFmtId="0" fontId="101" fillId="0" borderId="224" xfId="88" applyFont="1" applyBorder="1" applyAlignment="1">
      <alignment horizontal="left" vertical="center" wrapText="1"/>
    </xf>
    <xf numFmtId="3" fontId="109" fillId="0" borderId="221" xfId="88" applyNumberFormat="1" applyFont="1" applyBorder="1" applyAlignment="1">
      <alignment horizontal="center" wrapText="1"/>
    </xf>
    <xf numFmtId="0" fontId="109" fillId="0" borderId="222" xfId="88" applyFont="1" applyBorder="1" applyAlignment="1">
      <alignment horizontal="center"/>
    </xf>
    <xf numFmtId="0" fontId="109" fillId="0" borderId="223" xfId="88" applyFont="1" applyBorder="1" applyAlignment="1">
      <alignment horizontal="center"/>
    </xf>
    <xf numFmtId="0" fontId="109" fillId="0" borderId="224" xfId="88" applyFont="1" applyBorder="1" applyAlignment="1">
      <alignment horizontal="center"/>
    </xf>
    <xf numFmtId="0" fontId="101" fillId="0" borderId="221" xfId="88" applyFont="1" applyBorder="1" applyAlignment="1">
      <alignment horizontal="left" vertical="center" wrapText="1"/>
    </xf>
    <xf numFmtId="0" fontId="101" fillId="0" borderId="26" xfId="88" applyFont="1" applyBorder="1" applyAlignment="1">
      <alignment horizontal="left" vertical="center" wrapText="1"/>
    </xf>
    <xf numFmtId="0" fontId="101" fillId="0" borderId="223" xfId="88" applyFont="1" applyBorder="1" applyAlignment="1">
      <alignment horizontal="left" vertical="center" wrapText="1"/>
    </xf>
    <xf numFmtId="0" fontId="101" fillId="0" borderId="40" xfId="88" applyFont="1" applyBorder="1" applyAlignment="1">
      <alignment horizontal="left" vertical="center" wrapText="1"/>
    </xf>
    <xf numFmtId="0" fontId="101" fillId="0" borderId="219" xfId="88" applyFont="1" applyBorder="1" applyAlignment="1">
      <alignment horizontal="left" vertical="center" wrapText="1"/>
    </xf>
    <xf numFmtId="0" fontId="101" fillId="0" borderId="43" xfId="88" applyFont="1" applyBorder="1" applyAlignment="1">
      <alignment horizontal="left" vertical="center" wrapText="1"/>
    </xf>
    <xf numFmtId="0" fontId="96" fillId="0" borderId="220" xfId="88" applyFont="1" applyBorder="1" applyAlignment="1">
      <alignment horizontal="left" vertical="center" wrapText="1"/>
    </xf>
    <xf numFmtId="0" fontId="112" fillId="0" borderId="0" xfId="88" applyFont="1" applyBorder="1" applyAlignment="1">
      <alignment horizontal="left" vertical="center" wrapText="1"/>
    </xf>
    <xf numFmtId="0" fontId="112" fillId="0" borderId="40" xfId="88" applyFont="1" applyBorder="1" applyAlignment="1">
      <alignment horizontal="left" vertical="center" wrapText="1"/>
    </xf>
    <xf numFmtId="0" fontId="108" fillId="0" borderId="227" xfId="88" applyFont="1" applyBorder="1" applyAlignment="1">
      <alignment horizontal="center" vertical="center" wrapText="1"/>
    </xf>
    <xf numFmtId="0" fontId="108" fillId="0" borderId="228" xfId="88" applyFont="1" applyBorder="1" applyAlignment="1">
      <alignment horizontal="center" vertical="center" wrapText="1"/>
    </xf>
    <xf numFmtId="0" fontId="108" fillId="0" borderId="72" xfId="88" applyFont="1" applyBorder="1" applyAlignment="1">
      <alignment horizontal="center" vertical="center" wrapText="1"/>
    </xf>
    <xf numFmtId="0" fontId="111" fillId="0" borderId="220" xfId="88" applyFont="1" applyBorder="1" applyAlignment="1">
      <alignment horizontal="right" vertical="top" wrapText="1"/>
    </xf>
    <xf numFmtId="0" fontId="112" fillId="0" borderId="33" xfId="88" applyFont="1" applyBorder="1" applyAlignment="1">
      <alignment horizontal="left" vertical="center" wrapText="1"/>
    </xf>
    <xf numFmtId="0" fontId="109" fillId="0" borderId="221" xfId="88" applyFont="1" applyBorder="1" applyAlignment="1">
      <alignment horizontal="center" wrapText="1"/>
    </xf>
    <xf numFmtId="0" fontId="101" fillId="0" borderId="25" xfId="88" applyFont="1" applyBorder="1" applyAlignment="1">
      <alignment horizontal="center" vertical="center" wrapText="1"/>
    </xf>
    <xf numFmtId="0" fontId="101" fillId="0" borderId="222" xfId="88" applyFont="1" applyBorder="1" applyAlignment="1">
      <alignment horizontal="center" vertical="center" wrapText="1"/>
    </xf>
    <xf numFmtId="0" fontId="101" fillId="0" borderId="0" xfId="88" applyFont="1" applyBorder="1" applyAlignment="1">
      <alignment horizontal="center" vertical="center" wrapText="1"/>
    </xf>
    <xf numFmtId="0" fontId="101" fillId="0" borderId="224" xfId="88" applyFont="1" applyBorder="1" applyAlignment="1">
      <alignment horizontal="center" vertical="center" wrapText="1"/>
    </xf>
    <xf numFmtId="0" fontId="110" fillId="0" borderId="0" xfId="88" applyFont="1" applyBorder="1" applyAlignment="1">
      <alignment horizontal="center" vertical="center" textRotation="255" wrapText="1"/>
    </xf>
    <xf numFmtId="0" fontId="101" fillId="0" borderId="25" xfId="88" applyFont="1" applyBorder="1" applyAlignment="1">
      <alignment horizontal="justify" vertical="center" wrapText="1"/>
    </xf>
    <xf numFmtId="0" fontId="101" fillId="0" borderId="92" xfId="88" applyFont="1" applyBorder="1" applyAlignment="1">
      <alignment horizontal="justify" vertical="center" wrapText="1"/>
    </xf>
    <xf numFmtId="0" fontId="101" fillId="0" borderId="0" xfId="88" applyFont="1" applyBorder="1" applyAlignment="1">
      <alignment horizontal="justify" vertical="center" wrapText="1"/>
    </xf>
    <xf numFmtId="0" fontId="101" fillId="0" borderId="80" xfId="88" applyFont="1" applyBorder="1" applyAlignment="1">
      <alignment horizontal="justify" vertical="center" wrapText="1"/>
    </xf>
    <xf numFmtId="0" fontId="113" fillId="0" borderId="25" xfId="88" applyFont="1" applyBorder="1" applyAlignment="1">
      <alignment horizontal="justify" vertical="top" wrapText="1"/>
    </xf>
    <xf numFmtId="0" fontId="113" fillId="0" borderId="0" xfId="88" applyFont="1" applyBorder="1" applyAlignment="1">
      <alignment horizontal="justify" vertical="top" wrapText="1"/>
    </xf>
    <xf numFmtId="195" fontId="109" fillId="0" borderId="13" xfId="88" applyNumberFormat="1" applyFont="1" applyBorder="1" applyAlignment="1">
      <alignment horizontal="center" vertical="center" wrapText="1"/>
    </xf>
    <xf numFmtId="195" fontId="109" fillId="0" borderId="92" xfId="88" applyNumberFormat="1" applyFont="1" applyBorder="1" applyAlignment="1">
      <alignment vertical="center"/>
    </xf>
    <xf numFmtId="195" fontId="109" fillId="0" borderId="230" xfId="88" applyNumberFormat="1" applyFont="1" applyBorder="1" applyAlignment="1">
      <alignment vertical="center"/>
    </xf>
    <xf numFmtId="195" fontId="109" fillId="0" borderId="231" xfId="88" applyNumberFormat="1" applyFont="1" applyBorder="1" applyAlignment="1">
      <alignment vertical="center"/>
    </xf>
    <xf numFmtId="0" fontId="114" fillId="0" borderId="0" xfId="88" applyFont="1" applyBorder="1" applyAlignment="1">
      <alignment horizontal="justify" vertical="top" wrapText="1"/>
    </xf>
    <xf numFmtId="0" fontId="104" fillId="42" borderId="56" xfId="88" applyFont="1" applyFill="1" applyBorder="1" applyAlignment="1">
      <alignment horizontal="center" vertical="center" textRotation="255" wrapText="1"/>
    </xf>
    <xf numFmtId="0" fontId="105" fillId="0" borderId="172" xfId="88" applyFont="1" applyBorder="1" applyAlignment="1">
      <alignment horizontal="justify" vertical="center" wrapText="1"/>
    </xf>
    <xf numFmtId="0" fontId="105" fillId="0" borderId="152" xfId="88" applyFont="1" applyBorder="1" applyAlignment="1">
      <alignment horizontal="justify" vertical="center" wrapText="1"/>
    </xf>
    <xf numFmtId="0" fontId="105" fillId="0" borderId="173" xfId="88" applyFont="1" applyBorder="1" applyAlignment="1">
      <alignment horizontal="justify" vertical="center" wrapText="1"/>
    </xf>
    <xf numFmtId="0" fontId="114" fillId="0" borderId="16" xfId="88" applyFont="1" applyBorder="1" applyAlignment="1">
      <alignment horizontal="right" wrapText="1"/>
    </xf>
    <xf numFmtId="0" fontId="113" fillId="0" borderId="0" xfId="88" applyFont="1" applyBorder="1" applyAlignment="1">
      <alignment horizontal="right" wrapText="1"/>
    </xf>
    <xf numFmtId="0" fontId="113" fillId="0" borderId="40" xfId="88" applyFont="1" applyBorder="1" applyAlignment="1">
      <alignment horizontal="right" wrapText="1"/>
    </xf>
    <xf numFmtId="0" fontId="100" fillId="0" borderId="232" xfId="88" applyFont="1" applyBorder="1" applyAlignment="1">
      <alignment horizontal="justify" vertical="top" wrapText="1"/>
    </xf>
    <xf numFmtId="0" fontId="100" fillId="0" borderId="233" xfId="88" applyFont="1" applyBorder="1" applyAlignment="1">
      <alignment horizontal="justify" vertical="top" wrapText="1"/>
    </xf>
    <xf numFmtId="0" fontId="100" fillId="0" borderId="234" xfId="88" applyFont="1" applyBorder="1" applyAlignment="1">
      <alignment horizontal="justify" vertical="top" wrapText="1"/>
    </xf>
    <xf numFmtId="0" fontId="114" fillId="0" borderId="0" xfId="88" applyFont="1" applyBorder="1" applyAlignment="1">
      <alignment horizontal="center" vertical="center" shrinkToFit="1"/>
    </xf>
    <xf numFmtId="0" fontId="117" fillId="0" borderId="0" xfId="88" applyFont="1" applyBorder="1" applyAlignment="1">
      <alignment horizontal="center" vertical="center" shrinkToFit="1"/>
    </xf>
    <xf numFmtId="0" fontId="118" fillId="0" borderId="0" xfId="88" applyFont="1" applyBorder="1" applyAlignment="1">
      <alignment horizontal="center" vertical="center" wrapText="1"/>
    </xf>
    <xf numFmtId="0" fontId="96" fillId="0" borderId="56" xfId="88" applyFont="1" applyBorder="1" applyAlignment="1">
      <alignment horizontal="justify" vertical="top" wrapText="1"/>
    </xf>
    <xf numFmtId="0" fontId="96" fillId="0" borderId="0" xfId="88" applyFont="1" applyBorder="1" applyAlignment="1">
      <alignment horizontal="justify" vertical="top" wrapText="1"/>
    </xf>
    <xf numFmtId="0" fontId="96" fillId="0" borderId="40" xfId="88" applyFont="1" applyBorder="1" applyAlignment="1">
      <alignment horizontal="justify" vertical="top" wrapText="1"/>
    </xf>
    <xf numFmtId="0" fontId="124" fillId="0" borderId="169" xfId="88" applyFont="1" applyBorder="1" applyAlignment="1">
      <alignment horizontal="justify" vertical="center" wrapText="1"/>
    </xf>
    <xf numFmtId="0" fontId="14" fillId="0" borderId="236" xfId="0" applyFont="1" applyBorder="1" applyAlignment="1">
      <alignment horizontal="center" vertical="center" wrapText="1"/>
    </xf>
    <xf numFmtId="0" fontId="14" fillId="0" borderId="233" xfId="0" applyFont="1" applyBorder="1" applyAlignment="1">
      <alignment horizontal="center" vertical="center" wrapText="1"/>
    </xf>
    <xf numFmtId="0" fontId="14" fillId="0" borderId="235" xfId="0" applyFont="1" applyBorder="1" applyAlignment="1">
      <alignment horizontal="center" vertical="center" wrapText="1"/>
    </xf>
    <xf numFmtId="0" fontId="132" fillId="0" borderId="25" xfId="88" applyFont="1" applyBorder="1" applyAlignment="1">
      <alignment horizontal="justify" vertical="center" wrapText="1"/>
    </xf>
    <xf numFmtId="0" fontId="122" fillId="0" borderId="13" xfId="88" applyFont="1" applyBorder="1" applyAlignment="1">
      <alignment horizontal="center" vertical="center" wrapText="1"/>
    </xf>
    <xf numFmtId="0" fontId="123" fillId="0" borderId="25" xfId="88" applyFont="1" applyBorder="1" applyAlignment="1">
      <alignment horizontal="center" vertical="center" wrapText="1"/>
    </xf>
    <xf numFmtId="0" fontId="123" fillId="0" borderId="17" xfId="88" applyFont="1" applyBorder="1" applyAlignment="1">
      <alignment horizontal="center" vertical="center" wrapText="1"/>
    </xf>
    <xf numFmtId="0" fontId="123" fillId="0" borderId="35" xfId="88" applyFont="1" applyBorder="1" applyAlignment="1">
      <alignment horizontal="center" vertical="center" wrapText="1"/>
    </xf>
    <xf numFmtId="0" fontId="126" fillId="0" borderId="25" xfId="88" applyFont="1" applyBorder="1" applyAlignment="1">
      <alignment horizontal="left" vertical="center" wrapText="1"/>
    </xf>
    <xf numFmtId="0" fontId="14" fillId="0" borderId="68" xfId="0" applyFont="1" applyBorder="1" applyAlignment="1">
      <alignment horizontal="right" vertical="center" wrapText="1"/>
    </xf>
    <xf numFmtId="0" fontId="14" fillId="0" borderId="247" xfId="0" applyFont="1" applyBorder="1" applyAlignment="1">
      <alignment horizontal="right" vertical="center" wrapText="1"/>
    </xf>
    <xf numFmtId="0" fontId="14" fillId="0" borderId="68" xfId="0" applyFont="1" applyBorder="1" applyAlignment="1">
      <alignment horizontal="center" vertical="center" wrapText="1"/>
    </xf>
    <xf numFmtId="0" fontId="14" fillId="0" borderId="247" xfId="0" applyFont="1" applyBorder="1" applyAlignment="1">
      <alignment horizontal="center" vertical="center" wrapText="1"/>
    </xf>
    <xf numFmtId="0" fontId="127" fillId="0" borderId="246" xfId="0" applyFont="1" applyBorder="1" applyAlignment="1">
      <alignment horizontal="right" vertical="center" wrapText="1"/>
    </xf>
    <xf numFmtId="0" fontId="127" fillId="0" borderId="247" xfId="0" applyFont="1" applyBorder="1" applyAlignment="1">
      <alignment horizontal="right" vertical="center" wrapText="1"/>
    </xf>
    <xf numFmtId="0" fontId="128" fillId="0" borderId="249" xfId="0" applyFont="1" applyBorder="1" applyAlignment="1">
      <alignment horizontal="left" vertical="center" wrapText="1"/>
    </xf>
    <xf numFmtId="0" fontId="128" fillId="0" borderId="181" xfId="0" applyFont="1" applyBorder="1" applyAlignment="1">
      <alignment horizontal="left" vertical="center" wrapText="1"/>
    </xf>
    <xf numFmtId="0" fontId="128" fillId="0" borderId="250" xfId="0" applyFont="1" applyBorder="1" applyAlignment="1">
      <alignment horizontal="left" vertical="center" wrapText="1"/>
    </xf>
    <xf numFmtId="0" fontId="14" fillId="0" borderId="237" xfId="0" applyFont="1" applyBorder="1" applyAlignment="1">
      <alignment horizontal="center" vertical="center" wrapText="1"/>
    </xf>
    <xf numFmtId="0" fontId="4" fillId="0" borderId="238" xfId="0" applyFont="1" applyBorder="1" applyAlignment="1">
      <alignment horizontal="center" vertical="center" wrapText="1"/>
    </xf>
    <xf numFmtId="0" fontId="4" fillId="0" borderId="242" xfId="0" applyFont="1" applyBorder="1" applyAlignment="1">
      <alignment horizontal="center" vertical="center" wrapText="1"/>
    </xf>
    <xf numFmtId="0" fontId="4" fillId="0" borderId="245" xfId="0" applyFont="1" applyBorder="1" applyAlignment="1">
      <alignment horizontal="center" vertical="center" wrapText="1"/>
    </xf>
    <xf numFmtId="0" fontId="14" fillId="0" borderId="239" xfId="0" applyFont="1" applyBorder="1" applyAlignment="1">
      <alignment horizontal="left" vertical="center" wrapText="1"/>
    </xf>
    <xf numFmtId="0" fontId="14" fillId="0" borderId="73" xfId="0" applyFont="1" applyBorder="1" applyAlignment="1">
      <alignment horizontal="left" vertical="center" wrapText="1"/>
    </xf>
    <xf numFmtId="0" fontId="14" fillId="0" borderId="243" xfId="0" applyFont="1" applyBorder="1" applyAlignment="1">
      <alignment horizontal="left" vertical="center" wrapText="1"/>
    </xf>
    <xf numFmtId="0" fontId="14" fillId="0" borderId="0" xfId="0" applyFont="1" applyAlignment="1">
      <alignment horizontal="left" vertical="center" wrapText="1"/>
    </xf>
    <xf numFmtId="0" fontId="14" fillId="0" borderId="246" xfId="0" applyFont="1" applyBorder="1" applyAlignment="1">
      <alignment horizontal="left" vertical="center" wrapText="1"/>
    </xf>
    <xf numFmtId="0" fontId="14" fillId="0" borderId="68" xfId="0" applyFont="1" applyBorder="1" applyAlignment="1">
      <alignment horizontal="left" vertical="center" wrapText="1"/>
    </xf>
    <xf numFmtId="0" fontId="125" fillId="0" borderId="73" xfId="0" applyFont="1" applyBorder="1" applyAlignment="1">
      <alignment horizontal="left" vertical="center" wrapText="1"/>
    </xf>
    <xf numFmtId="0" fontId="125" fillId="0" borderId="240" xfId="0" applyFont="1" applyBorder="1" applyAlignment="1">
      <alignment horizontal="left" vertical="center" wrapText="1"/>
    </xf>
    <xf numFmtId="0" fontId="125" fillId="0" borderId="0" xfId="0" applyFont="1" applyAlignment="1">
      <alignment horizontal="left" vertical="center" wrapText="1"/>
    </xf>
    <xf numFmtId="0" fontId="125" fillId="0" borderId="244" xfId="0" applyFont="1" applyBorder="1" applyAlignment="1">
      <alignment horizontal="left" vertical="center" wrapText="1"/>
    </xf>
    <xf numFmtId="0" fontId="125" fillId="0" borderId="239" xfId="0" applyFont="1" applyBorder="1" applyAlignment="1">
      <alignment horizontal="left" vertical="center" wrapText="1"/>
    </xf>
    <xf numFmtId="0" fontId="125" fillId="0" borderId="243" xfId="0" applyFont="1" applyBorder="1" applyAlignment="1">
      <alignment horizontal="left" vertical="center" wrapText="1"/>
    </xf>
    <xf numFmtId="0" fontId="125" fillId="0" borderId="241" xfId="0" applyFont="1" applyBorder="1" applyAlignment="1">
      <alignment horizontal="left" vertical="center" wrapText="1"/>
    </xf>
    <xf numFmtId="0" fontId="125" fillId="0" borderId="189" xfId="0" applyFont="1" applyBorder="1" applyAlignment="1">
      <alignment horizontal="left" vertical="center" wrapText="1"/>
    </xf>
    <xf numFmtId="0" fontId="125" fillId="0" borderId="246" xfId="0" applyFont="1" applyBorder="1" applyAlignment="1">
      <alignment horizontal="left" vertical="center" wrapText="1"/>
    </xf>
    <xf numFmtId="0" fontId="125" fillId="0" borderId="248" xfId="0" applyFont="1" applyBorder="1" applyAlignment="1">
      <alignment horizontal="left" vertical="center" wrapText="1"/>
    </xf>
    <xf numFmtId="0" fontId="128" fillId="0" borderId="251" xfId="0" applyFont="1" applyBorder="1" applyAlignment="1">
      <alignment horizontal="left" vertical="center" wrapText="1"/>
    </xf>
    <xf numFmtId="0" fontId="14" fillId="0" borderId="240" xfId="0" applyFont="1" applyBorder="1" applyAlignment="1">
      <alignment horizontal="left" vertical="center" wrapText="1"/>
    </xf>
    <xf numFmtId="0" fontId="14" fillId="0" borderId="244" xfId="0" applyFont="1" applyBorder="1" applyAlignment="1">
      <alignment horizontal="left" vertical="center" wrapText="1"/>
    </xf>
    <xf numFmtId="0" fontId="14" fillId="0" borderId="73" xfId="0" applyFont="1" applyBorder="1" applyAlignment="1">
      <alignment horizontal="justify" vertical="center" wrapText="1"/>
    </xf>
    <xf numFmtId="0" fontId="14" fillId="0" borderId="240" xfId="0" applyFont="1" applyBorder="1" applyAlignment="1">
      <alignment horizontal="justify" vertical="center" wrapText="1"/>
    </xf>
    <xf numFmtId="0" fontId="14" fillId="0" borderId="0" xfId="0" applyFont="1" applyAlignment="1">
      <alignment horizontal="justify" vertical="center" wrapText="1"/>
    </xf>
    <xf numFmtId="0" fontId="14" fillId="0" borderId="244" xfId="0" applyFont="1" applyBorder="1" applyAlignment="1">
      <alignment horizontal="justify" vertical="center" wrapText="1"/>
    </xf>
    <xf numFmtId="0" fontId="126" fillId="0" borderId="25" xfId="88" applyFont="1" applyBorder="1" applyAlignment="1">
      <alignment horizontal="justify" vertical="center" wrapText="1"/>
    </xf>
    <xf numFmtId="0" fontId="129" fillId="0" borderId="52" xfId="0" applyFont="1" applyBorder="1" applyAlignment="1">
      <alignment horizontal="justify" vertical="center" wrapText="1"/>
    </xf>
    <xf numFmtId="0" fontId="129" fillId="0" borderId="73" xfId="0" applyFont="1" applyBorder="1" applyAlignment="1">
      <alignment horizontal="justify" vertical="center" wrapText="1"/>
    </xf>
    <xf numFmtId="0" fontId="129" fillId="0" borderId="74" xfId="0" applyFont="1" applyBorder="1" applyAlignment="1">
      <alignment horizontal="justify" vertical="center" wrapText="1"/>
    </xf>
    <xf numFmtId="0" fontId="129" fillId="0" borderId="252" xfId="0" applyFont="1" applyBorder="1" applyAlignment="1">
      <alignment horizontal="justify" vertical="center" wrapText="1"/>
    </xf>
    <xf numFmtId="0" fontId="129" fillId="0" borderId="157" xfId="0" applyFont="1" applyBorder="1" applyAlignment="1">
      <alignment horizontal="justify" vertical="center" wrapText="1"/>
    </xf>
    <xf numFmtId="0" fontId="129" fillId="0" borderId="253" xfId="0" applyFont="1" applyBorder="1" applyAlignment="1">
      <alignment horizontal="justify" vertical="center" wrapText="1"/>
    </xf>
    <xf numFmtId="0" fontId="127" fillId="0" borderId="52" xfId="0" applyFont="1" applyBorder="1" applyAlignment="1">
      <alignment horizontal="center" vertical="center" wrapText="1"/>
    </xf>
    <xf numFmtId="0" fontId="127" fillId="0" borderId="74" xfId="0" applyFont="1" applyBorder="1" applyAlignment="1">
      <alignment horizontal="center" vertical="center" wrapText="1"/>
    </xf>
    <xf numFmtId="0" fontId="125" fillId="0" borderId="52" xfId="0" applyFont="1" applyBorder="1" applyAlignment="1">
      <alignment horizontal="left" vertical="center" wrapText="1"/>
    </xf>
    <xf numFmtId="0" fontId="125" fillId="0" borderId="252" xfId="0" applyFont="1" applyBorder="1" applyAlignment="1">
      <alignment horizontal="left" vertical="center" wrapText="1"/>
    </xf>
    <xf numFmtId="0" fontId="125" fillId="0" borderId="254" xfId="0" applyFont="1" applyBorder="1" applyAlignment="1">
      <alignment horizontal="left" vertical="center" wrapText="1"/>
    </xf>
    <xf numFmtId="0" fontId="14" fillId="0" borderId="252" xfId="0" applyFont="1" applyBorder="1" applyAlignment="1">
      <alignment horizontal="left" vertical="center" wrapText="1"/>
    </xf>
    <xf numFmtId="0" fontId="14" fillId="0" borderId="253" xfId="0" applyFont="1" applyBorder="1" applyAlignment="1">
      <alignment horizontal="left" vertical="center" wrapText="1"/>
    </xf>
    <xf numFmtId="49" fontId="84" fillId="0" borderId="0" xfId="0" applyNumberFormat="1" applyFont="1" applyBorder="1" applyAlignment="1">
      <alignment horizontal="justify" vertical="center" wrapText="1"/>
    </xf>
    <xf numFmtId="49" fontId="84" fillId="0" borderId="0" xfId="0" applyNumberFormat="1" applyFont="1" applyFill="1" applyBorder="1" applyAlignment="1">
      <alignment horizontal="justify" vertical="top" wrapText="1"/>
    </xf>
    <xf numFmtId="0" fontId="84" fillId="0" borderId="0" xfId="0" applyFont="1" applyBorder="1" applyAlignment="1">
      <alignment horizontal="justify" vertical="top" wrapText="1"/>
    </xf>
    <xf numFmtId="0" fontId="84" fillId="0" borderId="0" xfId="0" applyFont="1" applyAlignment="1">
      <alignment horizontal="justify" vertical="center"/>
    </xf>
    <xf numFmtId="0" fontId="84" fillId="0" borderId="0" xfId="0" applyFont="1" applyBorder="1" applyAlignment="1">
      <alignment horizontal="justify" vertical="center"/>
    </xf>
    <xf numFmtId="0" fontId="84" fillId="0" borderId="0" xfId="0" applyFont="1" applyBorder="1" applyAlignment="1">
      <alignment horizontal="justify" vertical="center" wrapText="1"/>
    </xf>
    <xf numFmtId="49" fontId="84" fillId="0" borderId="0" xfId="0" applyNumberFormat="1" applyFont="1" applyBorder="1" applyAlignment="1">
      <alignment horizontal="justify" vertical="top" wrapText="1"/>
    </xf>
    <xf numFmtId="0" fontId="138" fillId="0" borderId="0" xfId="0" applyFont="1" applyBorder="1" applyAlignment="1">
      <alignment horizontal="left" vertical="top" wrapText="1"/>
    </xf>
    <xf numFmtId="0" fontId="84" fillId="0" borderId="0" xfId="0" applyFont="1" applyBorder="1" applyAlignment="1">
      <alignment horizontal="left" vertical="center" wrapText="1"/>
    </xf>
    <xf numFmtId="0" fontId="84" fillId="0" borderId="0" xfId="0" applyFont="1" applyBorder="1" applyAlignment="1">
      <alignment horizontal="left" vertical="center"/>
    </xf>
    <xf numFmtId="0" fontId="84" fillId="0" borderId="0" xfId="0" applyFont="1" applyFill="1" applyBorder="1" applyAlignment="1">
      <alignment horizontal="justify" vertical="top" wrapText="1"/>
    </xf>
    <xf numFmtId="0" fontId="82" fillId="0" borderId="13" xfId="0" applyFont="1" applyFill="1" applyBorder="1" applyAlignment="1">
      <alignment horizontal="distributed" vertical="center" wrapText="1"/>
    </xf>
    <xf numFmtId="0" fontId="82" fillId="0" borderId="25" xfId="0" applyFont="1" applyFill="1" applyBorder="1" applyAlignment="1">
      <alignment horizontal="distributed" vertical="center"/>
    </xf>
    <xf numFmtId="0" fontId="82" fillId="0" borderId="92" xfId="0" applyFont="1" applyFill="1" applyBorder="1" applyAlignment="1">
      <alignment horizontal="distributed" vertical="center"/>
    </xf>
    <xf numFmtId="0" fontId="82" fillId="0" borderId="16" xfId="0" applyFont="1" applyFill="1" applyBorder="1" applyAlignment="1">
      <alignment horizontal="distributed" vertical="center"/>
    </xf>
    <xf numFmtId="0" fontId="82" fillId="0" borderId="0" xfId="0" applyFont="1" applyFill="1" applyBorder="1" applyAlignment="1">
      <alignment horizontal="distributed" vertical="center"/>
    </xf>
    <xf numFmtId="0" fontId="82" fillId="0" borderId="80" xfId="0" applyFont="1" applyFill="1" applyBorder="1" applyAlignment="1">
      <alignment horizontal="distributed" vertical="center"/>
    </xf>
    <xf numFmtId="0" fontId="82" fillId="0" borderId="17" xfId="0" applyFont="1" applyFill="1" applyBorder="1" applyAlignment="1">
      <alignment horizontal="distributed" vertical="center"/>
    </xf>
    <xf numFmtId="0" fontId="82" fillId="0" borderId="35" xfId="0" applyFont="1" applyFill="1" applyBorder="1" applyAlignment="1">
      <alignment horizontal="distributed" vertical="center"/>
    </xf>
    <xf numFmtId="0" fontId="82" fillId="0" borderId="83" xfId="0" applyFont="1" applyFill="1" applyBorder="1" applyAlignment="1">
      <alignment horizontal="distributed" vertical="center"/>
    </xf>
    <xf numFmtId="0" fontId="82" fillId="0" borderId="32" xfId="0" applyFont="1" applyFill="1" applyBorder="1" applyAlignment="1">
      <alignment horizontal="center" vertical="center" shrinkToFit="1"/>
    </xf>
    <xf numFmtId="0" fontId="82" fillId="0" borderId="44" xfId="0" applyFont="1" applyFill="1" applyBorder="1" applyAlignment="1">
      <alignment horizontal="center" vertical="center" shrinkToFit="1"/>
    </xf>
    <xf numFmtId="0" fontId="82" fillId="0" borderId="28" xfId="0" applyFont="1" applyFill="1" applyBorder="1" applyAlignment="1">
      <alignment horizontal="center" vertical="center" shrinkToFit="1"/>
    </xf>
    <xf numFmtId="0" fontId="82" fillId="0" borderId="32" xfId="0" applyFont="1" applyFill="1" applyBorder="1" applyAlignment="1">
      <alignment horizontal="center" vertical="center"/>
    </xf>
    <xf numFmtId="0" fontId="82" fillId="0" borderId="44" xfId="0" applyFont="1" applyFill="1" applyBorder="1" applyAlignment="1">
      <alignment horizontal="center" vertical="center"/>
    </xf>
    <xf numFmtId="0" fontId="82" fillId="0" borderId="28" xfId="0" applyFont="1" applyFill="1" applyBorder="1" applyAlignment="1">
      <alignment horizontal="center" vertical="center"/>
    </xf>
    <xf numFmtId="0" fontId="82" fillId="0" borderId="13" xfId="0" applyFont="1" applyFill="1" applyBorder="1" applyAlignment="1">
      <alignment horizontal="center" vertical="center"/>
    </xf>
    <xf numFmtId="0" fontId="82" fillId="0" borderId="25" xfId="0" applyFont="1" applyFill="1" applyBorder="1" applyAlignment="1">
      <alignment horizontal="center" vertical="center"/>
    </xf>
    <xf numFmtId="0" fontId="82" fillId="0" borderId="92" xfId="0" applyFont="1" applyFill="1" applyBorder="1" applyAlignment="1">
      <alignment horizontal="center" vertical="center"/>
    </xf>
    <xf numFmtId="0" fontId="82" fillId="0" borderId="16" xfId="0" applyFont="1" applyFill="1" applyBorder="1" applyAlignment="1">
      <alignment horizontal="center" vertical="center"/>
    </xf>
    <xf numFmtId="0" fontId="82" fillId="0" borderId="0" xfId="0" applyFont="1" applyFill="1" applyBorder="1" applyAlignment="1">
      <alignment horizontal="center" vertical="center"/>
    </xf>
    <xf numFmtId="0" fontId="82" fillId="0" borderId="80" xfId="0" applyFont="1" applyFill="1" applyBorder="1" applyAlignment="1">
      <alignment horizontal="center" vertical="center"/>
    </xf>
    <xf numFmtId="0" fontId="82" fillId="0" borderId="17" xfId="0" applyFont="1" applyFill="1" applyBorder="1" applyAlignment="1">
      <alignment horizontal="center" vertical="center"/>
    </xf>
    <xf numFmtId="0" fontId="82" fillId="0" borderId="35" xfId="0" applyFont="1" applyFill="1" applyBorder="1" applyAlignment="1">
      <alignment horizontal="center" vertical="center"/>
    </xf>
    <xf numFmtId="0" fontId="82" fillId="0" borderId="83" xfId="0" applyFont="1" applyFill="1" applyBorder="1" applyAlignment="1">
      <alignment horizontal="center" vertical="center"/>
    </xf>
    <xf numFmtId="0" fontId="85" fillId="0" borderId="145" xfId="0" applyFont="1" applyBorder="1" applyAlignment="1">
      <alignment horizontal="left" vertical="center"/>
    </xf>
    <xf numFmtId="0" fontId="85" fillId="0" borderId="0" xfId="0" applyFont="1" applyBorder="1" applyAlignment="1">
      <alignment horizontal="left" vertical="center"/>
    </xf>
    <xf numFmtId="0" fontId="82" fillId="0" borderId="0" xfId="0" applyFont="1" applyBorder="1" applyAlignment="1">
      <alignment horizontal="center" vertical="center"/>
    </xf>
    <xf numFmtId="0" fontId="82" fillId="0" borderId="213" xfId="0" applyFont="1" applyBorder="1" applyAlignment="1">
      <alignment horizontal="center" vertical="center"/>
    </xf>
    <xf numFmtId="0" fontId="82" fillId="0" borderId="143" xfId="0" applyFont="1" applyBorder="1" applyAlignment="1">
      <alignment horizontal="center" vertical="center"/>
    </xf>
    <xf numFmtId="0" fontId="82" fillId="0" borderId="214" xfId="0" applyFont="1" applyBorder="1" applyAlignment="1">
      <alignment horizontal="center" vertical="center"/>
    </xf>
    <xf numFmtId="0" fontId="82" fillId="0" borderId="144" xfId="0" applyFont="1" applyBorder="1" applyAlignment="1">
      <alignment horizontal="center" vertical="center" wrapText="1"/>
    </xf>
    <xf numFmtId="0" fontId="82" fillId="0" borderId="141" xfId="0" applyFont="1" applyBorder="1" applyAlignment="1">
      <alignment horizontal="center" vertical="center"/>
    </xf>
    <xf numFmtId="0" fontId="82" fillId="0" borderId="142" xfId="0" applyFont="1" applyBorder="1" applyAlignment="1">
      <alignment horizontal="center" vertical="center"/>
    </xf>
    <xf numFmtId="0" fontId="82" fillId="0" borderId="145" xfId="0" applyFont="1" applyBorder="1" applyAlignment="1">
      <alignment horizontal="center" vertical="center"/>
    </xf>
    <xf numFmtId="0" fontId="82" fillId="0" borderId="212" xfId="0" applyFont="1" applyBorder="1" applyAlignment="1">
      <alignment horizontal="center" vertical="center"/>
    </xf>
    <xf numFmtId="0" fontId="82" fillId="0" borderId="144" xfId="0" applyFont="1" applyBorder="1" applyAlignment="1">
      <alignment horizontal="center" vertical="center"/>
    </xf>
    <xf numFmtId="0" fontId="87" fillId="0" borderId="0" xfId="0" applyFont="1" applyBorder="1" applyAlignment="1">
      <alignment horizontal="center" vertical="center"/>
    </xf>
    <xf numFmtId="0" fontId="82" fillId="0" borderId="144" xfId="0" applyFont="1" applyBorder="1" applyAlignment="1">
      <alignment horizontal="left" vertical="center" wrapText="1"/>
    </xf>
    <xf numFmtId="0" fontId="82" fillId="0" borderId="141" xfId="0" applyFont="1" applyBorder="1" applyAlignment="1">
      <alignment horizontal="left" vertical="center" wrapText="1"/>
    </xf>
    <xf numFmtId="0" fontId="82" fillId="0" borderId="142" xfId="0" applyFont="1" applyBorder="1" applyAlignment="1">
      <alignment horizontal="left" vertical="center" wrapText="1"/>
    </xf>
    <xf numFmtId="0" fontId="82" fillId="0" borderId="145" xfId="0" applyFont="1" applyBorder="1" applyAlignment="1">
      <alignment horizontal="left" vertical="center" wrapText="1"/>
    </xf>
    <xf numFmtId="0" fontId="82" fillId="0" borderId="0" xfId="0" applyFont="1" applyBorder="1" applyAlignment="1">
      <alignment horizontal="left" vertical="center" wrapText="1"/>
    </xf>
    <xf numFmtId="0" fontId="82" fillId="0" borderId="143" xfId="0" applyFont="1" applyBorder="1" applyAlignment="1">
      <alignment horizontal="left" vertical="center" wrapText="1"/>
    </xf>
    <xf numFmtId="0" fontId="82" fillId="0" borderId="212" xfId="0" applyFont="1" applyBorder="1" applyAlignment="1">
      <alignment horizontal="left" vertical="center" wrapText="1"/>
    </xf>
    <xf numFmtId="0" fontId="82" fillId="0" borderId="213" xfId="0" applyFont="1" applyBorder="1" applyAlignment="1">
      <alignment horizontal="left" vertical="center" wrapText="1"/>
    </xf>
    <xf numFmtId="0" fontId="82" fillId="0" borderId="214" xfId="0" applyFont="1" applyBorder="1" applyAlignment="1">
      <alignment horizontal="left" vertical="center" wrapText="1"/>
    </xf>
    <xf numFmtId="0" fontId="86" fillId="0" borderId="0" xfId="0" applyFont="1" applyBorder="1" applyAlignment="1">
      <alignment horizontal="left" vertical="center" wrapText="1"/>
    </xf>
    <xf numFmtId="0" fontId="86" fillId="0" borderId="143" xfId="0" applyFont="1" applyBorder="1" applyAlignment="1">
      <alignment horizontal="left" vertical="center" wrapText="1"/>
    </xf>
    <xf numFmtId="0" fontId="86" fillId="0" borderId="0" xfId="0" applyFont="1" applyBorder="1" applyAlignment="1">
      <alignment horizontal="center" vertical="top" wrapText="1"/>
    </xf>
    <xf numFmtId="0" fontId="86" fillId="0" borderId="143" xfId="0" applyFont="1" applyBorder="1" applyAlignment="1">
      <alignment horizontal="center" vertical="top" wrapText="1"/>
    </xf>
    <xf numFmtId="0" fontId="82" fillId="0" borderId="0" xfId="0" applyFont="1" applyBorder="1" applyAlignment="1">
      <alignment horizontal="center" vertical="center" wrapText="1"/>
    </xf>
    <xf numFmtId="0" fontId="82" fillId="35" borderId="0" xfId="0" applyFont="1" applyFill="1" applyBorder="1" applyAlignment="1">
      <alignment vertical="top"/>
    </xf>
    <xf numFmtId="0" fontId="82" fillId="0" borderId="0" xfId="0" applyFont="1" applyBorder="1" applyAlignment="1">
      <alignment vertical="center"/>
    </xf>
    <xf numFmtId="0" fontId="82" fillId="0" borderId="0" xfId="0" applyFont="1" applyBorder="1" applyAlignment="1">
      <alignment horizontal="left" vertical="center"/>
    </xf>
    <xf numFmtId="0" fontId="82" fillId="0" borderId="13" xfId="0" applyFont="1" applyFill="1" applyBorder="1" applyAlignment="1">
      <alignment horizontal="center" vertical="center" wrapText="1"/>
    </xf>
    <xf numFmtId="0" fontId="82" fillId="35" borderId="13" xfId="0" applyFont="1" applyFill="1" applyBorder="1" applyAlignment="1">
      <alignment horizontal="center" vertical="center"/>
    </xf>
    <xf numFmtId="0" fontId="82" fillId="35" borderId="25" xfId="0" applyFont="1" applyFill="1" applyBorder="1" applyAlignment="1">
      <alignment horizontal="center" vertical="center"/>
    </xf>
    <xf numFmtId="0" fontId="82" fillId="35" borderId="92" xfId="0" applyFont="1" applyFill="1" applyBorder="1" applyAlignment="1">
      <alignment horizontal="center" vertical="center"/>
    </xf>
    <xf numFmtId="0" fontId="82" fillId="35" borderId="16" xfId="0" applyFont="1" applyFill="1" applyBorder="1" applyAlignment="1">
      <alignment horizontal="center" vertical="center"/>
    </xf>
    <xf numFmtId="0" fontId="82" fillId="35" borderId="0" xfId="0" applyFont="1" applyFill="1" applyBorder="1" applyAlignment="1">
      <alignment horizontal="center" vertical="center"/>
    </xf>
    <xf numFmtId="0" fontId="82" fillId="35" borderId="80" xfId="0" applyFont="1" applyFill="1" applyBorder="1" applyAlignment="1">
      <alignment horizontal="center" vertical="center"/>
    </xf>
    <xf numFmtId="0" fontId="82" fillId="35" borderId="256" xfId="0" applyFont="1" applyFill="1" applyBorder="1" applyAlignment="1">
      <alignment horizontal="center" vertical="center"/>
    </xf>
    <xf numFmtId="0" fontId="82" fillId="35" borderId="257" xfId="0" applyFont="1" applyFill="1" applyBorder="1" applyAlignment="1">
      <alignment horizontal="center" vertical="center"/>
    </xf>
    <xf numFmtId="0" fontId="82" fillId="35" borderId="258" xfId="0" applyFont="1" applyFill="1" applyBorder="1" applyAlignment="1">
      <alignment horizontal="center" vertical="center"/>
    </xf>
    <xf numFmtId="0" fontId="82" fillId="0" borderId="13" xfId="0" applyFont="1" applyBorder="1" applyAlignment="1">
      <alignment horizontal="center" vertical="center" wrapText="1"/>
    </xf>
    <xf numFmtId="0" fontId="82" fillId="0" borderId="25" xfId="0" applyFont="1" applyBorder="1" applyAlignment="1">
      <alignment horizontal="center" vertical="center"/>
    </xf>
    <xf numFmtId="0" fontId="82" fillId="0" borderId="92" xfId="0" applyFont="1" applyBorder="1" applyAlignment="1">
      <alignment horizontal="center" vertical="center"/>
    </xf>
    <xf numFmtId="0" fontId="82" fillId="0" borderId="16" xfId="0" applyFont="1" applyBorder="1" applyAlignment="1">
      <alignment horizontal="center" vertical="center"/>
    </xf>
    <xf numFmtId="0" fontId="82" fillId="0" borderId="80" xfId="0" applyFont="1" applyBorder="1" applyAlignment="1">
      <alignment horizontal="center" vertical="center"/>
    </xf>
    <xf numFmtId="0" fontId="134" fillId="0" borderId="45" xfId="0" applyFont="1" applyFill="1" applyBorder="1" applyAlignment="1">
      <alignment horizontal="center" vertical="center" wrapText="1"/>
    </xf>
    <xf numFmtId="0" fontId="134" fillId="0" borderId="45" xfId="0" applyFont="1" applyFill="1" applyBorder="1" applyAlignment="1">
      <alignment horizontal="center" vertical="center"/>
    </xf>
    <xf numFmtId="0" fontId="134" fillId="0" borderId="32" xfId="0" applyFont="1" applyFill="1" applyBorder="1" applyAlignment="1">
      <alignment horizontal="center" vertical="center"/>
    </xf>
    <xf numFmtId="0" fontId="134" fillId="35" borderId="259" xfId="0" applyFont="1" applyFill="1" applyBorder="1" applyAlignment="1">
      <alignment horizontal="distributed" vertical="center" indent="1"/>
    </xf>
    <xf numFmtId="0" fontId="134" fillId="35" borderId="260" xfId="0" applyFont="1" applyFill="1" applyBorder="1" applyAlignment="1">
      <alignment horizontal="distributed" vertical="center" indent="1"/>
    </xf>
    <xf numFmtId="0" fontId="134" fillId="35" borderId="261" xfId="0" applyFont="1" applyFill="1" applyBorder="1" applyAlignment="1">
      <alignment horizontal="distributed" vertical="center" indent="1"/>
    </xf>
    <xf numFmtId="0" fontId="134" fillId="35" borderId="262" xfId="0" applyFont="1" applyFill="1" applyBorder="1" applyAlignment="1">
      <alignment horizontal="distributed" vertical="center" indent="1"/>
    </xf>
    <xf numFmtId="0" fontId="134" fillId="35" borderId="263" xfId="0" applyFont="1" applyFill="1" applyBorder="1" applyAlignment="1">
      <alignment horizontal="distributed" vertical="center" indent="1"/>
    </xf>
    <xf numFmtId="0" fontId="134" fillId="35" borderId="264" xfId="0" applyFont="1" applyFill="1" applyBorder="1" applyAlignment="1">
      <alignment horizontal="distributed" vertical="center" indent="1"/>
    </xf>
    <xf numFmtId="0" fontId="134" fillId="35" borderId="265" xfId="0" applyFont="1" applyFill="1" applyBorder="1" applyAlignment="1">
      <alignment horizontal="distributed" vertical="center" indent="1"/>
    </xf>
    <xf numFmtId="0" fontId="134" fillId="35" borderId="266" xfId="0" applyFont="1" applyFill="1" applyBorder="1" applyAlignment="1">
      <alignment horizontal="distributed" vertical="center" indent="1"/>
    </xf>
    <xf numFmtId="0" fontId="134" fillId="35" borderId="267" xfId="0" applyFont="1" applyFill="1" applyBorder="1" applyAlignment="1">
      <alignment horizontal="distributed" vertical="center" indent="1"/>
    </xf>
    <xf numFmtId="0" fontId="82" fillId="0" borderId="17" xfId="0" applyFont="1" applyBorder="1" applyAlignment="1">
      <alignment horizontal="center" vertical="center"/>
    </xf>
    <xf numFmtId="0" fontId="82" fillId="0" borderId="35" xfId="0" applyFont="1" applyBorder="1" applyAlignment="1">
      <alignment horizontal="center" vertical="center"/>
    </xf>
    <xf numFmtId="0" fontId="82" fillId="0" borderId="83" xfId="0" applyFont="1" applyBorder="1" applyAlignment="1">
      <alignment horizontal="center" vertical="center"/>
    </xf>
    <xf numFmtId="0" fontId="82" fillId="0" borderId="136" xfId="0" applyFont="1" applyFill="1" applyBorder="1" applyAlignment="1">
      <alignment horizontal="center" vertical="center" wrapText="1"/>
    </xf>
    <xf numFmtId="0" fontId="82" fillId="0" borderId="137" xfId="0" applyFont="1" applyFill="1" applyBorder="1" applyAlignment="1">
      <alignment horizontal="center" vertical="center" wrapText="1"/>
    </xf>
    <xf numFmtId="0" fontId="82" fillId="0" borderId="140" xfId="0" applyFont="1" applyFill="1" applyBorder="1" applyAlignment="1">
      <alignment horizontal="center" vertical="center" wrapText="1"/>
    </xf>
    <xf numFmtId="0" fontId="82" fillId="0" borderId="16" xfId="0" applyFont="1" applyFill="1" applyBorder="1" applyAlignment="1">
      <alignment horizontal="center" vertical="center" wrapText="1"/>
    </xf>
    <xf numFmtId="0" fontId="82" fillId="0" borderId="0" xfId="0" applyFont="1" applyFill="1" applyBorder="1" applyAlignment="1">
      <alignment horizontal="center" vertical="center" wrapText="1"/>
    </xf>
    <xf numFmtId="0" fontId="82" fillId="0" borderId="80" xfId="0" applyFont="1" applyFill="1" applyBorder="1" applyAlignment="1">
      <alignment horizontal="center" vertical="center" wrapText="1"/>
    </xf>
    <xf numFmtId="0" fontId="82" fillId="0" borderId="17" xfId="0" applyFont="1" applyFill="1" applyBorder="1" applyAlignment="1">
      <alignment horizontal="center" vertical="center" wrapText="1"/>
    </xf>
    <xf numFmtId="0" fontId="82" fillId="0" borderId="35" xfId="0" applyFont="1" applyFill="1" applyBorder="1" applyAlignment="1">
      <alignment horizontal="center" vertical="center" wrapText="1"/>
    </xf>
    <xf numFmtId="0" fontId="82" fillId="0" borderId="83" xfId="0" applyFont="1" applyFill="1" applyBorder="1" applyAlignment="1">
      <alignment horizontal="center" vertical="center" wrapText="1"/>
    </xf>
    <xf numFmtId="0" fontId="82" fillId="35" borderId="16" xfId="0" applyFont="1" applyFill="1" applyBorder="1" applyAlignment="1">
      <alignment horizontal="center" vertical="center" wrapText="1"/>
    </xf>
    <xf numFmtId="0" fontId="82" fillId="35" borderId="0" xfId="0" applyFont="1" applyFill="1" applyBorder="1" applyAlignment="1">
      <alignment horizontal="center" vertical="center" wrapText="1"/>
    </xf>
    <xf numFmtId="0" fontId="82" fillId="35" borderId="143" xfId="0" applyFont="1" applyFill="1" applyBorder="1" applyAlignment="1">
      <alignment horizontal="center" vertical="center" wrapText="1"/>
    </xf>
    <xf numFmtId="0" fontId="82" fillId="35" borderId="17" xfId="0" applyFont="1" applyFill="1" applyBorder="1" applyAlignment="1">
      <alignment horizontal="center" vertical="center" wrapText="1"/>
    </xf>
    <xf numFmtId="0" fontId="82" fillId="35" borderId="35" xfId="0" applyFont="1" applyFill="1" applyBorder="1" applyAlignment="1">
      <alignment horizontal="center" vertical="center" wrapText="1"/>
    </xf>
    <xf numFmtId="0" fontId="82" fillId="35" borderId="216" xfId="0" applyFont="1" applyFill="1" applyBorder="1" applyAlignment="1">
      <alignment horizontal="center" vertical="center" wrapText="1"/>
    </xf>
    <xf numFmtId="0" fontId="82" fillId="35" borderId="145" xfId="0" applyFont="1" applyFill="1" applyBorder="1" applyAlignment="1">
      <alignment horizontal="center" vertical="center"/>
    </xf>
    <xf numFmtId="0" fontId="82" fillId="35" borderId="143" xfId="0" applyFont="1" applyFill="1" applyBorder="1" applyAlignment="1">
      <alignment horizontal="center" vertical="center"/>
    </xf>
    <xf numFmtId="0" fontId="82" fillId="35" borderId="217" xfId="0" applyFont="1" applyFill="1" applyBorder="1" applyAlignment="1">
      <alignment horizontal="center" vertical="center"/>
    </xf>
    <xf numFmtId="0" fontId="82" fillId="35" borderId="35" xfId="0" applyFont="1" applyFill="1" applyBorder="1" applyAlignment="1">
      <alignment horizontal="center" vertical="center"/>
    </xf>
    <xf numFmtId="0" fontId="82" fillId="35" borderId="216" xfId="0" applyFont="1" applyFill="1" applyBorder="1" applyAlignment="1">
      <alignment horizontal="center" vertical="center"/>
    </xf>
    <xf numFmtId="0" fontId="82" fillId="35" borderId="83" xfId="0" applyFont="1" applyFill="1" applyBorder="1" applyAlignment="1">
      <alignment horizontal="center" vertical="center"/>
    </xf>
    <xf numFmtId="0" fontId="82" fillId="0" borderId="13" xfId="0" applyFont="1" applyBorder="1" applyAlignment="1">
      <alignment horizontal="center" vertical="center"/>
    </xf>
    <xf numFmtId="0" fontId="82" fillId="35" borderId="17" xfId="0" applyFont="1" applyFill="1" applyBorder="1" applyAlignment="1">
      <alignment horizontal="center" vertical="center"/>
    </xf>
    <xf numFmtId="0" fontId="83" fillId="0" borderId="0" xfId="0" applyFont="1" applyBorder="1" applyAlignment="1">
      <alignment horizontal="distributed" vertical="center"/>
    </xf>
    <xf numFmtId="0" fontId="83" fillId="0" borderId="0" xfId="0" applyFont="1" applyBorder="1" applyAlignment="1">
      <alignment horizontal="left" vertical="center"/>
    </xf>
    <xf numFmtId="0" fontId="84" fillId="0" borderId="69" xfId="0" applyFont="1" applyFill="1" applyBorder="1" applyAlignment="1">
      <alignment horizontal="center" vertical="center" wrapText="1"/>
    </xf>
    <xf numFmtId="0" fontId="84" fillId="0" borderId="70" xfId="0" applyFont="1" applyFill="1" applyBorder="1" applyAlignment="1">
      <alignment horizontal="center" vertical="center" wrapText="1"/>
    </xf>
    <xf numFmtId="0" fontId="84" fillId="0" borderId="71" xfId="0" applyFont="1" applyFill="1" applyBorder="1" applyAlignment="1">
      <alignment horizontal="center" vertical="center" wrapText="1"/>
    </xf>
    <xf numFmtId="0" fontId="84" fillId="35" borderId="69" xfId="0" applyFont="1" applyFill="1" applyBorder="1" applyAlignment="1">
      <alignment horizontal="center" vertical="center" wrapText="1"/>
    </xf>
    <xf numFmtId="0" fontId="84" fillId="35" borderId="70" xfId="0" applyFont="1" applyFill="1" applyBorder="1" applyAlignment="1">
      <alignment horizontal="center" vertical="center" wrapText="1"/>
    </xf>
    <xf numFmtId="0" fontId="84" fillId="35" borderId="215" xfId="0" applyFont="1" applyFill="1" applyBorder="1" applyAlignment="1">
      <alignment horizontal="center" vertical="center" wrapText="1"/>
    </xf>
    <xf numFmtId="0" fontId="82" fillId="35" borderId="255" xfId="0" applyFont="1" applyFill="1" applyBorder="1" applyAlignment="1">
      <alignment horizontal="center" vertical="center"/>
    </xf>
    <xf numFmtId="0" fontId="82" fillId="35" borderId="70" xfId="0" applyFont="1" applyFill="1" applyBorder="1" applyAlignment="1">
      <alignment horizontal="center" vertical="center"/>
    </xf>
    <xf numFmtId="0" fontId="82" fillId="35" borderId="215" xfId="0" applyFont="1" applyFill="1" applyBorder="1" applyAlignment="1">
      <alignment horizontal="center" vertical="center"/>
    </xf>
    <xf numFmtId="0" fontId="82" fillId="35" borderId="71" xfId="0" applyFont="1" applyFill="1" applyBorder="1" applyAlignment="1">
      <alignment horizontal="center" vertical="center"/>
    </xf>
    <xf numFmtId="38" fontId="2" fillId="0" borderId="56" xfId="66" applyFont="1" applyFill="1" applyBorder="1" applyAlignment="1">
      <alignment horizontal="center"/>
    </xf>
    <xf numFmtId="38" fontId="2" fillId="0" borderId="80" xfId="66" applyFont="1" applyFill="1" applyBorder="1" applyAlignment="1">
      <alignment horizontal="center"/>
    </xf>
    <xf numFmtId="0" fontId="28" fillId="0" borderId="0" xfId="0" applyFont="1" applyAlignment="1">
      <alignment horizontal="center" vertical="center"/>
    </xf>
    <xf numFmtId="0" fontId="27" fillId="0" borderId="68" xfId="0" applyFont="1" applyBorder="1" applyAlignment="1">
      <alignment horizontal="center" vertical="center" shrinkToFit="1"/>
    </xf>
    <xf numFmtId="0" fontId="79" fillId="0" borderId="81" xfId="0" applyFont="1" applyFill="1" applyBorder="1" applyAlignment="1">
      <alignment horizontal="left" vertical="top" wrapText="1"/>
    </xf>
    <xf numFmtId="0" fontId="79" fillId="0" borderId="90" xfId="0" applyFont="1" applyFill="1" applyBorder="1" applyAlignment="1">
      <alignment horizontal="left" vertical="top" wrapText="1"/>
    </xf>
    <xf numFmtId="0" fontId="0" fillId="0" borderId="81" xfId="0" applyFill="1" applyBorder="1" applyAlignment="1">
      <alignment horizontal="left" vertical="top" wrapText="1"/>
    </xf>
    <xf numFmtId="0" fontId="2" fillId="0" borderId="81" xfId="0" applyFont="1" applyFill="1" applyBorder="1" applyAlignment="1">
      <alignment horizontal="left" vertical="top" wrapText="1"/>
    </xf>
    <xf numFmtId="0" fontId="2" fillId="0" borderId="84" xfId="0" applyFont="1" applyFill="1" applyBorder="1" applyAlignment="1">
      <alignment horizontal="left" vertical="top" wrapText="1"/>
    </xf>
    <xf numFmtId="0" fontId="73" fillId="0" borderId="81" xfId="0" applyFont="1" applyFill="1" applyBorder="1" applyAlignment="1">
      <alignment horizontal="left" vertical="top" wrapText="1"/>
    </xf>
    <xf numFmtId="0" fontId="73" fillId="0" borderId="90" xfId="0" applyFont="1" applyFill="1" applyBorder="1" applyAlignment="1">
      <alignment horizontal="left" vertical="top" wrapText="1"/>
    </xf>
    <xf numFmtId="0" fontId="24" fillId="0" borderId="0" xfId="0" applyFont="1" applyBorder="1" applyAlignment="1">
      <alignment horizontal="left" wrapText="1"/>
    </xf>
    <xf numFmtId="191" fontId="40" fillId="25" borderId="27" xfId="66" applyNumberFormat="1" applyFont="1" applyFill="1" applyBorder="1" applyAlignment="1" applyProtection="1">
      <alignment horizontal="center" vertical="center"/>
      <protection locked="0"/>
    </xf>
    <xf numFmtId="191" fontId="40" fillId="25" borderId="37" xfId="66" applyNumberFormat="1" applyFont="1" applyFill="1" applyBorder="1" applyAlignment="1" applyProtection="1">
      <alignment horizontal="center" vertical="center"/>
      <protection locked="0"/>
    </xf>
    <xf numFmtId="182" fontId="76" fillId="41" borderId="27" xfId="0" applyNumberFormat="1" applyFont="1" applyFill="1" applyBorder="1" applyAlignment="1" applyProtection="1">
      <alignment horizontal="center" vertical="center" shrinkToFit="1"/>
      <protection locked="0"/>
    </xf>
    <xf numFmtId="182" fontId="76" fillId="41" borderId="37" xfId="0" applyNumberFormat="1" applyFont="1" applyFill="1" applyBorder="1" applyAlignment="1" applyProtection="1">
      <alignment horizontal="center" vertical="center" shrinkToFit="1"/>
      <protection locked="0"/>
    </xf>
    <xf numFmtId="189" fontId="40" fillId="25" borderId="27" xfId="66" applyNumberFormat="1" applyFont="1" applyFill="1" applyBorder="1" applyAlignment="1" applyProtection="1">
      <alignment horizontal="center" vertical="center"/>
      <protection locked="0"/>
    </xf>
    <xf numFmtId="189" fontId="40" fillId="25" borderId="37" xfId="66" applyNumberFormat="1" applyFont="1" applyFill="1" applyBorder="1" applyAlignment="1" applyProtection="1">
      <alignment horizontal="center" vertical="center"/>
      <protection locked="0"/>
    </xf>
    <xf numFmtId="0" fontId="0" fillId="27" borderId="119" xfId="0" applyNumberFormat="1" applyFill="1" applyBorder="1" applyAlignment="1" applyProtection="1">
      <alignment horizontal="left" vertical="center"/>
    </xf>
    <xf numFmtId="0" fontId="2" fillId="27" borderId="67" xfId="0" applyNumberFormat="1" applyFont="1" applyFill="1" applyBorder="1" applyAlignment="1" applyProtection="1">
      <alignment horizontal="left" vertical="center"/>
    </xf>
    <xf numFmtId="0" fontId="2" fillId="27" borderId="166" xfId="0" applyNumberFormat="1" applyFont="1" applyFill="1" applyBorder="1" applyAlignment="1" applyProtection="1">
      <alignment horizontal="left" vertical="center"/>
    </xf>
    <xf numFmtId="0" fontId="22" fillId="0" borderId="38" xfId="0" applyFont="1" applyBorder="1" applyAlignment="1" applyProtection="1">
      <alignment horizontal="center" vertical="center" shrinkToFit="1"/>
    </xf>
    <xf numFmtId="0" fontId="65" fillId="0" borderId="56" xfId="0" applyFont="1" applyBorder="1" applyAlignment="1" applyProtection="1">
      <alignment horizontal="center" vertical="center" shrinkToFit="1"/>
    </xf>
    <xf numFmtId="0" fontId="65" fillId="0" borderId="0" xfId="0" applyFont="1" applyBorder="1" applyAlignment="1" applyProtection="1">
      <alignment horizontal="center" vertical="center" shrinkToFit="1"/>
    </xf>
    <xf numFmtId="0" fontId="22" fillId="0" borderId="0" xfId="0" applyFont="1" applyBorder="1" applyAlignment="1" applyProtection="1">
      <alignment horizontal="center" vertical="center"/>
    </xf>
    <xf numFmtId="0" fontId="32" fillId="34" borderId="163" xfId="0" applyFont="1" applyFill="1" applyBorder="1" applyAlignment="1" applyProtection="1">
      <alignment horizontal="distributed" vertical="center" shrinkToFit="1"/>
    </xf>
    <xf numFmtId="0" fontId="0" fillId="34" borderId="164" xfId="0" applyFill="1" applyBorder="1" applyProtection="1">
      <alignment vertical="center"/>
    </xf>
    <xf numFmtId="0" fontId="0" fillId="0" borderId="0" xfId="0" applyBorder="1" applyAlignment="1" applyProtection="1">
      <alignment horizontal="center" vertical="center"/>
    </xf>
    <xf numFmtId="0" fontId="0" fillId="0" borderId="68" xfId="0" applyBorder="1" applyAlignment="1" applyProtection="1">
      <alignment horizontal="center" vertical="center"/>
    </xf>
    <xf numFmtId="0" fontId="4" fillId="0" borderId="0" xfId="0" applyFont="1" applyBorder="1" applyAlignment="1" applyProtection="1">
      <alignment horizontal="center" vertical="center"/>
    </xf>
    <xf numFmtId="0" fontId="4" fillId="0" borderId="40" xfId="0" applyFont="1" applyBorder="1" applyAlignment="1" applyProtection="1">
      <alignment horizontal="center" vertical="center"/>
    </xf>
    <xf numFmtId="0" fontId="71" fillId="0" borderId="0" xfId="0" applyFont="1" applyFill="1" applyBorder="1" applyAlignment="1" applyProtection="1">
      <alignment horizontal="distributed" vertical="center"/>
      <protection locked="0"/>
    </xf>
    <xf numFmtId="192" fontId="75" fillId="25" borderId="0" xfId="0" applyNumberFormat="1" applyFont="1" applyFill="1" applyBorder="1" applyAlignment="1" applyProtection="1">
      <alignment horizontal="distributed" vertical="center"/>
      <protection locked="0"/>
    </xf>
    <xf numFmtId="192" fontId="75" fillId="25" borderId="40" xfId="0" applyNumberFormat="1" applyFont="1" applyFill="1" applyBorder="1" applyAlignment="1" applyProtection="1">
      <alignment horizontal="distributed" vertical="center"/>
      <protection locked="0"/>
    </xf>
    <xf numFmtId="0" fontId="71" fillId="0" borderId="0" xfId="0" applyFont="1" applyBorder="1" applyAlignment="1" applyProtection="1">
      <alignment horizontal="distributed" vertical="center"/>
    </xf>
    <xf numFmtId="0" fontId="71" fillId="0" borderId="40" xfId="0" applyFont="1" applyBorder="1" applyAlignment="1" applyProtection="1">
      <alignment horizontal="distributed" vertical="center"/>
    </xf>
    <xf numFmtId="177" fontId="11" fillId="0" borderId="0" xfId="0" applyNumberFormat="1" applyFont="1" applyBorder="1" applyAlignment="1" applyProtection="1">
      <alignment horizontal="center" vertical="center"/>
    </xf>
    <xf numFmtId="177" fontId="11" fillId="0" borderId="40" xfId="0" applyNumberFormat="1" applyFont="1" applyBorder="1" applyAlignment="1" applyProtection="1">
      <alignment horizontal="center" vertical="center"/>
    </xf>
    <xf numFmtId="177" fontId="11" fillId="0" borderId="0" xfId="0" applyNumberFormat="1" applyFont="1" applyBorder="1" applyAlignment="1" applyProtection="1">
      <alignment horizontal="distributed" vertical="center"/>
    </xf>
    <xf numFmtId="0" fontId="11" fillId="39" borderId="49" xfId="0" applyNumberFormat="1" applyFont="1" applyFill="1" applyBorder="1" applyAlignment="1" applyProtection="1">
      <alignment horizontal="left" vertical="top"/>
    </xf>
    <xf numFmtId="0" fontId="11" fillId="39" borderId="180" xfId="0" applyNumberFormat="1" applyFont="1" applyFill="1" applyBorder="1" applyAlignment="1" applyProtection="1">
      <alignment horizontal="left" vertical="top"/>
    </xf>
    <xf numFmtId="0" fontId="11" fillId="39" borderId="188" xfId="0" applyNumberFormat="1" applyFont="1" applyFill="1" applyBorder="1" applyAlignment="1" applyProtection="1">
      <alignment horizontal="left" vertical="top"/>
    </xf>
    <xf numFmtId="0" fontId="0" fillId="0" borderId="0" xfId="0" applyFill="1" applyBorder="1" applyAlignment="1" applyProtection="1">
      <alignment horizontal="center" vertical="center" shrinkToFit="1"/>
    </xf>
    <xf numFmtId="177" fontId="45" fillId="27" borderId="119" xfId="0" applyNumberFormat="1" applyFont="1" applyFill="1" applyBorder="1" applyAlignment="1" applyProtection="1">
      <alignment horizontal="center" vertical="center" shrinkToFit="1"/>
    </xf>
    <xf numFmtId="177" fontId="45" fillId="27" borderId="67" xfId="0" applyNumberFormat="1" applyFont="1" applyFill="1" applyBorder="1" applyAlignment="1" applyProtection="1">
      <alignment horizontal="center" vertical="center" shrinkToFit="1"/>
    </xf>
    <xf numFmtId="177" fontId="45" fillId="27" borderId="96" xfId="0" applyNumberFormat="1" applyFont="1" applyFill="1" applyBorder="1" applyAlignment="1" applyProtection="1">
      <alignment horizontal="center" vertical="center" shrinkToFit="1"/>
    </xf>
    <xf numFmtId="49" fontId="45" fillId="27" borderId="119" xfId="0" applyNumberFormat="1" applyFont="1" applyFill="1" applyBorder="1" applyAlignment="1" applyProtection="1">
      <alignment horizontal="center" vertical="center" shrinkToFit="1"/>
    </xf>
    <xf numFmtId="0" fontId="45" fillId="27" borderId="67" xfId="0" applyNumberFormat="1" applyFont="1" applyFill="1" applyBorder="1" applyAlignment="1" applyProtection="1">
      <alignment horizontal="center" vertical="center" shrinkToFit="1"/>
    </xf>
    <xf numFmtId="0" fontId="45" fillId="27" borderId="96" xfId="0" applyNumberFormat="1" applyFont="1" applyFill="1" applyBorder="1" applyAlignment="1" applyProtection="1">
      <alignment horizontal="center" vertical="center" shrinkToFit="1"/>
    </xf>
    <xf numFmtId="0" fontId="45" fillId="27" borderId="119" xfId="0" applyNumberFormat="1" applyFont="1" applyFill="1" applyBorder="1" applyAlignment="1" applyProtection="1">
      <alignment horizontal="center" vertical="center" shrinkToFit="1"/>
    </xf>
    <xf numFmtId="0" fontId="45" fillId="27" borderId="125" xfId="0" applyNumberFormat="1" applyFont="1" applyFill="1" applyBorder="1" applyAlignment="1" applyProtection="1">
      <alignment horizontal="center" vertical="center" shrinkToFit="1"/>
    </xf>
    <xf numFmtId="0" fontId="38" fillId="27" borderId="118" xfId="0" applyFont="1" applyFill="1" applyBorder="1" applyAlignment="1" applyProtection="1">
      <alignment horizontal="left" vertical="center" shrinkToFit="1"/>
    </xf>
    <xf numFmtId="187" fontId="35" fillId="34" borderId="189" xfId="0" applyNumberFormat="1" applyFont="1" applyFill="1" applyBorder="1" applyAlignment="1" applyProtection="1">
      <alignment horizontal="center" vertical="center" shrinkToFit="1"/>
    </xf>
    <xf numFmtId="187" fontId="35" fillId="34" borderId="190" xfId="0" applyNumberFormat="1" applyFont="1" applyFill="1" applyBorder="1" applyAlignment="1" applyProtection="1">
      <alignment horizontal="center" vertical="center" shrinkToFit="1"/>
    </xf>
    <xf numFmtId="0" fontId="48" fillId="0" borderId="191" xfId="0" applyFont="1" applyBorder="1" applyAlignment="1" applyProtection="1">
      <alignment horizontal="center" vertical="center"/>
    </xf>
    <xf numFmtId="0" fontId="48" fillId="0" borderId="192" xfId="0" applyFont="1" applyBorder="1" applyAlignment="1" applyProtection="1">
      <alignment horizontal="center" vertical="center"/>
    </xf>
    <xf numFmtId="0" fontId="0" fillId="0" borderId="193" xfId="0" applyFill="1" applyBorder="1" applyAlignment="1" applyProtection="1">
      <alignment horizontal="center" vertical="center" shrinkToFit="1"/>
    </xf>
    <xf numFmtId="0" fontId="0" fillId="0" borderId="120" xfId="0" applyFill="1" applyBorder="1" applyAlignment="1" applyProtection="1">
      <alignment horizontal="center" vertical="center" shrinkToFit="1"/>
    </xf>
    <xf numFmtId="0" fontId="5" fillId="27" borderId="27" xfId="0" applyFont="1" applyFill="1" applyBorder="1" applyAlignment="1" applyProtection="1">
      <alignment horizontal="center" vertical="center" shrinkToFit="1"/>
    </xf>
    <xf numFmtId="0" fontId="5" fillId="27" borderId="37" xfId="0" applyFont="1" applyFill="1" applyBorder="1" applyAlignment="1" applyProtection="1">
      <alignment horizontal="center" vertical="center" shrinkToFit="1"/>
    </xf>
    <xf numFmtId="187" fontId="35" fillId="34" borderId="194" xfId="0" applyNumberFormat="1" applyFont="1" applyFill="1" applyBorder="1" applyAlignment="1" applyProtection="1">
      <alignment horizontal="center" vertical="center" shrinkToFit="1"/>
    </xf>
    <xf numFmtId="178" fontId="35" fillId="34" borderId="25" xfId="0" applyNumberFormat="1" applyFont="1" applyFill="1" applyBorder="1" applyAlignment="1" applyProtection="1">
      <alignment horizontal="center" vertical="center" shrinkToFit="1"/>
    </xf>
    <xf numFmtId="178" fontId="35" fillId="34" borderId="35" xfId="0" applyNumberFormat="1" applyFont="1" applyFill="1" applyBorder="1" applyAlignment="1" applyProtection="1">
      <alignment horizontal="center" vertical="center" shrinkToFit="1"/>
    </xf>
    <xf numFmtId="0" fontId="35" fillId="27" borderId="92" xfId="0" applyNumberFormat="1" applyFont="1" applyFill="1" applyBorder="1" applyAlignment="1" applyProtection="1">
      <alignment horizontal="center" vertical="center"/>
    </xf>
    <xf numFmtId="0" fontId="35" fillId="27" borderId="83" xfId="0" applyNumberFormat="1" applyFont="1" applyFill="1" applyBorder="1" applyAlignment="1" applyProtection="1">
      <alignment horizontal="center" vertical="center"/>
    </xf>
    <xf numFmtId="0" fontId="2" fillId="0" borderId="48" xfId="0" applyFont="1" applyFill="1" applyBorder="1" applyAlignment="1" applyProtection="1">
      <alignment horizontal="right" vertical="center" shrinkToFit="1"/>
    </xf>
    <xf numFmtId="0" fontId="2" fillId="0" borderId="47" xfId="0" applyFont="1" applyFill="1" applyBorder="1" applyAlignment="1" applyProtection="1">
      <alignment horizontal="right" vertical="center" shrinkToFit="1"/>
    </xf>
    <xf numFmtId="0" fontId="12" fillId="27" borderId="159" xfId="0" applyNumberFormat="1" applyFont="1" applyFill="1" applyBorder="1" applyAlignment="1" applyProtection="1">
      <alignment horizontal="left" vertical="center"/>
    </xf>
    <xf numFmtId="0" fontId="12" fillId="27" borderId="65" xfId="0" applyNumberFormat="1" applyFont="1" applyFill="1" applyBorder="1" applyAlignment="1" applyProtection="1">
      <alignment horizontal="left" vertical="center"/>
    </xf>
    <xf numFmtId="188" fontId="35" fillId="0" borderId="25" xfId="0" applyNumberFormat="1" applyFont="1" applyFill="1" applyBorder="1" applyAlignment="1" applyProtection="1">
      <alignment horizontal="center" vertical="center" shrinkToFit="1"/>
    </xf>
    <xf numFmtId="188" fontId="35" fillId="0" borderId="35" xfId="0" applyNumberFormat="1" applyFont="1" applyFill="1" applyBorder="1" applyAlignment="1" applyProtection="1">
      <alignment horizontal="center" vertical="center" shrinkToFit="1"/>
    </xf>
    <xf numFmtId="0" fontId="12" fillId="27" borderId="195" xfId="0" applyNumberFormat="1" applyFont="1" applyFill="1" applyBorder="1" applyAlignment="1" applyProtection="1">
      <alignment horizontal="left" vertical="center"/>
    </xf>
    <xf numFmtId="0" fontId="12" fillId="27" borderId="112" xfId="0" applyNumberFormat="1" applyFont="1" applyFill="1" applyBorder="1" applyAlignment="1" applyProtection="1">
      <alignment horizontal="left" vertical="center"/>
    </xf>
    <xf numFmtId="0" fontId="12" fillId="27" borderId="158" xfId="0" applyNumberFormat="1" applyFont="1" applyFill="1" applyBorder="1" applyAlignment="1" applyProtection="1">
      <alignment horizontal="left" vertical="center"/>
    </xf>
    <xf numFmtId="0" fontId="12" fillId="27" borderId="119" xfId="0" applyNumberFormat="1" applyFont="1" applyFill="1" applyBorder="1" applyAlignment="1" applyProtection="1">
      <alignment horizontal="left" vertical="center"/>
    </xf>
    <xf numFmtId="0" fontId="12" fillId="27" borderId="67" xfId="0" applyNumberFormat="1" applyFont="1" applyFill="1" applyBorder="1" applyAlignment="1" applyProtection="1">
      <alignment horizontal="left" vertical="center"/>
    </xf>
    <xf numFmtId="0" fontId="12" fillId="27" borderId="96" xfId="0" applyNumberFormat="1" applyFont="1" applyFill="1" applyBorder="1" applyAlignment="1" applyProtection="1">
      <alignment horizontal="left" vertical="center"/>
    </xf>
    <xf numFmtId="0" fontId="0" fillId="27" borderId="67" xfId="0" applyNumberFormat="1" applyFill="1" applyBorder="1" applyAlignment="1" applyProtection="1">
      <alignment horizontal="left" vertical="center"/>
    </xf>
    <xf numFmtId="0" fontId="0" fillId="0" borderId="96" xfId="0" applyNumberFormat="1" applyBorder="1" applyAlignment="1">
      <alignment horizontal="left" vertical="center"/>
    </xf>
    <xf numFmtId="0" fontId="12" fillId="27" borderId="166" xfId="0" applyNumberFormat="1" applyFont="1" applyFill="1" applyBorder="1" applyAlignment="1" applyProtection="1">
      <alignment horizontal="left" vertical="center"/>
    </xf>
    <xf numFmtId="183" fontId="2" fillId="27" borderId="27" xfId="0" applyNumberFormat="1" applyFont="1" applyFill="1" applyBorder="1" applyAlignment="1" applyProtection="1">
      <alignment horizontal="center" vertical="center" shrinkToFit="1"/>
    </xf>
    <xf numFmtId="183" fontId="2" fillId="27" borderId="37" xfId="0" applyNumberFormat="1" applyFont="1" applyFill="1" applyBorder="1" applyAlignment="1" applyProtection="1">
      <alignment horizontal="center" vertical="center" shrinkToFit="1"/>
    </xf>
    <xf numFmtId="49" fontId="48" fillId="27" borderId="27" xfId="0" applyNumberFormat="1" applyFont="1" applyFill="1" applyBorder="1" applyAlignment="1" applyProtection="1">
      <alignment horizontal="center" vertical="center" shrinkToFit="1"/>
    </xf>
    <xf numFmtId="49" fontId="48" fillId="27" borderId="37" xfId="0" applyNumberFormat="1" applyFont="1" applyFill="1" applyBorder="1" applyAlignment="1" applyProtection="1">
      <alignment horizontal="center" vertical="center" shrinkToFit="1"/>
    </xf>
    <xf numFmtId="181" fontId="5" fillId="27" borderId="27" xfId="0" applyNumberFormat="1" applyFont="1" applyFill="1" applyBorder="1" applyAlignment="1" applyProtection="1">
      <alignment horizontal="center" vertical="center" shrinkToFit="1"/>
    </xf>
    <xf numFmtId="181" fontId="5" fillId="27" borderId="37" xfId="0" applyNumberFormat="1" applyFont="1" applyFill="1" applyBorder="1" applyAlignment="1" applyProtection="1">
      <alignment horizontal="center" vertical="center" shrinkToFit="1"/>
    </xf>
    <xf numFmtId="177" fontId="45" fillId="34" borderId="119" xfId="0" applyNumberFormat="1" applyFont="1" applyFill="1" applyBorder="1" applyAlignment="1" applyProtection="1">
      <alignment horizontal="center" vertical="center" shrinkToFit="1"/>
    </xf>
    <xf numFmtId="177" fontId="45" fillId="34" borderId="67" xfId="0" applyNumberFormat="1" applyFont="1" applyFill="1" applyBorder="1" applyAlignment="1" applyProtection="1">
      <alignment horizontal="center" vertical="center" shrinkToFit="1"/>
    </xf>
    <xf numFmtId="177" fontId="45" fillId="34" borderId="125" xfId="0" applyNumberFormat="1" applyFont="1" applyFill="1" applyBorder="1" applyAlignment="1" applyProtection="1">
      <alignment horizontal="center" vertical="center" shrinkToFit="1"/>
    </xf>
    <xf numFmtId="186" fontId="48" fillId="27" borderId="27" xfId="0" applyNumberFormat="1" applyFont="1" applyFill="1" applyBorder="1" applyAlignment="1" applyProtection="1">
      <alignment horizontal="center" vertical="center" shrinkToFit="1"/>
    </xf>
    <xf numFmtId="186" fontId="48" fillId="27" borderId="37" xfId="0" applyNumberFormat="1" applyFont="1" applyFill="1" applyBorder="1" applyAlignment="1" applyProtection="1">
      <alignment horizontal="center" vertical="center" shrinkToFit="1"/>
    </xf>
    <xf numFmtId="177" fontId="45" fillId="34" borderId="96" xfId="0" applyNumberFormat="1" applyFont="1" applyFill="1" applyBorder="1" applyAlignment="1" applyProtection="1">
      <alignment horizontal="center" vertical="center" shrinkToFit="1"/>
    </xf>
    <xf numFmtId="177" fontId="45" fillId="34" borderId="49" xfId="0" applyNumberFormat="1" applyFont="1" applyFill="1" applyBorder="1" applyAlignment="1" applyProtection="1">
      <alignment horizontal="center" vertical="center" shrinkToFit="1"/>
    </xf>
    <xf numFmtId="177" fontId="45" fillId="34" borderId="180" xfId="0" applyNumberFormat="1" applyFont="1" applyFill="1" applyBorder="1" applyAlignment="1" applyProtection="1">
      <alignment horizontal="center" vertical="center" shrinkToFit="1"/>
    </xf>
    <xf numFmtId="177" fontId="45" fillId="34" borderId="97" xfId="0" applyNumberFormat="1" applyFont="1" applyFill="1" applyBorder="1" applyAlignment="1" applyProtection="1">
      <alignment horizontal="center" vertical="center" shrinkToFit="1"/>
    </xf>
    <xf numFmtId="0" fontId="69" fillId="27" borderId="27" xfId="0" applyFont="1" applyFill="1" applyBorder="1" applyAlignment="1" applyProtection="1">
      <alignment horizontal="center" vertical="center" shrinkToFit="1"/>
    </xf>
    <xf numFmtId="0" fontId="69" fillId="27" borderId="37" xfId="0" applyFont="1" applyFill="1" applyBorder="1" applyAlignment="1" applyProtection="1">
      <alignment horizontal="center" vertical="center" shrinkToFit="1"/>
    </xf>
    <xf numFmtId="176" fontId="0" fillId="0" borderId="122" xfId="0" applyNumberFormat="1" applyBorder="1" applyAlignment="1" applyProtection="1">
      <alignment horizontal="center" vertical="center" shrinkToFit="1"/>
    </xf>
    <xf numFmtId="176" fontId="0" fillId="0" borderId="107" xfId="0" applyNumberFormat="1" applyBorder="1" applyAlignment="1" applyProtection="1">
      <alignment horizontal="center" vertical="center" shrinkToFit="1"/>
    </xf>
    <xf numFmtId="0" fontId="43" fillId="39" borderId="27" xfId="0" applyFont="1" applyFill="1" applyBorder="1" applyAlignment="1" applyProtection="1">
      <alignment horizontal="center" vertical="center" shrinkToFit="1"/>
    </xf>
    <xf numFmtId="0" fontId="43" fillId="39" borderId="37" xfId="0" applyFont="1" applyFill="1" applyBorder="1" applyAlignment="1" applyProtection="1">
      <alignment horizontal="center" vertical="center" shrinkToFit="1"/>
    </xf>
    <xf numFmtId="0" fontId="40" fillId="39" borderId="27" xfId="0" applyFont="1" applyFill="1" applyBorder="1" applyAlignment="1" applyProtection="1">
      <alignment horizontal="center" vertical="center" shrinkToFit="1"/>
    </xf>
    <xf numFmtId="0" fontId="40" fillId="39" borderId="37" xfId="0" applyFont="1" applyFill="1" applyBorder="1" applyAlignment="1" applyProtection="1">
      <alignment horizontal="center" vertical="center" shrinkToFit="1"/>
    </xf>
    <xf numFmtId="0" fontId="77" fillId="0" borderId="196" xfId="0" applyFont="1" applyBorder="1" applyAlignment="1" applyProtection="1">
      <alignment horizontal="center" vertical="center"/>
    </xf>
    <xf numFmtId="0" fontId="77" fillId="0" borderId="192" xfId="0" applyFont="1" applyBorder="1" applyAlignment="1" applyProtection="1">
      <alignment horizontal="center" vertical="center"/>
    </xf>
    <xf numFmtId="0" fontId="2" fillId="0" borderId="27" xfId="0" applyFont="1" applyFill="1" applyBorder="1" applyAlignment="1" applyProtection="1">
      <alignment horizontal="left" vertical="center" shrinkToFit="1"/>
    </xf>
    <xf numFmtId="0" fontId="2" fillId="0" borderId="37" xfId="0" applyFont="1" applyFill="1" applyBorder="1" applyAlignment="1" applyProtection="1">
      <alignment horizontal="left" vertical="center" shrinkToFit="1"/>
    </xf>
    <xf numFmtId="0" fontId="0" fillId="0" borderId="27" xfId="0" applyFill="1" applyBorder="1" applyAlignment="1" applyProtection="1">
      <alignment horizontal="center" vertical="center" shrinkToFit="1"/>
    </xf>
    <xf numFmtId="0" fontId="0" fillId="0" borderId="37" xfId="0" applyFill="1" applyBorder="1" applyAlignment="1" applyProtection="1">
      <alignment horizontal="center" vertical="center" shrinkToFit="1"/>
    </xf>
    <xf numFmtId="0" fontId="0" fillId="0" borderId="197" xfId="0" applyBorder="1" applyAlignment="1" applyProtection="1">
      <alignment horizontal="center" vertical="center"/>
    </xf>
    <xf numFmtId="0" fontId="0" fillId="0" borderId="198" xfId="0" applyBorder="1" applyAlignment="1" applyProtection="1">
      <alignment horizontal="center" vertical="center"/>
    </xf>
    <xf numFmtId="0" fontId="5" fillId="27" borderId="27" xfId="0" applyFont="1" applyFill="1" applyBorder="1" applyAlignment="1" applyProtection="1">
      <alignment horizontal="center" vertical="center"/>
    </xf>
    <xf numFmtId="0" fontId="5" fillId="27" borderId="37" xfId="0" applyFont="1" applyFill="1" applyBorder="1" applyAlignment="1" applyProtection="1">
      <alignment horizontal="center" vertical="center"/>
    </xf>
    <xf numFmtId="0" fontId="0" fillId="0" borderId="0" xfId="0" applyBorder="1" applyAlignment="1">
      <alignment vertical="center" wrapText="1"/>
    </xf>
    <xf numFmtId="0" fontId="0" fillId="0" borderId="0" xfId="0" applyBorder="1" applyAlignment="1">
      <alignment vertical="center"/>
    </xf>
    <xf numFmtId="0" fontId="49" fillId="0" borderId="0" xfId="0" applyFont="1" applyAlignment="1">
      <alignment horizontal="center" vertical="center"/>
    </xf>
    <xf numFmtId="0" fontId="78" fillId="0" borderId="32" xfId="0" applyFont="1" applyBorder="1" applyAlignment="1">
      <alignment horizontal="distributed" vertical="center" indent="2"/>
    </xf>
    <xf numFmtId="0" fontId="78" fillId="0" borderId="28" xfId="0" applyFont="1" applyBorder="1" applyAlignment="1">
      <alignment horizontal="distributed" vertical="center" indent="2"/>
    </xf>
    <xf numFmtId="0" fontId="0" fillId="0" borderId="13" xfId="0" applyFont="1" applyBorder="1" applyAlignment="1">
      <alignment horizontal="distributed" vertical="center" indent="2"/>
    </xf>
    <xf numFmtId="0" fontId="0" fillId="0" borderId="92" xfId="0" applyFont="1" applyBorder="1" applyAlignment="1">
      <alignment horizontal="distributed" vertical="center" indent="2"/>
    </xf>
    <xf numFmtId="0" fontId="78" fillId="0" borderId="32" xfId="0" applyFont="1" applyBorder="1" applyAlignment="1">
      <alignment horizontal="center" vertical="center"/>
    </xf>
    <xf numFmtId="0" fontId="78" fillId="0" borderId="44" xfId="0" applyFont="1" applyBorder="1" applyAlignment="1">
      <alignment horizontal="center" vertical="center"/>
    </xf>
    <xf numFmtId="0" fontId="78" fillId="0" borderId="28" xfId="0" applyFont="1" applyBorder="1" applyAlignment="1">
      <alignment horizontal="center" vertical="center"/>
    </xf>
    <xf numFmtId="0" fontId="0" fillId="0" borderId="13" xfId="0" applyFont="1" applyBorder="1" applyAlignment="1">
      <alignment horizontal="center" vertical="center"/>
    </xf>
    <xf numFmtId="0" fontId="0" fillId="0" borderId="25" xfId="0" applyFont="1" applyBorder="1" applyAlignment="1">
      <alignment horizontal="center" vertical="center"/>
    </xf>
    <xf numFmtId="0" fontId="0" fillId="0" borderId="92" xfId="0" applyFont="1" applyBorder="1" applyAlignment="1">
      <alignment horizontal="center" vertical="center"/>
    </xf>
    <xf numFmtId="0" fontId="78" fillId="0" borderId="13" xfId="0" applyFont="1" applyBorder="1" applyAlignment="1">
      <alignment horizontal="distributed" vertical="center" indent="2"/>
    </xf>
    <xf numFmtId="0" fontId="78" fillId="0" borderId="92" xfId="0" applyFont="1" applyBorder="1" applyAlignment="1">
      <alignment horizontal="distributed" vertical="center" indent="2"/>
    </xf>
    <xf numFmtId="0" fontId="78" fillId="0" borderId="17" xfId="0" applyFont="1" applyBorder="1" applyAlignment="1">
      <alignment horizontal="distributed" vertical="center" indent="2"/>
    </xf>
    <xf numFmtId="0" fontId="78" fillId="0" borderId="83" xfId="0" applyFont="1" applyBorder="1" applyAlignment="1">
      <alignment horizontal="distributed" vertical="center" indent="2"/>
    </xf>
    <xf numFmtId="0" fontId="78" fillId="0" borderId="48" xfId="0" applyFont="1" applyBorder="1" applyAlignment="1">
      <alignment horizontal="distributed" vertical="distributed" indent="2"/>
    </xf>
    <xf numFmtId="0" fontId="78" fillId="0" borderId="47" xfId="0" applyFont="1" applyBorder="1" applyAlignment="1">
      <alignment horizontal="distributed" vertical="distributed" indent="2"/>
    </xf>
    <xf numFmtId="0" fontId="0" fillId="0" borderId="25" xfId="0" applyBorder="1" applyAlignment="1">
      <alignment vertical="center" wrapText="1"/>
    </xf>
    <xf numFmtId="0" fontId="0" fillId="0" borderId="25" xfId="0" applyBorder="1" applyAlignment="1">
      <alignment vertical="center"/>
    </xf>
    <xf numFmtId="182" fontId="78" fillId="0" borderId="32" xfId="66" applyNumberFormat="1" applyFont="1" applyBorder="1" applyAlignment="1">
      <alignment horizontal="right" vertical="center"/>
    </xf>
    <xf numFmtId="182" fontId="78" fillId="0" borderId="44" xfId="66" applyNumberFormat="1" applyFont="1" applyBorder="1" applyAlignment="1">
      <alignment horizontal="right" vertical="center"/>
    </xf>
    <xf numFmtId="182" fontId="78" fillId="0" borderId="28" xfId="66" applyNumberFormat="1" applyFont="1" applyBorder="1" applyAlignment="1">
      <alignment horizontal="right" vertical="center"/>
    </xf>
    <xf numFmtId="0" fontId="28" fillId="0" borderId="32" xfId="0" applyFont="1" applyBorder="1" applyAlignment="1">
      <alignment horizontal="center" vertical="center"/>
    </xf>
    <xf numFmtId="0" fontId="28" fillId="0" borderId="28" xfId="0" applyFont="1" applyBorder="1" applyAlignment="1">
      <alignment horizontal="center" vertical="center"/>
    </xf>
    <xf numFmtId="0" fontId="78" fillId="0" borderId="17" xfId="0" applyFont="1" applyBorder="1" applyAlignment="1">
      <alignment horizontal="center" vertical="center"/>
    </xf>
    <xf numFmtId="0" fontId="78" fillId="0" borderId="35" xfId="0" applyFont="1" applyBorder="1" applyAlignment="1">
      <alignment horizontal="center" vertical="center"/>
    </xf>
    <xf numFmtId="0" fontId="78" fillId="0" borderId="83" xfId="0" applyFont="1" applyBorder="1" applyAlignment="1">
      <alignment horizontal="center" vertical="center"/>
    </xf>
    <xf numFmtId="0" fontId="78" fillId="0" borderId="32" xfId="0" applyFont="1" applyBorder="1" applyAlignment="1">
      <alignment horizontal="center" vertical="center" shrinkToFit="1"/>
    </xf>
    <xf numFmtId="0" fontId="78" fillId="0" borderId="44" xfId="0" applyFont="1" applyBorder="1" applyAlignment="1">
      <alignment horizontal="center" vertical="center" shrinkToFit="1"/>
    </xf>
    <xf numFmtId="0" fontId="78" fillId="0" borderId="28" xfId="0" applyFont="1" applyBorder="1" applyAlignment="1">
      <alignment horizontal="center" vertical="center" shrinkToFit="1"/>
    </xf>
    <xf numFmtId="186" fontId="78" fillId="0" borderId="32" xfId="0" applyNumberFormat="1" applyFont="1" applyBorder="1" applyAlignment="1">
      <alignment horizontal="right" vertical="center"/>
    </xf>
    <xf numFmtId="186" fontId="78" fillId="0" borderId="44" xfId="0" applyNumberFormat="1" applyFont="1" applyBorder="1" applyAlignment="1">
      <alignment horizontal="right" vertical="center"/>
    </xf>
    <xf numFmtId="186" fontId="78" fillId="0" borderId="28" xfId="0" applyNumberFormat="1" applyFont="1" applyBorder="1" applyAlignment="1">
      <alignment horizontal="right" vertical="center"/>
    </xf>
    <xf numFmtId="182" fontId="78" fillId="0" borderId="32" xfId="0" applyNumberFormat="1" applyFont="1" applyBorder="1" applyAlignment="1">
      <alignment horizontal="right" vertical="center"/>
    </xf>
    <xf numFmtId="182" fontId="78" fillId="0" borderId="44" xfId="0" applyNumberFormat="1" applyFont="1" applyBorder="1" applyAlignment="1">
      <alignment horizontal="right" vertical="center"/>
    </xf>
    <xf numFmtId="182" fontId="78" fillId="0" borderId="28" xfId="0" applyNumberFormat="1" applyFont="1" applyBorder="1" applyAlignment="1">
      <alignment horizontal="right" vertical="center"/>
    </xf>
    <xf numFmtId="177" fontId="78" fillId="0" borderId="32" xfId="0" applyNumberFormat="1" applyFont="1" applyBorder="1" applyAlignment="1">
      <alignment horizontal="center" vertical="center"/>
    </xf>
    <xf numFmtId="177" fontId="78" fillId="0" borderId="44" xfId="0" applyNumberFormat="1" applyFont="1" applyBorder="1" applyAlignment="1">
      <alignment horizontal="center" vertical="center"/>
    </xf>
    <xf numFmtId="177" fontId="78" fillId="0" borderId="28" xfId="0" applyNumberFormat="1" applyFont="1" applyBorder="1" applyAlignment="1">
      <alignment horizontal="center" vertical="center"/>
    </xf>
    <xf numFmtId="0" fontId="49" fillId="0" borderId="0" xfId="0" applyFont="1" applyBorder="1" applyAlignment="1">
      <alignment horizontal="center" vertical="center"/>
    </xf>
    <xf numFmtId="0" fontId="49" fillId="0" borderId="35" xfId="0" applyFont="1" applyBorder="1" applyAlignment="1">
      <alignment horizontal="center" vertical="center"/>
    </xf>
    <xf numFmtId="186" fontId="31" fillId="27" borderId="27" xfId="66" applyNumberFormat="1" applyFont="1" applyFill="1" applyBorder="1" applyAlignment="1" applyProtection="1">
      <alignment horizontal="right" vertical="center" shrinkToFit="1"/>
    </xf>
    <xf numFmtId="186" fontId="31" fillId="27" borderId="166" xfId="66" applyNumberFormat="1" applyFont="1" applyFill="1" applyBorder="1" applyAlignment="1" applyProtection="1">
      <alignment horizontal="right" vertical="center" shrinkToFit="1"/>
    </xf>
    <xf numFmtId="186" fontId="31" fillId="25" borderId="27" xfId="66" applyNumberFormat="1" applyFont="1" applyFill="1" applyBorder="1" applyAlignment="1">
      <alignment horizontal="right" vertical="center" shrinkToFit="1"/>
    </xf>
    <xf numFmtId="186" fontId="31" fillId="25" borderId="166" xfId="66" applyNumberFormat="1" applyFont="1" applyFill="1" applyBorder="1" applyAlignment="1">
      <alignment horizontal="right" vertical="center" shrinkToFit="1"/>
    </xf>
    <xf numFmtId="0" fontId="11" fillId="0" borderId="119" xfId="0" applyFont="1" applyBorder="1" applyAlignment="1">
      <alignment horizontal="left" vertical="center"/>
    </xf>
    <xf numFmtId="0" fontId="11" fillId="0" borderId="67" xfId="0" applyFont="1" applyBorder="1" applyAlignment="1">
      <alignment horizontal="left" vertical="center"/>
    </xf>
    <xf numFmtId="49" fontId="35" fillId="27" borderId="199" xfId="0" applyNumberFormat="1" applyFont="1" applyFill="1" applyBorder="1" applyAlignment="1" applyProtection="1">
      <alignment horizontal="center" vertical="center" wrapText="1"/>
      <protection locked="0"/>
    </xf>
    <xf numFmtId="49" fontId="35" fillId="27" borderId="200" xfId="0" applyNumberFormat="1" applyFont="1" applyFill="1" applyBorder="1" applyAlignment="1" applyProtection="1">
      <alignment horizontal="center" vertical="center" wrapText="1"/>
      <protection locked="0"/>
    </xf>
    <xf numFmtId="0" fontId="2" fillId="0" borderId="201" xfId="0" applyNumberFormat="1" applyFont="1" applyFill="1" applyBorder="1" applyAlignment="1">
      <alignment horizontal="left" vertical="center"/>
    </xf>
    <xf numFmtId="0" fontId="2" fillId="0" borderId="73" xfId="0" applyNumberFormat="1" applyFont="1" applyFill="1" applyBorder="1" applyAlignment="1">
      <alignment horizontal="left" vertical="center"/>
    </xf>
    <xf numFmtId="0" fontId="2" fillId="0" borderId="74" xfId="0" applyNumberFormat="1" applyFont="1" applyFill="1" applyBorder="1" applyAlignment="1">
      <alignment horizontal="left" vertical="center"/>
    </xf>
    <xf numFmtId="0" fontId="44" fillId="27" borderId="202" xfId="0" applyFont="1" applyFill="1" applyBorder="1" applyAlignment="1" applyProtection="1">
      <alignment vertical="center" wrapText="1"/>
      <protection locked="0"/>
    </xf>
    <xf numFmtId="0" fontId="44" fillId="27" borderId="28" xfId="0" applyFont="1" applyFill="1" applyBorder="1" applyAlignment="1" applyProtection="1">
      <alignment vertical="center" wrapText="1"/>
      <protection locked="0"/>
    </xf>
    <xf numFmtId="0" fontId="34" fillId="28" borderId="44" xfId="0" applyFont="1" applyFill="1" applyBorder="1" applyAlignment="1" applyProtection="1">
      <alignment horizontal="center" vertical="center" wrapText="1"/>
      <protection locked="0"/>
    </xf>
    <xf numFmtId="0" fontId="34" fillId="28" borderId="33" xfId="0" applyFont="1" applyFill="1" applyBorder="1" applyAlignment="1" applyProtection="1">
      <alignment horizontal="center" vertical="center" wrapText="1"/>
      <protection locked="0"/>
    </xf>
    <xf numFmtId="0" fontId="28" fillId="27" borderId="202" xfId="0" applyNumberFormat="1" applyFont="1" applyFill="1" applyBorder="1" applyAlignment="1" applyProtection="1">
      <alignment horizontal="left" vertical="center" wrapText="1"/>
      <protection locked="0"/>
    </xf>
    <xf numFmtId="0" fontId="28" fillId="27" borderId="44" xfId="0" applyNumberFormat="1" applyFont="1" applyFill="1" applyBorder="1" applyAlignment="1">
      <alignment horizontal="left" vertical="center"/>
    </xf>
    <xf numFmtId="0" fontId="28" fillId="27" borderId="33" xfId="0" applyNumberFormat="1" applyFont="1" applyFill="1" applyBorder="1" applyAlignment="1">
      <alignment horizontal="left" vertical="center"/>
    </xf>
    <xf numFmtId="0" fontId="22" fillId="0" borderId="0" xfId="0" applyFont="1" applyBorder="1" applyAlignment="1">
      <alignment horizontal="center" vertical="center"/>
    </xf>
    <xf numFmtId="0" fontId="31" fillId="25" borderId="94" xfId="0" applyFont="1" applyFill="1" applyBorder="1" applyAlignment="1">
      <alignment horizontal="center" vertical="center" shrinkToFit="1"/>
    </xf>
    <xf numFmtId="0" fontId="31" fillId="25" borderId="203" xfId="0" applyFont="1" applyFill="1" applyBorder="1" applyAlignment="1">
      <alignment horizontal="center" vertical="center" shrinkToFit="1"/>
    </xf>
    <xf numFmtId="0" fontId="29" fillId="0" borderId="204" xfId="0" applyFont="1" applyBorder="1" applyAlignment="1">
      <alignment horizontal="center" vertical="top"/>
    </xf>
    <xf numFmtId="0" fontId="29" fillId="0" borderId="132" xfId="0" applyFont="1" applyBorder="1" applyAlignment="1">
      <alignment horizontal="center" vertical="top"/>
    </xf>
    <xf numFmtId="0" fontId="28" fillId="25" borderId="35" xfId="0" applyFont="1" applyFill="1" applyBorder="1" applyAlignment="1">
      <alignment horizontal="center" vertical="center" shrinkToFit="1"/>
    </xf>
    <xf numFmtId="0" fontId="44" fillId="0" borderId="44" xfId="0" applyFont="1" applyFill="1" applyBorder="1" applyAlignment="1">
      <alignment horizontal="left" vertical="center"/>
    </xf>
    <xf numFmtId="0" fontId="2" fillId="27" borderId="202" xfId="0" applyNumberFormat="1" applyFont="1" applyFill="1" applyBorder="1" applyAlignment="1" applyProtection="1">
      <alignment horizontal="left" vertical="center"/>
      <protection locked="0"/>
    </xf>
    <xf numFmtId="0" fontId="2" fillId="27" borderId="44" xfId="0" applyNumberFormat="1" applyFont="1" applyFill="1" applyBorder="1" applyAlignment="1" applyProtection="1">
      <alignment horizontal="left" vertical="center"/>
      <protection locked="0"/>
    </xf>
    <xf numFmtId="0" fontId="2" fillId="32" borderId="60" xfId="0" applyFont="1" applyFill="1" applyBorder="1" applyAlignment="1">
      <alignment horizontal="left" vertical="center" wrapText="1"/>
    </xf>
    <xf numFmtId="0" fontId="2" fillId="32" borderId="121" xfId="0" applyFont="1" applyFill="1" applyBorder="1" applyAlignment="1">
      <alignment horizontal="left" vertical="center" wrapText="1"/>
    </xf>
    <xf numFmtId="0" fontId="11" fillId="0" borderId="29" xfId="0" applyFont="1" applyBorder="1" applyAlignment="1">
      <alignment vertical="center" wrapText="1"/>
    </xf>
    <xf numFmtId="0" fontId="11" fillId="0" borderId="29" xfId="0" applyFont="1" applyBorder="1" applyAlignment="1">
      <alignment vertical="center"/>
    </xf>
    <xf numFmtId="0" fontId="5" fillId="0" borderId="44" xfId="0" applyFont="1" applyFill="1" applyBorder="1" applyAlignment="1">
      <alignment horizontal="center" wrapText="1" shrinkToFit="1"/>
    </xf>
    <xf numFmtId="0" fontId="5" fillId="0" borderId="33" xfId="0" applyFont="1" applyFill="1" applyBorder="1" applyAlignment="1">
      <alignment horizontal="center" wrapText="1" shrinkToFit="1"/>
    </xf>
    <xf numFmtId="0" fontId="44" fillId="0" borderId="44" xfId="0" applyFont="1" applyFill="1" applyBorder="1" applyAlignment="1" applyProtection="1">
      <alignment horizontal="left" vertical="center"/>
      <protection locked="0"/>
    </xf>
    <xf numFmtId="0" fontId="44" fillId="0" borderId="0" xfId="0" applyFont="1" applyFill="1" applyBorder="1" applyAlignment="1" applyProtection="1">
      <alignment horizontal="left" vertical="center"/>
      <protection locked="0"/>
    </xf>
    <xf numFmtId="0" fontId="12" fillId="28" borderId="44" xfId="0" applyFont="1" applyFill="1" applyBorder="1" applyAlignment="1" applyProtection="1">
      <alignment horizontal="center" vertical="center" wrapText="1"/>
      <protection locked="0"/>
    </xf>
    <xf numFmtId="0" fontId="12" fillId="28" borderId="33" xfId="0" applyFont="1" applyFill="1" applyBorder="1" applyAlignment="1" applyProtection="1">
      <alignment horizontal="center" vertical="center" wrapText="1"/>
      <protection locked="0"/>
    </xf>
    <xf numFmtId="0" fontId="44" fillId="27" borderId="202" xfId="0" applyFont="1" applyFill="1" applyBorder="1" applyAlignment="1">
      <alignment horizontal="left" vertical="center" wrapText="1"/>
    </xf>
    <xf numFmtId="0" fontId="44" fillId="27" borderId="28" xfId="0" applyFont="1" applyFill="1" applyBorder="1" applyAlignment="1">
      <alignment horizontal="left" vertical="center" wrapText="1"/>
    </xf>
    <xf numFmtId="0" fontId="66" fillId="0" borderId="56" xfId="0" applyFont="1" applyBorder="1" applyAlignment="1">
      <alignment vertical="center" shrinkToFit="1"/>
    </xf>
    <xf numFmtId="0" fontId="66" fillId="0" borderId="0" xfId="0" applyFont="1" applyBorder="1" applyAlignment="1">
      <alignment vertical="center" shrinkToFit="1"/>
    </xf>
    <xf numFmtId="186" fontId="31" fillId="27" borderId="205" xfId="66" applyNumberFormat="1" applyFont="1" applyFill="1" applyBorder="1" applyAlignment="1">
      <alignment horizontal="right" vertical="center" shrinkToFit="1"/>
    </xf>
    <xf numFmtId="186" fontId="31" fillId="27" borderId="75" xfId="66" applyNumberFormat="1" applyFont="1" applyFill="1" applyBorder="1" applyAlignment="1">
      <alignment horizontal="right" vertical="center" shrinkToFit="1"/>
    </xf>
    <xf numFmtId="186" fontId="31" fillId="37" borderId="134" xfId="66" applyNumberFormat="1" applyFont="1" applyFill="1" applyBorder="1" applyAlignment="1" applyProtection="1">
      <alignment horizontal="right" vertical="center" shrinkToFit="1"/>
    </xf>
    <xf numFmtId="186" fontId="31" fillId="37" borderId="183" xfId="66" applyNumberFormat="1" applyFont="1" applyFill="1" applyBorder="1" applyAlignment="1" applyProtection="1">
      <alignment horizontal="right" vertical="center" shrinkToFit="1"/>
    </xf>
    <xf numFmtId="186" fontId="31" fillId="41" borderId="206" xfId="66" applyNumberFormat="1" applyFont="1" applyFill="1" applyBorder="1" applyAlignment="1">
      <alignment horizontal="right" vertical="center" shrinkToFit="1"/>
    </xf>
    <xf numFmtId="186" fontId="31" fillId="41" borderId="207" xfId="66" applyNumberFormat="1" applyFont="1" applyFill="1" applyBorder="1" applyAlignment="1">
      <alignment horizontal="right" vertical="center" shrinkToFit="1"/>
    </xf>
    <xf numFmtId="177" fontId="35" fillId="25" borderId="208" xfId="0" applyNumberFormat="1" applyFont="1" applyFill="1" applyBorder="1" applyAlignment="1">
      <alignment horizontal="center" vertical="center"/>
    </xf>
    <xf numFmtId="177" fontId="35" fillId="25" borderId="126" xfId="0" applyNumberFormat="1" applyFont="1" applyFill="1" applyBorder="1" applyAlignment="1">
      <alignment horizontal="center" vertical="center"/>
    </xf>
    <xf numFmtId="177" fontId="35" fillId="25" borderId="209" xfId="0" applyNumberFormat="1" applyFont="1" applyFill="1" applyBorder="1" applyAlignment="1">
      <alignment horizontal="center" vertical="center"/>
    </xf>
    <xf numFmtId="186" fontId="31" fillId="34" borderId="27" xfId="66" applyNumberFormat="1" applyFont="1" applyFill="1" applyBorder="1" applyAlignment="1">
      <alignment horizontal="right" vertical="center" shrinkToFit="1"/>
    </xf>
    <xf numFmtId="186" fontId="31" fillId="34" borderId="166" xfId="66" applyNumberFormat="1" applyFont="1" applyFill="1" applyBorder="1" applyAlignment="1">
      <alignment horizontal="right" vertical="center" shrinkToFit="1"/>
    </xf>
    <xf numFmtId="0" fontId="44" fillId="25" borderId="180" xfId="0" applyFont="1" applyFill="1" applyBorder="1" applyAlignment="1">
      <alignment horizontal="center" vertical="center" shrinkToFit="1"/>
    </xf>
    <xf numFmtId="0" fontId="44" fillId="25" borderId="188" xfId="0" applyFont="1" applyFill="1" applyBorder="1" applyAlignment="1">
      <alignment horizontal="center" vertical="center" shrinkToFit="1"/>
    </xf>
    <xf numFmtId="0" fontId="11" fillId="0" borderId="103" xfId="0" applyFont="1" applyBorder="1" applyAlignment="1">
      <alignment horizontal="left" vertical="center"/>
    </xf>
    <xf numFmtId="0" fontId="11" fillId="0" borderId="37" xfId="0" applyFont="1" applyBorder="1" applyAlignment="1">
      <alignment horizontal="left" vertical="center"/>
    </xf>
    <xf numFmtId="0" fontId="11" fillId="0" borderId="0" xfId="0" applyFont="1" applyFill="1" applyBorder="1" applyAlignment="1">
      <alignment horizontal="left" vertical="center"/>
    </xf>
    <xf numFmtId="0" fontId="11" fillId="0" borderId="195" xfId="0" applyFont="1" applyBorder="1" applyAlignment="1">
      <alignment horizontal="left" vertical="center" shrinkToFit="1"/>
    </xf>
    <xf numFmtId="0" fontId="11" fillId="0" borderId="112" xfId="0" applyFont="1" applyBorder="1" applyAlignment="1">
      <alignment horizontal="left" vertical="center" shrinkToFit="1"/>
    </xf>
    <xf numFmtId="186" fontId="31" fillId="38" borderId="27" xfId="66" applyNumberFormat="1" applyFont="1" applyFill="1" applyBorder="1" applyAlignment="1">
      <alignment horizontal="right" vertical="center" shrinkToFit="1"/>
    </xf>
    <xf numFmtId="186" fontId="31" fillId="38" borderId="166" xfId="66" applyNumberFormat="1" applyFont="1" applyFill="1" applyBorder="1" applyAlignment="1">
      <alignment horizontal="right" vertical="center" shrinkToFit="1"/>
    </xf>
    <xf numFmtId="189" fontId="31" fillId="25" borderId="27" xfId="66" applyNumberFormat="1" applyFont="1" applyFill="1" applyBorder="1" applyAlignment="1">
      <alignment horizontal="right" vertical="center" shrinkToFit="1"/>
    </xf>
    <xf numFmtId="189" fontId="31" fillId="25" borderId="166" xfId="66" applyNumberFormat="1" applyFont="1" applyFill="1" applyBorder="1" applyAlignment="1">
      <alignment horizontal="right" vertical="center" shrinkToFit="1"/>
    </xf>
    <xf numFmtId="0" fontId="11" fillId="0" borderId="35" xfId="0" applyFont="1" applyBorder="1" applyAlignment="1">
      <alignment horizontal="center" vertical="center"/>
    </xf>
    <xf numFmtId="0" fontId="11" fillId="0" borderId="103" xfId="0" applyFont="1" applyFill="1" applyBorder="1" applyAlignment="1">
      <alignment horizontal="left" vertical="center"/>
    </xf>
    <xf numFmtId="0" fontId="11" fillId="0" borderId="37" xfId="0" applyFont="1" applyFill="1" applyBorder="1" applyAlignment="1">
      <alignment horizontal="left" vertical="center"/>
    </xf>
    <xf numFmtId="0" fontId="11" fillId="0" borderId="174" xfId="0" applyFont="1" applyBorder="1" applyAlignment="1">
      <alignment horizontal="left" vertical="center"/>
    </xf>
    <xf numFmtId="0" fontId="11" fillId="0" borderId="59" xfId="0" applyFont="1" applyBorder="1" applyAlignment="1">
      <alignment horizontal="left" vertical="center"/>
    </xf>
    <xf numFmtId="0" fontId="0" fillId="33" borderId="0" xfId="0" applyFill="1" applyBorder="1" applyAlignment="1">
      <alignment horizontal="center" vertical="center"/>
    </xf>
    <xf numFmtId="193" fontId="31" fillId="35" borderId="94" xfId="66" applyNumberFormat="1" applyFont="1" applyFill="1" applyBorder="1" applyAlignment="1" applyProtection="1">
      <alignment horizontal="right" vertical="center" shrinkToFit="1"/>
    </xf>
    <xf numFmtId="193" fontId="31" fillId="35" borderId="203" xfId="66" applyNumberFormat="1" applyFont="1" applyFill="1" applyBorder="1" applyAlignment="1" applyProtection="1">
      <alignment horizontal="right" vertical="center" shrinkToFit="1"/>
    </xf>
    <xf numFmtId="0" fontId="11" fillId="0" borderId="0" xfId="0" applyFont="1" applyBorder="1" applyAlignment="1">
      <alignment horizontal="center" vertical="center"/>
    </xf>
    <xf numFmtId="0" fontId="11" fillId="0" borderId="0" xfId="0" applyFont="1" applyBorder="1" applyAlignment="1">
      <alignment vertical="center" shrinkToFit="1"/>
    </xf>
    <xf numFmtId="0" fontId="50" fillId="0" borderId="44" xfId="0" applyFont="1" applyBorder="1" applyAlignment="1">
      <alignment horizontal="center" vertical="center" justifyLastLine="1"/>
    </xf>
    <xf numFmtId="0" fontId="0" fillId="0" borderId="0" xfId="0" applyAlignment="1">
      <alignment horizontal="center" vertical="center" wrapText="1"/>
    </xf>
    <xf numFmtId="0" fontId="0" fillId="0" borderId="0" xfId="0" applyAlignment="1">
      <alignment horizontal="center" vertical="center"/>
    </xf>
    <xf numFmtId="0" fontId="78" fillId="0" borderId="45" xfId="0" applyFont="1" applyBorder="1" applyAlignment="1">
      <alignment horizontal="distributed" vertical="center" indent="2"/>
    </xf>
    <xf numFmtId="0" fontId="0" fillId="0" borderId="25" xfId="0" applyBorder="1" applyAlignment="1">
      <alignment horizontal="center" vertical="center" wrapText="1"/>
    </xf>
    <xf numFmtId="0" fontId="0" fillId="0" borderId="25" xfId="0" applyBorder="1" applyAlignment="1">
      <alignment horizontal="center" vertical="center"/>
    </xf>
    <xf numFmtId="0" fontId="78" fillId="0" borderId="45" xfId="0" applyFont="1" applyBorder="1" applyAlignment="1">
      <alignment horizontal="center" vertical="center"/>
    </xf>
    <xf numFmtId="0" fontId="73" fillId="31" borderId="0" xfId="0" applyFont="1" applyFill="1" applyAlignment="1" applyProtection="1">
      <alignment vertical="top" wrapText="1"/>
    </xf>
    <xf numFmtId="0" fontId="46" fillId="26" borderId="156" xfId="0" applyFont="1" applyFill="1" applyBorder="1" applyAlignment="1" applyProtection="1">
      <alignment horizontal="center" vertical="center"/>
      <protection locked="0"/>
    </xf>
    <xf numFmtId="0" fontId="46" fillId="26" borderId="210" xfId="0" applyFont="1" applyFill="1" applyBorder="1" applyAlignment="1" applyProtection="1">
      <alignment horizontal="center" vertical="center"/>
      <protection locked="0"/>
    </xf>
    <xf numFmtId="0" fontId="46" fillId="26" borderId="211" xfId="0" applyFont="1" applyFill="1" applyBorder="1" applyAlignment="1" applyProtection="1">
      <alignment horizontal="center" vertical="center"/>
      <protection locked="0"/>
    </xf>
  </cellXfs>
  <cellStyles count="97">
    <cellStyle name="20% - アクセント 1" xfId="1" builtinId="30" customBuiltin="1"/>
    <cellStyle name="20% - アクセント 1 2" xfId="2" xr:uid="{00000000-0005-0000-0000-000001000000}"/>
    <cellStyle name="20% - アクセント 2" xfId="3" builtinId="34" customBuiltin="1"/>
    <cellStyle name="20% - アクセント 2 2" xfId="4" xr:uid="{00000000-0005-0000-0000-000003000000}"/>
    <cellStyle name="20% - アクセント 3" xfId="5" builtinId="38" customBuiltin="1"/>
    <cellStyle name="20% - アクセント 3 2" xfId="6" xr:uid="{00000000-0005-0000-0000-000005000000}"/>
    <cellStyle name="20% - アクセント 4" xfId="7" builtinId="42" customBuiltin="1"/>
    <cellStyle name="20% - アクセント 4 2" xfId="8" xr:uid="{00000000-0005-0000-0000-000007000000}"/>
    <cellStyle name="20% - アクセント 5" xfId="9" builtinId="46" customBuiltin="1"/>
    <cellStyle name="20% - アクセント 5 2" xfId="10" xr:uid="{00000000-0005-0000-0000-000009000000}"/>
    <cellStyle name="20% - アクセント 6" xfId="11" builtinId="50" customBuiltin="1"/>
    <cellStyle name="20% - アクセント 6 2" xfId="12" xr:uid="{00000000-0005-0000-0000-00000B000000}"/>
    <cellStyle name="40% - アクセント 1" xfId="13" builtinId="31" customBuiltin="1"/>
    <cellStyle name="40% - アクセント 1 2" xfId="14" xr:uid="{00000000-0005-0000-0000-00000D000000}"/>
    <cellStyle name="40% - アクセント 2" xfId="15" builtinId="35" customBuiltin="1"/>
    <cellStyle name="40% - アクセント 2 2" xfId="16" xr:uid="{00000000-0005-0000-0000-00000F000000}"/>
    <cellStyle name="40% - アクセント 3" xfId="17" builtinId="39" customBuiltin="1"/>
    <cellStyle name="40% - アクセント 3 2" xfId="18" xr:uid="{00000000-0005-0000-0000-000011000000}"/>
    <cellStyle name="40% - アクセント 4" xfId="19" builtinId="43" customBuiltin="1"/>
    <cellStyle name="40% - アクセント 4 2" xfId="20" xr:uid="{00000000-0005-0000-0000-000013000000}"/>
    <cellStyle name="40% - アクセント 5" xfId="21" builtinId="47" customBuiltin="1"/>
    <cellStyle name="40% - アクセント 5 2" xfId="22" xr:uid="{00000000-0005-0000-0000-000015000000}"/>
    <cellStyle name="40% - アクセント 6" xfId="23" builtinId="51" customBuiltin="1"/>
    <cellStyle name="40% - アクセント 6 2" xfId="24" xr:uid="{00000000-0005-0000-0000-000017000000}"/>
    <cellStyle name="60% - アクセント 1" xfId="25" builtinId="32" customBuiltin="1"/>
    <cellStyle name="60% - アクセント 1 2" xfId="26" xr:uid="{00000000-0005-0000-0000-000019000000}"/>
    <cellStyle name="60% - アクセント 2" xfId="27" builtinId="36" customBuiltin="1"/>
    <cellStyle name="60% - アクセント 2 2" xfId="28" xr:uid="{00000000-0005-0000-0000-00001B000000}"/>
    <cellStyle name="60% - アクセント 3" xfId="29" builtinId="40" customBuiltin="1"/>
    <cellStyle name="60% - アクセント 3 2" xfId="30" xr:uid="{00000000-0005-0000-0000-00001D000000}"/>
    <cellStyle name="60% - アクセント 4" xfId="31" builtinId="44" customBuiltin="1"/>
    <cellStyle name="60% - アクセント 4 2" xfId="32" xr:uid="{00000000-0005-0000-0000-00001F000000}"/>
    <cellStyle name="60% - アクセント 5" xfId="33" builtinId="48" customBuiltin="1"/>
    <cellStyle name="60% - アクセント 5 2" xfId="34" xr:uid="{00000000-0005-0000-0000-000021000000}"/>
    <cellStyle name="60% - アクセント 6" xfId="35" builtinId="52" customBuiltin="1"/>
    <cellStyle name="60% - アクセント 6 2" xfId="36" xr:uid="{00000000-0005-0000-0000-000023000000}"/>
    <cellStyle name="Background" xfId="37" xr:uid="{00000000-0005-0000-0000-000024000000}"/>
    <cellStyle name="アクセント 1" xfId="38" builtinId="29" customBuiltin="1"/>
    <cellStyle name="アクセント 1 2" xfId="39" xr:uid="{00000000-0005-0000-0000-000026000000}"/>
    <cellStyle name="アクセント 2" xfId="40" builtinId="33" customBuiltin="1"/>
    <cellStyle name="アクセント 2 2" xfId="41" xr:uid="{00000000-0005-0000-0000-000028000000}"/>
    <cellStyle name="アクセント 3" xfId="42" builtinId="37" customBuiltin="1"/>
    <cellStyle name="アクセント 3 2" xfId="43" xr:uid="{00000000-0005-0000-0000-00002A000000}"/>
    <cellStyle name="アクセント 4" xfId="44" builtinId="41" customBuiltin="1"/>
    <cellStyle name="アクセント 4 2" xfId="45" xr:uid="{00000000-0005-0000-0000-00002C000000}"/>
    <cellStyle name="アクセント 5" xfId="46" builtinId="45" customBuiltin="1"/>
    <cellStyle name="アクセント 5 2" xfId="47" xr:uid="{00000000-0005-0000-0000-00002E000000}"/>
    <cellStyle name="アクセント 6" xfId="48" builtinId="49" customBuiltin="1"/>
    <cellStyle name="アクセント 6 2" xfId="49" xr:uid="{00000000-0005-0000-0000-000030000000}"/>
    <cellStyle name="タイトル" xfId="50" builtinId="15" customBuiltin="1"/>
    <cellStyle name="タイトル 2" xfId="51" xr:uid="{00000000-0005-0000-0000-000032000000}"/>
    <cellStyle name="チェック セル" xfId="52" builtinId="23" customBuiltin="1"/>
    <cellStyle name="チェック セル 2" xfId="53" xr:uid="{00000000-0005-0000-0000-000034000000}"/>
    <cellStyle name="どちらでもない" xfId="54" builtinId="28" customBuiltin="1"/>
    <cellStyle name="どちらでもない 2" xfId="55" xr:uid="{00000000-0005-0000-0000-000036000000}"/>
    <cellStyle name="メモ" xfId="56" builtinId="10" customBuiltin="1"/>
    <cellStyle name="メモ 2" xfId="57" xr:uid="{00000000-0005-0000-0000-000038000000}"/>
    <cellStyle name="リンク セル" xfId="58" builtinId="24" customBuiltin="1"/>
    <cellStyle name="リンク セル 2" xfId="59" xr:uid="{00000000-0005-0000-0000-00003A000000}"/>
    <cellStyle name="悪い" xfId="60" builtinId="27" customBuiltin="1"/>
    <cellStyle name="悪い 2" xfId="61" xr:uid="{00000000-0005-0000-0000-00003C000000}"/>
    <cellStyle name="計算" xfId="62" builtinId="22" customBuiltin="1"/>
    <cellStyle name="計算 2" xfId="63" xr:uid="{00000000-0005-0000-0000-00003E000000}"/>
    <cellStyle name="警告文" xfId="64" builtinId="11" customBuiltin="1"/>
    <cellStyle name="警告文 2" xfId="65" xr:uid="{00000000-0005-0000-0000-000040000000}"/>
    <cellStyle name="桁区切り" xfId="66" builtinId="6"/>
    <cellStyle name="桁区切り 2" xfId="67" xr:uid="{00000000-0005-0000-0000-000042000000}"/>
    <cellStyle name="桁区切り 2 2" xfId="68" xr:uid="{00000000-0005-0000-0000-000043000000}"/>
    <cellStyle name="桁区切り 2 3" xfId="69" xr:uid="{00000000-0005-0000-0000-000044000000}"/>
    <cellStyle name="見出し 1" xfId="70" builtinId="16" customBuiltin="1"/>
    <cellStyle name="見出し 1 2" xfId="71" xr:uid="{00000000-0005-0000-0000-000046000000}"/>
    <cellStyle name="見出し 2" xfId="72" builtinId="17" customBuiltin="1"/>
    <cellStyle name="見出し 2 2" xfId="73" xr:uid="{00000000-0005-0000-0000-000048000000}"/>
    <cellStyle name="見出し 3" xfId="74" builtinId="18" customBuiltin="1"/>
    <cellStyle name="見出し 3 2" xfId="75" xr:uid="{00000000-0005-0000-0000-00004A000000}"/>
    <cellStyle name="見出し 4" xfId="76" builtinId="19" customBuiltin="1"/>
    <cellStyle name="見出し 4 2" xfId="77" xr:uid="{00000000-0005-0000-0000-00004C000000}"/>
    <cellStyle name="集計" xfId="78" builtinId="25" customBuiltin="1"/>
    <cellStyle name="集計 2" xfId="79" xr:uid="{00000000-0005-0000-0000-00004E000000}"/>
    <cellStyle name="出力" xfId="80" builtinId="21" customBuiltin="1"/>
    <cellStyle name="出力 2" xfId="81" xr:uid="{00000000-0005-0000-0000-000050000000}"/>
    <cellStyle name="説明文" xfId="82" builtinId="53" customBuiltin="1"/>
    <cellStyle name="説明文 2" xfId="83" xr:uid="{00000000-0005-0000-0000-000052000000}"/>
    <cellStyle name="通貨 2" xfId="84" xr:uid="{00000000-0005-0000-0000-000053000000}"/>
    <cellStyle name="入力" xfId="85" builtinId="20" customBuiltin="1"/>
    <cellStyle name="入力 2" xfId="86" xr:uid="{00000000-0005-0000-0000-000055000000}"/>
    <cellStyle name="標準" xfId="0" builtinId="0"/>
    <cellStyle name="標準 2" xfId="87" xr:uid="{00000000-0005-0000-0000-000057000000}"/>
    <cellStyle name="標準 3" xfId="88" xr:uid="{00000000-0005-0000-0000-000058000000}"/>
    <cellStyle name="標準 4" xfId="89" xr:uid="{00000000-0005-0000-0000-000059000000}"/>
    <cellStyle name="標準 4 2" xfId="90" xr:uid="{00000000-0005-0000-0000-00005A000000}"/>
    <cellStyle name="標準 5" xfId="91" xr:uid="{00000000-0005-0000-0000-00005B000000}"/>
    <cellStyle name="標準_01_21" xfId="92" xr:uid="{00000000-0005-0000-0000-00005C000000}"/>
    <cellStyle name="標準_一括支払用特例起案帳票" xfId="93" xr:uid="{00000000-0005-0000-0000-00005D000000}"/>
    <cellStyle name="標準_購入依頼書(研究費編）" xfId="94" xr:uid="{00000000-0005-0000-0000-00005E000000}"/>
    <cellStyle name="良い" xfId="95" builtinId="26" customBuiltin="1"/>
    <cellStyle name="良い 2" xfId="96" xr:uid="{00000000-0005-0000-0000-000060000000}"/>
  </cellStyles>
  <dxfs count="0"/>
  <tableStyles count="0" defaultTableStyle="TableStyleMedium9" defaultPivotStyle="PivotStyleLight16"/>
  <colors>
    <mruColors>
      <color rgb="FFFFFF99"/>
      <color rgb="FF00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2.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2.png"/></Relationships>
</file>

<file path=xl/drawings/_rels/drawing9.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31</xdr:col>
      <xdr:colOff>0</xdr:colOff>
      <xdr:row>1</xdr:row>
      <xdr:rowOff>0</xdr:rowOff>
    </xdr:from>
    <xdr:to>
      <xdr:col>37</xdr:col>
      <xdr:colOff>161925</xdr:colOff>
      <xdr:row>6</xdr:row>
      <xdr:rowOff>247650</xdr:rowOff>
    </xdr:to>
    <xdr:sp macro="" textlink="">
      <xdr:nvSpPr>
        <xdr:cNvPr id="2" name="Rectangle 19">
          <a:extLst>
            <a:ext uri="{FF2B5EF4-FFF2-40B4-BE49-F238E27FC236}">
              <a16:creationId xmlns:a16="http://schemas.microsoft.com/office/drawing/2014/main" id="{00000000-0008-0000-0000-000002000000}"/>
            </a:ext>
          </a:extLst>
        </xdr:cNvPr>
        <xdr:cNvSpPr>
          <a:spLocks noChangeArrowheads="1"/>
        </xdr:cNvSpPr>
      </xdr:nvSpPr>
      <xdr:spPr bwMode="auto">
        <a:xfrm>
          <a:off x="6200775" y="276225"/>
          <a:ext cx="1362075" cy="1762125"/>
        </a:xfrm>
        <a:prstGeom prst="rect">
          <a:avLst/>
        </a:prstGeom>
        <a:noFill/>
        <a:ln w="3175" cap="rnd">
          <a:solidFill>
            <a:srgbClr val="000000"/>
          </a:solidFill>
          <a:prstDash val="sysDot"/>
          <a:miter lim="800000"/>
          <a:headEnd/>
          <a:tailEnd/>
        </a:ln>
        <a:extLst>
          <a:ext uri="{909E8E84-426E-40DD-AFC4-6F175D3DCCD1}">
            <a14:hiddenFill xmlns:a14="http://schemas.microsoft.com/office/drawing/2010/main">
              <a:solidFill>
                <a:srgbClr val="FFFFFF"/>
              </a:solidFill>
            </a14:hiddenFill>
          </a:ext>
        </a:extLst>
      </xdr:spPr>
      <xdr:txBody>
        <a:bodyPr vertOverflow="clip" wrap="square" lIns="74295" tIns="8890" rIns="74295" bIns="8890" anchor="t" upright="1"/>
        <a:lstStyle/>
        <a:p>
          <a:pPr algn="l" rtl="0">
            <a:defRPr sz="1000"/>
          </a:pPr>
          <a:r>
            <a:rPr lang="ja-JP" altLang="en-US" sz="800" b="0" i="0" u="none" strike="noStrike" baseline="0">
              <a:solidFill>
                <a:srgbClr val="000000"/>
              </a:solidFill>
              <a:latin typeface="Century"/>
            </a:rPr>
            <a:t> </a:t>
          </a:r>
          <a:endParaRPr lang="ja-JP" altLang="en-US" sz="1100" b="0" i="0" u="none" strike="noStrike" baseline="0">
            <a:solidFill>
              <a:srgbClr val="000000"/>
            </a:solidFill>
            <a:latin typeface="ＭＳ Ｐゴシック"/>
            <a:ea typeface="ＭＳ Ｐゴシック"/>
          </a:endParaRPr>
        </a:p>
        <a:p>
          <a:pPr algn="l" rtl="0">
            <a:defRPr sz="1000"/>
          </a:pPr>
          <a:r>
            <a:rPr lang="ja-JP" altLang="en-US" sz="900" b="0" i="0" u="none" strike="noStrike" baseline="0">
              <a:solidFill>
                <a:srgbClr val="000000"/>
              </a:solidFill>
              <a:latin typeface="ＭＳ 明朝"/>
              <a:ea typeface="ＭＳ 明朝"/>
            </a:rPr>
            <a:t>　 （写真貼付）</a:t>
          </a:r>
          <a:endParaRPr lang="ja-JP" altLang="en-US" sz="900" b="0" i="0" u="none" strike="noStrike" baseline="0">
            <a:solidFill>
              <a:srgbClr val="000000"/>
            </a:solidFill>
            <a:latin typeface="ＭＳ Ｐゴシック"/>
            <a:ea typeface="ＭＳ Ｐゴシック"/>
          </a:endParaRPr>
        </a:p>
        <a:p>
          <a:pPr algn="l" rtl="0">
            <a:defRPr sz="1000"/>
          </a:pPr>
          <a:r>
            <a:rPr lang="ja-JP" altLang="en-US" sz="900" b="0" i="0" u="none" strike="noStrike" baseline="0">
              <a:solidFill>
                <a:srgbClr val="000000"/>
              </a:solidFill>
              <a:latin typeface="Century"/>
            </a:rPr>
            <a:t> </a:t>
          </a:r>
          <a:endParaRPr lang="ja-JP" altLang="en-US" sz="900" b="0" i="0" u="none" strike="noStrike" baseline="0">
            <a:solidFill>
              <a:srgbClr val="000000"/>
            </a:solidFill>
            <a:latin typeface="ＭＳ Ｐゴシック"/>
            <a:ea typeface="ＭＳ Ｐゴシック"/>
          </a:endParaRPr>
        </a:p>
        <a:p>
          <a:pPr algn="l" rtl="0">
            <a:defRPr sz="1000"/>
          </a:pPr>
          <a:r>
            <a:rPr lang="ja-JP" altLang="en-US" sz="900" b="0" i="0" u="none" strike="noStrike" baseline="0">
              <a:solidFill>
                <a:srgbClr val="000000"/>
              </a:solidFill>
              <a:latin typeface="ＭＳ 明朝"/>
              <a:ea typeface="ＭＳ 明朝"/>
            </a:rPr>
            <a:t>上半身、脱帽及び　　　　   正面向きのもので最近</a:t>
          </a:r>
          <a:r>
            <a:rPr lang="ja-JP" altLang="en-US" sz="900" b="0" i="0" u="none" strike="noStrike" baseline="0">
              <a:solidFill>
                <a:srgbClr val="000000"/>
              </a:solidFill>
              <a:latin typeface="Century"/>
              <a:ea typeface="ＭＳ 明朝"/>
            </a:rPr>
            <a:t>3</a:t>
          </a:r>
          <a:r>
            <a:rPr lang="ja-JP" altLang="en-US" sz="900" b="0" i="0" u="none" strike="noStrike" baseline="0">
              <a:solidFill>
                <a:srgbClr val="000000"/>
              </a:solidFill>
              <a:latin typeface="ＭＳ 明朝"/>
              <a:ea typeface="ＭＳ 明朝"/>
            </a:rPr>
            <a:t>ヶ月以内に撮影したもの</a:t>
          </a:r>
          <a:endParaRPr lang="ja-JP" altLang="en-US" sz="900" b="0" i="0" u="none" strike="noStrike" baseline="0">
            <a:solidFill>
              <a:srgbClr val="000000"/>
            </a:solidFill>
            <a:latin typeface="ＭＳ Ｐゴシック"/>
            <a:ea typeface="ＭＳ Ｐゴシック"/>
          </a:endParaRPr>
        </a:p>
        <a:p>
          <a:pPr algn="l" rtl="0">
            <a:defRPr sz="1000"/>
          </a:pPr>
          <a:r>
            <a:rPr lang="ja-JP" altLang="en-US" sz="900" b="0" i="0" u="none" strike="noStrike" baseline="0">
              <a:solidFill>
                <a:srgbClr val="000000"/>
              </a:solidFill>
              <a:latin typeface="ＭＳ 明朝"/>
              <a:ea typeface="ＭＳ 明朝"/>
            </a:rPr>
            <a:t>（縦４㎝×横３</a:t>
          </a:r>
          <a:r>
            <a:rPr lang="ja-JP" altLang="en-US" sz="900" b="0" i="0" u="none" strike="noStrike" baseline="0">
              <a:solidFill>
                <a:srgbClr val="000000"/>
              </a:solidFill>
              <a:latin typeface="Century"/>
              <a:ea typeface="ＭＳ 明朝"/>
            </a:rPr>
            <a:t>m</a:t>
          </a:r>
          <a:r>
            <a:rPr lang="ja-JP" altLang="en-US" sz="900" b="0" i="0" u="none" strike="noStrike" baseline="0">
              <a:solidFill>
                <a:srgbClr val="000000"/>
              </a:solidFill>
              <a:latin typeface="ＭＳ 明朝"/>
              <a:ea typeface="ＭＳ 明朝"/>
            </a:rPr>
            <a:t>）</a:t>
          </a:r>
        </a:p>
      </xdr:txBody>
    </xdr:sp>
    <xdr:clientData/>
  </xdr:twoCellAnchor>
  <xdr:twoCellAnchor>
    <xdr:from>
      <xdr:col>5</xdr:col>
      <xdr:colOff>104774</xdr:colOff>
      <xdr:row>7</xdr:row>
      <xdr:rowOff>85725</xdr:rowOff>
    </xdr:from>
    <xdr:to>
      <xdr:col>28</xdr:col>
      <xdr:colOff>123825</xdr:colOff>
      <xdr:row>10</xdr:row>
      <xdr:rowOff>76199</xdr:rowOff>
    </xdr:to>
    <xdr:sp macro="" textlink="">
      <xdr:nvSpPr>
        <xdr:cNvPr id="3" name="角丸四角形 2">
          <a:extLst>
            <a:ext uri="{FF2B5EF4-FFF2-40B4-BE49-F238E27FC236}">
              <a16:creationId xmlns:a16="http://schemas.microsoft.com/office/drawing/2014/main" id="{00000000-0008-0000-0000-000003000000}"/>
            </a:ext>
          </a:extLst>
        </xdr:cNvPr>
        <xdr:cNvSpPr/>
      </xdr:nvSpPr>
      <xdr:spPr>
        <a:xfrm>
          <a:off x="1104899" y="2219325"/>
          <a:ext cx="4619626" cy="876299"/>
        </a:xfrm>
        <a:prstGeom prst="roundRect">
          <a:avLst>
            <a:gd name="adj" fmla="val 33334"/>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800" b="1">
              <a:solidFill>
                <a:sysClr val="windowText" lastClr="000000"/>
              </a:solidFill>
            </a:rPr>
            <a:t>　　     すべて「元号」で記入ください。</a:t>
          </a:r>
        </a:p>
      </xdr:txBody>
    </xdr:sp>
    <xdr:clientData/>
  </xdr:twoCellAnchor>
  <xdr:twoCellAnchor>
    <xdr:from>
      <xdr:col>18</xdr:col>
      <xdr:colOff>123825</xdr:colOff>
      <xdr:row>19</xdr:row>
      <xdr:rowOff>200024</xdr:rowOff>
    </xdr:from>
    <xdr:to>
      <xdr:col>33</xdr:col>
      <xdr:colOff>123825</xdr:colOff>
      <xdr:row>21</xdr:row>
      <xdr:rowOff>200025</xdr:rowOff>
    </xdr:to>
    <xdr:sp macro="" textlink="">
      <xdr:nvSpPr>
        <xdr:cNvPr id="4" name="角丸四角形吹き出し 3">
          <a:extLst>
            <a:ext uri="{FF2B5EF4-FFF2-40B4-BE49-F238E27FC236}">
              <a16:creationId xmlns:a16="http://schemas.microsoft.com/office/drawing/2014/main" id="{00000000-0008-0000-0000-000004000000}"/>
            </a:ext>
          </a:extLst>
        </xdr:cNvPr>
        <xdr:cNvSpPr/>
      </xdr:nvSpPr>
      <xdr:spPr>
        <a:xfrm>
          <a:off x="3724275" y="5972174"/>
          <a:ext cx="3000375" cy="685801"/>
        </a:xfrm>
        <a:prstGeom prst="wedgeRoundRectCallout">
          <a:avLst>
            <a:gd name="adj1" fmla="val -41452"/>
            <a:gd name="adj2" fmla="val 107706"/>
            <a:gd name="adj3" fmla="val 16667"/>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400" b="1">
              <a:solidFill>
                <a:sysClr val="windowText" lastClr="000000"/>
              </a:solidFill>
            </a:rPr>
            <a:t>法人での雇用職歴を記入ください。　　　　　　　　　　　　　　（</a:t>
          </a:r>
          <a:r>
            <a:rPr kumimoji="1" lang="en-US" altLang="ja-JP" sz="1400" b="1">
              <a:solidFill>
                <a:sysClr val="windowText" lastClr="000000"/>
              </a:solidFill>
            </a:rPr>
            <a:t>TA</a:t>
          </a:r>
          <a:r>
            <a:rPr kumimoji="1" lang="ja-JP" altLang="en-US" sz="1400" b="1">
              <a:solidFill>
                <a:sysClr val="windowText" lastClr="000000"/>
              </a:solidFill>
            </a:rPr>
            <a:t>などは除く）</a:t>
          </a:r>
        </a:p>
      </xdr:txBody>
    </xdr:sp>
    <xdr:clientData/>
  </xdr:twoCellAnchor>
  <xdr:twoCellAnchor>
    <xdr:from>
      <xdr:col>10</xdr:col>
      <xdr:colOff>66674</xdr:colOff>
      <xdr:row>0</xdr:row>
      <xdr:rowOff>200025</xdr:rowOff>
    </xdr:from>
    <xdr:to>
      <xdr:col>25</xdr:col>
      <xdr:colOff>180974</xdr:colOff>
      <xdr:row>3</xdr:row>
      <xdr:rowOff>123825</xdr:rowOff>
    </xdr:to>
    <xdr:sp macro="" textlink="">
      <xdr:nvSpPr>
        <xdr:cNvPr id="5" name="円/楕円 4">
          <a:extLst>
            <a:ext uri="{FF2B5EF4-FFF2-40B4-BE49-F238E27FC236}">
              <a16:creationId xmlns:a16="http://schemas.microsoft.com/office/drawing/2014/main" id="{00000000-0008-0000-0000-000005000000}"/>
            </a:ext>
          </a:extLst>
        </xdr:cNvPr>
        <xdr:cNvSpPr/>
      </xdr:nvSpPr>
      <xdr:spPr>
        <a:xfrm>
          <a:off x="2066924" y="200025"/>
          <a:ext cx="3114675" cy="838200"/>
        </a:xfrm>
        <a:prstGeom prst="ellipse">
          <a:avLst/>
        </a:prstGeom>
        <a:solidFill>
          <a:srgbClr val="00FFFF"/>
        </a:solidFill>
        <a:ln>
          <a:solidFill>
            <a:srgbClr val="00206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2000" b="1">
              <a:solidFill>
                <a:srgbClr val="FF0000"/>
              </a:solidFill>
            </a:rPr>
            <a:t>　履歴書　記入例</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31</xdr:col>
      <xdr:colOff>0</xdr:colOff>
      <xdr:row>1</xdr:row>
      <xdr:rowOff>0</xdr:rowOff>
    </xdr:from>
    <xdr:to>
      <xdr:col>37</xdr:col>
      <xdr:colOff>161925</xdr:colOff>
      <xdr:row>6</xdr:row>
      <xdr:rowOff>247650</xdr:rowOff>
    </xdr:to>
    <xdr:sp macro="" textlink="">
      <xdr:nvSpPr>
        <xdr:cNvPr id="2" name="Rectangle 19">
          <a:extLst>
            <a:ext uri="{FF2B5EF4-FFF2-40B4-BE49-F238E27FC236}">
              <a16:creationId xmlns:a16="http://schemas.microsoft.com/office/drawing/2014/main" id="{00000000-0008-0000-0100-000002000000}"/>
            </a:ext>
          </a:extLst>
        </xdr:cNvPr>
        <xdr:cNvSpPr>
          <a:spLocks noChangeArrowheads="1"/>
        </xdr:cNvSpPr>
      </xdr:nvSpPr>
      <xdr:spPr bwMode="auto">
        <a:xfrm>
          <a:off x="6200775" y="276225"/>
          <a:ext cx="1362075" cy="1762125"/>
        </a:xfrm>
        <a:prstGeom prst="rect">
          <a:avLst/>
        </a:prstGeom>
        <a:noFill/>
        <a:ln w="3175" cap="rnd">
          <a:solidFill>
            <a:srgbClr val="000000"/>
          </a:solidFill>
          <a:prstDash val="sysDot"/>
          <a:miter lim="800000"/>
          <a:headEnd/>
          <a:tailEnd/>
        </a:ln>
        <a:extLst>
          <a:ext uri="{909E8E84-426E-40DD-AFC4-6F175D3DCCD1}">
            <a14:hiddenFill xmlns:a14="http://schemas.microsoft.com/office/drawing/2010/main">
              <a:solidFill>
                <a:srgbClr val="FFFFFF"/>
              </a:solidFill>
            </a14:hiddenFill>
          </a:ext>
        </a:extLst>
      </xdr:spPr>
      <xdr:txBody>
        <a:bodyPr vertOverflow="clip" wrap="square" lIns="74295" tIns="8890" rIns="74295" bIns="8890" anchor="t" upright="1"/>
        <a:lstStyle/>
        <a:p>
          <a:pPr algn="l" rtl="0">
            <a:defRPr sz="1000"/>
          </a:pPr>
          <a:r>
            <a:rPr lang="ja-JP" altLang="en-US" sz="800" b="0" i="0" u="none" strike="noStrike" baseline="0">
              <a:solidFill>
                <a:srgbClr val="000000"/>
              </a:solidFill>
              <a:latin typeface="Century"/>
            </a:rPr>
            <a:t> </a:t>
          </a:r>
          <a:endParaRPr lang="ja-JP" altLang="en-US" sz="1100" b="0" i="0" u="none" strike="noStrike" baseline="0">
            <a:solidFill>
              <a:srgbClr val="000000"/>
            </a:solidFill>
            <a:latin typeface="ＭＳ Ｐゴシック"/>
            <a:ea typeface="ＭＳ Ｐゴシック"/>
          </a:endParaRPr>
        </a:p>
        <a:p>
          <a:pPr algn="l" rtl="0">
            <a:defRPr sz="1000"/>
          </a:pPr>
          <a:r>
            <a:rPr lang="ja-JP" altLang="en-US" sz="900" b="0" i="0" u="none" strike="noStrike" baseline="0">
              <a:solidFill>
                <a:srgbClr val="000000"/>
              </a:solidFill>
              <a:latin typeface="ＭＳ 明朝"/>
              <a:ea typeface="ＭＳ 明朝"/>
            </a:rPr>
            <a:t>　 （写真貼付）</a:t>
          </a:r>
          <a:endParaRPr lang="ja-JP" altLang="en-US" sz="900" b="0" i="0" u="none" strike="noStrike" baseline="0">
            <a:solidFill>
              <a:srgbClr val="000000"/>
            </a:solidFill>
            <a:latin typeface="ＭＳ Ｐゴシック"/>
            <a:ea typeface="ＭＳ Ｐゴシック"/>
          </a:endParaRPr>
        </a:p>
        <a:p>
          <a:pPr algn="l" rtl="0">
            <a:defRPr sz="1000"/>
          </a:pPr>
          <a:r>
            <a:rPr lang="ja-JP" altLang="en-US" sz="900" b="0" i="0" u="none" strike="noStrike" baseline="0">
              <a:solidFill>
                <a:srgbClr val="000000"/>
              </a:solidFill>
              <a:latin typeface="Century"/>
            </a:rPr>
            <a:t> </a:t>
          </a:r>
          <a:endParaRPr lang="ja-JP" altLang="en-US" sz="900" b="0" i="0" u="none" strike="noStrike" baseline="0">
            <a:solidFill>
              <a:srgbClr val="000000"/>
            </a:solidFill>
            <a:latin typeface="ＭＳ Ｐゴシック"/>
            <a:ea typeface="ＭＳ Ｐゴシック"/>
          </a:endParaRPr>
        </a:p>
        <a:p>
          <a:pPr algn="l" rtl="0">
            <a:defRPr sz="1000"/>
          </a:pPr>
          <a:r>
            <a:rPr lang="ja-JP" altLang="en-US" sz="900" b="0" i="0" u="none" strike="noStrike" baseline="0">
              <a:solidFill>
                <a:srgbClr val="000000"/>
              </a:solidFill>
              <a:latin typeface="ＭＳ 明朝"/>
              <a:ea typeface="ＭＳ 明朝"/>
            </a:rPr>
            <a:t>上半身、脱帽及び　　　　   正面向きのもので最近</a:t>
          </a:r>
          <a:r>
            <a:rPr lang="ja-JP" altLang="en-US" sz="900" b="0" i="0" u="none" strike="noStrike" baseline="0">
              <a:solidFill>
                <a:srgbClr val="000000"/>
              </a:solidFill>
              <a:latin typeface="Century"/>
              <a:ea typeface="ＭＳ 明朝"/>
            </a:rPr>
            <a:t>3</a:t>
          </a:r>
          <a:r>
            <a:rPr lang="ja-JP" altLang="en-US" sz="900" b="0" i="0" u="none" strike="noStrike" baseline="0">
              <a:solidFill>
                <a:srgbClr val="000000"/>
              </a:solidFill>
              <a:latin typeface="ＭＳ 明朝"/>
              <a:ea typeface="ＭＳ 明朝"/>
            </a:rPr>
            <a:t>ヶ月以内に撮影したもの</a:t>
          </a:r>
          <a:endParaRPr lang="ja-JP" altLang="en-US" sz="900" b="0" i="0" u="none" strike="noStrike" baseline="0">
            <a:solidFill>
              <a:srgbClr val="000000"/>
            </a:solidFill>
            <a:latin typeface="ＭＳ Ｐゴシック"/>
            <a:ea typeface="ＭＳ Ｐゴシック"/>
          </a:endParaRPr>
        </a:p>
        <a:p>
          <a:pPr algn="l" rtl="0">
            <a:defRPr sz="1000"/>
          </a:pPr>
          <a:r>
            <a:rPr lang="ja-JP" altLang="en-US" sz="900" b="0" i="0" u="none" strike="noStrike" baseline="0">
              <a:solidFill>
                <a:srgbClr val="000000"/>
              </a:solidFill>
              <a:latin typeface="ＭＳ 明朝"/>
              <a:ea typeface="ＭＳ 明朝"/>
            </a:rPr>
            <a:t>（縦４㎝×横３</a:t>
          </a:r>
          <a:r>
            <a:rPr lang="ja-JP" altLang="en-US" sz="900" b="0" i="0" u="none" strike="noStrike" baseline="0">
              <a:solidFill>
                <a:srgbClr val="000000"/>
              </a:solidFill>
              <a:latin typeface="Century"/>
              <a:ea typeface="ＭＳ 明朝"/>
            </a:rPr>
            <a:t>m</a:t>
          </a:r>
          <a:r>
            <a:rPr lang="ja-JP" altLang="en-US" sz="900" b="0" i="0" u="none" strike="noStrike" baseline="0">
              <a:solidFill>
                <a:srgbClr val="000000"/>
              </a:solidFill>
              <a:latin typeface="ＭＳ 明朝"/>
              <a:ea typeface="ＭＳ 明朝"/>
            </a:rPr>
            <a:t>）</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38100</xdr:colOff>
      <xdr:row>11</xdr:row>
      <xdr:rowOff>133350</xdr:rowOff>
    </xdr:from>
    <xdr:to>
      <xdr:col>4</xdr:col>
      <xdr:colOff>238125</xdr:colOff>
      <xdr:row>11</xdr:row>
      <xdr:rowOff>133350</xdr:rowOff>
    </xdr:to>
    <xdr:sp macro="" textlink="">
      <xdr:nvSpPr>
        <xdr:cNvPr id="2" name="Line 6">
          <a:extLst>
            <a:ext uri="{FF2B5EF4-FFF2-40B4-BE49-F238E27FC236}">
              <a16:creationId xmlns:a16="http://schemas.microsoft.com/office/drawing/2014/main" id="{00000000-0008-0000-0300-000002000000}"/>
            </a:ext>
          </a:extLst>
        </xdr:cNvPr>
        <xdr:cNvSpPr>
          <a:spLocks noChangeShapeType="1"/>
        </xdr:cNvSpPr>
      </xdr:nvSpPr>
      <xdr:spPr bwMode="auto">
        <a:xfrm>
          <a:off x="1485900" y="2600325"/>
          <a:ext cx="200025" cy="0"/>
        </a:xfrm>
        <a:prstGeom prst="line">
          <a:avLst/>
        </a:prstGeom>
        <a:noFill/>
        <a:ln w="19050">
          <a:solidFill>
            <a:srgbClr val="808080"/>
          </a:solidFill>
          <a:prstDash val="sysDot"/>
          <a:round/>
          <a:headEnd type="oval" w="sm" len="sm"/>
          <a:tailEnd type="arrow" w="sm" len="med"/>
        </a:ln>
        <a:extLst>
          <a:ext uri="{909E8E84-426E-40DD-AFC4-6F175D3DCCD1}">
            <a14:hiddenFill xmlns:a14="http://schemas.microsoft.com/office/drawing/2010/main">
              <a:noFill/>
            </a14:hiddenFill>
          </a:ext>
        </a:extLst>
      </xdr:spPr>
    </xdr:sp>
    <xdr:clientData/>
  </xdr:twoCellAnchor>
  <xdr:twoCellAnchor>
    <xdr:from>
      <xdr:col>4</xdr:col>
      <xdr:colOff>28575</xdr:colOff>
      <xdr:row>15</xdr:row>
      <xdr:rowOff>38100</xdr:rowOff>
    </xdr:from>
    <xdr:to>
      <xdr:col>4</xdr:col>
      <xdr:colOff>219075</xdr:colOff>
      <xdr:row>15</xdr:row>
      <xdr:rowOff>38100</xdr:rowOff>
    </xdr:to>
    <xdr:sp macro="" textlink="">
      <xdr:nvSpPr>
        <xdr:cNvPr id="3" name="Line 2">
          <a:extLst>
            <a:ext uri="{FF2B5EF4-FFF2-40B4-BE49-F238E27FC236}">
              <a16:creationId xmlns:a16="http://schemas.microsoft.com/office/drawing/2014/main" id="{00000000-0008-0000-0300-000003000000}"/>
            </a:ext>
          </a:extLst>
        </xdr:cNvPr>
        <xdr:cNvSpPr>
          <a:spLocks noChangeShapeType="1"/>
        </xdr:cNvSpPr>
      </xdr:nvSpPr>
      <xdr:spPr bwMode="auto">
        <a:xfrm>
          <a:off x="1476375" y="3190875"/>
          <a:ext cx="190500" cy="0"/>
        </a:xfrm>
        <a:prstGeom prst="line">
          <a:avLst/>
        </a:prstGeom>
        <a:noFill/>
        <a:ln w="19050">
          <a:solidFill>
            <a:srgbClr val="808080"/>
          </a:solidFill>
          <a:prstDash val="sysDot"/>
          <a:round/>
          <a:headEnd type="oval" w="sm" len="sm"/>
          <a:tailEnd type="arrow" w="sm" len="med"/>
        </a:ln>
        <a:extLst>
          <a:ext uri="{909E8E84-426E-40DD-AFC4-6F175D3DCCD1}">
            <a14:hiddenFill xmlns:a14="http://schemas.microsoft.com/office/drawing/2010/main">
              <a:noFill/>
            </a14:hiddenFill>
          </a:ext>
        </a:extLst>
      </xdr:spPr>
    </xdr:sp>
    <xdr:clientData/>
  </xdr:twoCellAnchor>
  <xdr:twoCellAnchor>
    <xdr:from>
      <xdr:col>4</xdr:col>
      <xdr:colOff>38100</xdr:colOff>
      <xdr:row>19</xdr:row>
      <xdr:rowOff>38100</xdr:rowOff>
    </xdr:from>
    <xdr:to>
      <xdr:col>4</xdr:col>
      <xdr:colOff>228600</xdr:colOff>
      <xdr:row>19</xdr:row>
      <xdr:rowOff>38100</xdr:rowOff>
    </xdr:to>
    <xdr:sp macro="" textlink="">
      <xdr:nvSpPr>
        <xdr:cNvPr id="4" name="Line 3">
          <a:extLst>
            <a:ext uri="{FF2B5EF4-FFF2-40B4-BE49-F238E27FC236}">
              <a16:creationId xmlns:a16="http://schemas.microsoft.com/office/drawing/2014/main" id="{00000000-0008-0000-0300-000004000000}"/>
            </a:ext>
          </a:extLst>
        </xdr:cNvPr>
        <xdr:cNvSpPr>
          <a:spLocks noChangeShapeType="1"/>
        </xdr:cNvSpPr>
      </xdr:nvSpPr>
      <xdr:spPr bwMode="auto">
        <a:xfrm>
          <a:off x="1485900" y="3876675"/>
          <a:ext cx="190500" cy="0"/>
        </a:xfrm>
        <a:prstGeom prst="line">
          <a:avLst/>
        </a:prstGeom>
        <a:noFill/>
        <a:ln w="19050">
          <a:solidFill>
            <a:srgbClr val="808080"/>
          </a:solidFill>
          <a:prstDash val="sysDot"/>
          <a:round/>
          <a:headEnd type="oval" w="sm" len="sm"/>
          <a:tailEnd type="arrow" w="sm" len="med"/>
        </a:ln>
        <a:extLst>
          <a:ext uri="{909E8E84-426E-40DD-AFC4-6F175D3DCCD1}">
            <a14:hiddenFill xmlns:a14="http://schemas.microsoft.com/office/drawing/2010/main">
              <a:noFill/>
            </a14:hiddenFill>
          </a:ext>
        </a:extLst>
      </xdr:spPr>
    </xdr:sp>
    <xdr:clientData/>
  </xdr:twoCellAnchor>
  <xdr:twoCellAnchor>
    <xdr:from>
      <xdr:col>4</xdr:col>
      <xdr:colOff>38100</xdr:colOff>
      <xdr:row>23</xdr:row>
      <xdr:rowOff>57150</xdr:rowOff>
    </xdr:from>
    <xdr:to>
      <xdr:col>4</xdr:col>
      <xdr:colOff>228600</xdr:colOff>
      <xdr:row>23</xdr:row>
      <xdr:rowOff>57150</xdr:rowOff>
    </xdr:to>
    <xdr:sp macro="" textlink="">
      <xdr:nvSpPr>
        <xdr:cNvPr id="5" name="Line 4">
          <a:extLst>
            <a:ext uri="{FF2B5EF4-FFF2-40B4-BE49-F238E27FC236}">
              <a16:creationId xmlns:a16="http://schemas.microsoft.com/office/drawing/2014/main" id="{00000000-0008-0000-0300-000005000000}"/>
            </a:ext>
          </a:extLst>
        </xdr:cNvPr>
        <xdr:cNvSpPr>
          <a:spLocks noChangeShapeType="1"/>
        </xdr:cNvSpPr>
      </xdr:nvSpPr>
      <xdr:spPr bwMode="auto">
        <a:xfrm>
          <a:off x="1485900" y="4581525"/>
          <a:ext cx="190500" cy="0"/>
        </a:xfrm>
        <a:prstGeom prst="line">
          <a:avLst/>
        </a:prstGeom>
        <a:noFill/>
        <a:ln w="19050">
          <a:solidFill>
            <a:srgbClr val="808080"/>
          </a:solidFill>
          <a:prstDash val="sysDot"/>
          <a:round/>
          <a:headEnd type="oval" w="sm" len="sm"/>
          <a:tailEnd type="arrow" w="sm" len="med"/>
        </a:ln>
        <a:extLst>
          <a:ext uri="{909E8E84-426E-40DD-AFC4-6F175D3DCCD1}">
            <a14:hiddenFill xmlns:a14="http://schemas.microsoft.com/office/drawing/2010/main">
              <a:noFill/>
            </a14:hiddenFill>
          </a:ext>
        </a:extLst>
      </xdr:spPr>
    </xdr:sp>
    <xdr:clientData/>
  </xdr:twoCellAnchor>
  <xdr:twoCellAnchor>
    <xdr:from>
      <xdr:col>4</xdr:col>
      <xdr:colOff>57150</xdr:colOff>
      <xdr:row>27</xdr:row>
      <xdr:rowOff>66675</xdr:rowOff>
    </xdr:from>
    <xdr:to>
      <xdr:col>4</xdr:col>
      <xdr:colOff>247650</xdr:colOff>
      <xdr:row>27</xdr:row>
      <xdr:rowOff>66675</xdr:rowOff>
    </xdr:to>
    <xdr:sp macro="" textlink="">
      <xdr:nvSpPr>
        <xdr:cNvPr id="6" name="Line 5">
          <a:extLst>
            <a:ext uri="{FF2B5EF4-FFF2-40B4-BE49-F238E27FC236}">
              <a16:creationId xmlns:a16="http://schemas.microsoft.com/office/drawing/2014/main" id="{00000000-0008-0000-0300-000006000000}"/>
            </a:ext>
          </a:extLst>
        </xdr:cNvPr>
        <xdr:cNvSpPr>
          <a:spLocks noChangeShapeType="1"/>
        </xdr:cNvSpPr>
      </xdr:nvSpPr>
      <xdr:spPr bwMode="auto">
        <a:xfrm>
          <a:off x="1504950" y="5276850"/>
          <a:ext cx="190500" cy="0"/>
        </a:xfrm>
        <a:prstGeom prst="line">
          <a:avLst/>
        </a:prstGeom>
        <a:noFill/>
        <a:ln w="19050">
          <a:solidFill>
            <a:srgbClr val="808080"/>
          </a:solidFill>
          <a:prstDash val="sysDot"/>
          <a:round/>
          <a:headEnd type="oval" w="sm" len="sm"/>
          <a:tailEnd type="arrow" w="sm" len="med"/>
        </a:ln>
        <a:extLst>
          <a:ext uri="{909E8E84-426E-40DD-AFC4-6F175D3DCCD1}">
            <a14:hiddenFill xmlns:a14="http://schemas.microsoft.com/office/drawing/2010/main">
              <a:noFill/>
            </a14:hiddenFill>
          </a:ext>
        </a:extLst>
      </xdr:spPr>
    </xdr:sp>
    <xdr:clientData/>
  </xdr:twoCellAnchor>
  <xdr:twoCellAnchor>
    <xdr:from>
      <xdr:col>4</xdr:col>
      <xdr:colOff>9525</xdr:colOff>
      <xdr:row>13</xdr:row>
      <xdr:rowOff>76200</xdr:rowOff>
    </xdr:from>
    <xdr:to>
      <xdr:col>4</xdr:col>
      <xdr:colOff>200025</xdr:colOff>
      <xdr:row>13</xdr:row>
      <xdr:rowOff>76200</xdr:rowOff>
    </xdr:to>
    <xdr:sp macro="" textlink="">
      <xdr:nvSpPr>
        <xdr:cNvPr id="7" name="Line 7">
          <a:extLst>
            <a:ext uri="{FF2B5EF4-FFF2-40B4-BE49-F238E27FC236}">
              <a16:creationId xmlns:a16="http://schemas.microsoft.com/office/drawing/2014/main" id="{00000000-0008-0000-0300-000007000000}"/>
            </a:ext>
          </a:extLst>
        </xdr:cNvPr>
        <xdr:cNvSpPr>
          <a:spLocks noChangeShapeType="1"/>
        </xdr:cNvSpPr>
      </xdr:nvSpPr>
      <xdr:spPr bwMode="auto">
        <a:xfrm flipH="1">
          <a:off x="1457325" y="2886075"/>
          <a:ext cx="190500" cy="0"/>
        </a:xfrm>
        <a:prstGeom prst="line">
          <a:avLst/>
        </a:prstGeom>
        <a:noFill/>
        <a:ln w="19050">
          <a:solidFill>
            <a:srgbClr val="808080"/>
          </a:solidFill>
          <a:prstDash val="sysDot"/>
          <a:round/>
          <a:headEnd type="oval" w="sm" len="sm"/>
          <a:tailEnd type="arrow" w="sm" len="med"/>
        </a:ln>
        <a:extLst>
          <a:ext uri="{909E8E84-426E-40DD-AFC4-6F175D3DCCD1}">
            <a14:hiddenFill xmlns:a14="http://schemas.microsoft.com/office/drawing/2010/main">
              <a:noFill/>
            </a14:hiddenFill>
          </a:ext>
        </a:extLst>
      </xdr:spPr>
    </xdr:sp>
    <xdr:clientData/>
  </xdr:twoCellAnchor>
  <xdr:twoCellAnchor>
    <xdr:from>
      <xdr:col>3</xdr:col>
      <xdr:colOff>352425</xdr:colOff>
      <xdr:row>17</xdr:row>
      <xdr:rowOff>76200</xdr:rowOff>
    </xdr:from>
    <xdr:to>
      <xdr:col>4</xdr:col>
      <xdr:colOff>180975</xdr:colOff>
      <xdr:row>17</xdr:row>
      <xdr:rowOff>76200</xdr:rowOff>
    </xdr:to>
    <xdr:sp macro="" textlink="">
      <xdr:nvSpPr>
        <xdr:cNvPr id="8" name="Line 8">
          <a:extLst>
            <a:ext uri="{FF2B5EF4-FFF2-40B4-BE49-F238E27FC236}">
              <a16:creationId xmlns:a16="http://schemas.microsoft.com/office/drawing/2014/main" id="{00000000-0008-0000-0300-000008000000}"/>
            </a:ext>
          </a:extLst>
        </xdr:cNvPr>
        <xdr:cNvSpPr>
          <a:spLocks noChangeShapeType="1"/>
        </xdr:cNvSpPr>
      </xdr:nvSpPr>
      <xdr:spPr bwMode="auto">
        <a:xfrm flipH="1">
          <a:off x="1438275" y="3571875"/>
          <a:ext cx="190500" cy="0"/>
        </a:xfrm>
        <a:prstGeom prst="line">
          <a:avLst/>
        </a:prstGeom>
        <a:noFill/>
        <a:ln w="19050">
          <a:solidFill>
            <a:srgbClr val="808080"/>
          </a:solidFill>
          <a:prstDash val="sysDot"/>
          <a:round/>
          <a:headEnd type="oval" w="sm" len="sm"/>
          <a:tailEnd type="arrow" w="sm" len="med"/>
        </a:ln>
        <a:extLst>
          <a:ext uri="{909E8E84-426E-40DD-AFC4-6F175D3DCCD1}">
            <a14:hiddenFill xmlns:a14="http://schemas.microsoft.com/office/drawing/2010/main">
              <a:noFill/>
            </a14:hiddenFill>
          </a:ext>
        </a:extLst>
      </xdr:spPr>
    </xdr:sp>
    <xdr:clientData/>
  </xdr:twoCellAnchor>
  <xdr:twoCellAnchor>
    <xdr:from>
      <xdr:col>4</xdr:col>
      <xdr:colOff>9525</xdr:colOff>
      <xdr:row>21</xdr:row>
      <xdr:rowOff>28575</xdr:rowOff>
    </xdr:from>
    <xdr:to>
      <xdr:col>4</xdr:col>
      <xdr:colOff>200025</xdr:colOff>
      <xdr:row>21</xdr:row>
      <xdr:rowOff>28575</xdr:rowOff>
    </xdr:to>
    <xdr:sp macro="" textlink="">
      <xdr:nvSpPr>
        <xdr:cNvPr id="9" name="Line 9">
          <a:extLst>
            <a:ext uri="{FF2B5EF4-FFF2-40B4-BE49-F238E27FC236}">
              <a16:creationId xmlns:a16="http://schemas.microsoft.com/office/drawing/2014/main" id="{00000000-0008-0000-0300-000009000000}"/>
            </a:ext>
          </a:extLst>
        </xdr:cNvPr>
        <xdr:cNvSpPr>
          <a:spLocks noChangeShapeType="1"/>
        </xdr:cNvSpPr>
      </xdr:nvSpPr>
      <xdr:spPr bwMode="auto">
        <a:xfrm flipH="1">
          <a:off x="1457325" y="4210050"/>
          <a:ext cx="190500" cy="0"/>
        </a:xfrm>
        <a:prstGeom prst="line">
          <a:avLst/>
        </a:prstGeom>
        <a:noFill/>
        <a:ln w="19050">
          <a:solidFill>
            <a:srgbClr val="808080"/>
          </a:solidFill>
          <a:prstDash val="sysDot"/>
          <a:round/>
          <a:headEnd type="oval" w="sm" len="sm"/>
          <a:tailEnd type="arrow" w="sm" len="med"/>
        </a:ln>
        <a:extLst>
          <a:ext uri="{909E8E84-426E-40DD-AFC4-6F175D3DCCD1}">
            <a14:hiddenFill xmlns:a14="http://schemas.microsoft.com/office/drawing/2010/main">
              <a:noFill/>
            </a14:hiddenFill>
          </a:ext>
        </a:extLst>
      </xdr:spPr>
    </xdr:sp>
    <xdr:clientData/>
  </xdr:twoCellAnchor>
  <xdr:twoCellAnchor>
    <xdr:from>
      <xdr:col>4</xdr:col>
      <xdr:colOff>19050</xdr:colOff>
      <xdr:row>25</xdr:row>
      <xdr:rowOff>38100</xdr:rowOff>
    </xdr:from>
    <xdr:to>
      <xdr:col>4</xdr:col>
      <xdr:colOff>209550</xdr:colOff>
      <xdr:row>25</xdr:row>
      <xdr:rowOff>38100</xdr:rowOff>
    </xdr:to>
    <xdr:sp macro="" textlink="">
      <xdr:nvSpPr>
        <xdr:cNvPr id="10" name="Line 10">
          <a:extLst>
            <a:ext uri="{FF2B5EF4-FFF2-40B4-BE49-F238E27FC236}">
              <a16:creationId xmlns:a16="http://schemas.microsoft.com/office/drawing/2014/main" id="{00000000-0008-0000-0300-00000A000000}"/>
            </a:ext>
          </a:extLst>
        </xdr:cNvPr>
        <xdr:cNvSpPr>
          <a:spLocks noChangeShapeType="1"/>
        </xdr:cNvSpPr>
      </xdr:nvSpPr>
      <xdr:spPr bwMode="auto">
        <a:xfrm flipH="1">
          <a:off x="1466850" y="4905375"/>
          <a:ext cx="190500" cy="0"/>
        </a:xfrm>
        <a:prstGeom prst="line">
          <a:avLst/>
        </a:prstGeom>
        <a:noFill/>
        <a:ln w="19050">
          <a:solidFill>
            <a:srgbClr val="808080"/>
          </a:solidFill>
          <a:prstDash val="sysDot"/>
          <a:round/>
          <a:headEnd type="oval" w="sm" len="sm"/>
          <a:tailEnd type="arrow" w="sm" len="med"/>
        </a:ln>
        <a:extLst>
          <a:ext uri="{909E8E84-426E-40DD-AFC4-6F175D3DCCD1}">
            <a14:hiddenFill xmlns:a14="http://schemas.microsoft.com/office/drawing/2010/main">
              <a:noFill/>
            </a14:hiddenFill>
          </a:ext>
        </a:extLst>
      </xdr:spPr>
    </xdr:sp>
    <xdr:clientData/>
  </xdr:twoCellAnchor>
  <xdr:twoCellAnchor>
    <xdr:from>
      <xdr:col>4</xdr:col>
      <xdr:colOff>19050</xdr:colOff>
      <xdr:row>29</xdr:row>
      <xdr:rowOff>57150</xdr:rowOff>
    </xdr:from>
    <xdr:to>
      <xdr:col>4</xdr:col>
      <xdr:colOff>209550</xdr:colOff>
      <xdr:row>29</xdr:row>
      <xdr:rowOff>57150</xdr:rowOff>
    </xdr:to>
    <xdr:sp macro="" textlink="">
      <xdr:nvSpPr>
        <xdr:cNvPr id="11" name="Line 11">
          <a:extLst>
            <a:ext uri="{FF2B5EF4-FFF2-40B4-BE49-F238E27FC236}">
              <a16:creationId xmlns:a16="http://schemas.microsoft.com/office/drawing/2014/main" id="{00000000-0008-0000-0300-00000B000000}"/>
            </a:ext>
          </a:extLst>
        </xdr:cNvPr>
        <xdr:cNvSpPr>
          <a:spLocks noChangeShapeType="1"/>
        </xdr:cNvSpPr>
      </xdr:nvSpPr>
      <xdr:spPr bwMode="auto">
        <a:xfrm flipH="1">
          <a:off x="1466850" y="5610225"/>
          <a:ext cx="190500" cy="0"/>
        </a:xfrm>
        <a:prstGeom prst="line">
          <a:avLst/>
        </a:prstGeom>
        <a:noFill/>
        <a:ln w="19050">
          <a:solidFill>
            <a:srgbClr val="808080"/>
          </a:solidFill>
          <a:prstDash val="sysDot"/>
          <a:round/>
          <a:headEnd type="oval" w="sm" len="sm"/>
          <a:tailEnd type="arrow" w="sm" len="med"/>
        </a:ln>
        <a:extLst>
          <a:ext uri="{909E8E84-426E-40DD-AFC4-6F175D3DCCD1}">
            <a14:hiddenFill xmlns:a14="http://schemas.microsoft.com/office/drawing/2010/main">
              <a:noFill/>
            </a14:hiddenFill>
          </a:ext>
        </a:extLst>
      </xdr:spPr>
    </xdr:sp>
    <xdr:clientData/>
  </xdr:twoCellAnchor>
</xdr:wsDr>
</file>

<file path=xl/drawings/drawing4.xml><?xml version="1.0" encoding="utf-8"?>
<xdr:wsDr xmlns:xdr="http://schemas.openxmlformats.org/drawingml/2006/spreadsheetDrawing" xmlns:a="http://schemas.openxmlformats.org/drawingml/2006/main">
  <xdr:twoCellAnchor>
    <xdr:from>
      <xdr:col>4</xdr:col>
      <xdr:colOff>38100</xdr:colOff>
      <xdr:row>12</xdr:row>
      <xdr:rowOff>133350</xdr:rowOff>
    </xdr:from>
    <xdr:to>
      <xdr:col>4</xdr:col>
      <xdr:colOff>238125</xdr:colOff>
      <xdr:row>12</xdr:row>
      <xdr:rowOff>133350</xdr:rowOff>
    </xdr:to>
    <xdr:sp macro="" textlink="">
      <xdr:nvSpPr>
        <xdr:cNvPr id="2" name="Line 6">
          <a:extLst>
            <a:ext uri="{FF2B5EF4-FFF2-40B4-BE49-F238E27FC236}">
              <a16:creationId xmlns:a16="http://schemas.microsoft.com/office/drawing/2014/main" id="{00000000-0008-0000-0400-000002000000}"/>
            </a:ext>
          </a:extLst>
        </xdr:cNvPr>
        <xdr:cNvSpPr>
          <a:spLocks noChangeShapeType="1"/>
        </xdr:cNvSpPr>
      </xdr:nvSpPr>
      <xdr:spPr bwMode="auto">
        <a:xfrm>
          <a:off x="1485900" y="2600325"/>
          <a:ext cx="200025" cy="0"/>
        </a:xfrm>
        <a:prstGeom prst="line">
          <a:avLst/>
        </a:prstGeom>
        <a:noFill/>
        <a:ln w="19050">
          <a:solidFill>
            <a:srgbClr val="808080"/>
          </a:solidFill>
          <a:prstDash val="sysDot"/>
          <a:round/>
          <a:headEnd type="oval" w="sm" len="sm"/>
          <a:tailEnd type="arrow" w="sm" len="med"/>
        </a:ln>
        <a:extLst>
          <a:ext uri="{909E8E84-426E-40DD-AFC4-6F175D3DCCD1}">
            <a14:hiddenFill xmlns:a14="http://schemas.microsoft.com/office/drawing/2010/main">
              <a:noFill/>
            </a14:hiddenFill>
          </a:ext>
        </a:extLst>
      </xdr:spPr>
    </xdr:sp>
    <xdr:clientData/>
  </xdr:twoCellAnchor>
  <xdr:twoCellAnchor>
    <xdr:from>
      <xdr:col>4</xdr:col>
      <xdr:colOff>28575</xdr:colOff>
      <xdr:row>16</xdr:row>
      <xdr:rowOff>38100</xdr:rowOff>
    </xdr:from>
    <xdr:to>
      <xdr:col>4</xdr:col>
      <xdr:colOff>219075</xdr:colOff>
      <xdr:row>16</xdr:row>
      <xdr:rowOff>38100</xdr:rowOff>
    </xdr:to>
    <xdr:sp macro="" textlink="">
      <xdr:nvSpPr>
        <xdr:cNvPr id="3" name="Line 2">
          <a:extLst>
            <a:ext uri="{FF2B5EF4-FFF2-40B4-BE49-F238E27FC236}">
              <a16:creationId xmlns:a16="http://schemas.microsoft.com/office/drawing/2014/main" id="{00000000-0008-0000-0400-000003000000}"/>
            </a:ext>
          </a:extLst>
        </xdr:cNvPr>
        <xdr:cNvSpPr>
          <a:spLocks noChangeShapeType="1"/>
        </xdr:cNvSpPr>
      </xdr:nvSpPr>
      <xdr:spPr bwMode="auto">
        <a:xfrm>
          <a:off x="1476375" y="3200400"/>
          <a:ext cx="190500" cy="0"/>
        </a:xfrm>
        <a:prstGeom prst="line">
          <a:avLst/>
        </a:prstGeom>
        <a:noFill/>
        <a:ln w="19050">
          <a:solidFill>
            <a:srgbClr val="808080"/>
          </a:solidFill>
          <a:prstDash val="sysDot"/>
          <a:round/>
          <a:headEnd type="oval" w="sm" len="sm"/>
          <a:tailEnd type="arrow" w="sm" len="med"/>
        </a:ln>
        <a:extLst>
          <a:ext uri="{909E8E84-426E-40DD-AFC4-6F175D3DCCD1}">
            <a14:hiddenFill xmlns:a14="http://schemas.microsoft.com/office/drawing/2010/main">
              <a:noFill/>
            </a14:hiddenFill>
          </a:ext>
        </a:extLst>
      </xdr:spPr>
    </xdr:sp>
    <xdr:clientData/>
  </xdr:twoCellAnchor>
  <xdr:twoCellAnchor>
    <xdr:from>
      <xdr:col>4</xdr:col>
      <xdr:colOff>38100</xdr:colOff>
      <xdr:row>20</xdr:row>
      <xdr:rowOff>38100</xdr:rowOff>
    </xdr:from>
    <xdr:to>
      <xdr:col>4</xdr:col>
      <xdr:colOff>228600</xdr:colOff>
      <xdr:row>20</xdr:row>
      <xdr:rowOff>38100</xdr:rowOff>
    </xdr:to>
    <xdr:sp macro="" textlink="">
      <xdr:nvSpPr>
        <xdr:cNvPr id="4" name="Line 3">
          <a:extLst>
            <a:ext uri="{FF2B5EF4-FFF2-40B4-BE49-F238E27FC236}">
              <a16:creationId xmlns:a16="http://schemas.microsoft.com/office/drawing/2014/main" id="{00000000-0008-0000-0400-000004000000}"/>
            </a:ext>
          </a:extLst>
        </xdr:cNvPr>
        <xdr:cNvSpPr>
          <a:spLocks noChangeShapeType="1"/>
        </xdr:cNvSpPr>
      </xdr:nvSpPr>
      <xdr:spPr bwMode="auto">
        <a:xfrm>
          <a:off x="1485900" y="3895725"/>
          <a:ext cx="190500" cy="0"/>
        </a:xfrm>
        <a:prstGeom prst="line">
          <a:avLst/>
        </a:prstGeom>
        <a:noFill/>
        <a:ln w="19050">
          <a:solidFill>
            <a:srgbClr val="808080"/>
          </a:solidFill>
          <a:prstDash val="sysDot"/>
          <a:round/>
          <a:headEnd type="oval" w="sm" len="sm"/>
          <a:tailEnd type="arrow" w="sm" len="med"/>
        </a:ln>
        <a:extLst>
          <a:ext uri="{909E8E84-426E-40DD-AFC4-6F175D3DCCD1}">
            <a14:hiddenFill xmlns:a14="http://schemas.microsoft.com/office/drawing/2010/main">
              <a:noFill/>
            </a14:hiddenFill>
          </a:ext>
        </a:extLst>
      </xdr:spPr>
    </xdr:sp>
    <xdr:clientData/>
  </xdr:twoCellAnchor>
  <xdr:twoCellAnchor>
    <xdr:from>
      <xdr:col>4</xdr:col>
      <xdr:colOff>38100</xdr:colOff>
      <xdr:row>24</xdr:row>
      <xdr:rowOff>57150</xdr:rowOff>
    </xdr:from>
    <xdr:to>
      <xdr:col>4</xdr:col>
      <xdr:colOff>228600</xdr:colOff>
      <xdr:row>24</xdr:row>
      <xdr:rowOff>57150</xdr:rowOff>
    </xdr:to>
    <xdr:sp macro="" textlink="">
      <xdr:nvSpPr>
        <xdr:cNvPr id="5" name="Line 4">
          <a:extLst>
            <a:ext uri="{FF2B5EF4-FFF2-40B4-BE49-F238E27FC236}">
              <a16:creationId xmlns:a16="http://schemas.microsoft.com/office/drawing/2014/main" id="{00000000-0008-0000-0400-000005000000}"/>
            </a:ext>
          </a:extLst>
        </xdr:cNvPr>
        <xdr:cNvSpPr>
          <a:spLocks noChangeShapeType="1"/>
        </xdr:cNvSpPr>
      </xdr:nvSpPr>
      <xdr:spPr bwMode="auto">
        <a:xfrm>
          <a:off x="1485900" y="4610100"/>
          <a:ext cx="190500" cy="0"/>
        </a:xfrm>
        <a:prstGeom prst="line">
          <a:avLst/>
        </a:prstGeom>
        <a:noFill/>
        <a:ln w="19050">
          <a:solidFill>
            <a:srgbClr val="808080"/>
          </a:solidFill>
          <a:prstDash val="sysDot"/>
          <a:round/>
          <a:headEnd type="oval" w="sm" len="sm"/>
          <a:tailEnd type="arrow" w="sm" len="med"/>
        </a:ln>
        <a:extLst>
          <a:ext uri="{909E8E84-426E-40DD-AFC4-6F175D3DCCD1}">
            <a14:hiddenFill xmlns:a14="http://schemas.microsoft.com/office/drawing/2010/main">
              <a:noFill/>
            </a14:hiddenFill>
          </a:ext>
        </a:extLst>
      </xdr:spPr>
    </xdr:sp>
    <xdr:clientData/>
  </xdr:twoCellAnchor>
  <xdr:twoCellAnchor>
    <xdr:from>
      <xdr:col>4</xdr:col>
      <xdr:colOff>57150</xdr:colOff>
      <xdr:row>28</xdr:row>
      <xdr:rowOff>66675</xdr:rowOff>
    </xdr:from>
    <xdr:to>
      <xdr:col>4</xdr:col>
      <xdr:colOff>247650</xdr:colOff>
      <xdr:row>28</xdr:row>
      <xdr:rowOff>66675</xdr:rowOff>
    </xdr:to>
    <xdr:sp macro="" textlink="">
      <xdr:nvSpPr>
        <xdr:cNvPr id="6" name="Line 5">
          <a:extLst>
            <a:ext uri="{FF2B5EF4-FFF2-40B4-BE49-F238E27FC236}">
              <a16:creationId xmlns:a16="http://schemas.microsoft.com/office/drawing/2014/main" id="{00000000-0008-0000-0400-000006000000}"/>
            </a:ext>
          </a:extLst>
        </xdr:cNvPr>
        <xdr:cNvSpPr>
          <a:spLocks noChangeShapeType="1"/>
        </xdr:cNvSpPr>
      </xdr:nvSpPr>
      <xdr:spPr bwMode="auto">
        <a:xfrm>
          <a:off x="1504950" y="5314950"/>
          <a:ext cx="190500" cy="0"/>
        </a:xfrm>
        <a:prstGeom prst="line">
          <a:avLst/>
        </a:prstGeom>
        <a:noFill/>
        <a:ln w="19050">
          <a:solidFill>
            <a:srgbClr val="808080"/>
          </a:solidFill>
          <a:prstDash val="sysDot"/>
          <a:round/>
          <a:headEnd type="oval" w="sm" len="sm"/>
          <a:tailEnd type="arrow" w="sm" len="med"/>
        </a:ln>
        <a:extLst>
          <a:ext uri="{909E8E84-426E-40DD-AFC4-6F175D3DCCD1}">
            <a14:hiddenFill xmlns:a14="http://schemas.microsoft.com/office/drawing/2010/main">
              <a:noFill/>
            </a14:hiddenFill>
          </a:ext>
        </a:extLst>
      </xdr:spPr>
    </xdr:sp>
    <xdr:clientData/>
  </xdr:twoCellAnchor>
  <xdr:twoCellAnchor>
    <xdr:from>
      <xdr:col>4</xdr:col>
      <xdr:colOff>9525</xdr:colOff>
      <xdr:row>14</xdr:row>
      <xdr:rowOff>76200</xdr:rowOff>
    </xdr:from>
    <xdr:to>
      <xdr:col>4</xdr:col>
      <xdr:colOff>200025</xdr:colOff>
      <xdr:row>14</xdr:row>
      <xdr:rowOff>76200</xdr:rowOff>
    </xdr:to>
    <xdr:sp macro="" textlink="">
      <xdr:nvSpPr>
        <xdr:cNvPr id="7" name="Line 7">
          <a:extLst>
            <a:ext uri="{FF2B5EF4-FFF2-40B4-BE49-F238E27FC236}">
              <a16:creationId xmlns:a16="http://schemas.microsoft.com/office/drawing/2014/main" id="{00000000-0008-0000-0400-000007000000}"/>
            </a:ext>
          </a:extLst>
        </xdr:cNvPr>
        <xdr:cNvSpPr>
          <a:spLocks noChangeShapeType="1"/>
        </xdr:cNvSpPr>
      </xdr:nvSpPr>
      <xdr:spPr bwMode="auto">
        <a:xfrm flipH="1">
          <a:off x="1457325" y="2886075"/>
          <a:ext cx="190500" cy="0"/>
        </a:xfrm>
        <a:prstGeom prst="line">
          <a:avLst/>
        </a:prstGeom>
        <a:noFill/>
        <a:ln w="19050">
          <a:solidFill>
            <a:srgbClr val="808080"/>
          </a:solidFill>
          <a:prstDash val="sysDot"/>
          <a:round/>
          <a:headEnd type="oval" w="sm" len="sm"/>
          <a:tailEnd type="arrow" w="sm" len="med"/>
        </a:ln>
        <a:extLst>
          <a:ext uri="{909E8E84-426E-40DD-AFC4-6F175D3DCCD1}">
            <a14:hiddenFill xmlns:a14="http://schemas.microsoft.com/office/drawing/2010/main">
              <a:noFill/>
            </a14:hiddenFill>
          </a:ext>
        </a:extLst>
      </xdr:spPr>
    </xdr:sp>
    <xdr:clientData/>
  </xdr:twoCellAnchor>
  <xdr:twoCellAnchor>
    <xdr:from>
      <xdr:col>3</xdr:col>
      <xdr:colOff>352425</xdr:colOff>
      <xdr:row>18</xdr:row>
      <xdr:rowOff>76200</xdr:rowOff>
    </xdr:from>
    <xdr:to>
      <xdr:col>4</xdr:col>
      <xdr:colOff>180975</xdr:colOff>
      <xdr:row>18</xdr:row>
      <xdr:rowOff>76200</xdr:rowOff>
    </xdr:to>
    <xdr:sp macro="" textlink="">
      <xdr:nvSpPr>
        <xdr:cNvPr id="8" name="Line 8">
          <a:extLst>
            <a:ext uri="{FF2B5EF4-FFF2-40B4-BE49-F238E27FC236}">
              <a16:creationId xmlns:a16="http://schemas.microsoft.com/office/drawing/2014/main" id="{00000000-0008-0000-0400-000008000000}"/>
            </a:ext>
          </a:extLst>
        </xdr:cNvPr>
        <xdr:cNvSpPr>
          <a:spLocks noChangeShapeType="1"/>
        </xdr:cNvSpPr>
      </xdr:nvSpPr>
      <xdr:spPr bwMode="auto">
        <a:xfrm flipH="1">
          <a:off x="1438275" y="3581400"/>
          <a:ext cx="190500" cy="0"/>
        </a:xfrm>
        <a:prstGeom prst="line">
          <a:avLst/>
        </a:prstGeom>
        <a:noFill/>
        <a:ln w="19050">
          <a:solidFill>
            <a:srgbClr val="808080"/>
          </a:solidFill>
          <a:prstDash val="sysDot"/>
          <a:round/>
          <a:headEnd type="oval" w="sm" len="sm"/>
          <a:tailEnd type="arrow" w="sm" len="med"/>
        </a:ln>
        <a:extLst>
          <a:ext uri="{909E8E84-426E-40DD-AFC4-6F175D3DCCD1}">
            <a14:hiddenFill xmlns:a14="http://schemas.microsoft.com/office/drawing/2010/main">
              <a:noFill/>
            </a14:hiddenFill>
          </a:ext>
        </a:extLst>
      </xdr:spPr>
    </xdr:sp>
    <xdr:clientData/>
  </xdr:twoCellAnchor>
  <xdr:twoCellAnchor>
    <xdr:from>
      <xdr:col>4</xdr:col>
      <xdr:colOff>9525</xdr:colOff>
      <xdr:row>22</xdr:row>
      <xdr:rowOff>28575</xdr:rowOff>
    </xdr:from>
    <xdr:to>
      <xdr:col>4</xdr:col>
      <xdr:colOff>200025</xdr:colOff>
      <xdr:row>22</xdr:row>
      <xdr:rowOff>28575</xdr:rowOff>
    </xdr:to>
    <xdr:sp macro="" textlink="">
      <xdr:nvSpPr>
        <xdr:cNvPr id="9" name="Line 9">
          <a:extLst>
            <a:ext uri="{FF2B5EF4-FFF2-40B4-BE49-F238E27FC236}">
              <a16:creationId xmlns:a16="http://schemas.microsoft.com/office/drawing/2014/main" id="{00000000-0008-0000-0400-000009000000}"/>
            </a:ext>
          </a:extLst>
        </xdr:cNvPr>
        <xdr:cNvSpPr>
          <a:spLocks noChangeShapeType="1"/>
        </xdr:cNvSpPr>
      </xdr:nvSpPr>
      <xdr:spPr bwMode="auto">
        <a:xfrm flipH="1">
          <a:off x="1457325" y="4229100"/>
          <a:ext cx="190500" cy="0"/>
        </a:xfrm>
        <a:prstGeom prst="line">
          <a:avLst/>
        </a:prstGeom>
        <a:noFill/>
        <a:ln w="19050">
          <a:solidFill>
            <a:srgbClr val="808080"/>
          </a:solidFill>
          <a:prstDash val="sysDot"/>
          <a:round/>
          <a:headEnd type="oval" w="sm" len="sm"/>
          <a:tailEnd type="arrow" w="sm" len="med"/>
        </a:ln>
        <a:extLst>
          <a:ext uri="{909E8E84-426E-40DD-AFC4-6F175D3DCCD1}">
            <a14:hiddenFill xmlns:a14="http://schemas.microsoft.com/office/drawing/2010/main">
              <a:noFill/>
            </a14:hiddenFill>
          </a:ext>
        </a:extLst>
      </xdr:spPr>
    </xdr:sp>
    <xdr:clientData/>
  </xdr:twoCellAnchor>
  <xdr:twoCellAnchor>
    <xdr:from>
      <xdr:col>4</xdr:col>
      <xdr:colOff>19050</xdr:colOff>
      <xdr:row>26</xdr:row>
      <xdr:rowOff>38100</xdr:rowOff>
    </xdr:from>
    <xdr:to>
      <xdr:col>4</xdr:col>
      <xdr:colOff>209550</xdr:colOff>
      <xdr:row>26</xdr:row>
      <xdr:rowOff>38100</xdr:rowOff>
    </xdr:to>
    <xdr:sp macro="" textlink="">
      <xdr:nvSpPr>
        <xdr:cNvPr id="10" name="Line 10">
          <a:extLst>
            <a:ext uri="{FF2B5EF4-FFF2-40B4-BE49-F238E27FC236}">
              <a16:creationId xmlns:a16="http://schemas.microsoft.com/office/drawing/2014/main" id="{00000000-0008-0000-0400-00000A000000}"/>
            </a:ext>
          </a:extLst>
        </xdr:cNvPr>
        <xdr:cNvSpPr>
          <a:spLocks noChangeShapeType="1"/>
        </xdr:cNvSpPr>
      </xdr:nvSpPr>
      <xdr:spPr bwMode="auto">
        <a:xfrm flipH="1">
          <a:off x="1466850" y="4933950"/>
          <a:ext cx="190500" cy="0"/>
        </a:xfrm>
        <a:prstGeom prst="line">
          <a:avLst/>
        </a:prstGeom>
        <a:noFill/>
        <a:ln w="19050">
          <a:solidFill>
            <a:srgbClr val="808080"/>
          </a:solidFill>
          <a:prstDash val="sysDot"/>
          <a:round/>
          <a:headEnd type="oval" w="sm" len="sm"/>
          <a:tailEnd type="arrow" w="sm" len="med"/>
        </a:ln>
        <a:extLst>
          <a:ext uri="{909E8E84-426E-40DD-AFC4-6F175D3DCCD1}">
            <a14:hiddenFill xmlns:a14="http://schemas.microsoft.com/office/drawing/2010/main">
              <a:noFill/>
            </a14:hiddenFill>
          </a:ext>
        </a:extLst>
      </xdr:spPr>
    </xdr:sp>
    <xdr:clientData/>
  </xdr:twoCellAnchor>
  <xdr:twoCellAnchor>
    <xdr:from>
      <xdr:col>4</xdr:col>
      <xdr:colOff>19050</xdr:colOff>
      <xdr:row>30</xdr:row>
      <xdr:rowOff>57150</xdr:rowOff>
    </xdr:from>
    <xdr:to>
      <xdr:col>4</xdr:col>
      <xdr:colOff>209550</xdr:colOff>
      <xdr:row>30</xdr:row>
      <xdr:rowOff>57150</xdr:rowOff>
    </xdr:to>
    <xdr:sp macro="" textlink="">
      <xdr:nvSpPr>
        <xdr:cNvPr id="11" name="Line 11">
          <a:extLst>
            <a:ext uri="{FF2B5EF4-FFF2-40B4-BE49-F238E27FC236}">
              <a16:creationId xmlns:a16="http://schemas.microsoft.com/office/drawing/2014/main" id="{00000000-0008-0000-0400-00000B000000}"/>
            </a:ext>
          </a:extLst>
        </xdr:cNvPr>
        <xdr:cNvSpPr>
          <a:spLocks noChangeShapeType="1"/>
        </xdr:cNvSpPr>
      </xdr:nvSpPr>
      <xdr:spPr bwMode="auto">
        <a:xfrm flipH="1">
          <a:off x="1466850" y="5648325"/>
          <a:ext cx="190500" cy="0"/>
        </a:xfrm>
        <a:prstGeom prst="line">
          <a:avLst/>
        </a:prstGeom>
        <a:noFill/>
        <a:ln w="19050">
          <a:solidFill>
            <a:srgbClr val="808080"/>
          </a:solidFill>
          <a:prstDash val="sysDot"/>
          <a:round/>
          <a:headEnd type="oval" w="sm" len="sm"/>
          <a:tailEnd type="arrow" w="sm" len="med"/>
        </a:ln>
        <a:extLst>
          <a:ext uri="{909E8E84-426E-40DD-AFC4-6F175D3DCCD1}">
            <a14:hiddenFill xmlns:a14="http://schemas.microsoft.com/office/drawing/2010/main">
              <a:noFill/>
            </a14:hiddenFill>
          </a:ext>
        </a:extLst>
      </xdr:spPr>
    </xdr:sp>
    <xdr:clientData/>
  </xdr:twoCellAnchor>
  <xdr:twoCellAnchor>
    <xdr:from>
      <xdr:col>14</xdr:col>
      <xdr:colOff>447675</xdr:colOff>
      <xdr:row>1</xdr:row>
      <xdr:rowOff>47625</xdr:rowOff>
    </xdr:from>
    <xdr:to>
      <xdr:col>17</xdr:col>
      <xdr:colOff>552449</xdr:colOff>
      <xdr:row>6</xdr:row>
      <xdr:rowOff>57150</xdr:rowOff>
    </xdr:to>
    <xdr:sp macro="" textlink="">
      <xdr:nvSpPr>
        <xdr:cNvPr id="12" name="円形吹き出し 11">
          <a:extLst>
            <a:ext uri="{FF2B5EF4-FFF2-40B4-BE49-F238E27FC236}">
              <a16:creationId xmlns:a16="http://schemas.microsoft.com/office/drawing/2014/main" id="{00000000-0008-0000-0400-00000C000000}"/>
            </a:ext>
          </a:extLst>
        </xdr:cNvPr>
        <xdr:cNvSpPr/>
      </xdr:nvSpPr>
      <xdr:spPr>
        <a:xfrm>
          <a:off x="5791200" y="266700"/>
          <a:ext cx="1981199" cy="866775"/>
        </a:xfrm>
        <a:prstGeom prst="wedgeEllipseCallout">
          <a:avLst>
            <a:gd name="adj1" fmla="val -35556"/>
            <a:gd name="adj2" fmla="val 36127"/>
          </a:avLst>
        </a:prstGeom>
        <a:solidFill>
          <a:schemeClr val="bg1"/>
        </a:solid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ja-JP" altLang="en-US" sz="2400" b="1" cap="none" spc="0">
              <a:ln w="12700">
                <a:solidFill>
                  <a:srgbClr val="FF0000"/>
                </a:solidFill>
                <a:prstDash val="solid"/>
              </a:ln>
              <a:solidFill>
                <a:schemeClr val="bg2">
                  <a:tint val="85000"/>
                  <a:satMod val="155000"/>
                </a:schemeClr>
              </a:solidFill>
              <a:effectLst>
                <a:outerShdw blurRad="41275" dist="20320" dir="1800000" algn="tl" rotWithShape="0">
                  <a:srgbClr val="000000">
                    <a:alpha val="40000"/>
                  </a:srgbClr>
                </a:outerShdw>
              </a:effectLst>
              <a:latin typeface="HGP創英角ﾎﾟｯﾌﾟ体" pitchFamily="50" charset="-128"/>
              <a:ea typeface="HGP創英角ﾎﾟｯﾌﾟ体" pitchFamily="50" charset="-128"/>
            </a:rPr>
            <a:t>記 入 例</a:t>
          </a:r>
        </a:p>
      </xdr:txBody>
    </xdr:sp>
    <xdr:clientData/>
  </xdr:twoCellAnchor>
  <xdr:twoCellAnchor>
    <xdr:from>
      <xdr:col>10</xdr:col>
      <xdr:colOff>342900</xdr:colOff>
      <xdr:row>2</xdr:row>
      <xdr:rowOff>85726</xdr:rowOff>
    </xdr:from>
    <xdr:to>
      <xdr:col>13</xdr:col>
      <xdr:colOff>295275</xdr:colOff>
      <xdr:row>4</xdr:row>
      <xdr:rowOff>85726</xdr:rowOff>
    </xdr:to>
    <xdr:sp macro="" textlink="">
      <xdr:nvSpPr>
        <xdr:cNvPr id="13" name="線吹き出し 1 (枠付き) 12">
          <a:extLst>
            <a:ext uri="{FF2B5EF4-FFF2-40B4-BE49-F238E27FC236}">
              <a16:creationId xmlns:a16="http://schemas.microsoft.com/office/drawing/2014/main" id="{00000000-0008-0000-0400-00000D000000}"/>
            </a:ext>
          </a:extLst>
        </xdr:cNvPr>
        <xdr:cNvSpPr/>
      </xdr:nvSpPr>
      <xdr:spPr>
        <a:xfrm>
          <a:off x="4200525" y="476251"/>
          <a:ext cx="1123950" cy="342900"/>
        </a:xfrm>
        <a:prstGeom prst="borderCallout1">
          <a:avLst>
            <a:gd name="adj1" fmla="val 18750"/>
            <a:gd name="adj2" fmla="val -8333"/>
            <a:gd name="adj3" fmla="val -74038"/>
            <a:gd name="adj4" fmla="val -23926"/>
          </a:avLst>
        </a:prstGeom>
        <a:solidFill>
          <a:sysClr val="window" lastClr="FFFFFF"/>
        </a:solidFill>
        <a:ln w="19050">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ja-JP" altLang="en-US" sz="900">
              <a:solidFill>
                <a:sysClr val="windowText" lastClr="000000"/>
              </a:solidFill>
            </a:rPr>
            <a:t>どちらかにチェック</a:t>
          </a:r>
        </a:p>
      </xdr:txBody>
    </xdr:sp>
    <xdr:clientData/>
  </xdr:twoCellAnchor>
  <xdr:twoCellAnchor>
    <xdr:from>
      <xdr:col>15</xdr:col>
      <xdr:colOff>533400</xdr:colOff>
      <xdr:row>6</xdr:row>
      <xdr:rowOff>209550</xdr:rowOff>
    </xdr:from>
    <xdr:to>
      <xdr:col>16</xdr:col>
      <xdr:colOff>295275</xdr:colOff>
      <xdr:row>9</xdr:row>
      <xdr:rowOff>133350</xdr:rowOff>
    </xdr:to>
    <xdr:sp macro="" textlink="">
      <xdr:nvSpPr>
        <xdr:cNvPr id="14" name="円形吹き出し 13">
          <a:extLst>
            <a:ext uri="{FF2B5EF4-FFF2-40B4-BE49-F238E27FC236}">
              <a16:creationId xmlns:a16="http://schemas.microsoft.com/office/drawing/2014/main" id="{00000000-0008-0000-0400-00000E000000}"/>
            </a:ext>
          </a:extLst>
        </xdr:cNvPr>
        <xdr:cNvSpPr/>
      </xdr:nvSpPr>
      <xdr:spPr>
        <a:xfrm>
          <a:off x="6534150" y="1285875"/>
          <a:ext cx="419100" cy="552450"/>
        </a:xfrm>
        <a:prstGeom prst="wedgeEllipseCallout">
          <a:avLst>
            <a:gd name="adj1" fmla="val -6547"/>
            <a:gd name="adj2" fmla="val 41346"/>
          </a:avLst>
        </a:prstGeom>
        <a:solidFill>
          <a:sysClr val="window" lastClr="FFFFFF"/>
        </a:solidFill>
        <a:ln w="19050">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ja-JP" altLang="en-US" sz="900">
              <a:solidFill>
                <a:schemeClr val="tx1"/>
              </a:solidFill>
            </a:rPr>
            <a:t>押印</a:t>
          </a:r>
          <a:endParaRPr kumimoji="1" lang="en-US" altLang="ja-JP" sz="900">
            <a:solidFill>
              <a:schemeClr val="tx1"/>
            </a:solidFill>
          </a:endParaRPr>
        </a:p>
      </xdr:txBody>
    </xdr:sp>
    <xdr:clientData/>
  </xdr:twoCellAnchor>
  <xdr:twoCellAnchor>
    <xdr:from>
      <xdr:col>1</xdr:col>
      <xdr:colOff>180975</xdr:colOff>
      <xdr:row>34</xdr:row>
      <xdr:rowOff>38099</xdr:rowOff>
    </xdr:from>
    <xdr:to>
      <xdr:col>14</xdr:col>
      <xdr:colOff>321317</xdr:colOff>
      <xdr:row>34</xdr:row>
      <xdr:rowOff>2524124</xdr:rowOff>
    </xdr:to>
    <xdr:pic>
      <xdr:nvPicPr>
        <xdr:cNvPr id="15" name="図 29" descr="無題">
          <a:extLst>
            <a:ext uri="{FF2B5EF4-FFF2-40B4-BE49-F238E27FC236}">
              <a16:creationId xmlns:a16="http://schemas.microsoft.com/office/drawing/2014/main" id="{00000000-0008-0000-0400-00000F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42925" y="6391274"/>
          <a:ext cx="5121917" cy="2486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38</xdr:col>
      <xdr:colOff>57150</xdr:colOff>
      <xdr:row>67</xdr:row>
      <xdr:rowOff>28575</xdr:rowOff>
    </xdr:from>
    <xdr:to>
      <xdr:col>39</xdr:col>
      <xdr:colOff>114300</xdr:colOff>
      <xdr:row>68</xdr:row>
      <xdr:rowOff>114300</xdr:rowOff>
    </xdr:to>
    <xdr:sp macro="" textlink="">
      <xdr:nvSpPr>
        <xdr:cNvPr id="2" name="Oval 1">
          <a:extLst>
            <a:ext uri="{FF2B5EF4-FFF2-40B4-BE49-F238E27FC236}">
              <a16:creationId xmlns:a16="http://schemas.microsoft.com/office/drawing/2014/main" id="{00000000-0008-0000-0500-000002000000}"/>
            </a:ext>
          </a:extLst>
        </xdr:cNvPr>
        <xdr:cNvSpPr>
          <a:spLocks noChangeArrowheads="1"/>
        </xdr:cNvSpPr>
      </xdr:nvSpPr>
      <xdr:spPr bwMode="auto">
        <a:xfrm>
          <a:off x="6429375" y="9810750"/>
          <a:ext cx="219075" cy="219075"/>
        </a:xfrm>
        <a:prstGeom prst="ellipse">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26</xdr:col>
      <xdr:colOff>133350</xdr:colOff>
      <xdr:row>74</xdr:row>
      <xdr:rowOff>104775</xdr:rowOff>
    </xdr:from>
    <xdr:to>
      <xdr:col>28</xdr:col>
      <xdr:colOff>28575</xdr:colOff>
      <xdr:row>76</xdr:row>
      <xdr:rowOff>38100</xdr:rowOff>
    </xdr:to>
    <xdr:sp macro="" textlink="">
      <xdr:nvSpPr>
        <xdr:cNvPr id="3" name="Oval 1">
          <a:extLst>
            <a:ext uri="{FF2B5EF4-FFF2-40B4-BE49-F238E27FC236}">
              <a16:creationId xmlns:a16="http://schemas.microsoft.com/office/drawing/2014/main" id="{00000000-0008-0000-0500-000003000000}"/>
            </a:ext>
          </a:extLst>
        </xdr:cNvPr>
        <xdr:cNvSpPr>
          <a:spLocks noChangeArrowheads="1"/>
        </xdr:cNvSpPr>
      </xdr:nvSpPr>
      <xdr:spPr bwMode="auto">
        <a:xfrm>
          <a:off x="4562475" y="10934700"/>
          <a:ext cx="219075" cy="238125"/>
        </a:xfrm>
        <a:prstGeom prst="ellipse">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26</xdr:col>
      <xdr:colOff>82501</xdr:colOff>
      <xdr:row>31</xdr:row>
      <xdr:rowOff>3448</xdr:rowOff>
    </xdr:from>
    <xdr:to>
      <xdr:col>26</xdr:col>
      <xdr:colOff>82501</xdr:colOff>
      <xdr:row>35</xdr:row>
      <xdr:rowOff>123265</xdr:rowOff>
    </xdr:to>
    <xdr:cxnSp macro="">
      <xdr:nvCxnSpPr>
        <xdr:cNvPr id="4" name="直線コネクタ 3">
          <a:extLst>
            <a:ext uri="{FF2B5EF4-FFF2-40B4-BE49-F238E27FC236}">
              <a16:creationId xmlns:a16="http://schemas.microsoft.com/office/drawing/2014/main" id="{00000000-0008-0000-0500-000004000000}"/>
            </a:ext>
          </a:extLst>
        </xdr:cNvPr>
        <xdr:cNvCxnSpPr/>
      </xdr:nvCxnSpPr>
      <xdr:spPr>
        <a:xfrm flipV="1">
          <a:off x="4511626" y="4556398"/>
          <a:ext cx="0" cy="710367"/>
        </a:xfrm>
        <a:prstGeom prst="line">
          <a:avLst/>
        </a:prstGeom>
        <a:ln w="6350">
          <a:solidFill>
            <a:schemeClr val="tx1"/>
          </a:solidFill>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18</xdr:col>
      <xdr:colOff>59951</xdr:colOff>
      <xdr:row>31</xdr:row>
      <xdr:rowOff>0</xdr:rowOff>
    </xdr:from>
    <xdr:to>
      <xdr:col>18</xdr:col>
      <xdr:colOff>61460</xdr:colOff>
      <xdr:row>36</xdr:row>
      <xdr:rowOff>5604</xdr:rowOff>
    </xdr:to>
    <xdr:cxnSp macro="">
      <xdr:nvCxnSpPr>
        <xdr:cNvPr id="5" name="直線コネクタ 4">
          <a:extLst>
            <a:ext uri="{FF2B5EF4-FFF2-40B4-BE49-F238E27FC236}">
              <a16:creationId xmlns:a16="http://schemas.microsoft.com/office/drawing/2014/main" id="{00000000-0008-0000-0500-000005000000}"/>
            </a:ext>
          </a:extLst>
        </xdr:cNvPr>
        <xdr:cNvCxnSpPr/>
      </xdr:nvCxnSpPr>
      <xdr:spPr>
        <a:xfrm flipH="1" flipV="1">
          <a:off x="3193676" y="4552950"/>
          <a:ext cx="1509" cy="729504"/>
        </a:xfrm>
        <a:prstGeom prst="line">
          <a:avLst/>
        </a:prstGeom>
        <a:ln w="6350">
          <a:solidFill>
            <a:schemeClr val="tx1"/>
          </a:solidFill>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12</xdr:col>
      <xdr:colOff>125170</xdr:colOff>
      <xdr:row>31</xdr:row>
      <xdr:rowOff>896</xdr:rowOff>
    </xdr:from>
    <xdr:to>
      <xdr:col>12</xdr:col>
      <xdr:colOff>125170</xdr:colOff>
      <xdr:row>36</xdr:row>
      <xdr:rowOff>45</xdr:rowOff>
    </xdr:to>
    <xdr:cxnSp macro="">
      <xdr:nvCxnSpPr>
        <xdr:cNvPr id="6" name="直線コネクタ 5">
          <a:extLst>
            <a:ext uri="{FF2B5EF4-FFF2-40B4-BE49-F238E27FC236}">
              <a16:creationId xmlns:a16="http://schemas.microsoft.com/office/drawing/2014/main" id="{00000000-0008-0000-0500-000006000000}"/>
            </a:ext>
          </a:extLst>
        </xdr:cNvPr>
        <xdr:cNvCxnSpPr/>
      </xdr:nvCxnSpPr>
      <xdr:spPr>
        <a:xfrm flipV="1">
          <a:off x="2287345" y="4553846"/>
          <a:ext cx="0" cy="723049"/>
        </a:xfrm>
        <a:prstGeom prst="line">
          <a:avLst/>
        </a:prstGeom>
        <a:ln w="6350">
          <a:solidFill>
            <a:schemeClr val="tx1"/>
          </a:solidFill>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15</xdr:col>
      <xdr:colOff>106680</xdr:colOff>
      <xdr:row>31</xdr:row>
      <xdr:rowOff>7328</xdr:rowOff>
    </xdr:from>
    <xdr:to>
      <xdr:col>15</xdr:col>
      <xdr:colOff>106680</xdr:colOff>
      <xdr:row>36</xdr:row>
      <xdr:rowOff>5603</xdr:rowOff>
    </xdr:to>
    <xdr:cxnSp macro="">
      <xdr:nvCxnSpPr>
        <xdr:cNvPr id="7" name="直線コネクタ 6">
          <a:extLst>
            <a:ext uri="{FF2B5EF4-FFF2-40B4-BE49-F238E27FC236}">
              <a16:creationId xmlns:a16="http://schemas.microsoft.com/office/drawing/2014/main" id="{00000000-0008-0000-0500-000007000000}"/>
            </a:ext>
          </a:extLst>
        </xdr:cNvPr>
        <xdr:cNvCxnSpPr/>
      </xdr:nvCxnSpPr>
      <xdr:spPr>
        <a:xfrm flipV="1">
          <a:off x="2754630" y="4560278"/>
          <a:ext cx="0" cy="722175"/>
        </a:xfrm>
        <a:prstGeom prst="line">
          <a:avLst/>
        </a:prstGeom>
        <a:ln w="6350">
          <a:solidFill>
            <a:schemeClr val="tx1"/>
          </a:solidFill>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21</xdr:col>
      <xdr:colOff>5569</xdr:colOff>
      <xdr:row>31</xdr:row>
      <xdr:rowOff>5861</xdr:rowOff>
    </xdr:from>
    <xdr:to>
      <xdr:col>21</xdr:col>
      <xdr:colOff>5569</xdr:colOff>
      <xdr:row>35</xdr:row>
      <xdr:rowOff>123091</xdr:rowOff>
    </xdr:to>
    <xdr:cxnSp macro="">
      <xdr:nvCxnSpPr>
        <xdr:cNvPr id="8" name="直線コネクタ 7">
          <a:extLst>
            <a:ext uri="{FF2B5EF4-FFF2-40B4-BE49-F238E27FC236}">
              <a16:creationId xmlns:a16="http://schemas.microsoft.com/office/drawing/2014/main" id="{00000000-0008-0000-0500-000008000000}"/>
            </a:ext>
          </a:extLst>
        </xdr:cNvPr>
        <xdr:cNvCxnSpPr/>
      </xdr:nvCxnSpPr>
      <xdr:spPr>
        <a:xfrm flipV="1">
          <a:off x="3625069" y="4558811"/>
          <a:ext cx="0" cy="707780"/>
        </a:xfrm>
        <a:prstGeom prst="line">
          <a:avLst/>
        </a:prstGeom>
        <a:ln w="6350">
          <a:solidFill>
            <a:schemeClr val="tx1"/>
          </a:solidFill>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23</xdr:col>
      <xdr:colOff>118111</xdr:colOff>
      <xdr:row>31</xdr:row>
      <xdr:rowOff>6120</xdr:rowOff>
    </xdr:from>
    <xdr:to>
      <xdr:col>23</xdr:col>
      <xdr:colOff>118111</xdr:colOff>
      <xdr:row>35</xdr:row>
      <xdr:rowOff>123350</xdr:rowOff>
    </xdr:to>
    <xdr:cxnSp macro="">
      <xdr:nvCxnSpPr>
        <xdr:cNvPr id="9" name="直線コネクタ 8">
          <a:extLst>
            <a:ext uri="{FF2B5EF4-FFF2-40B4-BE49-F238E27FC236}">
              <a16:creationId xmlns:a16="http://schemas.microsoft.com/office/drawing/2014/main" id="{00000000-0008-0000-0500-000009000000}"/>
            </a:ext>
          </a:extLst>
        </xdr:cNvPr>
        <xdr:cNvCxnSpPr/>
      </xdr:nvCxnSpPr>
      <xdr:spPr>
        <a:xfrm flipV="1">
          <a:off x="4061461" y="4559070"/>
          <a:ext cx="0" cy="707780"/>
        </a:xfrm>
        <a:prstGeom prst="line">
          <a:avLst/>
        </a:prstGeom>
        <a:ln w="6350">
          <a:solidFill>
            <a:schemeClr val="tx1"/>
          </a:solidFill>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34</xdr:col>
      <xdr:colOff>102758</xdr:colOff>
      <xdr:row>31</xdr:row>
      <xdr:rowOff>896</xdr:rowOff>
    </xdr:from>
    <xdr:to>
      <xdr:col>34</xdr:col>
      <xdr:colOff>103017</xdr:colOff>
      <xdr:row>36</xdr:row>
      <xdr:rowOff>6422</xdr:rowOff>
    </xdr:to>
    <xdr:cxnSp macro="">
      <xdr:nvCxnSpPr>
        <xdr:cNvPr id="10" name="直線コネクタ 9">
          <a:extLst>
            <a:ext uri="{FF2B5EF4-FFF2-40B4-BE49-F238E27FC236}">
              <a16:creationId xmlns:a16="http://schemas.microsoft.com/office/drawing/2014/main" id="{00000000-0008-0000-0500-00000A000000}"/>
            </a:ext>
          </a:extLst>
        </xdr:cNvPr>
        <xdr:cNvCxnSpPr/>
      </xdr:nvCxnSpPr>
      <xdr:spPr>
        <a:xfrm flipH="1" flipV="1">
          <a:off x="5827283" y="4553846"/>
          <a:ext cx="259" cy="729426"/>
        </a:xfrm>
        <a:prstGeom prst="line">
          <a:avLst/>
        </a:prstGeom>
        <a:ln w="6350">
          <a:solidFill>
            <a:schemeClr val="tx1"/>
          </a:solidFill>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29</xdr:col>
      <xdr:colOff>34876</xdr:colOff>
      <xdr:row>31</xdr:row>
      <xdr:rowOff>7585</xdr:rowOff>
    </xdr:from>
    <xdr:to>
      <xdr:col>29</xdr:col>
      <xdr:colOff>34876</xdr:colOff>
      <xdr:row>35</xdr:row>
      <xdr:rowOff>124815</xdr:rowOff>
    </xdr:to>
    <xdr:cxnSp macro="">
      <xdr:nvCxnSpPr>
        <xdr:cNvPr id="11" name="直線コネクタ 10">
          <a:extLst>
            <a:ext uri="{FF2B5EF4-FFF2-40B4-BE49-F238E27FC236}">
              <a16:creationId xmlns:a16="http://schemas.microsoft.com/office/drawing/2014/main" id="{00000000-0008-0000-0500-00000B000000}"/>
            </a:ext>
          </a:extLst>
        </xdr:cNvPr>
        <xdr:cNvCxnSpPr/>
      </xdr:nvCxnSpPr>
      <xdr:spPr>
        <a:xfrm flipV="1">
          <a:off x="4949776" y="4560535"/>
          <a:ext cx="0" cy="707780"/>
        </a:xfrm>
        <a:prstGeom prst="line">
          <a:avLst/>
        </a:prstGeom>
        <a:ln w="6350">
          <a:solidFill>
            <a:schemeClr val="tx1"/>
          </a:solidFill>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31</xdr:col>
      <xdr:colOff>146685</xdr:colOff>
      <xdr:row>31</xdr:row>
      <xdr:rowOff>5861</xdr:rowOff>
    </xdr:from>
    <xdr:to>
      <xdr:col>31</xdr:col>
      <xdr:colOff>146685</xdr:colOff>
      <xdr:row>35</xdr:row>
      <xdr:rowOff>123091</xdr:rowOff>
    </xdr:to>
    <xdr:cxnSp macro="">
      <xdr:nvCxnSpPr>
        <xdr:cNvPr id="12" name="直線コネクタ 11">
          <a:extLst>
            <a:ext uri="{FF2B5EF4-FFF2-40B4-BE49-F238E27FC236}">
              <a16:creationId xmlns:a16="http://schemas.microsoft.com/office/drawing/2014/main" id="{00000000-0008-0000-0500-00000C000000}"/>
            </a:ext>
          </a:extLst>
        </xdr:cNvPr>
        <xdr:cNvCxnSpPr/>
      </xdr:nvCxnSpPr>
      <xdr:spPr>
        <a:xfrm flipV="1">
          <a:off x="5385435" y="4558811"/>
          <a:ext cx="0" cy="707780"/>
        </a:xfrm>
        <a:prstGeom prst="line">
          <a:avLst/>
        </a:prstGeom>
        <a:ln w="6350">
          <a:solidFill>
            <a:schemeClr val="tx1"/>
          </a:solidFill>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37</xdr:col>
      <xdr:colOff>73709</xdr:colOff>
      <xdr:row>31</xdr:row>
      <xdr:rowOff>6724</xdr:rowOff>
    </xdr:from>
    <xdr:to>
      <xdr:col>37</xdr:col>
      <xdr:colOff>73709</xdr:colOff>
      <xdr:row>35</xdr:row>
      <xdr:rowOff>121368</xdr:rowOff>
    </xdr:to>
    <xdr:cxnSp macro="">
      <xdr:nvCxnSpPr>
        <xdr:cNvPr id="13" name="直線コネクタ 12">
          <a:extLst>
            <a:ext uri="{FF2B5EF4-FFF2-40B4-BE49-F238E27FC236}">
              <a16:creationId xmlns:a16="http://schemas.microsoft.com/office/drawing/2014/main" id="{00000000-0008-0000-0500-00000D000000}"/>
            </a:ext>
          </a:extLst>
        </xdr:cNvPr>
        <xdr:cNvCxnSpPr/>
      </xdr:nvCxnSpPr>
      <xdr:spPr>
        <a:xfrm flipV="1">
          <a:off x="6284009" y="4559674"/>
          <a:ext cx="0" cy="705194"/>
        </a:xfrm>
        <a:prstGeom prst="line">
          <a:avLst/>
        </a:prstGeom>
        <a:ln w="6350">
          <a:solidFill>
            <a:schemeClr val="tx1"/>
          </a:solidFill>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40</xdr:col>
      <xdr:colOff>59055</xdr:colOff>
      <xdr:row>31</xdr:row>
      <xdr:rowOff>20990</xdr:rowOff>
    </xdr:from>
    <xdr:to>
      <xdr:col>40</xdr:col>
      <xdr:colOff>59055</xdr:colOff>
      <xdr:row>36</xdr:row>
      <xdr:rowOff>4794</xdr:rowOff>
    </xdr:to>
    <xdr:cxnSp macro="">
      <xdr:nvCxnSpPr>
        <xdr:cNvPr id="14" name="直線コネクタ 13">
          <a:extLst>
            <a:ext uri="{FF2B5EF4-FFF2-40B4-BE49-F238E27FC236}">
              <a16:creationId xmlns:a16="http://schemas.microsoft.com/office/drawing/2014/main" id="{00000000-0008-0000-0500-00000E000000}"/>
            </a:ext>
          </a:extLst>
        </xdr:cNvPr>
        <xdr:cNvCxnSpPr/>
      </xdr:nvCxnSpPr>
      <xdr:spPr>
        <a:xfrm flipV="1">
          <a:off x="6755130" y="4573940"/>
          <a:ext cx="0" cy="707704"/>
        </a:xfrm>
        <a:prstGeom prst="line">
          <a:avLst/>
        </a:prstGeom>
        <a:ln w="6350">
          <a:solidFill>
            <a:schemeClr val="tx1"/>
          </a:solidFill>
        </a:ln>
      </xdr:spPr>
      <xdr:style>
        <a:lnRef idx="1">
          <a:schemeClr val="accent2"/>
        </a:lnRef>
        <a:fillRef idx="0">
          <a:schemeClr val="accent2"/>
        </a:fillRef>
        <a:effectRef idx="0">
          <a:schemeClr val="accent2"/>
        </a:effectRef>
        <a:fontRef idx="minor">
          <a:schemeClr val="tx1"/>
        </a:fontRef>
      </xdr:style>
    </xdr:cxnSp>
    <xdr:clientData/>
  </xdr:twoCellAnchor>
</xdr:wsDr>
</file>

<file path=xl/drawings/drawing6.xml><?xml version="1.0" encoding="utf-8"?>
<xdr:wsDr xmlns:xdr="http://schemas.openxmlformats.org/drawingml/2006/spreadsheetDrawing" xmlns:a="http://schemas.openxmlformats.org/drawingml/2006/main">
  <xdr:twoCellAnchor>
    <xdr:from>
      <xdr:col>5</xdr:col>
      <xdr:colOff>581025</xdr:colOff>
      <xdr:row>10</xdr:row>
      <xdr:rowOff>28575</xdr:rowOff>
    </xdr:from>
    <xdr:to>
      <xdr:col>5</xdr:col>
      <xdr:colOff>1152525</xdr:colOff>
      <xdr:row>11</xdr:row>
      <xdr:rowOff>333375</xdr:rowOff>
    </xdr:to>
    <xdr:sp macro="" textlink="">
      <xdr:nvSpPr>
        <xdr:cNvPr id="237186" name="Oval 106">
          <a:extLst>
            <a:ext uri="{FF2B5EF4-FFF2-40B4-BE49-F238E27FC236}">
              <a16:creationId xmlns:a16="http://schemas.microsoft.com/office/drawing/2014/main" id="{00000000-0008-0000-0600-0000829E0300}"/>
            </a:ext>
          </a:extLst>
        </xdr:cNvPr>
        <xdr:cNvSpPr>
          <a:spLocks noChangeAspect="1" noChangeArrowheads="1"/>
        </xdr:cNvSpPr>
      </xdr:nvSpPr>
      <xdr:spPr bwMode="auto">
        <a:xfrm>
          <a:off x="5915025" y="2209800"/>
          <a:ext cx="571500" cy="552450"/>
        </a:xfrm>
        <a:prstGeom prst="ellipse">
          <a:avLst/>
        </a:prstGeom>
        <a:noFill/>
        <a:ln w="28575" algn="ctr">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xdr:col>
      <xdr:colOff>1000125</xdr:colOff>
      <xdr:row>19</xdr:row>
      <xdr:rowOff>95251</xdr:rowOff>
    </xdr:from>
    <xdr:to>
      <xdr:col>1</xdr:col>
      <xdr:colOff>1219200</xdr:colOff>
      <xdr:row>20</xdr:row>
      <xdr:rowOff>142876</xdr:rowOff>
    </xdr:to>
    <xdr:sp macro="" textlink="">
      <xdr:nvSpPr>
        <xdr:cNvPr id="48241" name="Oval 113">
          <a:extLst>
            <a:ext uri="{FF2B5EF4-FFF2-40B4-BE49-F238E27FC236}">
              <a16:creationId xmlns:a16="http://schemas.microsoft.com/office/drawing/2014/main" id="{00000000-0008-0000-0600-000071BC0000}"/>
            </a:ext>
          </a:extLst>
        </xdr:cNvPr>
        <xdr:cNvSpPr>
          <a:spLocks noChangeArrowheads="1"/>
        </xdr:cNvSpPr>
      </xdr:nvSpPr>
      <xdr:spPr bwMode="auto">
        <a:xfrm>
          <a:off x="2143125" y="4200526"/>
          <a:ext cx="219075" cy="238125"/>
        </a:xfrm>
        <a:prstGeom prst="ellipse">
          <a:avLst/>
        </a:prstGeom>
        <a:solidFill>
          <a:srgbClr val="FFFFFF"/>
        </a:solidFill>
        <a:ln w="9525" algn="ctr">
          <a:solidFill>
            <a:srgbClr val="808080"/>
          </a:solidFill>
          <a:round/>
          <a:headEnd/>
          <a:tailEnd/>
        </a:ln>
        <a:effectLst/>
      </xdr:spPr>
      <xdr:txBody>
        <a:bodyPr vertOverflow="clip" wrap="square" lIns="27432" tIns="18288" rIns="27432" bIns="0" anchor="t" upright="1"/>
        <a:lstStyle/>
        <a:p>
          <a:pPr algn="ctr" rtl="0">
            <a:defRPr sz="1000"/>
          </a:pPr>
          <a:r>
            <a:rPr lang="ja-JP" altLang="en-US" sz="800" b="0" i="0" u="none" strike="noStrike" baseline="0">
              <a:solidFill>
                <a:srgbClr val="808080"/>
              </a:solidFill>
              <a:latin typeface="ＭＳ Ｐゴシック"/>
              <a:ea typeface="ＭＳ Ｐゴシック"/>
            </a:rPr>
            <a:t>印</a:t>
          </a:r>
        </a:p>
      </xdr:txBody>
    </xdr:sp>
    <xdr:clientData/>
  </xdr:twoCellAnchor>
  <xdr:twoCellAnchor>
    <xdr:from>
      <xdr:col>2</xdr:col>
      <xdr:colOff>657224</xdr:colOff>
      <xdr:row>19</xdr:row>
      <xdr:rowOff>104776</xdr:rowOff>
    </xdr:from>
    <xdr:to>
      <xdr:col>2</xdr:col>
      <xdr:colOff>847724</xdr:colOff>
      <xdr:row>20</xdr:row>
      <xdr:rowOff>152401</xdr:rowOff>
    </xdr:to>
    <xdr:sp macro="" textlink="">
      <xdr:nvSpPr>
        <xdr:cNvPr id="48243" name="Oval 115">
          <a:extLst>
            <a:ext uri="{FF2B5EF4-FFF2-40B4-BE49-F238E27FC236}">
              <a16:creationId xmlns:a16="http://schemas.microsoft.com/office/drawing/2014/main" id="{00000000-0008-0000-0600-000073BC0000}"/>
            </a:ext>
          </a:extLst>
        </xdr:cNvPr>
        <xdr:cNvSpPr>
          <a:spLocks noChangeArrowheads="1"/>
        </xdr:cNvSpPr>
      </xdr:nvSpPr>
      <xdr:spPr bwMode="auto">
        <a:xfrm flipH="1">
          <a:off x="3133724" y="4210051"/>
          <a:ext cx="190500" cy="238125"/>
        </a:xfrm>
        <a:prstGeom prst="ellipse">
          <a:avLst/>
        </a:prstGeom>
        <a:solidFill>
          <a:srgbClr val="FFFFFF"/>
        </a:solidFill>
        <a:ln w="9525" algn="ctr">
          <a:solidFill>
            <a:srgbClr val="808080"/>
          </a:solidFill>
          <a:round/>
          <a:headEnd/>
          <a:tailEnd/>
        </a:ln>
        <a:effectLst/>
      </xdr:spPr>
      <xdr:txBody>
        <a:bodyPr vertOverflow="clip" wrap="square" lIns="27432" tIns="18288" rIns="27432" bIns="0" anchor="t" upright="1"/>
        <a:lstStyle/>
        <a:p>
          <a:pPr algn="ctr" rtl="0">
            <a:defRPr sz="1000"/>
          </a:pPr>
          <a:r>
            <a:rPr lang="ja-JP" altLang="en-US" sz="800" b="0" i="0" u="none" strike="noStrike" baseline="0">
              <a:solidFill>
                <a:srgbClr val="808080"/>
              </a:solidFill>
              <a:latin typeface="ＭＳ Ｐゴシック"/>
              <a:ea typeface="ＭＳ Ｐゴシック"/>
            </a:rPr>
            <a:t>印</a:t>
          </a:r>
        </a:p>
      </xdr:txBody>
    </xdr:sp>
    <xdr:clientData/>
  </xdr:twoCellAnchor>
  <xdr:twoCellAnchor>
    <xdr:from>
      <xdr:col>0</xdr:col>
      <xdr:colOff>38100</xdr:colOff>
      <xdr:row>68</xdr:row>
      <xdr:rowOff>38100</xdr:rowOff>
    </xdr:from>
    <xdr:to>
      <xdr:col>1</xdr:col>
      <xdr:colOff>447675</xdr:colOff>
      <xdr:row>70</xdr:row>
      <xdr:rowOff>152400</xdr:rowOff>
    </xdr:to>
    <xdr:sp macro="" textlink="">
      <xdr:nvSpPr>
        <xdr:cNvPr id="48253" name="Rectangle 125">
          <a:extLst>
            <a:ext uri="{FF2B5EF4-FFF2-40B4-BE49-F238E27FC236}">
              <a16:creationId xmlns:a16="http://schemas.microsoft.com/office/drawing/2014/main" id="{00000000-0008-0000-0600-00007DBC0000}"/>
            </a:ext>
          </a:extLst>
        </xdr:cNvPr>
        <xdr:cNvSpPr>
          <a:spLocks noChangeArrowheads="1"/>
        </xdr:cNvSpPr>
      </xdr:nvSpPr>
      <xdr:spPr bwMode="auto">
        <a:xfrm>
          <a:off x="38100" y="12963525"/>
          <a:ext cx="1419225" cy="457200"/>
        </a:xfrm>
        <a:prstGeom prst="rect">
          <a:avLst/>
        </a:prstGeom>
        <a:solidFill>
          <a:srgbClr val="FFFFFF"/>
        </a:solidFill>
        <a:ln w="9525" algn="ctr">
          <a:solidFill>
            <a:srgbClr val="000000"/>
          </a:solidFill>
          <a:miter lim="800000"/>
          <a:headEnd/>
          <a:tailEnd/>
        </a:ln>
        <a:effectLst/>
      </xdr:spPr>
      <xdr:txBody>
        <a:bodyPr vertOverflow="clip" wrap="square" lIns="27432" tIns="18288" rIns="0" bIns="18288" anchor="ctr" upright="1"/>
        <a:lstStyle/>
        <a:p>
          <a:pPr algn="l" rtl="0">
            <a:defRPr sz="1000"/>
          </a:pPr>
          <a:r>
            <a:rPr lang="ja-JP" altLang="en-US" sz="1100" b="0" i="0" u="none" strike="noStrike" baseline="0">
              <a:solidFill>
                <a:srgbClr val="000000"/>
              </a:solidFill>
              <a:latin typeface="ＭＳ Ｐ明朝"/>
              <a:ea typeface="ＭＳ Ｐ明朝"/>
            </a:rPr>
            <a:t>会計管理課</a:t>
          </a:r>
        </a:p>
        <a:p>
          <a:pPr algn="l" rtl="0">
            <a:lnSpc>
              <a:spcPts val="1200"/>
            </a:lnSpc>
            <a:defRPr sz="1000"/>
          </a:pPr>
          <a:r>
            <a:rPr lang="ja-JP" altLang="en-US" sz="1100" b="0" i="0" u="none" strike="noStrike" baseline="0">
              <a:solidFill>
                <a:srgbClr val="000000"/>
              </a:solidFill>
              <a:latin typeface="ＭＳ Ｐ明朝"/>
              <a:ea typeface="ＭＳ Ｐ明朝"/>
            </a:rPr>
            <a:t>受　　　　 付</a:t>
          </a:r>
        </a:p>
      </xdr:txBody>
    </xdr:sp>
    <xdr:clientData/>
  </xdr:twoCellAnchor>
  <xdr:twoCellAnchor>
    <xdr:from>
      <xdr:col>0</xdr:col>
      <xdr:colOff>838200</xdr:colOff>
      <xdr:row>68</xdr:row>
      <xdr:rowOff>47625</xdr:rowOff>
    </xdr:from>
    <xdr:to>
      <xdr:col>0</xdr:col>
      <xdr:colOff>838200</xdr:colOff>
      <xdr:row>70</xdr:row>
      <xdr:rowOff>152400</xdr:rowOff>
    </xdr:to>
    <xdr:sp macro="" textlink="">
      <xdr:nvSpPr>
        <xdr:cNvPr id="237190" name="Line 126">
          <a:extLst>
            <a:ext uri="{FF2B5EF4-FFF2-40B4-BE49-F238E27FC236}">
              <a16:creationId xmlns:a16="http://schemas.microsoft.com/office/drawing/2014/main" id="{00000000-0008-0000-0600-0000869E0300}"/>
            </a:ext>
          </a:extLst>
        </xdr:cNvPr>
        <xdr:cNvSpPr>
          <a:spLocks noChangeShapeType="1"/>
        </xdr:cNvSpPr>
      </xdr:nvSpPr>
      <xdr:spPr bwMode="auto">
        <a:xfrm>
          <a:off x="838200" y="12982575"/>
          <a:ext cx="0" cy="447675"/>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1628775</xdr:colOff>
      <xdr:row>13</xdr:row>
      <xdr:rowOff>104775</xdr:rowOff>
    </xdr:from>
    <xdr:to>
      <xdr:col>5</xdr:col>
      <xdr:colOff>1600200</xdr:colOff>
      <xdr:row>13</xdr:row>
      <xdr:rowOff>104775</xdr:rowOff>
    </xdr:to>
    <xdr:cxnSp macro="">
      <xdr:nvCxnSpPr>
        <xdr:cNvPr id="14" name="直線コネクタ 13">
          <a:extLst>
            <a:ext uri="{FF2B5EF4-FFF2-40B4-BE49-F238E27FC236}">
              <a16:creationId xmlns:a16="http://schemas.microsoft.com/office/drawing/2014/main" id="{00000000-0008-0000-0600-00000E000000}"/>
            </a:ext>
          </a:extLst>
        </xdr:cNvPr>
        <xdr:cNvCxnSpPr/>
      </xdr:nvCxnSpPr>
      <xdr:spPr>
        <a:xfrm>
          <a:off x="4876800" y="895350"/>
          <a:ext cx="169545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476250</xdr:colOff>
      <xdr:row>21</xdr:row>
      <xdr:rowOff>0</xdr:rowOff>
    </xdr:from>
    <xdr:to>
      <xdr:col>11</xdr:col>
      <xdr:colOff>266700</xdr:colOff>
      <xdr:row>25</xdr:row>
      <xdr:rowOff>57150</xdr:rowOff>
    </xdr:to>
    <xdr:sp macro="" textlink="">
      <xdr:nvSpPr>
        <xdr:cNvPr id="12" name="テキスト ボックス 11">
          <a:extLst>
            <a:ext uri="{FF2B5EF4-FFF2-40B4-BE49-F238E27FC236}">
              <a16:creationId xmlns:a16="http://schemas.microsoft.com/office/drawing/2014/main" id="{00000000-0008-0000-0600-00000C000000}"/>
            </a:ext>
          </a:extLst>
        </xdr:cNvPr>
        <xdr:cNvSpPr txBox="1"/>
      </xdr:nvSpPr>
      <xdr:spPr>
        <a:xfrm>
          <a:off x="7172325" y="3676649"/>
          <a:ext cx="3733800" cy="742951"/>
        </a:xfrm>
        <a:prstGeom prst="rect">
          <a:avLst/>
        </a:prstGeom>
        <a:solidFill>
          <a:srgbClr val="FFFF00"/>
        </a:solidFill>
        <a:ln w="31750" cmpd="sng">
          <a:solidFill>
            <a:srgbClr val="FF0000"/>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kumimoji="1" lang="ja-JP" altLang="en-US" sz="1100">
              <a:solidFill>
                <a:schemeClr val="dk1"/>
              </a:solidFill>
              <a:latin typeface="+mn-lt"/>
              <a:ea typeface="+mn-ea"/>
              <a:cs typeface="+mn-cs"/>
            </a:rPr>
            <a:t>雇用保険料率が</a:t>
          </a:r>
          <a:r>
            <a:rPr kumimoji="1" lang="ja-JP" altLang="ja-JP" sz="1100">
              <a:solidFill>
                <a:schemeClr val="dk1"/>
              </a:solidFill>
              <a:latin typeface="+mn-lt"/>
              <a:ea typeface="+mn-ea"/>
              <a:cs typeface="+mn-cs"/>
            </a:rPr>
            <a:t>平成２４年度より変更になりました。</a:t>
          </a:r>
          <a:endParaRPr kumimoji="1" lang="en-US" altLang="ja-JP" sz="1100">
            <a:solidFill>
              <a:schemeClr val="dk1"/>
            </a:solidFill>
            <a:latin typeface="+mn-lt"/>
            <a:ea typeface="+mn-ea"/>
            <a:cs typeface="+mn-cs"/>
          </a:endParaRPr>
        </a:p>
        <a:p>
          <a:r>
            <a:rPr kumimoji="1" lang="ja-JP" altLang="en-US" sz="1100"/>
            <a:t>計算式の赤字部分を入力時に確認してください。</a:t>
          </a:r>
          <a:endParaRPr kumimoji="1" lang="en-US" altLang="ja-JP" sz="1100"/>
        </a:p>
        <a:p>
          <a:r>
            <a:rPr kumimoji="1" lang="en-US" altLang="ja-JP" sz="1200" b="1">
              <a:latin typeface="+mn-ea"/>
              <a:ea typeface="+mn-ea"/>
            </a:rPr>
            <a:t>=IF(D15="</a:t>
          </a:r>
          <a:r>
            <a:rPr kumimoji="1" lang="ja-JP" altLang="en-US" sz="1200" b="1">
              <a:latin typeface="+mn-ea"/>
              <a:ea typeface="+mn-ea"/>
            </a:rPr>
            <a:t>有り</a:t>
          </a:r>
          <a:r>
            <a:rPr kumimoji="1" lang="en-US" altLang="ja-JP" sz="1200" b="1">
              <a:latin typeface="+mn-ea"/>
              <a:ea typeface="+mn-ea"/>
            </a:rPr>
            <a:t>",ROUNDDOWN($D$18*</a:t>
          </a:r>
          <a:r>
            <a:rPr kumimoji="1" lang="en-US" altLang="ja-JP" sz="1200" b="1">
              <a:solidFill>
                <a:srgbClr val="FF0000"/>
              </a:solidFill>
              <a:latin typeface="+mn-ea"/>
              <a:ea typeface="+mn-ea"/>
            </a:rPr>
            <a:t>5</a:t>
          </a:r>
          <a:r>
            <a:rPr kumimoji="1" lang="en-US" altLang="ja-JP" sz="1200" b="1">
              <a:latin typeface="+mn-ea"/>
              <a:ea typeface="+mn-ea"/>
            </a:rPr>
            <a:t>/</a:t>
          </a:r>
          <a:r>
            <a:rPr kumimoji="1" lang="en-US" altLang="ja-JP" sz="1200" b="0">
              <a:latin typeface="+mn-ea"/>
              <a:ea typeface="+mn-ea"/>
            </a:rPr>
            <a:t>1000,</a:t>
          </a:r>
          <a:r>
            <a:rPr kumimoji="1" lang="en-US" altLang="ja-JP" sz="1200" b="1">
              <a:latin typeface="+mn-ea"/>
              <a:ea typeface="+mn-ea"/>
            </a:rPr>
            <a:t>0),0)</a:t>
          </a:r>
          <a:endParaRPr kumimoji="1" lang="ja-JP" altLang="en-US" sz="1200" b="1">
            <a:latin typeface="+mn-ea"/>
            <a:ea typeface="+mn-ea"/>
          </a:endParaRPr>
        </a:p>
      </xdr:txBody>
    </xdr:sp>
    <xdr:clientData/>
  </xdr:twoCellAnchor>
  <xdr:twoCellAnchor>
    <xdr:from>
      <xdr:col>6</xdr:col>
      <xdr:colOff>133350</xdr:colOff>
      <xdr:row>21</xdr:row>
      <xdr:rowOff>0</xdr:rowOff>
    </xdr:from>
    <xdr:to>
      <xdr:col>6</xdr:col>
      <xdr:colOff>457200</xdr:colOff>
      <xdr:row>22</xdr:row>
      <xdr:rowOff>28575</xdr:rowOff>
    </xdr:to>
    <xdr:sp macro="" textlink="">
      <xdr:nvSpPr>
        <xdr:cNvPr id="16" name="左矢印 15">
          <a:extLst>
            <a:ext uri="{FF2B5EF4-FFF2-40B4-BE49-F238E27FC236}">
              <a16:creationId xmlns:a16="http://schemas.microsoft.com/office/drawing/2014/main" id="{00000000-0008-0000-0600-000010000000}"/>
            </a:ext>
          </a:extLst>
        </xdr:cNvPr>
        <xdr:cNvSpPr/>
      </xdr:nvSpPr>
      <xdr:spPr>
        <a:xfrm>
          <a:off x="6829425" y="3781425"/>
          <a:ext cx="323850" cy="238125"/>
        </a:xfrm>
        <a:prstGeom prst="leftArrow">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ja-JP" altLang="en-US"/>
        </a:p>
      </xdr:txBody>
    </xdr:sp>
    <xdr:clientData/>
  </xdr:twoCellAnchor>
  <xdr:twoCellAnchor>
    <xdr:from>
      <xdr:col>1</xdr:col>
      <xdr:colOff>95250</xdr:colOff>
      <xdr:row>19</xdr:row>
      <xdr:rowOff>114300</xdr:rowOff>
    </xdr:from>
    <xdr:to>
      <xdr:col>1</xdr:col>
      <xdr:colOff>285750</xdr:colOff>
      <xdr:row>20</xdr:row>
      <xdr:rowOff>152400</xdr:rowOff>
    </xdr:to>
    <xdr:sp macro="" textlink="">
      <xdr:nvSpPr>
        <xdr:cNvPr id="18" name="Oval 113">
          <a:extLst>
            <a:ext uri="{FF2B5EF4-FFF2-40B4-BE49-F238E27FC236}">
              <a16:creationId xmlns:a16="http://schemas.microsoft.com/office/drawing/2014/main" id="{00000000-0008-0000-0600-000012000000}"/>
            </a:ext>
          </a:extLst>
        </xdr:cNvPr>
        <xdr:cNvSpPr>
          <a:spLocks noChangeArrowheads="1"/>
        </xdr:cNvSpPr>
      </xdr:nvSpPr>
      <xdr:spPr bwMode="auto">
        <a:xfrm>
          <a:off x="1238250" y="4219575"/>
          <a:ext cx="190500" cy="228600"/>
        </a:xfrm>
        <a:prstGeom prst="ellipse">
          <a:avLst/>
        </a:prstGeom>
        <a:solidFill>
          <a:srgbClr val="FFFFFF"/>
        </a:solidFill>
        <a:ln w="9525" algn="ctr">
          <a:solidFill>
            <a:srgbClr val="808080"/>
          </a:solidFill>
          <a:round/>
          <a:headEnd/>
          <a:tailEnd/>
        </a:ln>
        <a:effectLst/>
      </xdr:spPr>
      <xdr:txBody>
        <a:bodyPr vertOverflow="clip" wrap="square" lIns="27432" tIns="18288" rIns="27432" bIns="0" anchor="t" upright="1"/>
        <a:lstStyle/>
        <a:p>
          <a:pPr algn="ctr" rtl="0">
            <a:defRPr sz="1000"/>
          </a:pPr>
          <a:r>
            <a:rPr lang="ja-JP" altLang="en-US" sz="800" b="0" i="0" u="none" strike="noStrike" baseline="0">
              <a:solidFill>
                <a:srgbClr val="808080"/>
              </a:solidFill>
              <a:latin typeface="ＭＳ Ｐゴシック"/>
              <a:ea typeface="ＭＳ Ｐゴシック"/>
            </a:rPr>
            <a:t>印</a:t>
          </a:r>
        </a:p>
      </xdr:txBody>
    </xdr:sp>
    <xdr:clientData/>
  </xdr:twoCellAnchor>
  <xdr:twoCellAnchor>
    <xdr:from>
      <xdr:col>9</xdr:col>
      <xdr:colOff>133350</xdr:colOff>
      <xdr:row>10</xdr:row>
      <xdr:rowOff>76200</xdr:rowOff>
    </xdr:from>
    <xdr:to>
      <xdr:col>10</xdr:col>
      <xdr:colOff>790575</xdr:colOff>
      <xdr:row>12</xdr:row>
      <xdr:rowOff>47625</xdr:rowOff>
    </xdr:to>
    <xdr:sp macro="" textlink="">
      <xdr:nvSpPr>
        <xdr:cNvPr id="17" name="円形吹き出し 16">
          <a:extLst>
            <a:ext uri="{FF2B5EF4-FFF2-40B4-BE49-F238E27FC236}">
              <a16:creationId xmlns:a16="http://schemas.microsoft.com/office/drawing/2014/main" id="{00000000-0008-0000-0600-000011000000}"/>
            </a:ext>
          </a:extLst>
        </xdr:cNvPr>
        <xdr:cNvSpPr/>
      </xdr:nvSpPr>
      <xdr:spPr>
        <a:xfrm>
          <a:off x="9486900" y="2257425"/>
          <a:ext cx="1762125" cy="571500"/>
        </a:xfrm>
        <a:prstGeom prst="wedgeEllipseCallout">
          <a:avLst>
            <a:gd name="adj1" fmla="val -20283"/>
            <a:gd name="adj2" fmla="val -85833"/>
          </a:avLst>
        </a:prstGeom>
        <a:solidFill>
          <a:schemeClr val="accent5">
            <a:lumMod val="40000"/>
            <a:lumOff val="60000"/>
          </a:schemeClr>
        </a:solidFill>
        <a:ln>
          <a:solidFill>
            <a:srgbClr val="00B0F0"/>
          </a:solidFill>
        </a:ln>
      </xdr:spPr>
      <xdr:style>
        <a:lnRef idx="2">
          <a:schemeClr val="accent6"/>
        </a:lnRef>
        <a:fillRef idx="1">
          <a:schemeClr val="lt1"/>
        </a:fillRef>
        <a:effectRef idx="0">
          <a:schemeClr val="accent6"/>
        </a:effectRef>
        <a:fontRef idx="minor">
          <a:schemeClr val="dk1"/>
        </a:fontRef>
      </xdr:style>
      <xdr:txBody>
        <a:bodyPr vertOverflow="clip" rtlCol="0" anchor="ctr"/>
        <a:lstStyle/>
        <a:p>
          <a:pPr algn="ctr"/>
          <a:r>
            <a:rPr kumimoji="1" lang="ja-JP" altLang="en-US" sz="1100"/>
            <a:t>さわらないでね！</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4</xdr:col>
      <xdr:colOff>419100</xdr:colOff>
      <xdr:row>23</xdr:row>
      <xdr:rowOff>76200</xdr:rowOff>
    </xdr:from>
    <xdr:to>
      <xdr:col>5</xdr:col>
      <xdr:colOff>685800</xdr:colOff>
      <xdr:row>26</xdr:row>
      <xdr:rowOff>238125</xdr:rowOff>
    </xdr:to>
    <xdr:pic>
      <xdr:nvPicPr>
        <xdr:cNvPr id="195365" name="Picture 2">
          <a:extLst>
            <a:ext uri="{FF2B5EF4-FFF2-40B4-BE49-F238E27FC236}">
              <a16:creationId xmlns:a16="http://schemas.microsoft.com/office/drawing/2014/main" id="{00000000-0008-0000-0700-000025FB02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rot="-60000">
          <a:off x="5257800" y="7162800"/>
          <a:ext cx="1114425" cy="1076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923925</xdr:colOff>
      <xdr:row>24</xdr:row>
      <xdr:rowOff>171449</xdr:rowOff>
    </xdr:from>
    <xdr:to>
      <xdr:col>4</xdr:col>
      <xdr:colOff>752475</xdr:colOff>
      <xdr:row>25</xdr:row>
      <xdr:rowOff>238124</xdr:rowOff>
    </xdr:to>
    <xdr:sp macro="" textlink="">
      <xdr:nvSpPr>
        <xdr:cNvPr id="4" name="Text Box 1">
          <a:extLst>
            <a:ext uri="{FF2B5EF4-FFF2-40B4-BE49-F238E27FC236}">
              <a16:creationId xmlns:a16="http://schemas.microsoft.com/office/drawing/2014/main" id="{00000000-0008-0000-0700-000004000000}"/>
            </a:ext>
          </a:extLst>
        </xdr:cNvPr>
        <xdr:cNvSpPr txBox="1">
          <a:spLocks noChangeArrowheads="1"/>
        </xdr:cNvSpPr>
      </xdr:nvSpPr>
      <xdr:spPr bwMode="auto">
        <a:xfrm>
          <a:off x="2495550" y="7562849"/>
          <a:ext cx="3095625" cy="371475"/>
        </a:xfrm>
        <a:prstGeom prst="rect">
          <a:avLst/>
        </a:prstGeom>
        <a:noFill/>
        <a:ln w="9525" algn="ctr">
          <a:noFill/>
          <a:miter lim="800000"/>
          <a:headEnd/>
          <a:tailEnd/>
        </a:ln>
        <a:effectLst/>
      </xdr:spPr>
      <xdr:txBody>
        <a:bodyPr vertOverflow="clip" wrap="square" lIns="36576" tIns="22860" rIns="0" bIns="0" anchor="ctr" upright="1"/>
        <a:lstStyle/>
        <a:p>
          <a:pPr algn="l" rtl="0">
            <a:defRPr sz="1000"/>
          </a:pPr>
          <a:r>
            <a:rPr lang="ja-JP" altLang="en-US" sz="1400" b="0" i="0" u="none" strike="noStrike" baseline="0">
              <a:solidFill>
                <a:srgbClr val="000000"/>
              </a:solidFill>
              <a:latin typeface="ＭＳ Ｐゴシック"/>
              <a:ea typeface="ＭＳ Ｐゴシック"/>
            </a:rPr>
            <a:t>公立大学法人首都大学東京理事長</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447675</xdr:colOff>
      <xdr:row>32</xdr:row>
      <xdr:rowOff>0</xdr:rowOff>
    </xdr:from>
    <xdr:to>
      <xdr:col>0</xdr:col>
      <xdr:colOff>1419225</xdr:colOff>
      <xdr:row>35</xdr:row>
      <xdr:rowOff>323850</xdr:rowOff>
    </xdr:to>
    <xdr:sp macro="" textlink="">
      <xdr:nvSpPr>
        <xdr:cNvPr id="79888" name="Rectangle 16">
          <a:extLst>
            <a:ext uri="{FF2B5EF4-FFF2-40B4-BE49-F238E27FC236}">
              <a16:creationId xmlns:a16="http://schemas.microsoft.com/office/drawing/2014/main" id="{00000000-0008-0000-0800-000010380100}"/>
            </a:ext>
          </a:extLst>
        </xdr:cNvPr>
        <xdr:cNvSpPr>
          <a:spLocks noChangeArrowheads="1"/>
        </xdr:cNvSpPr>
      </xdr:nvSpPr>
      <xdr:spPr bwMode="auto">
        <a:xfrm>
          <a:off x="447675" y="9982200"/>
          <a:ext cx="971550" cy="1038225"/>
        </a:xfrm>
        <a:prstGeom prst="rect">
          <a:avLst/>
        </a:prstGeom>
        <a:solidFill>
          <a:srgbClr val="FFFFFF"/>
        </a:solidFill>
        <a:ln w="9525" algn="ctr">
          <a:solidFill>
            <a:srgbClr val="000000"/>
          </a:solidFill>
          <a:miter lim="800000"/>
          <a:headEnd/>
          <a:tailEnd/>
        </a:ln>
        <a:effectLst/>
      </xdr:spPr>
      <xdr:txBody>
        <a:bodyPr vertOverflow="clip" wrap="square" lIns="27432" tIns="18288" rIns="27432" bIns="0" anchor="t" upright="1"/>
        <a:lstStyle/>
        <a:p>
          <a:pPr algn="ctr" rtl="0">
            <a:lnSpc>
              <a:spcPts val="1300"/>
            </a:lnSpc>
            <a:defRPr sz="1000"/>
          </a:pPr>
          <a:r>
            <a:rPr lang="ja-JP" altLang="en-US" sz="1100" b="0" i="0" u="none" strike="noStrike" baseline="0">
              <a:solidFill>
                <a:srgbClr val="000000"/>
              </a:solidFill>
              <a:latin typeface="ＭＳ Ｐ明朝"/>
              <a:ea typeface="ＭＳ Ｐ明朝"/>
            </a:rPr>
            <a:t>会計管理課</a:t>
          </a:r>
        </a:p>
        <a:p>
          <a:pPr algn="ctr" rtl="0">
            <a:lnSpc>
              <a:spcPts val="1300"/>
            </a:lnSpc>
            <a:defRPr sz="1000"/>
          </a:pPr>
          <a:r>
            <a:rPr lang="ja-JP" altLang="en-US" sz="1100" b="0" i="0" u="none" strike="noStrike" baseline="0">
              <a:solidFill>
                <a:srgbClr val="000000"/>
              </a:solidFill>
              <a:latin typeface="ＭＳ Ｐ明朝"/>
              <a:ea typeface="ＭＳ Ｐ明朝"/>
            </a:rPr>
            <a:t>受付</a:t>
          </a:r>
        </a:p>
      </xdr:txBody>
    </xdr:sp>
    <xdr:clientData/>
  </xdr:twoCellAnchor>
  <xdr:twoCellAnchor>
    <xdr:from>
      <xdr:col>0</xdr:col>
      <xdr:colOff>447675</xdr:colOff>
      <xdr:row>33</xdr:row>
      <xdr:rowOff>171450</xdr:rowOff>
    </xdr:from>
    <xdr:to>
      <xdr:col>0</xdr:col>
      <xdr:colOff>1419225</xdr:colOff>
      <xdr:row>33</xdr:row>
      <xdr:rowOff>171450</xdr:rowOff>
    </xdr:to>
    <xdr:sp macro="" textlink="">
      <xdr:nvSpPr>
        <xdr:cNvPr id="237807" name="Line 17">
          <a:extLst>
            <a:ext uri="{FF2B5EF4-FFF2-40B4-BE49-F238E27FC236}">
              <a16:creationId xmlns:a16="http://schemas.microsoft.com/office/drawing/2014/main" id="{00000000-0008-0000-0800-0000EFA00300}"/>
            </a:ext>
          </a:extLst>
        </xdr:cNvPr>
        <xdr:cNvSpPr>
          <a:spLocks noChangeShapeType="1"/>
        </xdr:cNvSpPr>
      </xdr:nvSpPr>
      <xdr:spPr bwMode="auto">
        <a:xfrm>
          <a:off x="447675" y="10772775"/>
          <a:ext cx="9715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247650</xdr:colOff>
      <xdr:row>0</xdr:row>
      <xdr:rowOff>28575</xdr:rowOff>
    </xdr:from>
    <xdr:to>
      <xdr:col>5</xdr:col>
      <xdr:colOff>771525</xdr:colOff>
      <xdr:row>1</xdr:row>
      <xdr:rowOff>342900</xdr:rowOff>
    </xdr:to>
    <xdr:sp macro="" textlink="">
      <xdr:nvSpPr>
        <xdr:cNvPr id="237808" name="Oval 24">
          <a:extLst>
            <a:ext uri="{FF2B5EF4-FFF2-40B4-BE49-F238E27FC236}">
              <a16:creationId xmlns:a16="http://schemas.microsoft.com/office/drawing/2014/main" id="{00000000-0008-0000-0800-0000F0A00300}"/>
            </a:ext>
          </a:extLst>
        </xdr:cNvPr>
        <xdr:cNvSpPr>
          <a:spLocks noChangeAspect="1" noChangeArrowheads="1"/>
        </xdr:cNvSpPr>
      </xdr:nvSpPr>
      <xdr:spPr bwMode="auto">
        <a:xfrm>
          <a:off x="6991350" y="28575"/>
          <a:ext cx="523875" cy="485775"/>
        </a:xfrm>
        <a:prstGeom prst="ellipse">
          <a:avLst/>
        </a:prstGeom>
        <a:noFill/>
        <a:ln w="28575" algn="ctr">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6</xdr:col>
      <xdr:colOff>533400</xdr:colOff>
      <xdr:row>22</xdr:row>
      <xdr:rowOff>114300</xdr:rowOff>
    </xdr:from>
    <xdr:to>
      <xdr:col>12</xdr:col>
      <xdr:colOff>152400</xdr:colOff>
      <xdr:row>25</xdr:row>
      <xdr:rowOff>104776</xdr:rowOff>
    </xdr:to>
    <xdr:sp macro="" textlink="">
      <xdr:nvSpPr>
        <xdr:cNvPr id="5" name="テキスト ボックス 4">
          <a:extLst>
            <a:ext uri="{FF2B5EF4-FFF2-40B4-BE49-F238E27FC236}">
              <a16:creationId xmlns:a16="http://schemas.microsoft.com/office/drawing/2014/main" id="{00000000-0008-0000-0800-000005000000}"/>
            </a:ext>
          </a:extLst>
        </xdr:cNvPr>
        <xdr:cNvSpPr txBox="1"/>
      </xdr:nvSpPr>
      <xdr:spPr>
        <a:xfrm>
          <a:off x="8258175" y="7610475"/>
          <a:ext cx="3733800" cy="1076326"/>
        </a:xfrm>
        <a:prstGeom prst="rect">
          <a:avLst/>
        </a:prstGeom>
        <a:solidFill>
          <a:srgbClr val="FFFF00"/>
        </a:solidFill>
        <a:ln w="31750" cmpd="sng">
          <a:solidFill>
            <a:srgbClr val="FF0000"/>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kumimoji="1" lang="ja-JP" altLang="en-US" sz="1100">
              <a:solidFill>
                <a:schemeClr val="dk1"/>
              </a:solidFill>
              <a:latin typeface="+mn-lt"/>
              <a:ea typeface="+mn-ea"/>
              <a:cs typeface="+mn-cs"/>
            </a:rPr>
            <a:t>雇用保険料率が</a:t>
          </a:r>
          <a:r>
            <a:rPr kumimoji="1" lang="ja-JP" altLang="ja-JP" sz="1100">
              <a:solidFill>
                <a:schemeClr val="dk1"/>
              </a:solidFill>
              <a:latin typeface="+mn-lt"/>
              <a:ea typeface="+mn-ea"/>
              <a:cs typeface="+mn-cs"/>
            </a:rPr>
            <a:t>平成２４年度より変更になりました。</a:t>
          </a:r>
          <a:endParaRPr kumimoji="1" lang="en-US" altLang="ja-JP" sz="1100">
            <a:solidFill>
              <a:schemeClr val="dk1"/>
            </a:solidFill>
            <a:latin typeface="+mn-lt"/>
            <a:ea typeface="+mn-ea"/>
            <a:cs typeface="+mn-cs"/>
          </a:endParaRPr>
        </a:p>
        <a:p>
          <a:r>
            <a:rPr kumimoji="1" lang="ja-JP" altLang="en-US" sz="1100"/>
            <a:t>計算式の赤字部分を入力時に確認してください。</a:t>
          </a:r>
          <a:endParaRPr kumimoji="1" lang="en-US" altLang="ja-JP" sz="1100"/>
        </a:p>
        <a:p>
          <a:r>
            <a:rPr kumimoji="1" lang="en-US" altLang="ja-JP" sz="1200" b="1">
              <a:latin typeface="+mn-ea"/>
              <a:ea typeface="+mn-ea"/>
            </a:rPr>
            <a:t>=IF(D15="</a:t>
          </a:r>
          <a:r>
            <a:rPr kumimoji="1" lang="ja-JP" altLang="en-US" sz="1200" b="1">
              <a:latin typeface="+mn-ea"/>
              <a:ea typeface="+mn-ea"/>
            </a:rPr>
            <a:t>有り</a:t>
          </a:r>
          <a:r>
            <a:rPr kumimoji="1" lang="en-US" altLang="ja-JP" sz="1200" b="1">
              <a:latin typeface="+mn-ea"/>
              <a:ea typeface="+mn-ea"/>
            </a:rPr>
            <a:t>",ROUNDDOWN($D$18*</a:t>
          </a:r>
          <a:r>
            <a:rPr kumimoji="1" lang="en-US" altLang="ja-JP" sz="1200" b="1">
              <a:solidFill>
                <a:srgbClr val="FF0000"/>
              </a:solidFill>
              <a:latin typeface="+mn-ea"/>
              <a:ea typeface="+mn-ea"/>
            </a:rPr>
            <a:t>5</a:t>
          </a:r>
          <a:r>
            <a:rPr kumimoji="1" lang="en-US" altLang="ja-JP" sz="1200" b="1">
              <a:latin typeface="+mn-ea"/>
              <a:ea typeface="+mn-ea"/>
            </a:rPr>
            <a:t>/</a:t>
          </a:r>
          <a:r>
            <a:rPr kumimoji="1" lang="en-US" altLang="ja-JP" sz="1200" b="0">
              <a:latin typeface="+mn-ea"/>
              <a:ea typeface="+mn-ea"/>
            </a:rPr>
            <a:t>1000,</a:t>
          </a:r>
          <a:r>
            <a:rPr kumimoji="1" lang="en-US" altLang="ja-JP" sz="1200" b="1">
              <a:latin typeface="+mn-ea"/>
              <a:ea typeface="+mn-ea"/>
            </a:rPr>
            <a:t>0),0)</a:t>
          </a:r>
          <a:endParaRPr kumimoji="1" lang="ja-JP" altLang="en-US" sz="1200" b="1">
            <a:latin typeface="+mn-ea"/>
            <a:ea typeface="+mn-ea"/>
          </a:endParaRPr>
        </a:p>
      </xdr:txBody>
    </xdr:sp>
    <xdr:clientData/>
  </xdr:twoCellAnchor>
  <xdr:twoCellAnchor>
    <xdr:from>
      <xdr:col>6</xdr:col>
      <xdr:colOff>180975</xdr:colOff>
      <xdr:row>23</xdr:row>
      <xdr:rowOff>114301</xdr:rowOff>
    </xdr:from>
    <xdr:to>
      <xdr:col>6</xdr:col>
      <xdr:colOff>504825</xdr:colOff>
      <xdr:row>23</xdr:row>
      <xdr:rowOff>352426</xdr:rowOff>
    </xdr:to>
    <xdr:sp macro="" textlink="">
      <xdr:nvSpPr>
        <xdr:cNvPr id="6" name="左矢印 5">
          <a:extLst>
            <a:ext uri="{FF2B5EF4-FFF2-40B4-BE49-F238E27FC236}">
              <a16:creationId xmlns:a16="http://schemas.microsoft.com/office/drawing/2014/main" id="{00000000-0008-0000-0800-000006000000}"/>
            </a:ext>
          </a:extLst>
        </xdr:cNvPr>
        <xdr:cNvSpPr/>
      </xdr:nvSpPr>
      <xdr:spPr>
        <a:xfrm>
          <a:off x="7905750" y="7972426"/>
          <a:ext cx="323850" cy="238125"/>
        </a:xfrm>
        <a:prstGeom prst="leftArrow">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ja-JP" altLang="en-US"/>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4</xdr:col>
      <xdr:colOff>428625</xdr:colOff>
      <xdr:row>23</xdr:row>
      <xdr:rowOff>142875</xdr:rowOff>
    </xdr:from>
    <xdr:to>
      <xdr:col>5</xdr:col>
      <xdr:colOff>695325</xdr:colOff>
      <xdr:row>27</xdr:row>
      <xdr:rowOff>0</xdr:rowOff>
    </xdr:to>
    <xdr:pic>
      <xdr:nvPicPr>
        <xdr:cNvPr id="197413" name="Picture 2">
          <a:extLst>
            <a:ext uri="{FF2B5EF4-FFF2-40B4-BE49-F238E27FC236}">
              <a16:creationId xmlns:a16="http://schemas.microsoft.com/office/drawing/2014/main" id="{00000000-0008-0000-0900-0000250303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rot="-60000">
          <a:off x="5267325" y="7229475"/>
          <a:ext cx="1114425" cy="1076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923925</xdr:colOff>
      <xdr:row>24</xdr:row>
      <xdr:rowOff>238126</xdr:rowOff>
    </xdr:from>
    <xdr:to>
      <xdr:col>4</xdr:col>
      <xdr:colOff>695325</xdr:colOff>
      <xdr:row>25</xdr:row>
      <xdr:rowOff>228600</xdr:rowOff>
    </xdr:to>
    <xdr:sp macro="" textlink="">
      <xdr:nvSpPr>
        <xdr:cNvPr id="91137" name="Text Box 1">
          <a:extLst>
            <a:ext uri="{FF2B5EF4-FFF2-40B4-BE49-F238E27FC236}">
              <a16:creationId xmlns:a16="http://schemas.microsoft.com/office/drawing/2014/main" id="{00000000-0008-0000-0900-000001640100}"/>
            </a:ext>
          </a:extLst>
        </xdr:cNvPr>
        <xdr:cNvSpPr txBox="1">
          <a:spLocks noChangeArrowheads="1"/>
        </xdr:cNvSpPr>
      </xdr:nvSpPr>
      <xdr:spPr bwMode="auto">
        <a:xfrm>
          <a:off x="2495550" y="7629526"/>
          <a:ext cx="3038475" cy="295274"/>
        </a:xfrm>
        <a:prstGeom prst="rect">
          <a:avLst/>
        </a:prstGeom>
        <a:noFill/>
        <a:ln w="9525" algn="ctr">
          <a:noFill/>
          <a:miter lim="800000"/>
          <a:headEnd/>
          <a:tailEnd/>
        </a:ln>
        <a:effectLst/>
      </xdr:spPr>
      <xdr:txBody>
        <a:bodyPr vertOverflow="clip" wrap="square" lIns="36576" tIns="22860" rIns="0" bIns="0" anchor="t" upright="1"/>
        <a:lstStyle/>
        <a:p>
          <a:pPr algn="l" rtl="0">
            <a:defRPr sz="1000"/>
          </a:pPr>
          <a:r>
            <a:rPr lang="ja-JP" altLang="en-US" sz="1400" b="0" i="0" u="none" strike="noStrike" baseline="0">
              <a:solidFill>
                <a:srgbClr val="000000"/>
              </a:solidFill>
              <a:latin typeface="ＭＳ Ｐゴシック"/>
              <a:ea typeface="ＭＳ Ｐゴシック"/>
            </a:rPr>
            <a:t>公立大学法人首都大学東京理事長</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landisk\disk\Documents%20and%20Settings\jimu\&#12487;&#12473;&#12463;&#12488;&#12483;&#12503;\&#27096;&#24335;&#38598;&#65288;&#25945;&#21729;&#36865;&#20184;&#28168;&#12415;&#65289;\&#27096;&#24335;&#38598;170801\&#20154;&#20107;&#20418;\12&#12288;&#21220;&#21209;&#26178;&#38291;&#21046;&#24230;\&#21029;&#32025;&#65297;&#12539;&#65298;&#12289;&#21029;&#35352;&#31532;&#65297;&#12539;&#65298;&#12539;&#65301;&#21495;&#27096;&#24335;.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Ts-htgl48b\kaikei\Documents%20and%20Settings\jimu\Local%20Settings\Temporary%20Internet%20Files\Content.IE5\9G4NTX41\&#20154;&#20107;&#20418;\12&#12288;&#21220;&#21209;&#26178;&#38291;&#21046;&#24230;\&#21029;&#32025;&#65297;&#12539;&#65298;&#12289;&#21029;&#35352;&#31532;&#65297;&#12539;&#65298;&#12539;&#65301;&#21495;&#27096;&#24335;.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別紙１"/>
      <sheetName val="別紙２"/>
      <sheetName val="別記第１号様式"/>
      <sheetName val="別記第２号様式"/>
      <sheetName val="別記第５号様式"/>
    </sheetNames>
    <sheetDataSet>
      <sheetData sheetId="0"/>
      <sheetData sheetId="1"/>
      <sheetData sheetId="2"/>
      <sheetData sheetId="3"/>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別紙１"/>
      <sheetName val="別紙２"/>
      <sheetName val="別記第１号様式"/>
      <sheetName val="別記第２号様式"/>
      <sheetName val="別記第５号様式"/>
    </sheetNames>
    <sheetDataSet>
      <sheetData sheetId="0"/>
      <sheetData sheetId="1"/>
      <sheetData sheetId="2"/>
      <sheetData sheetId="3"/>
      <sheetData sheetId="4"/>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xDef>
      <a:spPr>
        <a:solidFill>
          <a:schemeClr val="lt1"/>
        </a:solidFill>
        <a:ln w="9525" cmpd="sng">
          <a:solidFill>
            <a:schemeClr val="lt1">
              <a:shade val="50000"/>
            </a:schemeClr>
          </a:solidFill>
        </a:ln>
      </a:spPr>
      <a:bodyPr vertOverflow="clip" wrap="square" rtlCol="0" anchor="t"/>
      <a:lstStyle>
        <a:defPPr>
          <a:defRPr kumimoji="1" sz="1100"/>
        </a:defPPr>
      </a:lstStyle>
      <a:style>
        <a:lnRef idx="0">
          <a:scrgbClr r="0" g="0" b="0"/>
        </a:lnRef>
        <a:fillRef idx="0">
          <a:scrgbClr r="0" g="0" b="0"/>
        </a:fillRef>
        <a:effectRef idx="0">
          <a:scrgbClr r="0" g="0" b="0"/>
        </a:effectRef>
        <a:fontRef idx="minor">
          <a:schemeClr val="dk1"/>
        </a:fontRef>
      </a:style>
    </a:tx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8.xml"/><Relationship Id="rId1" Type="http://schemas.openxmlformats.org/officeDocument/2006/relationships/printerSettings" Target="../printerSettings/printerSettings9.bin"/><Relationship Id="rId4" Type="http://schemas.openxmlformats.org/officeDocument/2006/relationships/comments" Target="../comments4.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5.xml"/><Relationship Id="rId1" Type="http://schemas.openxmlformats.org/officeDocument/2006/relationships/printerSettings" Target="../printerSettings/printerSettings5.bin"/><Relationship Id="rId4" Type="http://schemas.openxmlformats.org/officeDocument/2006/relationships/comments" Target="../comments2.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6.xml"/><Relationship Id="rId1" Type="http://schemas.openxmlformats.org/officeDocument/2006/relationships/printerSettings" Target="../printerSettings/printerSettings7.bin"/><Relationship Id="rId4"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indexed="12"/>
    <pageSetUpPr fitToPage="1"/>
  </sheetPr>
  <dimension ref="A1:AQ59"/>
  <sheetViews>
    <sheetView tabSelected="1" workbookViewId="0">
      <selection activeCell="AN25" sqref="AN25"/>
    </sheetView>
  </sheetViews>
  <sheetFormatPr defaultColWidth="8.625" defaultRowHeight="12.75"/>
  <cols>
    <col min="1" max="39" width="2.625" style="450" customWidth="1"/>
    <col min="40" max="42" width="13.625" style="452" customWidth="1"/>
    <col min="43" max="43" width="9.375" style="452" bestFit="1" customWidth="1"/>
    <col min="44" max="16384" width="8.625" style="452"/>
  </cols>
  <sheetData>
    <row r="1" spans="1:39" ht="21.75" customHeight="1">
      <c r="A1" s="449"/>
      <c r="AB1" s="775"/>
      <c r="AC1" s="775"/>
      <c r="AD1" s="451"/>
      <c r="AE1" s="451"/>
      <c r="AF1" s="451"/>
      <c r="AM1" s="451"/>
    </row>
    <row r="2" spans="1:39" ht="30" customHeight="1" thickBot="1">
      <c r="A2" s="453" t="s">
        <v>298</v>
      </c>
      <c r="Q2" s="776"/>
      <c r="R2" s="776"/>
      <c r="S2" s="776"/>
      <c r="T2" s="776"/>
      <c r="U2" s="776"/>
      <c r="V2" s="776"/>
      <c r="W2" s="548"/>
      <c r="X2" s="776"/>
      <c r="Y2" s="776"/>
      <c r="Z2" s="548"/>
      <c r="AA2" s="776"/>
      <c r="AB2" s="776"/>
      <c r="AC2" s="548"/>
      <c r="AD2" s="548"/>
      <c r="AG2"/>
    </row>
    <row r="3" spans="1:39" ht="20.25" customHeight="1">
      <c r="A3" s="777" t="s">
        <v>299</v>
      </c>
      <c r="B3" s="778"/>
      <c r="C3" s="779"/>
      <c r="D3" s="780"/>
      <c r="E3" s="781"/>
      <c r="F3" s="781"/>
      <c r="G3" s="781"/>
      <c r="H3" s="781"/>
      <c r="I3" s="781"/>
      <c r="J3" s="781"/>
      <c r="K3" s="781"/>
      <c r="L3" s="781"/>
      <c r="M3" s="781"/>
      <c r="N3" s="781"/>
      <c r="O3" s="781"/>
      <c r="P3" s="781"/>
      <c r="Q3" s="781"/>
      <c r="R3" s="781"/>
      <c r="S3" s="781"/>
      <c r="T3" s="781"/>
      <c r="U3" s="781"/>
      <c r="V3" s="781"/>
      <c r="W3" s="781"/>
      <c r="X3" s="781"/>
      <c r="Y3" s="781"/>
      <c r="Z3" s="781"/>
      <c r="AA3" s="781"/>
      <c r="AB3" s="781"/>
      <c r="AC3" s="781"/>
      <c r="AD3" s="782"/>
      <c r="AE3" s="454"/>
      <c r="AF3" s="454"/>
      <c r="AM3" s="455"/>
    </row>
    <row r="4" spans="1:39" ht="18" customHeight="1">
      <c r="A4" s="783" t="s">
        <v>300</v>
      </c>
      <c r="B4" s="784"/>
      <c r="C4" s="785"/>
      <c r="D4" s="789"/>
      <c r="E4" s="790"/>
      <c r="F4" s="790"/>
      <c r="G4" s="790"/>
      <c r="H4" s="790"/>
      <c r="I4" s="790"/>
      <c r="J4" s="790"/>
      <c r="K4" s="790"/>
      <c r="L4" s="790"/>
      <c r="M4" s="790"/>
      <c r="N4" s="790"/>
      <c r="O4" s="790"/>
      <c r="P4" s="790"/>
      <c r="Q4" s="790"/>
      <c r="R4" s="790"/>
      <c r="S4" s="790"/>
      <c r="T4" s="790"/>
      <c r="U4" s="790"/>
      <c r="V4" s="790"/>
      <c r="W4" s="790"/>
      <c r="X4" s="790"/>
      <c r="Y4" s="790"/>
      <c r="Z4" s="790"/>
      <c r="AA4" s="790"/>
      <c r="AB4" s="790"/>
      <c r="AC4" s="790"/>
      <c r="AD4" s="791"/>
      <c r="AE4" s="456"/>
      <c r="AF4" s="456"/>
      <c r="AM4" s="456"/>
    </row>
    <row r="5" spans="1:39" ht="24" customHeight="1">
      <c r="A5" s="786"/>
      <c r="B5" s="787"/>
      <c r="C5" s="788"/>
      <c r="D5" s="792"/>
      <c r="E5" s="793"/>
      <c r="F5" s="793"/>
      <c r="G5" s="793"/>
      <c r="H5" s="793"/>
      <c r="I5" s="793"/>
      <c r="J5" s="793"/>
      <c r="K5" s="793"/>
      <c r="L5" s="793"/>
      <c r="M5" s="793"/>
      <c r="N5" s="793"/>
      <c r="O5" s="793"/>
      <c r="P5" s="793"/>
      <c r="Q5" s="793"/>
      <c r="R5" s="793"/>
      <c r="S5" s="793"/>
      <c r="T5" s="793"/>
      <c r="U5" s="793"/>
      <c r="V5" s="793"/>
      <c r="W5" s="793"/>
      <c r="X5" s="793"/>
      <c r="Y5" s="793"/>
      <c r="Z5" s="793"/>
      <c r="AA5" s="793"/>
      <c r="AB5" s="793"/>
      <c r="AC5" s="793"/>
      <c r="AD5" s="794"/>
      <c r="AE5" s="456"/>
      <c r="AF5" s="456"/>
      <c r="AM5" s="456"/>
    </row>
    <row r="6" spans="1:39" ht="27" customHeight="1">
      <c r="A6" s="758" t="s">
        <v>391</v>
      </c>
      <c r="B6" s="759"/>
      <c r="C6" s="759"/>
      <c r="D6" s="759"/>
      <c r="E6" s="762" t="s">
        <v>8</v>
      </c>
      <c r="F6" s="762"/>
      <c r="G6" s="762"/>
      <c r="H6" s="759"/>
      <c r="I6" s="759"/>
      <c r="J6" s="764" t="s">
        <v>281</v>
      </c>
      <c r="K6" s="764"/>
      <c r="L6" s="759"/>
      <c r="M6" s="759"/>
      <c r="N6" s="766" t="s">
        <v>301</v>
      </c>
      <c r="O6" s="766"/>
      <c r="P6" s="766"/>
      <c r="Q6" s="766"/>
      <c r="R6" s="759" t="s">
        <v>302</v>
      </c>
      <c r="S6" s="759"/>
      <c r="T6" s="759"/>
      <c r="U6" s="759"/>
      <c r="V6" s="759"/>
      <c r="W6" s="759"/>
      <c r="X6" s="759"/>
      <c r="Y6" s="768"/>
      <c r="Z6" s="770" t="s">
        <v>303</v>
      </c>
      <c r="AA6" s="771"/>
      <c r="AB6" s="771"/>
      <c r="AC6" s="771"/>
      <c r="AD6" s="772"/>
      <c r="AE6" s="456"/>
      <c r="AF6" s="456"/>
      <c r="AM6" s="456"/>
    </row>
    <row r="7" spans="1:39" ht="27" customHeight="1" thickBot="1">
      <c r="A7" s="760"/>
      <c r="B7" s="761"/>
      <c r="C7" s="761"/>
      <c r="D7" s="761"/>
      <c r="E7" s="763"/>
      <c r="F7" s="763"/>
      <c r="G7" s="763"/>
      <c r="H7" s="761"/>
      <c r="I7" s="761"/>
      <c r="J7" s="765"/>
      <c r="K7" s="765"/>
      <c r="L7" s="761"/>
      <c r="M7" s="761"/>
      <c r="N7" s="767"/>
      <c r="O7" s="767"/>
      <c r="P7" s="767"/>
      <c r="Q7" s="767"/>
      <c r="R7" s="761"/>
      <c r="S7" s="761"/>
      <c r="T7" s="761"/>
      <c r="U7" s="761"/>
      <c r="V7" s="761"/>
      <c r="W7" s="761"/>
      <c r="X7" s="761"/>
      <c r="Y7" s="769"/>
      <c r="Z7" s="737"/>
      <c r="AA7" s="738"/>
      <c r="AB7" s="738"/>
      <c r="AC7" s="738"/>
      <c r="AD7" s="739"/>
      <c r="AE7" s="456"/>
      <c r="AF7" s="456"/>
      <c r="AG7" s="456"/>
      <c r="AH7" s="456"/>
      <c r="AI7" s="456"/>
      <c r="AJ7" s="456"/>
      <c r="AK7" s="456"/>
      <c r="AL7" s="456"/>
      <c r="AM7" s="456"/>
    </row>
    <row r="8" spans="1:39" ht="23.25" customHeight="1">
      <c r="A8" s="740" t="s">
        <v>304</v>
      </c>
      <c r="B8" s="741"/>
      <c r="C8" s="741"/>
      <c r="D8" s="742"/>
      <c r="E8" s="742"/>
      <c r="F8" s="742"/>
      <c r="G8" s="742"/>
      <c r="H8" s="742"/>
      <c r="I8" s="742"/>
      <c r="J8" s="742"/>
      <c r="K8" s="742"/>
      <c r="L8" s="742"/>
      <c r="M8" s="742"/>
      <c r="N8" s="742"/>
      <c r="O8" s="742"/>
      <c r="P8" s="742"/>
      <c r="Q8" s="742"/>
      <c r="R8" s="742"/>
      <c r="S8" s="742"/>
      <c r="T8" s="742"/>
      <c r="U8" s="742"/>
      <c r="V8" s="742"/>
      <c r="W8" s="742"/>
      <c r="X8" s="742"/>
      <c r="Y8" s="742"/>
      <c r="Z8" s="742"/>
      <c r="AA8" s="742"/>
      <c r="AB8" s="742"/>
      <c r="AC8" s="742"/>
      <c r="AD8" s="743"/>
      <c r="AE8" s="744" t="s">
        <v>305</v>
      </c>
      <c r="AF8" s="745"/>
      <c r="AG8" s="746"/>
      <c r="AH8" s="746"/>
      <c r="AI8" s="746"/>
      <c r="AJ8" s="746"/>
      <c r="AK8" s="746"/>
      <c r="AL8" s="746"/>
      <c r="AM8" s="747"/>
    </row>
    <row r="9" spans="1:39" ht="23.25" customHeight="1">
      <c r="A9" s="748" t="s">
        <v>306</v>
      </c>
      <c r="B9" s="749"/>
      <c r="C9" s="749"/>
      <c r="D9" s="752" t="s">
        <v>307</v>
      </c>
      <c r="E9" s="752"/>
      <c r="F9" s="752"/>
      <c r="G9" s="752"/>
      <c r="H9" s="752"/>
      <c r="I9" s="752"/>
      <c r="J9" s="752"/>
      <c r="K9" s="752"/>
      <c r="L9" s="752"/>
      <c r="M9" s="752"/>
      <c r="N9" s="752"/>
      <c r="O9" s="752"/>
      <c r="P9" s="752"/>
      <c r="Q9" s="752"/>
      <c r="R9" s="752"/>
      <c r="S9" s="752"/>
      <c r="T9" s="752"/>
      <c r="U9" s="752"/>
      <c r="V9" s="752"/>
      <c r="W9" s="752"/>
      <c r="X9" s="752"/>
      <c r="Y9" s="752"/>
      <c r="Z9" s="752"/>
      <c r="AA9" s="752"/>
      <c r="AB9" s="752"/>
      <c r="AC9" s="752"/>
      <c r="AD9" s="753"/>
      <c r="AE9" s="754" t="s">
        <v>308</v>
      </c>
      <c r="AF9" s="755"/>
      <c r="AG9" s="721"/>
      <c r="AH9" s="721"/>
      <c r="AI9" s="721"/>
      <c r="AJ9" s="721"/>
      <c r="AK9" s="721"/>
      <c r="AL9" s="721"/>
      <c r="AM9" s="722"/>
    </row>
    <row r="10" spans="1:39" ht="23.25" customHeight="1">
      <c r="A10" s="750"/>
      <c r="B10" s="751"/>
      <c r="C10" s="751"/>
      <c r="D10" s="756"/>
      <c r="E10" s="756"/>
      <c r="F10" s="756"/>
      <c r="G10" s="756"/>
      <c r="H10" s="756"/>
      <c r="I10" s="756"/>
      <c r="J10" s="756"/>
      <c r="K10" s="756"/>
      <c r="L10" s="756"/>
      <c r="M10" s="756"/>
      <c r="N10" s="756"/>
      <c r="O10" s="756"/>
      <c r="P10" s="756"/>
      <c r="Q10" s="756"/>
      <c r="R10" s="756"/>
      <c r="S10" s="756"/>
      <c r="T10" s="756"/>
      <c r="U10" s="756"/>
      <c r="V10" s="756"/>
      <c r="W10" s="756"/>
      <c r="X10" s="756"/>
      <c r="Y10" s="756"/>
      <c r="Z10" s="756"/>
      <c r="AA10" s="756"/>
      <c r="AB10" s="756"/>
      <c r="AC10" s="756"/>
      <c r="AD10" s="757"/>
      <c r="AE10" s="773" t="s">
        <v>309</v>
      </c>
      <c r="AF10" s="774"/>
      <c r="AG10" s="721"/>
      <c r="AH10" s="721"/>
      <c r="AI10" s="721"/>
      <c r="AJ10" s="721"/>
      <c r="AK10" s="721"/>
      <c r="AL10" s="721"/>
      <c r="AM10" s="722"/>
    </row>
    <row r="11" spans="1:39" ht="16.5" customHeight="1">
      <c r="A11" s="723" t="s">
        <v>304</v>
      </c>
      <c r="B11" s="724"/>
      <c r="C11" s="724"/>
      <c r="D11" s="725"/>
      <c r="E11" s="725"/>
      <c r="F11" s="725"/>
      <c r="G11" s="725"/>
      <c r="H11" s="725"/>
      <c r="I11" s="725"/>
      <c r="J11" s="725"/>
      <c r="K11" s="725"/>
      <c r="L11" s="725"/>
      <c r="M11" s="725"/>
      <c r="N11" s="725"/>
      <c r="O11" s="725"/>
      <c r="P11" s="725"/>
      <c r="Q11" s="725"/>
      <c r="R11" s="725"/>
      <c r="S11" s="725"/>
      <c r="T11" s="725"/>
      <c r="U11" s="725"/>
      <c r="V11" s="725"/>
      <c r="W11" s="725"/>
      <c r="X11" s="725"/>
      <c r="Y11" s="725"/>
      <c r="Z11" s="725"/>
      <c r="AA11" s="725"/>
      <c r="AB11" s="725"/>
      <c r="AC11" s="725"/>
      <c r="AD11" s="725"/>
      <c r="AE11" s="725"/>
      <c r="AF11" s="726"/>
      <c r="AG11" s="727" t="s">
        <v>310</v>
      </c>
      <c r="AH11" s="728"/>
      <c r="AI11" s="728"/>
      <c r="AJ11" s="728"/>
      <c r="AK11" s="728"/>
      <c r="AL11" s="728"/>
      <c r="AM11" s="729"/>
    </row>
    <row r="12" spans="1:39" ht="35.25" customHeight="1" thickBot="1">
      <c r="A12" s="733" t="s">
        <v>311</v>
      </c>
      <c r="B12" s="734"/>
      <c r="C12" s="734"/>
      <c r="D12" s="735" t="s">
        <v>312</v>
      </c>
      <c r="E12" s="735"/>
      <c r="F12" s="735"/>
      <c r="G12" s="735"/>
      <c r="H12" s="735"/>
      <c r="I12" s="735"/>
      <c r="J12" s="735"/>
      <c r="K12" s="735"/>
      <c r="L12" s="735"/>
      <c r="M12" s="735"/>
      <c r="N12" s="735"/>
      <c r="O12" s="735"/>
      <c r="P12" s="735"/>
      <c r="Q12" s="735"/>
      <c r="R12" s="735"/>
      <c r="S12" s="735"/>
      <c r="T12" s="735"/>
      <c r="U12" s="735"/>
      <c r="V12" s="735"/>
      <c r="W12" s="735"/>
      <c r="X12" s="735"/>
      <c r="Y12" s="735"/>
      <c r="Z12" s="735"/>
      <c r="AA12" s="735"/>
      <c r="AB12" s="735"/>
      <c r="AC12" s="735"/>
      <c r="AD12" s="735"/>
      <c r="AE12" s="735"/>
      <c r="AF12" s="736"/>
      <c r="AG12" s="730"/>
      <c r="AH12" s="731"/>
      <c r="AI12" s="731"/>
      <c r="AJ12" s="731"/>
      <c r="AK12" s="731"/>
      <c r="AL12" s="731"/>
      <c r="AM12" s="732"/>
    </row>
    <row r="13" spans="1:39" ht="18.75" customHeight="1" thickBot="1">
      <c r="A13" s="707" t="s">
        <v>398</v>
      </c>
      <c r="B13" s="707"/>
      <c r="C13" s="707"/>
      <c r="D13" s="708"/>
      <c r="E13" s="708"/>
      <c r="F13" s="708"/>
      <c r="G13" s="708"/>
      <c r="H13" s="708"/>
      <c r="I13" s="708"/>
      <c r="J13" s="708"/>
      <c r="K13" s="708"/>
      <c r="L13" s="708"/>
      <c r="M13" s="708"/>
      <c r="N13" s="708"/>
      <c r="O13" s="708"/>
      <c r="P13" s="708"/>
      <c r="Q13" s="708"/>
      <c r="R13" s="708"/>
      <c r="S13" s="708"/>
      <c r="T13" s="708"/>
      <c r="U13" s="708"/>
      <c r="V13" s="708"/>
      <c r="W13" s="708"/>
      <c r="X13" s="708"/>
      <c r="Y13" s="708"/>
      <c r="Z13" s="708"/>
      <c r="AA13" s="708"/>
      <c r="AB13" s="708"/>
      <c r="AC13" s="708"/>
      <c r="AD13" s="708"/>
      <c r="AE13" s="708"/>
      <c r="AF13" s="708"/>
      <c r="AG13" s="707"/>
      <c r="AH13" s="707"/>
      <c r="AI13" s="707"/>
      <c r="AJ13" s="707"/>
      <c r="AK13" s="707"/>
      <c r="AL13" s="707"/>
      <c r="AM13" s="707"/>
    </row>
    <row r="14" spans="1:39" ht="27" customHeight="1" thickBot="1">
      <c r="A14" s="457"/>
      <c r="B14" s="458"/>
      <c r="C14" s="459"/>
      <c r="D14" s="459" t="s">
        <v>313</v>
      </c>
      <c r="E14" s="459"/>
      <c r="F14" s="459"/>
      <c r="G14" s="459"/>
      <c r="H14" s="459"/>
      <c r="I14" s="459"/>
      <c r="J14" s="459"/>
      <c r="K14" s="459"/>
      <c r="L14" s="459"/>
      <c r="M14" s="459" t="s">
        <v>314</v>
      </c>
      <c r="N14" s="459"/>
      <c r="O14" s="459"/>
      <c r="P14" s="459"/>
      <c r="Q14" s="460"/>
      <c r="R14" s="461"/>
      <c r="S14" s="461"/>
      <c r="T14" s="461"/>
      <c r="U14" s="461"/>
      <c r="V14" s="461"/>
      <c r="W14" s="461" t="s">
        <v>315</v>
      </c>
      <c r="X14" s="461"/>
      <c r="Y14" s="461"/>
      <c r="Z14" s="461"/>
      <c r="AA14" s="461"/>
      <c r="AB14" s="461" t="s">
        <v>316</v>
      </c>
      <c r="AC14" s="461"/>
      <c r="AD14" s="461"/>
      <c r="AE14" s="461"/>
      <c r="AF14" s="462"/>
      <c r="AG14" s="462"/>
      <c r="AH14" s="462"/>
      <c r="AI14" s="462"/>
      <c r="AJ14" s="462"/>
      <c r="AK14" s="462"/>
      <c r="AL14" s="462"/>
      <c r="AM14" s="463"/>
    </row>
    <row r="15" spans="1:39" ht="27" customHeight="1" thickTop="1">
      <c r="A15" s="687"/>
      <c r="B15" s="669"/>
      <c r="C15" s="669"/>
      <c r="D15" s="464" t="s">
        <v>317</v>
      </c>
      <c r="E15" s="465"/>
      <c r="F15" s="464" t="s">
        <v>318</v>
      </c>
      <c r="G15" s="465"/>
      <c r="H15" s="464" t="s">
        <v>319</v>
      </c>
      <c r="I15" s="464" t="s">
        <v>320</v>
      </c>
      <c r="J15" s="688"/>
      <c r="K15" s="688"/>
      <c r="L15" s="688"/>
      <c r="M15" s="464" t="s">
        <v>317</v>
      </c>
      <c r="N15" s="465"/>
      <c r="O15" s="464" t="s">
        <v>318</v>
      </c>
      <c r="P15" s="465"/>
      <c r="Q15" s="467" t="s">
        <v>319</v>
      </c>
      <c r="R15" s="709"/>
      <c r="S15" s="710"/>
      <c r="T15" s="710"/>
      <c r="U15" s="710"/>
      <c r="V15" s="710"/>
      <c r="W15" s="710"/>
      <c r="X15" s="710"/>
      <c r="Y15" s="710"/>
      <c r="Z15" s="710"/>
      <c r="AA15" s="710"/>
      <c r="AB15" s="710"/>
      <c r="AC15" s="710"/>
      <c r="AD15" s="710"/>
      <c r="AE15" s="710"/>
      <c r="AF15" s="710"/>
      <c r="AG15" s="710"/>
      <c r="AH15" s="710"/>
      <c r="AI15" s="711"/>
      <c r="AJ15" s="712" t="s">
        <v>321</v>
      </c>
      <c r="AK15" s="713"/>
      <c r="AL15" s="713"/>
      <c r="AM15" s="714"/>
    </row>
    <row r="16" spans="1:39" ht="27" customHeight="1">
      <c r="A16" s="692"/>
      <c r="B16" s="693"/>
      <c r="C16" s="693"/>
      <c r="D16" s="469" t="s">
        <v>317</v>
      </c>
      <c r="E16" s="545"/>
      <c r="F16" s="469" t="s">
        <v>318</v>
      </c>
      <c r="G16" s="545"/>
      <c r="H16" s="469" t="s">
        <v>319</v>
      </c>
      <c r="I16" s="469" t="s">
        <v>322</v>
      </c>
      <c r="J16" s="693"/>
      <c r="K16" s="693"/>
      <c r="L16" s="693"/>
      <c r="M16" s="469" t="s">
        <v>317</v>
      </c>
      <c r="N16" s="545"/>
      <c r="O16" s="469" t="s">
        <v>318</v>
      </c>
      <c r="P16" s="545"/>
      <c r="Q16" s="470" t="s">
        <v>319</v>
      </c>
      <c r="R16" s="715"/>
      <c r="S16" s="716"/>
      <c r="T16" s="716"/>
      <c r="U16" s="716"/>
      <c r="V16" s="716"/>
      <c r="W16" s="716"/>
      <c r="X16" s="716"/>
      <c r="Y16" s="716"/>
      <c r="Z16" s="716"/>
      <c r="AA16" s="716"/>
      <c r="AB16" s="716"/>
      <c r="AC16" s="716"/>
      <c r="AD16" s="716"/>
      <c r="AE16" s="716"/>
      <c r="AF16" s="716"/>
      <c r="AG16" s="716"/>
      <c r="AH16" s="716"/>
      <c r="AI16" s="717"/>
      <c r="AJ16" s="718" t="s">
        <v>321</v>
      </c>
      <c r="AK16" s="719"/>
      <c r="AL16" s="719"/>
      <c r="AM16" s="720"/>
    </row>
    <row r="17" spans="1:40" ht="27" customHeight="1" thickBot="1">
      <c r="A17" s="676"/>
      <c r="B17" s="677"/>
      <c r="C17" s="677"/>
      <c r="D17" s="472" t="s">
        <v>317</v>
      </c>
      <c r="E17" s="473"/>
      <c r="F17" s="472" t="s">
        <v>318</v>
      </c>
      <c r="G17" s="473"/>
      <c r="H17" s="472" t="s">
        <v>319</v>
      </c>
      <c r="I17" s="472" t="s">
        <v>323</v>
      </c>
      <c r="J17" s="677"/>
      <c r="K17" s="677"/>
      <c r="L17" s="677"/>
      <c r="M17" s="472" t="s">
        <v>317</v>
      </c>
      <c r="N17" s="473"/>
      <c r="O17" s="472" t="s">
        <v>318</v>
      </c>
      <c r="P17" s="473"/>
      <c r="Q17" s="474" t="s">
        <v>319</v>
      </c>
      <c r="R17" s="697"/>
      <c r="S17" s="698"/>
      <c r="T17" s="698"/>
      <c r="U17" s="698"/>
      <c r="V17" s="698"/>
      <c r="W17" s="698"/>
      <c r="X17" s="698"/>
      <c r="Y17" s="698"/>
      <c r="Z17" s="698"/>
      <c r="AA17" s="698"/>
      <c r="AB17" s="698"/>
      <c r="AC17" s="698"/>
      <c r="AD17" s="698"/>
      <c r="AE17" s="698"/>
      <c r="AF17" s="698"/>
      <c r="AG17" s="698"/>
      <c r="AH17" s="698"/>
      <c r="AI17" s="699"/>
      <c r="AJ17" s="700" t="s">
        <v>321</v>
      </c>
      <c r="AK17" s="701"/>
      <c r="AL17" s="701"/>
      <c r="AM17" s="702"/>
    </row>
    <row r="18" spans="1:40" ht="11.25" customHeight="1" thickBot="1">
      <c r="A18" s="703"/>
      <c r="B18" s="703"/>
      <c r="C18" s="703"/>
      <c r="D18" s="703"/>
      <c r="E18" s="703"/>
      <c r="F18" s="703"/>
      <c r="G18" s="703"/>
      <c r="H18" s="703"/>
      <c r="I18" s="703"/>
      <c r="J18" s="703"/>
      <c r="K18" s="703"/>
      <c r="L18" s="703"/>
      <c r="M18" s="703"/>
      <c r="N18" s="703"/>
      <c r="O18" s="703"/>
      <c r="P18" s="703"/>
      <c r="Q18" s="703"/>
      <c r="R18" s="703"/>
      <c r="S18" s="703"/>
      <c r="T18" s="703"/>
      <c r="U18" s="703"/>
      <c r="V18" s="703"/>
      <c r="W18" s="703"/>
      <c r="X18" s="703"/>
      <c r="Y18" s="703"/>
      <c r="Z18" s="703"/>
      <c r="AA18" s="703"/>
      <c r="AB18" s="703"/>
      <c r="AC18" s="703"/>
      <c r="AD18" s="703"/>
      <c r="AE18" s="703"/>
      <c r="AF18" s="703"/>
      <c r="AG18" s="703"/>
      <c r="AH18" s="703"/>
      <c r="AI18" s="703"/>
      <c r="AJ18" s="703"/>
      <c r="AK18" s="703"/>
      <c r="AL18" s="703"/>
      <c r="AM18" s="703"/>
      <c r="AN18" s="703"/>
    </row>
    <row r="19" spans="1:40" ht="27" customHeight="1" thickBot="1">
      <c r="A19" s="457"/>
      <c r="B19" s="458"/>
      <c r="C19" s="458"/>
      <c r="D19" s="459" t="s">
        <v>313</v>
      </c>
      <c r="E19" s="459"/>
      <c r="F19" s="459"/>
      <c r="G19" s="459"/>
      <c r="H19" s="459"/>
      <c r="I19" s="459"/>
      <c r="J19" s="459"/>
      <c r="K19" s="459"/>
      <c r="L19" s="459"/>
      <c r="M19" s="459" t="s">
        <v>314</v>
      </c>
      <c r="N19" s="459"/>
      <c r="O19" s="459"/>
      <c r="P19" s="459"/>
      <c r="Q19" s="460"/>
      <c r="R19" s="704" t="s">
        <v>399</v>
      </c>
      <c r="S19" s="705"/>
      <c r="T19" s="705"/>
      <c r="U19" s="705"/>
      <c r="V19" s="705"/>
      <c r="W19" s="705"/>
      <c r="X19" s="705"/>
      <c r="Y19" s="705"/>
      <c r="Z19" s="705"/>
      <c r="AA19" s="705"/>
      <c r="AB19" s="705"/>
      <c r="AC19" s="705"/>
      <c r="AD19" s="705"/>
      <c r="AE19" s="705"/>
      <c r="AF19" s="705"/>
      <c r="AG19" s="705"/>
      <c r="AH19" s="705"/>
      <c r="AI19" s="705"/>
      <c r="AJ19" s="705"/>
      <c r="AK19" s="705"/>
      <c r="AL19" s="705"/>
      <c r="AM19" s="706"/>
    </row>
    <row r="20" spans="1:40" ht="27" customHeight="1" thickTop="1">
      <c r="A20" s="687"/>
      <c r="B20" s="669"/>
      <c r="C20" s="669"/>
      <c r="D20" s="475" t="s">
        <v>317</v>
      </c>
      <c r="E20" s="544"/>
      <c r="F20" s="475" t="s">
        <v>318</v>
      </c>
      <c r="G20" s="544"/>
      <c r="H20" s="475" t="s">
        <v>319</v>
      </c>
      <c r="I20" s="475" t="s">
        <v>323</v>
      </c>
      <c r="J20" s="688"/>
      <c r="K20" s="688"/>
      <c r="L20" s="688"/>
      <c r="M20" s="475" t="s">
        <v>317</v>
      </c>
      <c r="N20" s="544"/>
      <c r="O20" s="475" t="s">
        <v>318</v>
      </c>
      <c r="P20" s="544"/>
      <c r="Q20" s="476" t="s">
        <v>319</v>
      </c>
      <c r="R20" s="689"/>
      <c r="S20" s="690"/>
      <c r="T20" s="690"/>
      <c r="U20" s="690"/>
      <c r="V20" s="690"/>
      <c r="W20" s="690"/>
      <c r="X20" s="690"/>
      <c r="Y20" s="690"/>
      <c r="Z20" s="690"/>
      <c r="AA20" s="690"/>
      <c r="AB20" s="690"/>
      <c r="AC20" s="690"/>
      <c r="AD20" s="690"/>
      <c r="AE20" s="690"/>
      <c r="AF20" s="690"/>
      <c r="AG20" s="690"/>
      <c r="AH20" s="690"/>
      <c r="AI20" s="690"/>
      <c r="AJ20" s="690"/>
      <c r="AK20" s="690"/>
      <c r="AL20" s="690"/>
      <c r="AM20" s="691"/>
    </row>
    <row r="21" spans="1:40" ht="27" customHeight="1">
      <c r="A21" s="692"/>
      <c r="B21" s="693"/>
      <c r="C21" s="693"/>
      <c r="D21" s="469" t="s">
        <v>317</v>
      </c>
      <c r="E21" s="545"/>
      <c r="F21" s="469" t="s">
        <v>318</v>
      </c>
      <c r="G21" s="545"/>
      <c r="H21" s="469" t="s">
        <v>319</v>
      </c>
      <c r="I21" s="469" t="s">
        <v>324</v>
      </c>
      <c r="J21" s="693"/>
      <c r="K21" s="693"/>
      <c r="L21" s="693"/>
      <c r="M21" s="469" t="s">
        <v>317</v>
      </c>
      <c r="N21" s="545"/>
      <c r="O21" s="469" t="s">
        <v>318</v>
      </c>
      <c r="P21" s="545"/>
      <c r="Q21" s="470" t="s">
        <v>319</v>
      </c>
      <c r="R21" s="694"/>
      <c r="S21" s="695"/>
      <c r="T21" s="695"/>
      <c r="U21" s="695"/>
      <c r="V21" s="695"/>
      <c r="W21" s="695"/>
      <c r="X21" s="695"/>
      <c r="Y21" s="695"/>
      <c r="Z21" s="695"/>
      <c r="AA21" s="695"/>
      <c r="AB21" s="695"/>
      <c r="AC21" s="695"/>
      <c r="AD21" s="695"/>
      <c r="AE21" s="695"/>
      <c r="AF21" s="695"/>
      <c r="AG21" s="695"/>
      <c r="AH21" s="695"/>
      <c r="AI21" s="695"/>
      <c r="AJ21" s="695"/>
      <c r="AK21" s="695"/>
      <c r="AL21" s="695"/>
      <c r="AM21" s="696"/>
    </row>
    <row r="22" spans="1:40" ht="27" customHeight="1" thickBot="1">
      <c r="A22" s="676"/>
      <c r="B22" s="677"/>
      <c r="C22" s="677"/>
      <c r="D22" s="477" t="s">
        <v>317</v>
      </c>
      <c r="E22" s="546"/>
      <c r="F22" s="477" t="s">
        <v>318</v>
      </c>
      <c r="G22" s="546"/>
      <c r="H22" s="477" t="s">
        <v>319</v>
      </c>
      <c r="I22" s="477" t="s">
        <v>324</v>
      </c>
      <c r="J22" s="677"/>
      <c r="K22" s="677"/>
      <c r="L22" s="677"/>
      <c r="M22" s="477" t="s">
        <v>317</v>
      </c>
      <c r="N22" s="546"/>
      <c r="O22" s="477" t="s">
        <v>318</v>
      </c>
      <c r="P22" s="546"/>
      <c r="Q22" s="478" t="s">
        <v>319</v>
      </c>
      <c r="R22" s="678"/>
      <c r="S22" s="679"/>
      <c r="T22" s="679"/>
      <c r="U22" s="679"/>
      <c r="V22" s="679"/>
      <c r="W22" s="679"/>
      <c r="X22" s="679"/>
      <c r="Y22" s="679"/>
      <c r="Z22" s="679"/>
      <c r="AA22" s="679"/>
      <c r="AB22" s="679"/>
      <c r="AC22" s="679"/>
      <c r="AD22" s="679"/>
      <c r="AE22" s="679"/>
      <c r="AF22" s="679"/>
      <c r="AG22" s="679"/>
      <c r="AH22" s="679"/>
      <c r="AI22" s="679"/>
      <c r="AJ22" s="679"/>
      <c r="AK22" s="679"/>
      <c r="AL22" s="679"/>
      <c r="AM22" s="680"/>
    </row>
    <row r="23" spans="1:40" ht="10.5" customHeight="1" thickBot="1">
      <c r="A23" s="629"/>
      <c r="B23" s="629"/>
      <c r="C23" s="629"/>
      <c r="D23" s="629"/>
      <c r="E23" s="629"/>
      <c r="F23" s="629"/>
      <c r="G23" s="629"/>
      <c r="H23" s="629"/>
      <c r="I23" s="629"/>
      <c r="J23" s="629"/>
      <c r="K23" s="629"/>
      <c r="L23" s="629"/>
      <c r="M23" s="629"/>
      <c r="N23" s="629"/>
      <c r="O23" s="629"/>
      <c r="P23" s="629"/>
      <c r="Q23" s="629"/>
      <c r="R23" s="629"/>
      <c r="S23" s="629"/>
      <c r="T23" s="629"/>
      <c r="U23" s="629"/>
      <c r="V23" s="629"/>
      <c r="W23" s="629"/>
      <c r="X23" s="629"/>
      <c r="Y23" s="629"/>
      <c r="Z23" s="629"/>
      <c r="AA23" s="629"/>
      <c r="AB23" s="629"/>
      <c r="AC23" s="629"/>
      <c r="AD23" s="629"/>
      <c r="AE23" s="629"/>
      <c r="AF23" s="629"/>
      <c r="AG23" s="629"/>
      <c r="AH23" s="629"/>
      <c r="AI23" s="629"/>
      <c r="AJ23" s="629"/>
      <c r="AK23" s="629"/>
      <c r="AL23" s="629"/>
      <c r="AM23" s="629"/>
      <c r="AN23" s="629"/>
    </row>
    <row r="24" spans="1:40" ht="56.25" customHeight="1">
      <c r="A24" s="684" t="s">
        <v>325</v>
      </c>
      <c r="B24" s="685"/>
      <c r="C24" s="685"/>
      <c r="D24" s="685"/>
      <c r="E24" s="685"/>
      <c r="F24" s="685"/>
      <c r="G24" s="685"/>
      <c r="H24" s="685"/>
      <c r="I24" s="685"/>
      <c r="J24" s="685"/>
      <c r="K24" s="685"/>
      <c r="L24" s="685"/>
      <c r="M24" s="685"/>
      <c r="N24" s="686"/>
      <c r="O24" s="479"/>
      <c r="P24" s="681" t="s">
        <v>405</v>
      </c>
      <c r="Q24" s="682"/>
      <c r="R24" s="682"/>
      <c r="S24" s="682"/>
      <c r="T24" s="682"/>
      <c r="U24" s="682"/>
      <c r="V24" s="682"/>
      <c r="W24" s="682"/>
      <c r="X24" s="682"/>
      <c r="Y24" s="682"/>
      <c r="Z24" s="682"/>
      <c r="AA24" s="682"/>
      <c r="AB24" s="682"/>
      <c r="AC24" s="682"/>
      <c r="AD24" s="682"/>
      <c r="AE24" s="682"/>
      <c r="AF24" s="682"/>
      <c r="AG24" s="682"/>
      <c r="AH24" s="682"/>
      <c r="AI24" s="682"/>
      <c r="AJ24" s="682"/>
      <c r="AK24" s="682"/>
      <c r="AL24" s="682"/>
      <c r="AM24" s="683"/>
    </row>
    <row r="25" spans="1:40" ht="24.95" customHeight="1" thickBot="1">
      <c r="A25" s="647" t="s">
        <v>326</v>
      </c>
      <c r="B25" s="648"/>
      <c r="C25" s="648"/>
      <c r="D25" s="648"/>
      <c r="E25" s="648"/>
      <c r="F25" s="648"/>
      <c r="G25" s="649"/>
      <c r="H25" s="650" t="s">
        <v>327</v>
      </c>
      <c r="I25" s="651"/>
      <c r="J25" s="651"/>
      <c r="K25" s="651"/>
      <c r="L25" s="651"/>
      <c r="M25" s="651"/>
      <c r="N25" s="652"/>
      <c r="P25" s="653" t="s">
        <v>328</v>
      </c>
      <c r="Q25" s="654"/>
      <c r="R25" s="654"/>
      <c r="S25" s="654"/>
      <c r="T25" s="654"/>
      <c r="U25" s="654"/>
      <c r="V25" s="654"/>
      <c r="W25" s="654"/>
      <c r="X25" s="654"/>
      <c r="Y25" s="655"/>
      <c r="Z25" s="656" t="s">
        <v>329</v>
      </c>
      <c r="AA25" s="654"/>
      <c r="AB25" s="654"/>
      <c r="AC25" s="654"/>
      <c r="AD25" s="654"/>
      <c r="AE25" s="654"/>
      <c r="AF25" s="654"/>
      <c r="AG25" s="654"/>
      <c r="AH25" s="655"/>
      <c r="AI25" s="657" t="s">
        <v>337</v>
      </c>
      <c r="AJ25" s="658"/>
      <c r="AK25" s="658"/>
      <c r="AL25" s="658"/>
      <c r="AM25" s="659"/>
    </row>
    <row r="26" spans="1:40" ht="18" customHeight="1" thickTop="1">
      <c r="A26" s="660" t="s">
        <v>330</v>
      </c>
      <c r="B26" s="661"/>
      <c r="C26" s="661"/>
      <c r="D26" s="661"/>
      <c r="E26" s="661"/>
      <c r="F26" s="661"/>
      <c r="G26" s="662"/>
      <c r="H26" s="663"/>
      <c r="I26" s="664"/>
      <c r="J26" s="664"/>
      <c r="K26" s="664"/>
      <c r="L26" s="664"/>
      <c r="M26" s="664"/>
      <c r="N26" s="665"/>
      <c r="P26" s="666"/>
      <c r="Q26" s="667"/>
      <c r="R26" s="667"/>
      <c r="S26" s="667"/>
      <c r="T26" s="481" t="s">
        <v>8</v>
      </c>
      <c r="U26" s="482"/>
      <c r="V26" s="481" t="s">
        <v>275</v>
      </c>
      <c r="W26" s="482"/>
      <c r="X26" s="483" t="s">
        <v>269</v>
      </c>
      <c r="Y26" s="484"/>
      <c r="Z26" s="668"/>
      <c r="AA26" s="669"/>
      <c r="AB26" s="669"/>
      <c r="AC26" s="669"/>
      <c r="AD26" s="669"/>
      <c r="AE26" s="669"/>
      <c r="AF26" s="669"/>
      <c r="AG26" s="669"/>
      <c r="AH26" s="670"/>
      <c r="AI26" s="673"/>
      <c r="AJ26" s="674"/>
      <c r="AK26" s="674"/>
      <c r="AL26" s="674"/>
      <c r="AM26" s="675"/>
    </row>
    <row r="27" spans="1:40" ht="18" customHeight="1">
      <c r="A27" s="642"/>
      <c r="B27" s="643"/>
      <c r="C27" s="643"/>
      <c r="D27" s="643"/>
      <c r="E27" s="643"/>
      <c r="F27" s="643"/>
      <c r="G27" s="644"/>
      <c r="H27" s="633"/>
      <c r="I27" s="634"/>
      <c r="J27" s="634"/>
      <c r="K27" s="634"/>
      <c r="L27" s="634"/>
      <c r="M27" s="634"/>
      <c r="N27" s="635"/>
      <c r="P27" s="480" t="s">
        <v>331</v>
      </c>
      <c r="Q27" s="646"/>
      <c r="R27" s="646"/>
      <c r="S27" s="646"/>
      <c r="T27" s="485" t="s">
        <v>8</v>
      </c>
      <c r="U27" s="486"/>
      <c r="V27" s="485" t="s">
        <v>275</v>
      </c>
      <c r="W27" s="486"/>
      <c r="X27" s="487" t="s">
        <v>269</v>
      </c>
      <c r="Y27" s="488"/>
      <c r="Z27" s="671"/>
      <c r="AA27" s="641"/>
      <c r="AB27" s="641"/>
      <c r="AC27" s="641"/>
      <c r="AD27" s="641"/>
      <c r="AE27" s="641"/>
      <c r="AF27" s="641"/>
      <c r="AG27" s="641"/>
      <c r="AH27" s="672"/>
      <c r="AI27" s="638"/>
      <c r="AJ27" s="639"/>
      <c r="AK27" s="639"/>
      <c r="AL27" s="639"/>
      <c r="AM27" s="640"/>
    </row>
    <row r="28" spans="1:40" ht="18" customHeight="1">
      <c r="A28" s="603" t="s">
        <v>330</v>
      </c>
      <c r="B28" s="604"/>
      <c r="C28" s="604"/>
      <c r="D28" s="604"/>
      <c r="E28" s="604"/>
      <c r="F28" s="604"/>
      <c r="G28" s="605"/>
      <c r="H28" s="609"/>
      <c r="I28" s="610"/>
      <c r="J28" s="610"/>
      <c r="K28" s="610"/>
      <c r="L28" s="610"/>
      <c r="M28" s="610"/>
      <c r="N28" s="611"/>
      <c r="P28" s="615"/>
      <c r="Q28" s="616"/>
      <c r="R28" s="616"/>
      <c r="S28" s="616"/>
      <c r="T28" s="489" t="s">
        <v>8</v>
      </c>
      <c r="U28" s="490"/>
      <c r="V28" s="489" t="s">
        <v>275</v>
      </c>
      <c r="W28" s="491"/>
      <c r="X28" s="492" t="s">
        <v>269</v>
      </c>
      <c r="Y28" s="493"/>
      <c r="Z28" s="617"/>
      <c r="AA28" s="618"/>
      <c r="AB28" s="618"/>
      <c r="AC28" s="618"/>
      <c r="AD28" s="618"/>
      <c r="AE28" s="618"/>
      <c r="AF28" s="618"/>
      <c r="AG28" s="618"/>
      <c r="AH28" s="619"/>
      <c r="AI28" s="623"/>
      <c r="AJ28" s="624"/>
      <c r="AK28" s="624"/>
      <c r="AL28" s="624"/>
      <c r="AM28" s="625"/>
    </row>
    <row r="29" spans="1:40" ht="18" customHeight="1">
      <c r="A29" s="630"/>
      <c r="B29" s="631"/>
      <c r="C29" s="631"/>
      <c r="D29" s="631"/>
      <c r="E29" s="631"/>
      <c r="F29" s="631"/>
      <c r="G29" s="632"/>
      <c r="H29" s="633"/>
      <c r="I29" s="634"/>
      <c r="J29" s="634"/>
      <c r="K29" s="634"/>
      <c r="L29" s="634"/>
      <c r="M29" s="634"/>
      <c r="N29" s="635"/>
      <c r="P29" s="494" t="s">
        <v>332</v>
      </c>
      <c r="Q29" s="641"/>
      <c r="R29" s="641"/>
      <c r="S29" s="641"/>
      <c r="T29" s="495" t="s">
        <v>8</v>
      </c>
      <c r="U29" s="547"/>
      <c r="V29" s="495" t="s">
        <v>275</v>
      </c>
      <c r="W29" s="497"/>
      <c r="X29" s="498" t="s">
        <v>269</v>
      </c>
      <c r="Y29" s="499"/>
      <c r="Z29" s="636"/>
      <c r="AA29" s="637"/>
      <c r="AB29" s="637"/>
      <c r="AC29" s="637"/>
      <c r="AD29" s="637"/>
      <c r="AE29" s="637"/>
      <c r="AF29" s="637"/>
      <c r="AG29" s="637"/>
      <c r="AH29" s="645"/>
      <c r="AI29" s="638"/>
      <c r="AJ29" s="639"/>
      <c r="AK29" s="639"/>
      <c r="AL29" s="639"/>
      <c r="AM29" s="640"/>
    </row>
    <row r="30" spans="1:40" ht="18" customHeight="1">
      <c r="A30" s="603" t="s">
        <v>330</v>
      </c>
      <c r="B30" s="604"/>
      <c r="C30" s="604"/>
      <c r="D30" s="604"/>
      <c r="E30" s="604"/>
      <c r="F30" s="604"/>
      <c r="G30" s="605"/>
      <c r="H30" s="609"/>
      <c r="I30" s="610"/>
      <c r="J30" s="610"/>
      <c r="K30" s="610"/>
      <c r="L30" s="610"/>
      <c r="M30" s="610"/>
      <c r="N30" s="611"/>
      <c r="P30" s="615"/>
      <c r="Q30" s="616"/>
      <c r="R30" s="616"/>
      <c r="S30" s="616"/>
      <c r="T30" s="489" t="s">
        <v>8</v>
      </c>
      <c r="U30" s="490"/>
      <c r="V30" s="485" t="s">
        <v>275</v>
      </c>
      <c r="W30" s="500"/>
      <c r="X30" s="501" t="s">
        <v>269</v>
      </c>
      <c r="Y30" s="502"/>
      <c r="Z30" s="617"/>
      <c r="AA30" s="618"/>
      <c r="AB30" s="618"/>
      <c r="AC30" s="618"/>
      <c r="AD30" s="618"/>
      <c r="AE30" s="618"/>
      <c r="AF30" s="618"/>
      <c r="AG30" s="618"/>
      <c r="AH30" s="619"/>
      <c r="AI30" s="623"/>
      <c r="AJ30" s="624"/>
      <c r="AK30" s="624"/>
      <c r="AL30" s="624"/>
      <c r="AM30" s="625"/>
    </row>
    <row r="31" spans="1:40" ht="18" customHeight="1">
      <c r="A31" s="642"/>
      <c r="B31" s="643"/>
      <c r="C31" s="643"/>
      <c r="D31" s="643"/>
      <c r="E31" s="643"/>
      <c r="F31" s="643"/>
      <c r="G31" s="644"/>
      <c r="H31" s="633"/>
      <c r="I31" s="634"/>
      <c r="J31" s="634"/>
      <c r="K31" s="634"/>
      <c r="L31" s="634"/>
      <c r="M31" s="634"/>
      <c r="N31" s="635"/>
      <c r="P31" s="494" t="s">
        <v>331</v>
      </c>
      <c r="Q31" s="641"/>
      <c r="R31" s="641"/>
      <c r="S31" s="641"/>
      <c r="T31" s="495" t="s">
        <v>8</v>
      </c>
      <c r="U31" s="547"/>
      <c r="V31" s="485" t="s">
        <v>275</v>
      </c>
      <c r="W31" s="500"/>
      <c r="X31" s="501" t="s">
        <v>269</v>
      </c>
      <c r="Y31" s="502"/>
      <c r="Z31" s="636"/>
      <c r="AA31" s="637"/>
      <c r="AB31" s="637"/>
      <c r="AC31" s="637"/>
      <c r="AD31" s="637"/>
      <c r="AE31" s="637"/>
      <c r="AF31" s="637"/>
      <c r="AG31" s="637"/>
      <c r="AH31" s="645"/>
      <c r="AI31" s="638"/>
      <c r="AJ31" s="639"/>
      <c r="AK31" s="639"/>
      <c r="AL31" s="639"/>
      <c r="AM31" s="640"/>
    </row>
    <row r="32" spans="1:40" ht="18" customHeight="1">
      <c r="A32" s="603" t="s">
        <v>330</v>
      </c>
      <c r="B32" s="604"/>
      <c r="C32" s="604"/>
      <c r="D32" s="604"/>
      <c r="E32" s="604"/>
      <c r="F32" s="604"/>
      <c r="G32" s="605"/>
      <c r="H32" s="609"/>
      <c r="I32" s="610"/>
      <c r="J32" s="610"/>
      <c r="K32" s="610"/>
      <c r="L32" s="610"/>
      <c r="M32" s="610"/>
      <c r="N32" s="611"/>
      <c r="P32" s="615"/>
      <c r="Q32" s="616"/>
      <c r="R32" s="616"/>
      <c r="S32" s="616"/>
      <c r="T32" s="489" t="s">
        <v>8</v>
      </c>
      <c r="U32" s="490"/>
      <c r="V32" s="489" t="s">
        <v>275</v>
      </c>
      <c r="W32" s="491"/>
      <c r="X32" s="492" t="s">
        <v>269</v>
      </c>
      <c r="Y32" s="493"/>
      <c r="Z32" s="617"/>
      <c r="AA32" s="618"/>
      <c r="AB32" s="618"/>
      <c r="AC32" s="618"/>
      <c r="AD32" s="618"/>
      <c r="AE32" s="618"/>
      <c r="AF32" s="618"/>
      <c r="AG32" s="618"/>
      <c r="AH32" s="618"/>
      <c r="AI32" s="623"/>
      <c r="AJ32" s="624"/>
      <c r="AK32" s="624"/>
      <c r="AL32" s="624"/>
      <c r="AM32" s="625"/>
    </row>
    <row r="33" spans="1:40" ht="18" customHeight="1">
      <c r="A33" s="630"/>
      <c r="B33" s="631"/>
      <c r="C33" s="631"/>
      <c r="D33" s="631"/>
      <c r="E33" s="631"/>
      <c r="F33" s="631"/>
      <c r="G33" s="632"/>
      <c r="H33" s="633"/>
      <c r="I33" s="634"/>
      <c r="J33" s="634"/>
      <c r="K33" s="634"/>
      <c r="L33" s="634"/>
      <c r="M33" s="634"/>
      <c r="N33" s="635"/>
      <c r="P33" s="494" t="s">
        <v>331</v>
      </c>
      <c r="Q33" s="641"/>
      <c r="R33" s="641"/>
      <c r="S33" s="641"/>
      <c r="T33" s="495" t="s">
        <v>8</v>
      </c>
      <c r="U33" s="547"/>
      <c r="V33" s="495" t="s">
        <v>275</v>
      </c>
      <c r="W33" s="497"/>
      <c r="X33" s="498" t="s">
        <v>269</v>
      </c>
      <c r="Y33" s="499"/>
      <c r="Z33" s="636"/>
      <c r="AA33" s="637"/>
      <c r="AB33" s="637"/>
      <c r="AC33" s="637"/>
      <c r="AD33" s="637"/>
      <c r="AE33" s="637"/>
      <c r="AF33" s="637"/>
      <c r="AG33" s="637"/>
      <c r="AH33" s="637"/>
      <c r="AI33" s="638"/>
      <c r="AJ33" s="639"/>
      <c r="AK33" s="639"/>
      <c r="AL33" s="639"/>
      <c r="AM33" s="640"/>
    </row>
    <row r="34" spans="1:40" ht="18" customHeight="1">
      <c r="A34" s="603" t="s">
        <v>330</v>
      </c>
      <c r="B34" s="604"/>
      <c r="C34" s="604"/>
      <c r="D34" s="604"/>
      <c r="E34" s="604"/>
      <c r="F34" s="604"/>
      <c r="G34" s="605"/>
      <c r="H34" s="609"/>
      <c r="I34" s="610"/>
      <c r="J34" s="610"/>
      <c r="K34" s="610"/>
      <c r="L34" s="610"/>
      <c r="M34" s="610"/>
      <c r="N34" s="611"/>
      <c r="P34" s="615"/>
      <c r="Q34" s="616"/>
      <c r="R34" s="616"/>
      <c r="S34" s="616"/>
      <c r="T34" s="489" t="s">
        <v>8</v>
      </c>
      <c r="U34" s="490"/>
      <c r="V34" s="489" t="s">
        <v>275</v>
      </c>
      <c r="W34" s="491"/>
      <c r="X34" s="492" t="s">
        <v>269</v>
      </c>
      <c r="Y34" s="493"/>
      <c r="Z34" s="617"/>
      <c r="AA34" s="618"/>
      <c r="AB34" s="618"/>
      <c r="AC34" s="618"/>
      <c r="AD34" s="618"/>
      <c r="AE34" s="618"/>
      <c r="AF34" s="618"/>
      <c r="AG34" s="618"/>
      <c r="AH34" s="619"/>
      <c r="AI34" s="623"/>
      <c r="AJ34" s="624"/>
      <c r="AK34" s="624"/>
      <c r="AL34" s="624"/>
      <c r="AM34" s="625"/>
    </row>
    <row r="35" spans="1:40" ht="18" customHeight="1" thickBot="1">
      <c r="A35" s="606"/>
      <c r="B35" s="607"/>
      <c r="C35" s="607"/>
      <c r="D35" s="607"/>
      <c r="E35" s="607"/>
      <c r="F35" s="607"/>
      <c r="G35" s="608"/>
      <c r="H35" s="612"/>
      <c r="I35" s="613"/>
      <c r="J35" s="613"/>
      <c r="K35" s="613"/>
      <c r="L35" s="613"/>
      <c r="M35" s="613"/>
      <c r="N35" s="614"/>
      <c r="P35" s="503" t="s">
        <v>332</v>
      </c>
      <c r="Q35" s="504"/>
      <c r="R35" s="504"/>
      <c r="S35" s="504"/>
      <c r="T35" s="505" t="s">
        <v>8</v>
      </c>
      <c r="U35" s="504"/>
      <c r="V35" s="505" t="s">
        <v>275</v>
      </c>
      <c r="W35" s="506"/>
      <c r="X35" s="507" t="s">
        <v>269</v>
      </c>
      <c r="Y35" s="508"/>
      <c r="Z35" s="620"/>
      <c r="AA35" s="621"/>
      <c r="AB35" s="621"/>
      <c r="AC35" s="621"/>
      <c r="AD35" s="621"/>
      <c r="AE35" s="621"/>
      <c r="AF35" s="621"/>
      <c r="AG35" s="621"/>
      <c r="AH35" s="622"/>
      <c r="AI35" s="626"/>
      <c r="AJ35" s="627"/>
      <c r="AK35" s="627"/>
      <c r="AL35" s="627"/>
      <c r="AM35" s="628"/>
    </row>
    <row r="36" spans="1:40" ht="13.5" customHeight="1" thickBot="1">
      <c r="A36" s="629"/>
      <c r="B36" s="629"/>
      <c r="C36" s="629"/>
      <c r="D36" s="629"/>
      <c r="E36" s="629"/>
      <c r="F36" s="629"/>
      <c r="G36" s="629"/>
      <c r="H36" s="629"/>
      <c r="I36" s="629"/>
      <c r="J36" s="629"/>
      <c r="K36" s="629"/>
      <c r="L36" s="629"/>
      <c r="M36" s="629"/>
      <c r="N36" s="629"/>
      <c r="O36" s="629"/>
      <c r="P36" s="629"/>
      <c r="Q36" s="629"/>
      <c r="R36" s="629"/>
      <c r="S36" s="629"/>
      <c r="T36" s="629"/>
      <c r="U36" s="629"/>
      <c r="V36" s="629"/>
      <c r="W36" s="629"/>
      <c r="X36" s="629"/>
      <c r="Y36" s="629"/>
      <c r="Z36" s="629"/>
      <c r="AA36" s="629"/>
      <c r="AB36" s="629"/>
      <c r="AC36" s="629"/>
      <c r="AD36" s="629"/>
      <c r="AE36" s="629"/>
      <c r="AF36" s="629"/>
      <c r="AG36" s="629"/>
      <c r="AH36" s="629"/>
      <c r="AI36" s="629"/>
      <c r="AJ36" s="629"/>
      <c r="AK36" s="629"/>
      <c r="AL36" s="629"/>
      <c r="AM36" s="629"/>
      <c r="AN36" s="629"/>
    </row>
    <row r="37" spans="1:40" ht="27" customHeight="1">
      <c r="A37" s="594" t="s">
        <v>333</v>
      </c>
      <c r="B37" s="595"/>
      <c r="C37" s="595"/>
      <c r="D37" s="595"/>
      <c r="E37" s="595"/>
      <c r="F37" s="595"/>
      <c r="G37" s="595"/>
      <c r="H37" s="595"/>
      <c r="I37" s="595"/>
      <c r="J37" s="595"/>
      <c r="K37" s="595"/>
      <c r="L37" s="595"/>
      <c r="M37" s="595"/>
      <c r="N37" s="595"/>
      <c r="O37" s="595"/>
      <c r="P37" s="595"/>
      <c r="Q37" s="595"/>
      <c r="R37" s="595"/>
      <c r="S37" s="595"/>
      <c r="T37" s="595"/>
      <c r="U37" s="595"/>
      <c r="V37" s="595"/>
      <c r="W37" s="595"/>
      <c r="X37" s="595"/>
      <c r="Y37" s="595"/>
      <c r="Z37" s="595"/>
      <c r="AA37" s="595"/>
      <c r="AB37" s="595"/>
      <c r="AC37" s="595"/>
      <c r="AD37" s="595"/>
      <c r="AE37" s="595"/>
      <c r="AF37" s="595"/>
      <c r="AG37" s="595"/>
      <c r="AH37" s="595"/>
      <c r="AI37" s="595"/>
      <c r="AJ37" s="595"/>
      <c r="AK37" s="595"/>
      <c r="AL37" s="595"/>
      <c r="AM37" s="596"/>
    </row>
    <row r="38" spans="1:40" ht="27" customHeight="1">
      <c r="A38" s="597"/>
      <c r="B38" s="598"/>
      <c r="C38" s="598"/>
      <c r="D38" s="598"/>
      <c r="E38" s="598"/>
      <c r="F38" s="598"/>
      <c r="G38" s="598"/>
      <c r="H38" s="598"/>
      <c r="I38" s="598"/>
      <c r="J38" s="598"/>
      <c r="K38" s="598"/>
      <c r="L38" s="598"/>
      <c r="M38" s="598"/>
      <c r="N38" s="598"/>
      <c r="O38" s="598"/>
      <c r="P38" s="598"/>
      <c r="Q38" s="598"/>
      <c r="R38" s="598"/>
      <c r="S38" s="598"/>
      <c r="T38" s="598"/>
      <c r="U38" s="598"/>
      <c r="V38" s="598"/>
      <c r="W38" s="598"/>
      <c r="X38" s="598"/>
      <c r="Y38" s="598"/>
      <c r="Z38" s="598"/>
      <c r="AA38" s="598"/>
      <c r="AB38" s="598"/>
      <c r="AC38" s="598"/>
      <c r="AD38" s="598"/>
      <c r="AE38" s="598"/>
      <c r="AF38" s="598"/>
      <c r="AG38" s="598"/>
      <c r="AH38" s="598"/>
      <c r="AI38" s="598"/>
      <c r="AJ38" s="598"/>
      <c r="AK38" s="598"/>
      <c r="AL38" s="598"/>
      <c r="AM38" s="599"/>
    </row>
    <row r="39" spans="1:40" ht="27" customHeight="1">
      <c r="A39" s="597"/>
      <c r="B39" s="598"/>
      <c r="C39" s="598"/>
      <c r="D39" s="598"/>
      <c r="E39" s="598"/>
      <c r="F39" s="598"/>
      <c r="G39" s="598"/>
      <c r="H39" s="598"/>
      <c r="I39" s="598"/>
      <c r="J39" s="598"/>
      <c r="K39" s="598"/>
      <c r="L39" s="598"/>
      <c r="M39" s="598"/>
      <c r="N39" s="598"/>
      <c r="O39" s="598"/>
      <c r="P39" s="598"/>
      <c r="Q39" s="598"/>
      <c r="R39" s="598"/>
      <c r="S39" s="598"/>
      <c r="T39" s="598"/>
      <c r="U39" s="598"/>
      <c r="V39" s="598"/>
      <c r="W39" s="598"/>
      <c r="X39" s="598"/>
      <c r="Y39" s="598"/>
      <c r="Z39" s="598"/>
      <c r="AA39" s="598"/>
      <c r="AB39" s="598"/>
      <c r="AC39" s="598"/>
      <c r="AD39" s="598"/>
      <c r="AE39" s="598"/>
      <c r="AF39" s="598"/>
      <c r="AG39" s="598"/>
      <c r="AH39" s="598"/>
      <c r="AI39" s="598"/>
      <c r="AJ39" s="598"/>
      <c r="AK39" s="598"/>
      <c r="AL39" s="598"/>
      <c r="AM39" s="599"/>
    </row>
    <row r="40" spans="1:40" ht="27" customHeight="1" thickBot="1">
      <c r="A40" s="509"/>
      <c r="B40" s="510"/>
      <c r="C40" s="510"/>
      <c r="D40" s="510"/>
      <c r="E40" s="510"/>
      <c r="F40" s="510"/>
      <c r="G40" s="510"/>
      <c r="H40" s="510"/>
      <c r="I40" s="510"/>
      <c r="J40" s="510"/>
      <c r="K40" s="510"/>
      <c r="L40" s="510"/>
      <c r="M40" s="510"/>
      <c r="N40" s="510"/>
      <c r="O40" s="510"/>
      <c r="P40" s="510"/>
      <c r="Q40" s="510"/>
      <c r="R40" s="510"/>
      <c r="S40" s="510"/>
      <c r="T40" s="510"/>
      <c r="U40" s="510"/>
      <c r="V40" s="510"/>
      <c r="W40" s="510"/>
      <c r="X40" s="510"/>
      <c r="Y40" s="510"/>
      <c r="Z40" s="510"/>
      <c r="AA40" s="510"/>
      <c r="AB40" s="510"/>
      <c r="AC40" s="510"/>
      <c r="AD40" s="510"/>
      <c r="AE40" s="510"/>
      <c r="AF40" s="510"/>
      <c r="AG40" s="510"/>
      <c r="AH40" s="510"/>
      <c r="AI40" s="510"/>
      <c r="AJ40" s="510"/>
      <c r="AK40" s="510"/>
      <c r="AL40" s="510"/>
      <c r="AM40" s="511"/>
    </row>
    <row r="41" spans="1:40" ht="17.25" customHeight="1">
      <c r="A41" s="512"/>
    </row>
    <row r="42" spans="1:40" ht="20.100000000000001" customHeight="1">
      <c r="B42" s="513" t="s">
        <v>334</v>
      </c>
      <c r="U42" s="600" t="s">
        <v>393</v>
      </c>
      <c r="V42" s="600"/>
      <c r="W42" s="600"/>
      <c r="X42" s="600"/>
      <c r="Y42" s="600"/>
      <c r="Z42" s="600"/>
      <c r="AA42" s="600"/>
      <c r="AB42" s="600"/>
      <c r="AC42" s="600"/>
      <c r="AD42" s="600"/>
      <c r="AE42" s="600"/>
      <c r="AF42" s="600"/>
      <c r="AG42" s="600"/>
      <c r="AH42" s="600"/>
      <c r="AI42" s="600"/>
      <c r="AJ42" s="600"/>
      <c r="AK42" s="600"/>
      <c r="AL42" s="600"/>
      <c r="AM42" s="600"/>
    </row>
    <row r="43" spans="1:40" ht="20.100000000000001" customHeight="1">
      <c r="B43" s="601"/>
      <c r="C43" s="601"/>
      <c r="D43" s="514" t="s">
        <v>343</v>
      </c>
    </row>
    <row r="44" spans="1:40" ht="20.100000000000001" customHeight="1">
      <c r="D44" s="514"/>
    </row>
    <row r="45" spans="1:40" ht="21.75" customHeight="1">
      <c r="Z45" s="450" t="s">
        <v>335</v>
      </c>
      <c r="AA45" s="515" t="s">
        <v>336</v>
      </c>
      <c r="AB45" s="516"/>
      <c r="AC45" s="516"/>
      <c r="AD45" s="516"/>
      <c r="AE45" s="516"/>
      <c r="AF45" s="516"/>
      <c r="AG45" s="516"/>
      <c r="AH45" s="516"/>
      <c r="AI45" s="516"/>
      <c r="AJ45" s="516"/>
      <c r="AK45" s="516"/>
      <c r="AL45" s="602" t="s">
        <v>270</v>
      </c>
      <c r="AM45" s="602"/>
    </row>
    <row r="46" spans="1:40" ht="21.75" customHeight="1">
      <c r="W46" s="517"/>
    </row>
    <row r="47" spans="1:40" ht="27" customHeight="1"/>
    <row r="48" spans="1:40" ht="27" customHeight="1"/>
    <row r="49" spans="40:43" s="450" customFormat="1" ht="27" customHeight="1">
      <c r="AN49" s="452"/>
      <c r="AO49" s="452"/>
      <c r="AP49" s="452"/>
      <c r="AQ49" s="452"/>
    </row>
    <row r="50" spans="40:43" s="450" customFormat="1" ht="27" customHeight="1">
      <c r="AN50" s="452"/>
      <c r="AO50" s="452"/>
      <c r="AP50" s="452"/>
      <c r="AQ50" s="452"/>
    </row>
    <row r="51" spans="40:43" s="450" customFormat="1" ht="27" customHeight="1">
      <c r="AN51" s="452"/>
      <c r="AO51" s="452"/>
      <c r="AP51" s="452"/>
      <c r="AQ51" s="452"/>
    </row>
    <row r="52" spans="40:43" s="450" customFormat="1" ht="27" customHeight="1">
      <c r="AN52" s="452"/>
      <c r="AO52" s="452"/>
      <c r="AP52" s="452"/>
      <c r="AQ52" s="452"/>
    </row>
    <row r="53" spans="40:43" s="450" customFormat="1" ht="27" customHeight="1">
      <c r="AN53" s="452"/>
      <c r="AO53" s="452"/>
      <c r="AP53" s="452"/>
      <c r="AQ53" s="452"/>
    </row>
    <row r="54" spans="40:43" s="450" customFormat="1" ht="27" customHeight="1">
      <c r="AN54" s="452"/>
      <c r="AO54" s="452"/>
      <c r="AP54" s="452"/>
      <c r="AQ54" s="452"/>
    </row>
    <row r="55" spans="40:43" s="450" customFormat="1" ht="27" customHeight="1">
      <c r="AN55" s="452"/>
      <c r="AO55" s="452"/>
      <c r="AP55" s="452"/>
      <c r="AQ55" s="452"/>
    </row>
    <row r="56" spans="40:43" s="450" customFormat="1" ht="27" customHeight="1">
      <c r="AN56" s="452"/>
      <c r="AO56" s="452"/>
      <c r="AP56" s="452"/>
      <c r="AQ56" s="452"/>
    </row>
    <row r="57" spans="40:43" s="450" customFormat="1" ht="27" customHeight="1">
      <c r="AN57" s="452"/>
      <c r="AO57" s="452"/>
      <c r="AP57" s="452"/>
      <c r="AQ57" s="452"/>
    </row>
    <row r="58" spans="40:43" s="450" customFormat="1" ht="27" customHeight="1">
      <c r="AN58" s="452"/>
      <c r="AO58" s="452"/>
      <c r="AP58" s="452"/>
      <c r="AQ58" s="452"/>
    </row>
    <row r="59" spans="40:43" s="450" customFormat="1" ht="27" customHeight="1">
      <c r="AN59" s="452"/>
      <c r="AO59" s="452"/>
      <c r="AP59" s="452"/>
      <c r="AQ59" s="452"/>
    </row>
  </sheetData>
  <mergeCells count="102">
    <mergeCell ref="AE10:AF10"/>
    <mergeCell ref="AB1:AC1"/>
    <mergeCell ref="Q2:R2"/>
    <mergeCell ref="S2:V2"/>
    <mergeCell ref="X2:Y2"/>
    <mergeCell ref="AA2:AB2"/>
    <mergeCell ref="A3:C3"/>
    <mergeCell ref="D3:AD3"/>
    <mergeCell ref="A4:C5"/>
    <mergeCell ref="D4:AD5"/>
    <mergeCell ref="AG10:AM10"/>
    <mergeCell ref="A11:C11"/>
    <mergeCell ref="D11:AF11"/>
    <mergeCell ref="AG11:AM12"/>
    <mergeCell ref="A12:C12"/>
    <mergeCell ref="D12:AF12"/>
    <mergeCell ref="Z7:AD7"/>
    <mergeCell ref="A8:C8"/>
    <mergeCell ref="D8:AD8"/>
    <mergeCell ref="AE8:AF8"/>
    <mergeCell ref="AG8:AM8"/>
    <mergeCell ref="A9:C10"/>
    <mergeCell ref="D9:AD9"/>
    <mergeCell ref="AE9:AF9"/>
    <mergeCell ref="AG9:AM9"/>
    <mergeCell ref="D10:AD10"/>
    <mergeCell ref="A6:D7"/>
    <mergeCell ref="E6:G7"/>
    <mergeCell ref="H6:I7"/>
    <mergeCell ref="J6:K7"/>
    <mergeCell ref="L6:M7"/>
    <mergeCell ref="N6:Q7"/>
    <mergeCell ref="R6:Y7"/>
    <mergeCell ref="Z6:AD6"/>
    <mergeCell ref="A17:C17"/>
    <mergeCell ref="J17:L17"/>
    <mergeCell ref="R17:AI17"/>
    <mergeCell ref="AJ17:AM17"/>
    <mergeCell ref="A18:AN18"/>
    <mergeCell ref="R19:AM19"/>
    <mergeCell ref="A13:AM13"/>
    <mergeCell ref="A15:C15"/>
    <mergeCell ref="J15:L15"/>
    <mergeCell ref="R15:AI15"/>
    <mergeCell ref="AJ15:AM15"/>
    <mergeCell ref="A16:C16"/>
    <mergeCell ref="J16:L16"/>
    <mergeCell ref="R16:AI16"/>
    <mergeCell ref="AJ16:AM16"/>
    <mergeCell ref="A22:C22"/>
    <mergeCell ref="J22:L22"/>
    <mergeCell ref="R22:AM22"/>
    <mergeCell ref="A23:AN23"/>
    <mergeCell ref="P24:AM24"/>
    <mergeCell ref="A24:N24"/>
    <mergeCell ref="A20:C20"/>
    <mergeCell ref="J20:L20"/>
    <mergeCell ref="R20:AM20"/>
    <mergeCell ref="A21:C21"/>
    <mergeCell ref="J21:L21"/>
    <mergeCell ref="R21:AM21"/>
    <mergeCell ref="Q27:S27"/>
    <mergeCell ref="A28:G29"/>
    <mergeCell ref="H28:N29"/>
    <mergeCell ref="P28:S28"/>
    <mergeCell ref="Z28:AH29"/>
    <mergeCell ref="AI28:AM29"/>
    <mergeCell ref="Q29:S29"/>
    <mergeCell ref="A25:G25"/>
    <mergeCell ref="H25:N25"/>
    <mergeCell ref="P25:Y25"/>
    <mergeCell ref="Z25:AH25"/>
    <mergeCell ref="AI25:AM25"/>
    <mergeCell ref="A26:G27"/>
    <mergeCell ref="H26:N27"/>
    <mergeCell ref="P26:S26"/>
    <mergeCell ref="Z26:AH27"/>
    <mergeCell ref="AI26:AM27"/>
    <mergeCell ref="A32:G33"/>
    <mergeCell ref="H32:N33"/>
    <mergeCell ref="P32:S32"/>
    <mergeCell ref="Z32:AH33"/>
    <mergeCell ref="AI32:AM33"/>
    <mergeCell ref="Q33:S33"/>
    <mergeCell ref="A30:G31"/>
    <mergeCell ref="H30:N31"/>
    <mergeCell ref="P30:S30"/>
    <mergeCell ref="Z30:AH31"/>
    <mergeCell ref="AI30:AM31"/>
    <mergeCell ref="Q31:S31"/>
    <mergeCell ref="A37:AM37"/>
    <mergeCell ref="A38:AM38"/>
    <mergeCell ref="A39:AM39"/>
    <mergeCell ref="U42:AM42"/>
    <mergeCell ref="B43:C43"/>
    <mergeCell ref="AL45:AM45"/>
    <mergeCell ref="A34:G35"/>
    <mergeCell ref="H34:N35"/>
    <mergeCell ref="P34:S34"/>
    <mergeCell ref="Z34:AH35"/>
    <mergeCell ref="AI34:AM35"/>
    <mergeCell ref="A36:AN36"/>
  </mergeCells>
  <phoneticPr fontId="3"/>
  <pageMargins left="0.7" right="0.7" top="0.75" bottom="0.75" header="0.3" footer="0.3"/>
  <pageSetup paperSize="9" scale="77"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F63"/>
  <sheetViews>
    <sheetView view="pageBreakPreview" topLeftCell="A10" zoomScaleNormal="100" zoomScaleSheetLayoutView="100" workbookViewId="0">
      <selection activeCell="C18" sqref="C18:F18"/>
    </sheetView>
  </sheetViews>
  <sheetFormatPr defaultRowHeight="27" customHeight="1"/>
  <cols>
    <col min="1" max="2" width="20.625" customWidth="1"/>
    <col min="3" max="6" width="11.125" customWidth="1"/>
    <col min="7" max="7" width="20.625" customWidth="1"/>
    <col min="8" max="8" width="14.875" customWidth="1"/>
    <col min="9" max="9" width="21" customWidth="1"/>
  </cols>
  <sheetData>
    <row r="1" spans="1:6" ht="27" customHeight="1">
      <c r="A1" s="1255" t="s">
        <v>68</v>
      </c>
      <c r="B1" s="1255"/>
      <c r="C1" s="1255"/>
      <c r="D1" s="1255"/>
      <c r="E1" s="1255"/>
      <c r="F1" s="1255"/>
    </row>
    <row r="2" spans="1:6" ht="27" customHeight="1">
      <c r="A2" s="73"/>
      <c r="B2" s="73"/>
      <c r="C2" s="73"/>
      <c r="D2" s="73"/>
      <c r="E2" s="73"/>
      <c r="F2" s="73"/>
    </row>
    <row r="3" spans="1:6" ht="24" customHeight="1">
      <c r="A3" s="1256" t="s">
        <v>69</v>
      </c>
      <c r="B3" s="1257"/>
      <c r="C3" s="1260" t="e">
        <f>'事務室処理用　財務会計支払'!B25</f>
        <v>#REF!</v>
      </c>
      <c r="D3" s="1261"/>
      <c r="E3" s="1261"/>
      <c r="F3" s="1262"/>
    </row>
    <row r="4" spans="1:6" ht="24" customHeight="1">
      <c r="A4" s="1256" t="s">
        <v>70</v>
      </c>
      <c r="B4" s="1257"/>
      <c r="C4" s="1260" t="e">
        <f>'事務室処理用　財務会計支払'!B29</f>
        <v>#REF!</v>
      </c>
      <c r="D4" s="1261"/>
      <c r="E4" s="1261"/>
      <c r="F4" s="1262"/>
    </row>
    <row r="5" spans="1:6" ht="24" customHeight="1">
      <c r="A5" s="74"/>
      <c r="B5" s="75"/>
      <c r="C5" s="248"/>
      <c r="D5" s="248"/>
      <c r="E5" s="248"/>
      <c r="F5" s="76"/>
    </row>
    <row r="6" spans="1:6" ht="24" customHeight="1">
      <c r="A6" s="1258" t="s">
        <v>76</v>
      </c>
      <c r="B6" s="1259"/>
      <c r="C6" s="1263" t="e">
        <f>'事務室処理用　財務会計支払'!B42</f>
        <v>#REF!</v>
      </c>
      <c r="D6" s="1264"/>
      <c r="E6" s="1264"/>
      <c r="F6" s="1265"/>
    </row>
    <row r="7" spans="1:6" ht="24" customHeight="1">
      <c r="A7" s="1268" t="s">
        <v>145</v>
      </c>
      <c r="B7" s="1269"/>
      <c r="C7" s="1279" t="e">
        <f>'事務室処理用　財務会計支払'!B40</f>
        <v>#REF!</v>
      </c>
      <c r="D7" s="1280"/>
      <c r="E7" s="1280"/>
      <c r="F7" s="1281"/>
    </row>
    <row r="8" spans="1:6" ht="24" customHeight="1">
      <c r="A8" s="77"/>
      <c r="B8" s="78"/>
      <c r="C8" s="248"/>
      <c r="D8" s="248"/>
      <c r="E8" s="248"/>
      <c r="F8" s="79"/>
    </row>
    <row r="9" spans="1:6" ht="24" customHeight="1">
      <c r="A9" s="1256" t="s">
        <v>71</v>
      </c>
      <c r="B9" s="1257"/>
      <c r="C9" s="1282" t="str">
        <f>'事務室処理用　財務会計支払'!E15</f>
        <v>　　　平成年月分　　　</v>
      </c>
      <c r="D9" s="1283"/>
      <c r="E9" s="1283"/>
      <c r="F9" s="1284"/>
    </row>
    <row r="10" spans="1:6" ht="24" customHeight="1">
      <c r="A10" s="1266" t="s">
        <v>213</v>
      </c>
      <c r="B10" s="1267"/>
      <c r="C10" s="1288" t="e">
        <f>'事務室処理用　財務会計支払'!F20</f>
        <v>#REF!</v>
      </c>
      <c r="D10" s="1289"/>
      <c r="E10" s="1289"/>
      <c r="F10" s="1290"/>
    </row>
    <row r="11" spans="1:6" ht="24" customHeight="1">
      <c r="A11" s="1268"/>
      <c r="B11" s="1269"/>
      <c r="C11" s="378" t="s">
        <v>72</v>
      </c>
      <c r="D11" s="250" t="e">
        <f>'事務室処理用　財務会計支払'!F18</f>
        <v>#REF!</v>
      </c>
      <c r="E11" s="378" t="s">
        <v>120</v>
      </c>
      <c r="F11" s="249">
        <f>'事務室処理用　財務会計支払'!F19</f>
        <v>0</v>
      </c>
    </row>
    <row r="12" spans="1:6" ht="24" customHeight="1">
      <c r="A12" s="1266" t="s">
        <v>187</v>
      </c>
      <c r="B12" s="1267"/>
      <c r="C12" s="1285">
        <f>'事務室処理用　財務会計支払'!F24</f>
        <v>0</v>
      </c>
      <c r="D12" s="1286"/>
      <c r="E12" s="1286"/>
      <c r="F12" s="1287"/>
    </row>
    <row r="13" spans="1:6" ht="24" customHeight="1">
      <c r="A13" s="1268"/>
      <c r="B13" s="1269"/>
      <c r="C13" s="379" t="s">
        <v>222</v>
      </c>
      <c r="D13" s="250">
        <f>'事務室処理用　財務会計支払'!F27</f>
        <v>0</v>
      </c>
      <c r="E13" s="378" t="s">
        <v>65</v>
      </c>
      <c r="F13" s="251">
        <f>'事務室処理用　財務会計支払'!F28</f>
        <v>0</v>
      </c>
    </row>
    <row r="14" spans="1:6" ht="24" customHeight="1">
      <c r="A14" s="1256" t="s">
        <v>217</v>
      </c>
      <c r="B14" s="1257"/>
      <c r="C14" s="1274" t="e">
        <f>C10+C12</f>
        <v>#REF!</v>
      </c>
      <c r="D14" s="1275"/>
      <c r="E14" s="1275"/>
      <c r="F14" s="1276"/>
    </row>
    <row r="15" spans="1:6" ht="24" customHeight="1">
      <c r="A15" s="380"/>
      <c r="B15" s="380"/>
      <c r="C15" s="380"/>
      <c r="D15" s="380"/>
      <c r="E15" s="380"/>
      <c r="F15" s="380"/>
    </row>
    <row r="16" spans="1:6" ht="24" customHeight="1">
      <c r="A16" s="1270" t="s">
        <v>73</v>
      </c>
      <c r="B16" s="389" t="s">
        <v>223</v>
      </c>
      <c r="C16" s="1274">
        <f>'事務室処理用　財務会計支払'!F22</f>
        <v>0</v>
      </c>
      <c r="D16" s="1275"/>
      <c r="E16" s="1275"/>
      <c r="F16" s="1276"/>
    </row>
    <row r="17" spans="1:6" ht="24" customHeight="1">
      <c r="A17" s="1271"/>
      <c r="B17" s="389" t="s">
        <v>224</v>
      </c>
      <c r="C17" s="1274" t="e">
        <f>'事務室処理用　財務会計支払'!F21</f>
        <v>#REF!</v>
      </c>
      <c r="D17" s="1275"/>
      <c r="E17" s="1275"/>
      <c r="F17" s="1276"/>
    </row>
    <row r="18" spans="1:6" ht="24" customHeight="1">
      <c r="A18" s="1256" t="s">
        <v>218</v>
      </c>
      <c r="B18" s="1257"/>
      <c r="C18" s="1274" t="e">
        <f>C16+C17</f>
        <v>#REF!</v>
      </c>
      <c r="D18" s="1275"/>
      <c r="E18" s="1275"/>
      <c r="F18" s="1276"/>
    </row>
    <row r="19" spans="1:6" ht="24" customHeight="1">
      <c r="A19" s="380"/>
      <c r="B19" s="380"/>
      <c r="C19" s="380"/>
      <c r="D19" s="380"/>
      <c r="E19" s="380"/>
      <c r="F19" s="380"/>
    </row>
    <row r="20" spans="1:6" ht="24" customHeight="1">
      <c r="A20" s="1256" t="s">
        <v>74</v>
      </c>
      <c r="B20" s="1257"/>
      <c r="C20" s="1274" t="e">
        <f>'事務室処理用　財務会計支払'!F25</f>
        <v>#REF!</v>
      </c>
      <c r="D20" s="1275"/>
      <c r="E20" s="1275"/>
      <c r="F20" s="1276"/>
    </row>
    <row r="21" spans="1:6" ht="24" customHeight="1">
      <c r="A21" s="1256" t="s">
        <v>215</v>
      </c>
      <c r="B21" s="1257"/>
      <c r="C21" s="1274" t="e">
        <f>'事務室処理用　財務会計支払'!F25</f>
        <v>#REF!</v>
      </c>
      <c r="D21" s="1275"/>
      <c r="E21" s="1275"/>
      <c r="F21" s="1276"/>
    </row>
    <row r="22" spans="1:6" ht="24" customHeight="1">
      <c r="A22" s="1256" t="s">
        <v>75</v>
      </c>
      <c r="B22" s="1257"/>
      <c r="C22" s="1291">
        <f>'事務室処理用　財務会計支払'!F38</f>
        <v>0</v>
      </c>
      <c r="D22" s="1292"/>
      <c r="E22" s="1292"/>
      <c r="F22" s="1293"/>
    </row>
    <row r="23" spans="1:6" ht="24" customHeight="1"/>
    <row r="24" spans="1:6" ht="24" customHeight="1">
      <c r="A24" s="381" t="s">
        <v>216</v>
      </c>
    </row>
    <row r="25" spans="1:6" ht="24" customHeight="1">
      <c r="B25" s="383"/>
      <c r="C25" s="383"/>
      <c r="D25" s="383"/>
      <c r="E25" s="80"/>
    </row>
    <row r="26" spans="1:6" ht="24" customHeight="1">
      <c r="B26" s="383"/>
      <c r="C26" s="383"/>
      <c r="D26" s="383"/>
      <c r="E26" s="80"/>
    </row>
    <row r="27" spans="1:6" ht="24" customHeight="1">
      <c r="D27" s="81"/>
      <c r="E27" s="81"/>
    </row>
    <row r="28" spans="1:6" ht="24" customHeight="1">
      <c r="C28" s="382" t="s">
        <v>220</v>
      </c>
      <c r="D28" s="82"/>
      <c r="E28" s="82"/>
    </row>
    <row r="29" spans="1:6" ht="24" customHeight="1">
      <c r="C29" s="383" t="s">
        <v>214</v>
      </c>
      <c r="D29" s="82"/>
      <c r="E29" s="82"/>
    </row>
    <row r="30" spans="1:6" ht="24" customHeight="1">
      <c r="B30" s="83"/>
      <c r="C30" s="383" t="s">
        <v>221</v>
      </c>
      <c r="D30" s="83"/>
      <c r="E30" s="83"/>
    </row>
    <row r="31" spans="1:6" ht="18" customHeight="1">
      <c r="B31" s="83"/>
      <c r="C31" s="375"/>
      <c r="D31" s="83"/>
      <c r="E31" s="83"/>
    </row>
    <row r="32" spans="1:6" ht="18" customHeight="1">
      <c r="B32" s="83"/>
      <c r="C32" s="83"/>
      <c r="D32" s="83"/>
      <c r="E32" s="83"/>
    </row>
    <row r="33" spans="1:6" ht="18" customHeight="1">
      <c r="E33" s="384"/>
      <c r="F33" s="385" t="s">
        <v>162</v>
      </c>
    </row>
    <row r="34" spans="1:6" ht="18" customHeight="1">
      <c r="E34" s="384"/>
      <c r="F34" s="386" t="e">
        <f>'事務室処理用　財務会計支払'!B26</f>
        <v>#REF!</v>
      </c>
    </row>
    <row r="35" spans="1:6" ht="21.75" customHeight="1">
      <c r="A35" s="1294" t="s">
        <v>68</v>
      </c>
      <c r="B35" s="1294"/>
      <c r="C35" s="1294"/>
      <c r="D35" s="1294"/>
      <c r="E35" s="387" t="s">
        <v>163</v>
      </c>
      <c r="F35" s="388">
        <f>C22</f>
        <v>0</v>
      </c>
    </row>
    <row r="36" spans="1:6" ht="27" customHeight="1">
      <c r="A36" s="1295"/>
      <c r="B36" s="1295"/>
      <c r="C36" s="1295"/>
      <c r="D36" s="1295"/>
      <c r="E36" s="1277" t="str">
        <f>C9</f>
        <v>　　　平成年月分　　　</v>
      </c>
      <c r="F36" s="1278"/>
    </row>
    <row r="37" spans="1:6" ht="27" customHeight="1">
      <c r="A37" s="1256" t="s">
        <v>69</v>
      </c>
      <c r="B37" s="1257"/>
      <c r="C37" s="1260" t="e">
        <f>C3</f>
        <v>#REF!</v>
      </c>
      <c r="D37" s="1261"/>
      <c r="E37" s="1261"/>
      <c r="F37" s="1262"/>
    </row>
    <row r="38" spans="1:6" ht="27" customHeight="1">
      <c r="A38" s="1256" t="s">
        <v>70</v>
      </c>
      <c r="B38" s="1257"/>
      <c r="C38" s="1260" t="e">
        <f>C4</f>
        <v>#REF!</v>
      </c>
      <c r="D38" s="1261"/>
      <c r="E38" s="1261"/>
      <c r="F38" s="1262"/>
    </row>
    <row r="39" spans="1:6" ht="27" customHeight="1">
      <c r="A39" s="1258" t="s">
        <v>76</v>
      </c>
      <c r="B39" s="1259"/>
      <c r="C39" s="1263" t="e">
        <f>C6</f>
        <v>#REF!</v>
      </c>
      <c r="D39" s="1264"/>
      <c r="E39" s="1264"/>
      <c r="F39" s="1265"/>
    </row>
    <row r="40" spans="1:6" ht="27" customHeight="1">
      <c r="A40" s="1268" t="s">
        <v>145</v>
      </c>
      <c r="B40" s="1269"/>
      <c r="C40" s="1279" t="e">
        <f>C7</f>
        <v>#REF!</v>
      </c>
      <c r="D40" s="1280"/>
      <c r="E40" s="1280"/>
      <c r="F40" s="1281"/>
    </row>
    <row r="41" spans="1:6" ht="27" customHeight="1">
      <c r="A41" s="1272" t="s">
        <v>219</v>
      </c>
      <c r="B41" s="1273"/>
      <c r="C41" s="1273"/>
      <c r="D41" s="1273"/>
      <c r="E41" s="1273"/>
      <c r="F41" s="1273"/>
    </row>
    <row r="42" spans="1:6" ht="27" customHeight="1">
      <c r="A42" s="1253" t="s">
        <v>219</v>
      </c>
      <c r="B42" s="1254"/>
      <c r="C42" s="1254"/>
      <c r="D42" s="1254"/>
      <c r="E42" s="1254"/>
      <c r="F42" s="1254"/>
    </row>
    <row r="43" spans="1:6" ht="27" customHeight="1">
      <c r="A43" s="1253" t="s">
        <v>219</v>
      </c>
      <c r="B43" s="1254"/>
      <c r="C43" s="1254"/>
      <c r="D43" s="1254"/>
      <c r="E43" s="1254"/>
      <c r="F43" s="1254"/>
    </row>
    <row r="44" spans="1:6" ht="27" customHeight="1">
      <c r="A44" s="1253" t="s">
        <v>219</v>
      </c>
      <c r="B44" s="1254"/>
      <c r="C44" s="1254"/>
      <c r="D44" s="1254"/>
      <c r="E44" s="1254"/>
      <c r="F44" s="1254"/>
    </row>
    <row r="45" spans="1:6" ht="27" customHeight="1">
      <c r="A45" s="1253" t="s">
        <v>219</v>
      </c>
      <c r="B45" s="1254"/>
      <c r="C45" s="1254"/>
      <c r="D45" s="1254"/>
      <c r="E45" s="1254"/>
      <c r="F45" s="1254"/>
    </row>
    <row r="46" spans="1:6" ht="27" customHeight="1">
      <c r="A46" s="1253" t="s">
        <v>219</v>
      </c>
      <c r="B46" s="1254"/>
      <c r="C46" s="1254"/>
      <c r="D46" s="1254"/>
      <c r="E46" s="1254"/>
      <c r="F46" s="1254"/>
    </row>
    <row r="47" spans="1:6" ht="27" customHeight="1">
      <c r="A47" s="1253" t="s">
        <v>219</v>
      </c>
      <c r="B47" s="1254"/>
      <c r="C47" s="1254"/>
      <c r="D47" s="1254"/>
      <c r="E47" s="1254"/>
      <c r="F47" s="1254"/>
    </row>
    <row r="48" spans="1:6" ht="27" customHeight="1">
      <c r="A48" s="1253" t="s">
        <v>219</v>
      </c>
      <c r="B48" s="1254"/>
      <c r="C48" s="1254"/>
      <c r="D48" s="1254"/>
      <c r="E48" s="1254"/>
      <c r="F48" s="1254"/>
    </row>
    <row r="49" spans="1:6" ht="27" customHeight="1">
      <c r="A49" s="1253" t="s">
        <v>219</v>
      </c>
      <c r="B49" s="1254"/>
      <c r="C49" s="1254"/>
      <c r="D49" s="1254"/>
      <c r="E49" s="1254"/>
      <c r="F49" s="1254"/>
    </row>
    <row r="50" spans="1:6" ht="27" customHeight="1">
      <c r="A50" s="1253" t="s">
        <v>219</v>
      </c>
      <c r="B50" s="1254"/>
      <c r="C50" s="1254"/>
      <c r="D50" s="1254"/>
      <c r="E50" s="1254"/>
      <c r="F50" s="1254"/>
    </row>
    <row r="51" spans="1:6" ht="27" customHeight="1">
      <c r="A51" s="1253" t="s">
        <v>219</v>
      </c>
      <c r="B51" s="1254"/>
      <c r="C51" s="1254"/>
      <c r="D51" s="1254"/>
      <c r="E51" s="1254"/>
      <c r="F51" s="1254"/>
    </row>
    <row r="52" spans="1:6" ht="27" customHeight="1">
      <c r="A52" s="1253" t="s">
        <v>219</v>
      </c>
      <c r="B52" s="1254"/>
      <c r="C52" s="1254"/>
      <c r="D52" s="1254"/>
      <c r="E52" s="1254"/>
      <c r="F52" s="1254"/>
    </row>
    <row r="53" spans="1:6" ht="27" customHeight="1">
      <c r="A53" s="1253" t="s">
        <v>219</v>
      </c>
      <c r="B53" s="1254"/>
      <c r="C53" s="1254"/>
      <c r="D53" s="1254"/>
      <c r="E53" s="1254"/>
      <c r="F53" s="1254"/>
    </row>
    <row r="54" spans="1:6" ht="27" customHeight="1">
      <c r="A54" s="1253" t="s">
        <v>219</v>
      </c>
      <c r="B54" s="1254"/>
      <c r="C54" s="1254"/>
      <c r="D54" s="1254"/>
      <c r="E54" s="1254"/>
      <c r="F54" s="1254"/>
    </row>
    <row r="55" spans="1:6" ht="27" customHeight="1">
      <c r="A55" s="1253" t="s">
        <v>219</v>
      </c>
      <c r="B55" s="1254"/>
      <c r="C55" s="1254"/>
      <c r="D55" s="1254"/>
      <c r="E55" s="1254"/>
      <c r="F55" s="1254"/>
    </row>
    <row r="56" spans="1:6" ht="27" customHeight="1">
      <c r="A56" s="1253" t="s">
        <v>219</v>
      </c>
      <c r="B56" s="1254"/>
      <c r="C56" s="1254"/>
      <c r="D56" s="1254"/>
      <c r="E56" s="1254"/>
      <c r="F56" s="1254"/>
    </row>
    <row r="57" spans="1:6" ht="27" customHeight="1">
      <c r="A57" s="1253" t="s">
        <v>219</v>
      </c>
      <c r="B57" s="1254"/>
      <c r="C57" s="1254"/>
      <c r="D57" s="1254"/>
      <c r="E57" s="1254"/>
      <c r="F57" s="1254"/>
    </row>
    <row r="58" spans="1:6" ht="27" customHeight="1">
      <c r="A58" s="1253" t="s">
        <v>219</v>
      </c>
      <c r="B58" s="1254"/>
      <c r="C58" s="1254"/>
      <c r="D58" s="1254"/>
      <c r="E58" s="1254"/>
      <c r="F58" s="1254"/>
    </row>
    <row r="59" spans="1:6" ht="27" customHeight="1">
      <c r="A59" s="1253" t="s">
        <v>219</v>
      </c>
      <c r="B59" s="1254"/>
      <c r="C59" s="1254"/>
      <c r="D59" s="1254"/>
      <c r="E59" s="1254"/>
      <c r="F59" s="1254"/>
    </row>
    <row r="60" spans="1:6" ht="27" customHeight="1">
      <c r="A60" s="1253" t="s">
        <v>219</v>
      </c>
      <c r="B60" s="1254"/>
      <c r="C60" s="1254"/>
      <c r="D60" s="1254"/>
      <c r="E60" s="1254"/>
      <c r="F60" s="1254"/>
    </row>
    <row r="61" spans="1:6" ht="27" customHeight="1">
      <c r="A61" s="1253" t="s">
        <v>219</v>
      </c>
      <c r="B61" s="1254"/>
      <c r="C61" s="1254"/>
      <c r="D61" s="1254"/>
      <c r="E61" s="1254"/>
      <c r="F61" s="1254"/>
    </row>
    <row r="62" spans="1:6" ht="27" customHeight="1">
      <c r="A62" s="1253" t="s">
        <v>219</v>
      </c>
      <c r="B62" s="1254"/>
      <c r="C62" s="1254"/>
      <c r="D62" s="1254"/>
      <c r="E62" s="1254"/>
      <c r="F62" s="1254"/>
    </row>
    <row r="63" spans="1:6" ht="27" customHeight="1">
      <c r="A63" s="1253" t="s">
        <v>219</v>
      </c>
      <c r="B63" s="1254"/>
      <c r="C63" s="1254"/>
      <c r="D63" s="1254"/>
      <c r="E63" s="1254"/>
      <c r="F63" s="1254"/>
    </row>
  </sheetData>
  <mergeCells count="61">
    <mergeCell ref="A42:F42"/>
    <mergeCell ref="A38:B38"/>
    <mergeCell ref="A39:B39"/>
    <mergeCell ref="C39:F39"/>
    <mergeCell ref="A22:B22"/>
    <mergeCell ref="C22:F22"/>
    <mergeCell ref="C38:F38"/>
    <mergeCell ref="A35:D36"/>
    <mergeCell ref="C20:F20"/>
    <mergeCell ref="C37:F37"/>
    <mergeCell ref="A7:B7"/>
    <mergeCell ref="A9:B9"/>
    <mergeCell ref="A10:B11"/>
    <mergeCell ref="A18:B18"/>
    <mergeCell ref="C7:F7"/>
    <mergeCell ref="C9:F9"/>
    <mergeCell ref="C14:F14"/>
    <mergeCell ref="C12:F12"/>
    <mergeCell ref="C10:F10"/>
    <mergeCell ref="A14:B14"/>
    <mergeCell ref="C18:F18"/>
    <mergeCell ref="A37:B37"/>
    <mergeCell ref="C17:F17"/>
    <mergeCell ref="C16:F16"/>
    <mergeCell ref="A43:F43"/>
    <mergeCell ref="A44:F44"/>
    <mergeCell ref="A45:F45"/>
    <mergeCell ref="A55:F55"/>
    <mergeCell ref="A12:B13"/>
    <mergeCell ref="A16:A17"/>
    <mergeCell ref="A20:B20"/>
    <mergeCell ref="A46:F46"/>
    <mergeCell ref="A47:F47"/>
    <mergeCell ref="A50:F50"/>
    <mergeCell ref="A41:F41"/>
    <mergeCell ref="A21:B21"/>
    <mergeCell ref="C21:F21"/>
    <mergeCell ref="E36:F36"/>
    <mergeCell ref="C40:F40"/>
    <mergeCell ref="A40:B40"/>
    <mergeCell ref="A1:F1"/>
    <mergeCell ref="A3:B3"/>
    <mergeCell ref="A4:B4"/>
    <mergeCell ref="A6:B6"/>
    <mergeCell ref="C3:F3"/>
    <mergeCell ref="C4:F4"/>
    <mergeCell ref="C6:F6"/>
    <mergeCell ref="A63:F63"/>
    <mergeCell ref="A57:F57"/>
    <mergeCell ref="A58:F58"/>
    <mergeCell ref="A59:F59"/>
    <mergeCell ref="A60:F60"/>
    <mergeCell ref="A61:F61"/>
    <mergeCell ref="A62:F62"/>
    <mergeCell ref="A56:F56"/>
    <mergeCell ref="A49:F49"/>
    <mergeCell ref="A51:F51"/>
    <mergeCell ref="A52:F52"/>
    <mergeCell ref="A48:F48"/>
    <mergeCell ref="A53:F53"/>
    <mergeCell ref="A54:F54"/>
  </mergeCells>
  <phoneticPr fontId="3"/>
  <printOptions horizontalCentered="1" verticalCentered="1"/>
  <pageMargins left="0.78740157480314965" right="0.78740157480314965" top="0.78740157480314965" bottom="0.78740157480314965" header="0.51181102362204722" footer="0.51181102362204722"/>
  <pageSetup paperSize="9" orientation="portrait" r:id="rId1"/>
  <headerFooter alignWithMargins="0"/>
  <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indexed="11"/>
  </sheetPr>
  <dimension ref="A1:J56"/>
  <sheetViews>
    <sheetView view="pageBreakPreview" topLeftCell="A4" zoomScaleNormal="100" zoomScaleSheetLayoutView="100" workbookViewId="0">
      <selection activeCell="E27" sqref="E27:F27"/>
    </sheetView>
  </sheetViews>
  <sheetFormatPr defaultRowHeight="13.5"/>
  <cols>
    <col min="1" max="1" width="24.125" style="1" customWidth="1"/>
    <col min="2" max="2" width="25" style="1" bestFit="1" customWidth="1"/>
    <col min="3" max="4" width="13.25" style="1" customWidth="1"/>
    <col min="5" max="6" width="12.875" style="1" customWidth="1"/>
    <col min="7" max="16384" width="9" style="1"/>
  </cols>
  <sheetData>
    <row r="1" spans="1:9" ht="13.5" customHeight="1">
      <c r="F1" s="1314" t="str">
        <f>IF(ISERROR(VLOOKUP($B$5,#REF!,2,0))=TRUE,"",(VLOOKUP($B$5,#REF!,2,0)))</f>
        <v/>
      </c>
    </row>
    <row r="2" spans="1:9" ht="30" customHeight="1">
      <c r="A2" s="46" t="s">
        <v>46</v>
      </c>
      <c r="B2" s="41"/>
      <c r="C2" s="41"/>
      <c r="D2" s="41"/>
      <c r="E2" s="41"/>
      <c r="F2" s="1314"/>
    </row>
    <row r="3" spans="1:9" ht="13.5" customHeight="1"/>
    <row r="4" spans="1:9" ht="30" customHeight="1" thickBot="1">
      <c r="A4" s="36" t="s">
        <v>182</v>
      </c>
      <c r="B4" s="12"/>
      <c r="C4" s="2"/>
      <c r="D4" s="13" t="s">
        <v>18</v>
      </c>
      <c r="E4" s="1317"/>
      <c r="F4" s="1318"/>
    </row>
    <row r="5" spans="1:9" s="9" customFormat="1" ht="27.75" customHeight="1" thickBot="1">
      <c r="A5" s="14" t="s">
        <v>19</v>
      </c>
      <c r="B5" s="47" t="e">
        <f>#REF!</f>
        <v>#REF!</v>
      </c>
      <c r="C5" s="45" t="s">
        <v>151</v>
      </c>
      <c r="D5" s="1304" t="s">
        <v>24</v>
      </c>
      <c r="E5" s="1305"/>
      <c r="F5" s="1306"/>
    </row>
    <row r="6" spans="1:9" s="9" customFormat="1" ht="27.75" customHeight="1" thickTop="1" thickBot="1">
      <c r="A6" s="15" t="s">
        <v>77</v>
      </c>
      <c r="B6" s="1321" t="e">
        <f>INDEX(#REF!, MATCH($E$6,#REF!,), MATCH("コース名",#REF!,))</f>
        <v>#REF!</v>
      </c>
      <c r="C6" s="1322" t="e">
        <f>INDEX(#REF!, MATCH(#REF!,#REF!,), MATCH("コース名",#REF!,))</f>
        <v>#REF!</v>
      </c>
      <c r="D6" s="51" t="s">
        <v>25</v>
      </c>
      <c r="E6" s="1302" t="e">
        <f>#REF!</f>
        <v>#REF!</v>
      </c>
      <c r="F6" s="1303"/>
    </row>
    <row r="7" spans="1:9" s="9" customFormat="1" ht="27.75" customHeight="1" thickTop="1">
      <c r="A7" s="16" t="s">
        <v>87</v>
      </c>
      <c r="B7" s="72" t="s">
        <v>82</v>
      </c>
      <c r="C7" s="1319"/>
      <c r="D7" s="1319"/>
      <c r="E7" s="1319"/>
      <c r="F7" s="59" t="s">
        <v>111</v>
      </c>
      <c r="G7" s="17"/>
      <c r="H7" s="17"/>
      <c r="I7" s="17"/>
    </row>
    <row r="8" spans="1:9" s="9" customFormat="1" ht="27.75" customHeight="1">
      <c r="A8" s="18" t="s">
        <v>116</v>
      </c>
      <c r="B8" s="1307" t="e">
        <f>INDEX(#REF!, MATCH($E$6,#REF!,), MATCH("研究代表者",#REF!,))</f>
        <v>#REF!</v>
      </c>
      <c r="C8" s="1308" t="e">
        <f>INDEX(#REF!, MATCH($B$18,#REF!,), MATCH("研究代表者",#REF!,))</f>
        <v>#REF!</v>
      </c>
      <c r="D8" s="42"/>
      <c r="E8" s="1309"/>
      <c r="F8" s="1310"/>
    </row>
    <row r="9" spans="1:9" s="9" customFormat="1" ht="27.75" customHeight="1">
      <c r="A9" s="18" t="s">
        <v>26</v>
      </c>
      <c r="B9" s="1311" t="e">
        <f>#REF!</f>
        <v>#REF!</v>
      </c>
      <c r="C9" s="1312"/>
      <c r="D9" s="1312"/>
      <c r="E9" s="1312"/>
      <c r="F9" s="1313"/>
    </row>
    <row r="10" spans="1:9" s="9" customFormat="1" ht="27.75" customHeight="1">
      <c r="A10" s="15" t="s">
        <v>157</v>
      </c>
      <c r="B10" s="1329" t="s">
        <v>131</v>
      </c>
      <c r="C10" s="1329"/>
      <c r="D10" s="1329"/>
      <c r="E10" s="1327"/>
      <c r="F10" s="1328"/>
    </row>
    <row r="11" spans="1:9" s="9" customFormat="1" ht="27.75" customHeight="1">
      <c r="A11" s="18" t="s">
        <v>144</v>
      </c>
      <c r="B11" s="1333" t="e">
        <f>INDEX(#REF!, MATCH($E$6,#REF!,), MATCH("予算詳細名",#REF!,))</f>
        <v>#REF!</v>
      </c>
      <c r="C11" s="1334"/>
      <c r="D11" s="43"/>
      <c r="E11" s="1331"/>
      <c r="F11" s="1332"/>
    </row>
    <row r="12" spans="1:9" s="9" customFormat="1" ht="27.75" customHeight="1">
      <c r="A12" s="15" t="s">
        <v>132</v>
      </c>
      <c r="B12" s="1320" t="s">
        <v>133</v>
      </c>
      <c r="C12" s="1320"/>
      <c r="D12" s="1320"/>
      <c r="E12" s="1320"/>
      <c r="F12" s="44"/>
    </row>
    <row r="13" spans="1:9" s="9" customFormat="1" ht="27.75" customHeight="1" thickBot="1">
      <c r="A13" s="15" t="s">
        <v>134</v>
      </c>
      <c r="B13" s="1330" t="s">
        <v>135</v>
      </c>
      <c r="C13" s="1330"/>
      <c r="D13" s="1330"/>
      <c r="E13" s="1330"/>
      <c r="F13" s="52"/>
    </row>
    <row r="14" spans="1:9" s="9" customFormat="1" ht="25.5" customHeight="1" thickTop="1" thickBot="1">
      <c r="A14" s="1323" t="s">
        <v>64</v>
      </c>
      <c r="B14" s="1324"/>
      <c r="C14" s="55" t="s">
        <v>136</v>
      </c>
      <c r="D14" s="1343"/>
      <c r="E14" s="1344"/>
      <c r="F14" s="1345"/>
    </row>
    <row r="15" spans="1:9" s="9" customFormat="1" ht="28.5" customHeight="1" thickTop="1">
      <c r="A15" s="37" t="s">
        <v>0</v>
      </c>
      <c r="B15" s="10" t="e">
        <f>#REF!</f>
        <v>#REF!</v>
      </c>
      <c r="C15" s="53" t="s">
        <v>10</v>
      </c>
      <c r="D15" s="71" t="e">
        <f>#REF!</f>
        <v>#REF!</v>
      </c>
      <c r="E15" s="54" t="s">
        <v>129</v>
      </c>
      <c r="F15" s="94" t="e">
        <f>B19</f>
        <v>#REF!</v>
      </c>
    </row>
    <row r="16" spans="1:9" s="9" customFormat="1" ht="28.5" customHeight="1">
      <c r="A16" s="38" t="s">
        <v>92</v>
      </c>
      <c r="B16" s="28" t="e">
        <f>#REF!</f>
        <v>#REF!</v>
      </c>
      <c r="C16" s="19"/>
      <c r="D16" s="20"/>
      <c r="E16" s="21"/>
      <c r="F16" s="22"/>
    </row>
    <row r="17" spans="1:10" s="9" customFormat="1" ht="28.5" customHeight="1">
      <c r="A17" s="1325" t="s">
        <v>91</v>
      </c>
      <c r="B17" s="33" t="e">
        <f>#REF!</f>
        <v>#REF!</v>
      </c>
      <c r="C17" s="70" t="s">
        <v>156</v>
      </c>
      <c r="D17" s="1348" t="s">
        <v>225</v>
      </c>
      <c r="E17" s="1348"/>
      <c r="F17" s="1349"/>
    </row>
    <row r="18" spans="1:10" s="9" customFormat="1" ht="28.5" customHeight="1">
      <c r="A18" s="1326"/>
      <c r="B18" s="29" t="e">
        <f>#REF!</f>
        <v>#REF!</v>
      </c>
      <c r="C18" s="1353" t="s">
        <v>58</v>
      </c>
      <c r="D18" s="1354"/>
      <c r="E18" s="1315" t="s">
        <v>81</v>
      </c>
      <c r="F18" s="1316"/>
    </row>
    <row r="19" spans="1:10" s="9" customFormat="1" ht="28.5" customHeight="1">
      <c r="A19" s="39" t="s">
        <v>20</v>
      </c>
      <c r="B19" s="30" t="e">
        <f>#REF!</f>
        <v>#REF!</v>
      </c>
      <c r="C19" s="1300" t="s">
        <v>5</v>
      </c>
      <c r="D19" s="1301"/>
      <c r="E19" s="1298" t="s">
        <v>125</v>
      </c>
      <c r="F19" s="1299"/>
      <c r="I19" s="374"/>
    </row>
    <row r="20" spans="1:10" s="9" customFormat="1" ht="28.5" customHeight="1">
      <c r="A20" s="39" t="s">
        <v>1</v>
      </c>
      <c r="B20" s="31" t="e">
        <f>#REF!</f>
        <v>#REF!</v>
      </c>
      <c r="C20" s="1300" t="s">
        <v>59</v>
      </c>
      <c r="D20" s="1301"/>
      <c r="E20" s="1355" t="e">
        <f>#REF!</f>
        <v>#REF!</v>
      </c>
      <c r="F20" s="1356"/>
      <c r="I20" s="1352"/>
      <c r="J20" s="1352"/>
    </row>
    <row r="21" spans="1:10" s="9" customFormat="1" ht="28.5" customHeight="1">
      <c r="A21" s="39" t="s">
        <v>2</v>
      </c>
      <c r="B21" s="32" t="e">
        <f>#REF!</f>
        <v>#REF!</v>
      </c>
      <c r="C21" s="1300" t="s">
        <v>120</v>
      </c>
      <c r="D21" s="1301"/>
      <c r="E21" s="1357"/>
      <c r="F21" s="1358"/>
    </row>
    <row r="22" spans="1:10" s="9" customFormat="1" ht="28.5" customHeight="1">
      <c r="A22" s="39" t="s">
        <v>65</v>
      </c>
      <c r="B22" s="48" t="e">
        <f>#REF!</f>
        <v>#REF!</v>
      </c>
      <c r="C22" s="1300" t="s">
        <v>61</v>
      </c>
      <c r="D22" s="1301"/>
      <c r="E22" s="1296" t="e">
        <f>E20*E21</f>
        <v>#REF!</v>
      </c>
      <c r="F22" s="1297">
        <v>0</v>
      </c>
      <c r="G22" s="1335" t="str">
        <f>IF(E18="有り（2ヶ月以内）","←日額丙欄税額作業シートで計算・確認","")</f>
        <v/>
      </c>
      <c r="H22" s="1336"/>
      <c r="I22" s="1336"/>
      <c r="J22" s="1336"/>
    </row>
    <row r="23" spans="1:10" s="9" customFormat="1" ht="28.5" customHeight="1" thickBot="1">
      <c r="A23" s="40" t="s">
        <v>60</v>
      </c>
      <c r="B23" s="246" t="e">
        <f>B55&amp;B56</f>
        <v>#REF!</v>
      </c>
      <c r="C23" s="1350" t="s">
        <v>62</v>
      </c>
      <c r="D23" s="1351"/>
      <c r="E23" s="1346" t="e">
        <f>IF(E18="有り（2ヶ月以内）"," ",(IF(E18="無し（2ヶ月以内）",0,(IF(B27&lt;88000,ROUNDDOWN(B27*3.063/100,),LOOKUP(B27,'月額表（平成27年1月以降分）'!$B$13:$B$347,'月額表（平成27年1月以降分）'!$L$13:$L$347))))))</f>
        <v>#REF!</v>
      </c>
      <c r="F23" s="1347"/>
      <c r="G23" s="371"/>
      <c r="H23" s="371"/>
      <c r="I23" s="218"/>
      <c r="J23" s="218"/>
    </row>
    <row r="24" spans="1:10" s="9" customFormat="1" ht="28.5" customHeight="1" thickBot="1">
      <c r="A24" s="245"/>
      <c r="B24" s="372"/>
      <c r="C24" s="1301" t="s">
        <v>4</v>
      </c>
      <c r="D24" s="1351"/>
      <c r="E24" s="1339">
        <f>IF(E19="有り",ROUNDDOWN((E22+E27)*5/1000,0),0)</f>
        <v>0</v>
      </c>
      <c r="F24" s="1340"/>
    </row>
    <row r="25" spans="1:10" s="9" customFormat="1" ht="28.5" customHeight="1" thickTop="1" thickBot="1">
      <c r="A25" s="244"/>
      <c r="B25" s="373"/>
      <c r="C25" s="243" t="s">
        <v>229</v>
      </c>
      <c r="D25" s="243"/>
      <c r="E25" s="1341"/>
      <c r="F25" s="1342"/>
    </row>
    <row r="26" spans="1:10" s="9" customFormat="1" ht="28.5" customHeight="1" thickTop="1">
      <c r="A26" s="3"/>
      <c r="C26" s="1360" t="s">
        <v>65</v>
      </c>
      <c r="D26" s="1361"/>
      <c r="E26" s="1365"/>
      <c r="F26" s="1366"/>
    </row>
    <row r="27" spans="1:10" s="9" customFormat="1" ht="28.5" customHeight="1">
      <c r="A27" s="3"/>
      <c r="B27" s="93" t="e">
        <f>E22-E24</f>
        <v>#REF!</v>
      </c>
      <c r="C27" s="247" t="s">
        <v>187</v>
      </c>
      <c r="D27" s="242"/>
      <c r="E27" s="1346">
        <f>E25*E26*2</f>
        <v>0</v>
      </c>
      <c r="F27" s="1347"/>
    </row>
    <row r="28" spans="1:10" s="9" customFormat="1" ht="28.5" customHeight="1" thickBot="1">
      <c r="A28" s="3"/>
      <c r="B28" s="370"/>
      <c r="C28" s="1362" t="s">
        <v>63</v>
      </c>
      <c r="D28" s="1363"/>
      <c r="E28" s="1337" t="e">
        <f>E22-E23-E24+E27</f>
        <v>#REF!</v>
      </c>
      <c r="F28" s="1338"/>
    </row>
    <row r="29" spans="1:10" s="9" customFormat="1">
      <c r="A29" s="3"/>
      <c r="B29" s="3"/>
      <c r="C29" s="50"/>
      <c r="D29" s="35"/>
      <c r="E29" s="3"/>
      <c r="F29" s="3"/>
    </row>
    <row r="30" spans="1:10" s="9" customFormat="1" ht="13.5" customHeight="1">
      <c r="A30" s="3"/>
      <c r="B30" s="87"/>
      <c r="C30" s="50" t="s">
        <v>183</v>
      </c>
      <c r="D30" s="376"/>
      <c r="E30" s="1368" t="s">
        <v>12</v>
      </c>
      <c r="F30" s="1368"/>
    </row>
    <row r="31" spans="1:10" customFormat="1" ht="13.5" customHeight="1">
      <c r="A31" s="3"/>
      <c r="B31" s="1367" t="s">
        <v>3</v>
      </c>
      <c r="C31" s="1367"/>
      <c r="D31" s="1367"/>
      <c r="E31" s="1367"/>
      <c r="F31" s="1367"/>
    </row>
    <row r="32" spans="1:10" customFormat="1" ht="18.75" customHeight="1">
      <c r="A32" s="1"/>
      <c r="B32" s="1"/>
      <c r="C32" s="1359" t="s">
        <v>137</v>
      </c>
      <c r="D32" s="1359"/>
      <c r="E32" s="1"/>
      <c r="F32" s="1"/>
    </row>
    <row r="33" spans="1:6" customFormat="1" ht="14.25" customHeight="1">
      <c r="A33" s="11"/>
      <c r="B33" s="1"/>
      <c r="C33" s="88"/>
      <c r="D33" s="88"/>
      <c r="E33" s="88"/>
      <c r="F33" s="89"/>
    </row>
    <row r="34" spans="1:6" customFormat="1" ht="15.75" customHeight="1">
      <c r="A34" s="1"/>
      <c r="B34" s="1"/>
      <c r="C34" s="56"/>
      <c r="D34" s="60" t="s">
        <v>138</v>
      </c>
      <c r="E34" s="34"/>
      <c r="F34" s="64"/>
    </row>
    <row r="35" spans="1:6" s="9" customFormat="1" ht="23.25" customHeight="1">
      <c r="A35" s="3"/>
      <c r="B35" s="3"/>
      <c r="C35" s="61" t="s">
        <v>161</v>
      </c>
      <c r="D35" s="56" t="s">
        <v>160</v>
      </c>
      <c r="E35" s="61" t="s">
        <v>139</v>
      </c>
      <c r="F35" s="65"/>
    </row>
    <row r="36" spans="1:6" s="9" customFormat="1" ht="23.25" customHeight="1">
      <c r="A36" s="23"/>
      <c r="B36" s="23"/>
      <c r="C36" s="62"/>
      <c r="D36" s="66"/>
      <c r="E36" s="68"/>
      <c r="F36" s="65"/>
    </row>
    <row r="37" spans="1:6" s="9" customFormat="1" ht="23.25" customHeight="1">
      <c r="A37" s="23"/>
      <c r="B37" s="23"/>
      <c r="C37" s="63"/>
      <c r="D37" s="67"/>
      <c r="E37" s="69"/>
    </row>
    <row r="38" spans="1:6" s="9" customFormat="1">
      <c r="A38" s="23"/>
      <c r="B38" s="23"/>
      <c r="C38" s="24"/>
      <c r="E38" s="49" t="s">
        <v>86</v>
      </c>
    </row>
    <row r="39" spans="1:6" s="9" customFormat="1">
      <c r="A39" s="23"/>
      <c r="B39" s="23"/>
      <c r="C39" s="24"/>
      <c r="E39" s="49" t="s">
        <v>7</v>
      </c>
    </row>
    <row r="40" spans="1:6">
      <c r="C40" s="25"/>
      <c r="E40" s="49" t="s">
        <v>118</v>
      </c>
    </row>
    <row r="42" spans="1:6" s="9" customFormat="1" ht="13.5" customHeight="1">
      <c r="A42" s="1364" t="s">
        <v>117</v>
      </c>
      <c r="B42" s="1364"/>
    </row>
    <row r="43" spans="1:6" s="9" customFormat="1">
      <c r="A43" s="4" t="s">
        <v>17</v>
      </c>
      <c r="B43" s="4" t="s">
        <v>16</v>
      </c>
      <c r="D43" s="27" t="s">
        <v>115</v>
      </c>
      <c r="F43" s="27" t="s">
        <v>85</v>
      </c>
    </row>
    <row r="44" spans="1:6" s="9" customFormat="1">
      <c r="A44" s="5" t="s">
        <v>140</v>
      </c>
      <c r="B44" s="6">
        <v>3000</v>
      </c>
      <c r="D44" s="1" t="s">
        <v>107</v>
      </c>
      <c r="F44" s="6" t="s">
        <v>81</v>
      </c>
    </row>
    <row r="45" spans="1:6" s="9" customFormat="1">
      <c r="A45" s="5" t="s">
        <v>88</v>
      </c>
      <c r="B45" s="6">
        <v>9999999999</v>
      </c>
      <c r="D45" s="1" t="s">
        <v>108</v>
      </c>
      <c r="F45" s="6" t="s">
        <v>154</v>
      </c>
    </row>
    <row r="46" spans="1:6" s="9" customFormat="1">
      <c r="A46" s="7" t="s">
        <v>141</v>
      </c>
      <c r="B46" s="6">
        <v>9999999999</v>
      </c>
      <c r="D46" s="1" t="s">
        <v>109</v>
      </c>
      <c r="F46" s="6" t="s">
        <v>155</v>
      </c>
    </row>
    <row r="47" spans="1:6" s="9" customFormat="1">
      <c r="A47" s="7" t="s">
        <v>142</v>
      </c>
      <c r="B47" s="6">
        <v>9999999999</v>
      </c>
      <c r="D47" s="1" t="s">
        <v>114</v>
      </c>
      <c r="F47" s="6" t="s">
        <v>130</v>
      </c>
    </row>
    <row r="48" spans="1:6" s="9" customFormat="1">
      <c r="A48" s="7" t="s">
        <v>143</v>
      </c>
      <c r="B48" s="6">
        <v>9999999999</v>
      </c>
      <c r="D48" s="1" t="s">
        <v>113</v>
      </c>
      <c r="E48" s="57"/>
    </row>
    <row r="49" spans="1:6" s="9" customFormat="1">
      <c r="A49" s="7" t="s">
        <v>13</v>
      </c>
      <c r="B49" s="6">
        <v>9999999999</v>
      </c>
      <c r="D49" s="1" t="s">
        <v>112</v>
      </c>
      <c r="E49" s="26"/>
      <c r="F49" s="90" t="s">
        <v>6</v>
      </c>
    </row>
    <row r="50" spans="1:6" s="9" customFormat="1">
      <c r="A50" s="8" t="s">
        <v>14</v>
      </c>
      <c r="B50" s="6">
        <v>9999999999</v>
      </c>
      <c r="D50" s="1" t="s">
        <v>110</v>
      </c>
      <c r="E50" s="26"/>
      <c r="F50" s="6" t="s">
        <v>125</v>
      </c>
    </row>
    <row r="51" spans="1:6" s="9" customFormat="1">
      <c r="A51" s="7" t="s">
        <v>15</v>
      </c>
      <c r="B51" s="6">
        <v>9999999999</v>
      </c>
      <c r="D51" s="6" t="s">
        <v>82</v>
      </c>
      <c r="E51" s="26"/>
      <c r="F51" s="9" t="s">
        <v>126</v>
      </c>
    </row>
    <row r="52" spans="1:6" s="9" customFormat="1">
      <c r="A52" s="7" t="s">
        <v>83</v>
      </c>
      <c r="B52" s="6">
        <v>9999999999</v>
      </c>
      <c r="F52" s="9" t="s">
        <v>127</v>
      </c>
    </row>
    <row r="55" spans="1:6">
      <c r="A55" s="58" t="e">
        <f>#REF!</f>
        <v>#REF!</v>
      </c>
      <c r="B55" s="1" t="e">
        <f>A55</f>
        <v>#REF!</v>
      </c>
    </row>
    <row r="56" spans="1:6">
      <c r="A56" s="134" t="e">
        <f>#REF!</f>
        <v>#REF!</v>
      </c>
      <c r="B56" s="1" t="e">
        <f>A56</f>
        <v>#REF!</v>
      </c>
    </row>
  </sheetData>
  <protectedRanges>
    <protectedRange sqref="D30" name="範囲7"/>
    <protectedRange sqref="E19:F19" name="範囲5"/>
    <protectedRange sqref="D17:F17" name="範囲3"/>
    <protectedRange sqref="B7" name="範囲1"/>
    <protectedRange sqref="D14:F14" name="範囲2"/>
    <protectedRange sqref="E18:F18" name="範囲4"/>
    <protectedRange sqref="E21:F21" name="範囲6"/>
  </protectedRanges>
  <mergeCells count="45">
    <mergeCell ref="C32:D32"/>
    <mergeCell ref="E27:F27"/>
    <mergeCell ref="C26:D26"/>
    <mergeCell ref="C28:D28"/>
    <mergeCell ref="A42:B42"/>
    <mergeCell ref="E26:F26"/>
    <mergeCell ref="B31:F31"/>
    <mergeCell ref="E30:F30"/>
    <mergeCell ref="G22:J22"/>
    <mergeCell ref="E28:F28"/>
    <mergeCell ref="E24:F24"/>
    <mergeCell ref="E25:F25"/>
    <mergeCell ref="D14:F14"/>
    <mergeCell ref="E23:F23"/>
    <mergeCell ref="D17:F17"/>
    <mergeCell ref="C23:D23"/>
    <mergeCell ref="I20:J20"/>
    <mergeCell ref="C18:D18"/>
    <mergeCell ref="C24:D24"/>
    <mergeCell ref="E20:F20"/>
    <mergeCell ref="C22:D22"/>
    <mergeCell ref="E21:F21"/>
    <mergeCell ref="C19:D19"/>
    <mergeCell ref="C20:D20"/>
    <mergeCell ref="F1:F2"/>
    <mergeCell ref="E18:F18"/>
    <mergeCell ref="E4:F4"/>
    <mergeCell ref="C7:E7"/>
    <mergeCell ref="B12:E12"/>
    <mergeCell ref="B6:C6"/>
    <mergeCell ref="A14:B14"/>
    <mergeCell ref="A17:A18"/>
    <mergeCell ref="E10:F10"/>
    <mergeCell ref="B10:D10"/>
    <mergeCell ref="B13:E13"/>
    <mergeCell ref="E11:F11"/>
    <mergeCell ref="B11:C11"/>
    <mergeCell ref="E22:F22"/>
    <mergeCell ref="E19:F19"/>
    <mergeCell ref="C21:D21"/>
    <mergeCell ref="E6:F6"/>
    <mergeCell ref="D5:F5"/>
    <mergeCell ref="B8:C8"/>
    <mergeCell ref="E8:F8"/>
    <mergeCell ref="B9:F9"/>
  </mergeCells>
  <phoneticPr fontId="3"/>
  <dataValidations count="3">
    <dataValidation type="list" allowBlank="1" showInputMessage="1" showErrorMessage="1" sqref="E18:F18" xr:uid="{00000000-0002-0000-0A00-000000000000}">
      <formula1>$F$44:$F$47</formula1>
    </dataValidation>
    <dataValidation type="list" allowBlank="1" showInputMessage="1" showErrorMessage="1" sqref="B7" xr:uid="{00000000-0002-0000-0A00-000001000000}">
      <formula1>$D$44:$D$51</formula1>
    </dataValidation>
    <dataValidation type="list" allowBlank="1" showInputMessage="1" showErrorMessage="1" sqref="E19:F19" xr:uid="{00000000-0002-0000-0A00-000002000000}">
      <formula1>$F$50:$F$52</formula1>
    </dataValidation>
  </dataValidations>
  <printOptions horizontalCentered="1"/>
  <pageMargins left="0.59055118110236227" right="0" top="0.59055118110236227" bottom="0" header="0.51181102362204722" footer="0"/>
  <pageSetup paperSize="9" scale="89" orientation="portrait" r:id="rId1"/>
  <headerFooter alignWithMargins="0"/>
  <drawing r:id="rId2"/>
  <legacyDrawing r:id="rId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F63"/>
  <sheetViews>
    <sheetView view="pageBreakPreview" zoomScaleNormal="100" zoomScaleSheetLayoutView="100" workbookViewId="0">
      <selection activeCell="I14" sqref="I14"/>
    </sheetView>
  </sheetViews>
  <sheetFormatPr defaultRowHeight="27" customHeight="1"/>
  <cols>
    <col min="1" max="2" width="20.625" customWidth="1"/>
    <col min="3" max="6" width="11.125" customWidth="1"/>
    <col min="7" max="7" width="20.625" customWidth="1"/>
    <col min="8" max="8" width="14.875" customWidth="1"/>
    <col min="9" max="9" width="21" customWidth="1"/>
  </cols>
  <sheetData>
    <row r="1" spans="1:6" ht="27" customHeight="1">
      <c r="A1" s="1255" t="s">
        <v>68</v>
      </c>
      <c r="B1" s="1255"/>
      <c r="C1" s="1255"/>
      <c r="D1" s="1255"/>
      <c r="E1" s="1255"/>
      <c r="F1" s="1255"/>
    </row>
    <row r="2" spans="1:6" ht="27" customHeight="1">
      <c r="A2" s="73"/>
      <c r="B2" s="73"/>
      <c r="C2" s="73"/>
      <c r="D2" s="73"/>
      <c r="E2" s="73"/>
      <c r="F2" s="73"/>
    </row>
    <row r="3" spans="1:6" ht="24" customHeight="1">
      <c r="A3" s="1256" t="s">
        <v>69</v>
      </c>
      <c r="B3" s="1257"/>
      <c r="C3" s="1260" t="e">
        <f>'事務室処理用　科研費支払'!B6</f>
        <v>#REF!</v>
      </c>
      <c r="D3" s="1261"/>
      <c r="E3" s="1261"/>
      <c r="F3" s="1262"/>
    </row>
    <row r="4" spans="1:6" ht="24" customHeight="1">
      <c r="A4" s="1256" t="s">
        <v>70</v>
      </c>
      <c r="B4" s="1257"/>
      <c r="C4" s="1260" t="e">
        <f>#REF!</f>
        <v>#REF!</v>
      </c>
      <c r="D4" s="1261"/>
      <c r="E4" s="1261"/>
      <c r="F4" s="1262"/>
    </row>
    <row r="5" spans="1:6" ht="24" customHeight="1">
      <c r="A5" s="74"/>
      <c r="B5" s="75"/>
      <c r="C5" s="248"/>
      <c r="D5" s="248"/>
      <c r="E5" s="248"/>
      <c r="F5" s="76"/>
    </row>
    <row r="6" spans="1:6" ht="24" customHeight="1">
      <c r="A6" s="1258" t="s">
        <v>76</v>
      </c>
      <c r="B6" s="1259"/>
      <c r="C6" s="1263" t="e">
        <f>'事務室処理用　科研費支払'!B17</f>
        <v>#REF!</v>
      </c>
      <c r="D6" s="1264"/>
      <c r="E6" s="1264"/>
      <c r="F6" s="1265"/>
    </row>
    <row r="7" spans="1:6" ht="24" customHeight="1">
      <c r="A7" s="1268" t="s">
        <v>145</v>
      </c>
      <c r="B7" s="1269"/>
      <c r="C7" s="1279" t="e">
        <f>'事務室処理用　科研費支払'!B18</f>
        <v>#REF!</v>
      </c>
      <c r="D7" s="1280"/>
      <c r="E7" s="1280"/>
      <c r="F7" s="1281"/>
    </row>
    <row r="8" spans="1:6" ht="24" customHeight="1">
      <c r="A8" s="77"/>
      <c r="B8" s="78"/>
      <c r="C8" s="248"/>
      <c r="D8" s="248"/>
      <c r="E8" s="248"/>
      <c r="F8" s="79"/>
    </row>
    <row r="9" spans="1:6" ht="24" customHeight="1">
      <c r="A9" s="1256" t="s">
        <v>71</v>
      </c>
      <c r="B9" s="1257"/>
      <c r="C9" s="1282" t="str">
        <f>'事務室処理用　科研費支払'!D17</f>
        <v>平成　２６　年　　　月分</v>
      </c>
      <c r="D9" s="1283"/>
      <c r="E9" s="1283"/>
      <c r="F9" s="1284"/>
    </row>
    <row r="10" spans="1:6" ht="24" customHeight="1">
      <c r="A10" s="1266" t="s">
        <v>213</v>
      </c>
      <c r="B10" s="1267"/>
      <c r="C10" s="1288" t="e">
        <f>'事務室処理用　科研費支払'!E22</f>
        <v>#REF!</v>
      </c>
      <c r="D10" s="1289"/>
      <c r="E10" s="1289"/>
      <c r="F10" s="1290"/>
    </row>
    <row r="11" spans="1:6" ht="24" customHeight="1">
      <c r="A11" s="1268"/>
      <c r="B11" s="1269"/>
      <c r="C11" s="390" t="s">
        <v>72</v>
      </c>
      <c r="D11" s="250" t="e">
        <f>'事務室処理用　科研費支払'!E20</f>
        <v>#REF!</v>
      </c>
      <c r="E11" s="390" t="s">
        <v>120</v>
      </c>
      <c r="F11" s="249">
        <f>'事務室処理用　科研費支払'!E21</f>
        <v>0</v>
      </c>
    </row>
    <row r="12" spans="1:6" ht="24" customHeight="1">
      <c r="A12" s="1266" t="s">
        <v>187</v>
      </c>
      <c r="B12" s="1267"/>
      <c r="C12" s="1274">
        <f>'事務室処理用　科研費支払'!E27</f>
        <v>0</v>
      </c>
      <c r="D12" s="1275"/>
      <c r="E12" s="1275"/>
      <c r="F12" s="1276"/>
    </row>
    <row r="13" spans="1:6" ht="24" customHeight="1">
      <c r="A13" s="1268"/>
      <c r="B13" s="1269"/>
      <c r="C13" s="396" t="s">
        <v>226</v>
      </c>
      <c r="D13" s="250">
        <f>'事務室処理用　科研費支払'!E25</f>
        <v>0</v>
      </c>
      <c r="E13" s="390" t="s">
        <v>65</v>
      </c>
      <c r="F13" s="251">
        <f>'事務室処理用　科研費支払'!E26</f>
        <v>0</v>
      </c>
    </row>
    <row r="14" spans="1:6" ht="24" customHeight="1">
      <c r="A14" s="1256" t="s">
        <v>217</v>
      </c>
      <c r="B14" s="1257"/>
      <c r="C14" s="1274" t="e">
        <f>C10+C12</f>
        <v>#REF!</v>
      </c>
      <c r="D14" s="1275"/>
      <c r="E14" s="1275"/>
      <c r="F14" s="1276"/>
    </row>
    <row r="15" spans="1:6" ht="24" customHeight="1">
      <c r="A15" s="391"/>
      <c r="B15" s="391"/>
      <c r="C15" s="392"/>
      <c r="D15" s="393"/>
      <c r="E15" s="394"/>
      <c r="F15" s="395"/>
    </row>
    <row r="16" spans="1:6" ht="24" customHeight="1">
      <c r="A16" s="1270" t="s">
        <v>73</v>
      </c>
      <c r="B16" s="389" t="s">
        <v>223</v>
      </c>
      <c r="C16" s="1274">
        <f>'事務室処理用　科研費支払'!E24</f>
        <v>0</v>
      </c>
      <c r="D16" s="1275"/>
      <c r="E16" s="1275"/>
      <c r="F16" s="1276"/>
    </row>
    <row r="17" spans="1:6" ht="24" customHeight="1">
      <c r="A17" s="1271"/>
      <c r="B17" s="389" t="s">
        <v>224</v>
      </c>
      <c r="C17" s="1274" t="e">
        <f>'事務室処理用　科研費支払'!E23</f>
        <v>#REF!</v>
      </c>
      <c r="D17" s="1275"/>
      <c r="E17" s="1275"/>
      <c r="F17" s="1276"/>
    </row>
    <row r="18" spans="1:6" ht="24" customHeight="1">
      <c r="A18" s="1256" t="s">
        <v>218</v>
      </c>
      <c r="B18" s="1257"/>
      <c r="C18" s="1274" t="e">
        <f>'事務室処理用　科研費支払'!E28</f>
        <v>#REF!</v>
      </c>
      <c r="D18" s="1275"/>
      <c r="E18" s="1275"/>
      <c r="F18" s="1276"/>
    </row>
    <row r="19" spans="1:6" ht="24" customHeight="1">
      <c r="A19" s="1369"/>
      <c r="B19" s="1369"/>
      <c r="C19" s="1369"/>
      <c r="D19" s="1369"/>
      <c r="E19" s="1369"/>
      <c r="F19" s="1369"/>
    </row>
    <row r="20" spans="1:6" ht="24" customHeight="1">
      <c r="A20" s="1256" t="s">
        <v>74</v>
      </c>
      <c r="B20" s="1257"/>
      <c r="C20" s="1274" t="e">
        <f>'事務室処理用　科研費支払'!E28</f>
        <v>#REF!</v>
      </c>
      <c r="D20" s="1275"/>
      <c r="E20" s="1275"/>
      <c r="F20" s="1276"/>
    </row>
    <row r="21" spans="1:6" ht="24" customHeight="1">
      <c r="A21" s="1256" t="s">
        <v>215</v>
      </c>
      <c r="B21" s="1257"/>
      <c r="C21" s="1274" t="e">
        <f>C20</f>
        <v>#REF!</v>
      </c>
      <c r="D21" s="1275"/>
      <c r="E21" s="1275"/>
      <c r="F21" s="1276"/>
    </row>
    <row r="22" spans="1:6" ht="24" customHeight="1">
      <c r="A22" s="1256" t="s">
        <v>75</v>
      </c>
      <c r="B22" s="1257"/>
      <c r="C22" s="1291">
        <f>'事務室処理用　科研費支払'!D14</f>
        <v>0</v>
      </c>
      <c r="D22" s="1292"/>
      <c r="E22" s="1292"/>
      <c r="F22" s="1293"/>
    </row>
    <row r="23" spans="1:6" ht="24" customHeight="1"/>
    <row r="24" spans="1:6" ht="24" customHeight="1">
      <c r="A24" s="381" t="s">
        <v>216</v>
      </c>
    </row>
    <row r="25" spans="1:6" ht="24" customHeight="1">
      <c r="B25" s="80"/>
      <c r="C25" s="80"/>
      <c r="D25" s="80"/>
      <c r="E25" s="80"/>
    </row>
    <row r="26" spans="1:6" ht="24" customHeight="1">
      <c r="B26" s="81"/>
      <c r="C26" s="81"/>
      <c r="D26" s="81"/>
      <c r="E26" s="81"/>
    </row>
    <row r="27" spans="1:6" ht="24" customHeight="1">
      <c r="B27" s="82"/>
      <c r="C27" s="82"/>
      <c r="D27" s="82"/>
      <c r="E27" s="82"/>
    </row>
    <row r="28" spans="1:6" ht="24" customHeight="1">
      <c r="C28" s="382" t="s">
        <v>220</v>
      </c>
      <c r="D28" s="82"/>
      <c r="E28" s="82"/>
    </row>
    <row r="29" spans="1:6" ht="24" customHeight="1">
      <c r="C29" s="383" t="s">
        <v>214</v>
      </c>
      <c r="D29" s="82"/>
      <c r="E29" s="82"/>
    </row>
    <row r="30" spans="1:6" ht="24" customHeight="1">
      <c r="B30" s="83"/>
      <c r="C30" s="383" t="s">
        <v>221</v>
      </c>
      <c r="D30" s="83"/>
      <c r="E30" s="83"/>
    </row>
    <row r="31" spans="1:6" ht="18" customHeight="1">
      <c r="B31" s="83"/>
      <c r="C31" s="383"/>
      <c r="D31" s="83"/>
      <c r="E31" s="83"/>
    </row>
    <row r="32" spans="1:6" ht="18" customHeight="1">
      <c r="B32" s="83"/>
      <c r="C32" s="383"/>
      <c r="D32" s="83"/>
      <c r="E32" s="83"/>
    </row>
    <row r="33" spans="1:6" ht="18" customHeight="1">
      <c r="F33" s="385" t="s">
        <v>121</v>
      </c>
    </row>
    <row r="34" spans="1:6" ht="18" customHeight="1">
      <c r="F34" s="386" t="e">
        <f>'事務室処理用　科研費支払'!E6</f>
        <v>#REF!</v>
      </c>
    </row>
    <row r="35" spans="1:6" ht="21.75" customHeight="1">
      <c r="A35" s="1294" t="s">
        <v>68</v>
      </c>
      <c r="B35" s="1294"/>
      <c r="C35" s="1294"/>
      <c r="D35" s="1294"/>
      <c r="E35" s="387" t="s">
        <v>163</v>
      </c>
      <c r="F35" s="388">
        <f>C22</f>
        <v>0</v>
      </c>
    </row>
    <row r="36" spans="1:6" ht="27" customHeight="1">
      <c r="A36" s="1295"/>
      <c r="B36" s="1295"/>
      <c r="C36" s="1295"/>
      <c r="D36" s="1295"/>
      <c r="E36" s="1277" t="str">
        <f>C9</f>
        <v>平成　２６　年　　　月分</v>
      </c>
      <c r="F36" s="1278"/>
    </row>
    <row r="37" spans="1:6" ht="27" customHeight="1">
      <c r="A37" s="1372" t="s">
        <v>69</v>
      </c>
      <c r="B37" s="1372"/>
      <c r="C37" s="1375" t="e">
        <f>C3</f>
        <v>#REF!</v>
      </c>
      <c r="D37" s="1375"/>
      <c r="E37" s="1375"/>
      <c r="F37" s="1375"/>
    </row>
    <row r="38" spans="1:6" ht="27" customHeight="1">
      <c r="A38" s="1372" t="s">
        <v>70</v>
      </c>
      <c r="B38" s="1372"/>
      <c r="C38" s="1375" t="e">
        <f>C4</f>
        <v>#REF!</v>
      </c>
      <c r="D38" s="1375"/>
      <c r="E38" s="1375"/>
      <c r="F38" s="1375"/>
    </row>
    <row r="39" spans="1:6" ht="27" customHeight="1">
      <c r="A39" s="1258" t="s">
        <v>76</v>
      </c>
      <c r="B39" s="1259"/>
      <c r="C39" s="1263" t="e">
        <f>C6</f>
        <v>#REF!</v>
      </c>
      <c r="D39" s="1264"/>
      <c r="E39" s="1264"/>
      <c r="F39" s="1265"/>
    </row>
    <row r="40" spans="1:6" ht="27" customHeight="1">
      <c r="A40" s="1268" t="s">
        <v>145</v>
      </c>
      <c r="B40" s="1269"/>
      <c r="C40" s="1279" t="e">
        <f>C7</f>
        <v>#REF!</v>
      </c>
      <c r="D40" s="1280"/>
      <c r="E40" s="1280"/>
      <c r="F40" s="1281"/>
    </row>
    <row r="41" spans="1:6" ht="27" customHeight="1">
      <c r="A41" s="1373" t="s">
        <v>219</v>
      </c>
      <c r="B41" s="1374"/>
      <c r="C41" s="1374"/>
      <c r="D41" s="1374"/>
      <c r="E41" s="1374"/>
      <c r="F41" s="1374"/>
    </row>
    <row r="42" spans="1:6" ht="27" customHeight="1">
      <c r="A42" s="1370" t="s">
        <v>219</v>
      </c>
      <c r="B42" s="1371"/>
      <c r="C42" s="1371"/>
      <c r="D42" s="1371"/>
      <c r="E42" s="1371"/>
      <c r="F42" s="1371"/>
    </row>
    <row r="43" spans="1:6" ht="27" customHeight="1">
      <c r="A43" s="1370" t="s">
        <v>219</v>
      </c>
      <c r="B43" s="1371"/>
      <c r="C43" s="1371"/>
      <c r="D43" s="1371"/>
      <c r="E43" s="1371"/>
      <c r="F43" s="1371"/>
    </row>
    <row r="44" spans="1:6" ht="27" customHeight="1">
      <c r="A44" s="1370" t="s">
        <v>227</v>
      </c>
      <c r="B44" s="1371"/>
      <c r="C44" s="1371"/>
      <c r="D44" s="1371"/>
      <c r="E44" s="1371"/>
      <c r="F44" s="1371"/>
    </row>
    <row r="45" spans="1:6" ht="27" customHeight="1">
      <c r="A45" s="1370" t="s">
        <v>219</v>
      </c>
      <c r="B45" s="1371"/>
      <c r="C45" s="1371"/>
      <c r="D45" s="1371"/>
      <c r="E45" s="1371"/>
      <c r="F45" s="1371"/>
    </row>
    <row r="46" spans="1:6" ht="27" customHeight="1">
      <c r="A46" s="1370" t="s">
        <v>219</v>
      </c>
      <c r="B46" s="1371"/>
      <c r="C46" s="1371"/>
      <c r="D46" s="1371"/>
      <c r="E46" s="1371"/>
      <c r="F46" s="1371"/>
    </row>
    <row r="47" spans="1:6" ht="27" customHeight="1">
      <c r="A47" s="1370" t="s">
        <v>219</v>
      </c>
      <c r="B47" s="1371"/>
      <c r="C47" s="1371"/>
      <c r="D47" s="1371"/>
      <c r="E47" s="1371"/>
      <c r="F47" s="1371"/>
    </row>
    <row r="48" spans="1:6" ht="27" customHeight="1">
      <c r="A48" s="1370" t="s">
        <v>219</v>
      </c>
      <c r="B48" s="1371"/>
      <c r="C48" s="1371"/>
      <c r="D48" s="1371"/>
      <c r="E48" s="1371"/>
      <c r="F48" s="1371"/>
    </row>
    <row r="49" spans="1:6" ht="27" customHeight="1">
      <c r="A49" s="1370" t="s">
        <v>219</v>
      </c>
      <c r="B49" s="1371"/>
      <c r="C49" s="1371"/>
      <c r="D49" s="1371"/>
      <c r="E49" s="1371"/>
      <c r="F49" s="1371"/>
    </row>
    <row r="50" spans="1:6" ht="27" customHeight="1">
      <c r="A50" s="1370" t="s">
        <v>219</v>
      </c>
      <c r="B50" s="1371"/>
      <c r="C50" s="1371"/>
      <c r="D50" s="1371"/>
      <c r="E50" s="1371"/>
      <c r="F50" s="1371"/>
    </row>
    <row r="51" spans="1:6" ht="27" customHeight="1">
      <c r="A51" s="1370" t="s">
        <v>219</v>
      </c>
      <c r="B51" s="1371"/>
      <c r="C51" s="1371"/>
      <c r="D51" s="1371"/>
      <c r="E51" s="1371"/>
      <c r="F51" s="1371"/>
    </row>
    <row r="52" spans="1:6" ht="27" customHeight="1">
      <c r="A52" s="1370" t="s">
        <v>219</v>
      </c>
      <c r="B52" s="1371"/>
      <c r="C52" s="1371"/>
      <c r="D52" s="1371"/>
      <c r="E52" s="1371"/>
      <c r="F52" s="1371"/>
    </row>
    <row r="53" spans="1:6" ht="27" customHeight="1">
      <c r="A53" s="1370" t="s">
        <v>219</v>
      </c>
      <c r="B53" s="1371"/>
      <c r="C53" s="1371"/>
      <c r="D53" s="1371"/>
      <c r="E53" s="1371"/>
      <c r="F53" s="1371"/>
    </row>
    <row r="54" spans="1:6" ht="27" customHeight="1">
      <c r="A54" s="1370" t="s">
        <v>219</v>
      </c>
      <c r="B54" s="1371"/>
      <c r="C54" s="1371"/>
      <c r="D54" s="1371"/>
      <c r="E54" s="1371"/>
      <c r="F54" s="1371"/>
    </row>
    <row r="55" spans="1:6" ht="27" customHeight="1">
      <c r="A55" s="1370" t="s">
        <v>219</v>
      </c>
      <c r="B55" s="1371"/>
      <c r="C55" s="1371"/>
      <c r="D55" s="1371"/>
      <c r="E55" s="1371"/>
      <c r="F55" s="1371"/>
    </row>
    <row r="56" spans="1:6" ht="27" customHeight="1">
      <c r="A56" s="1370" t="s">
        <v>219</v>
      </c>
      <c r="B56" s="1371"/>
      <c r="C56" s="1371"/>
      <c r="D56" s="1371"/>
      <c r="E56" s="1371"/>
      <c r="F56" s="1371"/>
    </row>
    <row r="57" spans="1:6" ht="27" customHeight="1">
      <c r="A57" s="1370" t="s">
        <v>219</v>
      </c>
      <c r="B57" s="1371"/>
      <c r="C57" s="1371"/>
      <c r="D57" s="1371"/>
      <c r="E57" s="1371"/>
      <c r="F57" s="1371"/>
    </row>
    <row r="58" spans="1:6" ht="27" customHeight="1">
      <c r="A58" s="1370" t="s">
        <v>219</v>
      </c>
      <c r="B58" s="1371"/>
      <c r="C58" s="1371"/>
      <c r="D58" s="1371"/>
      <c r="E58" s="1371"/>
      <c r="F58" s="1371"/>
    </row>
    <row r="59" spans="1:6" ht="27" customHeight="1">
      <c r="A59" s="1370" t="s">
        <v>219</v>
      </c>
      <c r="B59" s="1371"/>
      <c r="C59" s="1371"/>
      <c r="D59" s="1371"/>
      <c r="E59" s="1371"/>
      <c r="F59" s="1371"/>
    </row>
    <row r="60" spans="1:6" ht="27" customHeight="1">
      <c r="A60" s="1370" t="s">
        <v>219</v>
      </c>
      <c r="B60" s="1371"/>
      <c r="C60" s="1371"/>
      <c r="D60" s="1371"/>
      <c r="E60" s="1371"/>
      <c r="F60" s="1371"/>
    </row>
    <row r="61" spans="1:6" ht="27" customHeight="1">
      <c r="A61" s="1370" t="s">
        <v>219</v>
      </c>
      <c r="B61" s="1371"/>
      <c r="C61" s="1371"/>
      <c r="D61" s="1371"/>
      <c r="E61" s="1371"/>
      <c r="F61" s="1371"/>
    </row>
    <row r="62" spans="1:6" ht="27" customHeight="1">
      <c r="A62" s="1370" t="s">
        <v>219</v>
      </c>
      <c r="B62" s="1371"/>
      <c r="C62" s="1371"/>
      <c r="D62" s="1371"/>
      <c r="E62" s="1371"/>
      <c r="F62" s="1371"/>
    </row>
    <row r="63" spans="1:6" ht="27" customHeight="1">
      <c r="A63" s="1370" t="s">
        <v>219</v>
      </c>
      <c r="B63" s="1371"/>
      <c r="C63" s="1371"/>
      <c r="D63" s="1371"/>
      <c r="E63" s="1371"/>
      <c r="F63" s="1371"/>
    </row>
  </sheetData>
  <mergeCells count="62">
    <mergeCell ref="A47:F47"/>
    <mergeCell ref="A43:F43"/>
    <mergeCell ref="C39:F39"/>
    <mergeCell ref="C37:F37"/>
    <mergeCell ref="C7:F7"/>
    <mergeCell ref="C9:F9"/>
    <mergeCell ref="C12:F12"/>
    <mergeCell ref="A9:B9"/>
    <mergeCell ref="C16:F16"/>
    <mergeCell ref="A7:B7"/>
    <mergeCell ref="C10:F10"/>
    <mergeCell ref="A16:A17"/>
    <mergeCell ref="C17:F17"/>
    <mergeCell ref="A10:B11"/>
    <mergeCell ref="A12:B13"/>
    <mergeCell ref="C14:F14"/>
    <mergeCell ref="A14:B14"/>
    <mergeCell ref="C21:F21"/>
    <mergeCell ref="C20:F20"/>
    <mergeCell ref="A21:B21"/>
    <mergeCell ref="A48:F48"/>
    <mergeCell ref="A37:B37"/>
    <mergeCell ref="A38:B38"/>
    <mergeCell ref="A42:F42"/>
    <mergeCell ref="A39:B39"/>
    <mergeCell ref="C40:F40"/>
    <mergeCell ref="A40:B40"/>
    <mergeCell ref="A41:F41"/>
    <mergeCell ref="C38:F38"/>
    <mergeCell ref="A44:F44"/>
    <mergeCell ref="A45:F45"/>
    <mergeCell ref="A46:F46"/>
    <mergeCell ref="A62:F62"/>
    <mergeCell ref="A63:F63"/>
    <mergeCell ref="A56:F56"/>
    <mergeCell ref="A57:F57"/>
    <mergeCell ref="A58:F58"/>
    <mergeCell ref="A59:F59"/>
    <mergeCell ref="A60:F60"/>
    <mergeCell ref="A61:F61"/>
    <mergeCell ref="A55:F55"/>
    <mergeCell ref="A54:F54"/>
    <mergeCell ref="A52:F52"/>
    <mergeCell ref="A49:F49"/>
    <mergeCell ref="A50:F50"/>
    <mergeCell ref="A51:F51"/>
    <mergeCell ref="A53:F53"/>
    <mergeCell ref="A1:F1"/>
    <mergeCell ref="A3:B3"/>
    <mergeCell ref="A4:B4"/>
    <mergeCell ref="A6:B6"/>
    <mergeCell ref="C3:F3"/>
    <mergeCell ref="C4:F4"/>
    <mergeCell ref="C6:F6"/>
    <mergeCell ref="E36:F36"/>
    <mergeCell ref="A35:D36"/>
    <mergeCell ref="A22:B22"/>
    <mergeCell ref="C22:F22"/>
    <mergeCell ref="A18:B18"/>
    <mergeCell ref="A20:B20"/>
    <mergeCell ref="C18:F18"/>
    <mergeCell ref="A19:F19"/>
  </mergeCells>
  <phoneticPr fontId="3"/>
  <printOptions horizontalCentered="1" verticalCentered="1"/>
  <pageMargins left="0.78740157480314965" right="0.78740157480314965" top="0.78740157480314965" bottom="0.98425196850393704" header="0.51181102362204722" footer="0.51181102362204722"/>
  <pageSetup paperSize="9" scale="98"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0070C0"/>
  </sheetPr>
  <dimension ref="A1:G12"/>
  <sheetViews>
    <sheetView zoomScale="115" zoomScaleNormal="115" workbookViewId="0">
      <selection activeCell="I18" sqref="I18"/>
    </sheetView>
  </sheetViews>
  <sheetFormatPr defaultRowHeight="13.5"/>
  <cols>
    <col min="1" max="16384" width="9" style="85"/>
  </cols>
  <sheetData>
    <row r="1" spans="1:7">
      <c r="A1" s="84" t="s">
        <v>146</v>
      </c>
    </row>
    <row r="3" spans="1:7">
      <c r="A3" s="85" t="s">
        <v>147</v>
      </c>
    </row>
    <row r="4" spans="1:7">
      <c r="A4" s="85" t="s">
        <v>171</v>
      </c>
    </row>
    <row r="5" spans="1:7">
      <c r="A5" s="85" t="s">
        <v>172</v>
      </c>
    </row>
    <row r="6" spans="1:7">
      <c r="A6" s="85" t="s">
        <v>148</v>
      </c>
    </row>
    <row r="8" spans="1:7">
      <c r="B8" s="92">
        <f>E8*F10</f>
        <v>65</v>
      </c>
      <c r="D8" s="92" t="s">
        <v>149</v>
      </c>
      <c r="E8" s="92">
        <v>13</v>
      </c>
    </row>
    <row r="9" spans="1:7" ht="14.25" thickBot="1"/>
    <row r="10" spans="1:7" ht="13.5" customHeight="1">
      <c r="B10" s="1376" t="s">
        <v>181</v>
      </c>
      <c r="C10" s="1376"/>
      <c r="D10" s="1376"/>
      <c r="F10" s="1377">
        <v>5</v>
      </c>
      <c r="G10" s="91"/>
    </row>
    <row r="11" spans="1:7">
      <c r="B11" s="1376"/>
      <c r="C11" s="1376"/>
      <c r="D11" s="1376"/>
      <c r="E11" s="86" t="s">
        <v>150</v>
      </c>
      <c r="F11" s="1378"/>
    </row>
    <row r="12" spans="1:7" ht="14.25" thickBot="1">
      <c r="B12" s="1376"/>
      <c r="C12" s="1376"/>
      <c r="D12" s="1376"/>
      <c r="F12" s="1379"/>
    </row>
  </sheetData>
  <mergeCells count="2">
    <mergeCell ref="B10:D12"/>
    <mergeCell ref="F10:F12"/>
  </mergeCells>
  <phoneticPr fontId="3"/>
  <pageMargins left="0.7" right="0.7" top="0.75" bottom="0.75" header="0.3" footer="0.3"/>
  <pageSetup paperSize="9" orientation="landscape" r:id="rId1"/>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indexed="12"/>
    <pageSetUpPr fitToPage="1"/>
  </sheetPr>
  <dimension ref="A1:AN59"/>
  <sheetViews>
    <sheetView workbookViewId="0">
      <selection activeCell="AO8" sqref="AO8"/>
    </sheetView>
  </sheetViews>
  <sheetFormatPr defaultColWidth="8.625" defaultRowHeight="12.75"/>
  <cols>
    <col min="1" max="39" width="2.625" style="450" customWidth="1"/>
    <col min="40" max="42" width="13.625" style="452" customWidth="1"/>
    <col min="43" max="43" width="9.375" style="452" bestFit="1" customWidth="1"/>
    <col min="44" max="16384" width="8.625" style="452"/>
  </cols>
  <sheetData>
    <row r="1" spans="1:39" ht="21.75" customHeight="1">
      <c r="A1" s="449"/>
      <c r="AB1" s="775"/>
      <c r="AC1" s="775"/>
      <c r="AD1" s="451"/>
      <c r="AE1" s="451"/>
      <c r="AF1" s="451"/>
      <c r="AM1" s="451"/>
    </row>
    <row r="2" spans="1:39" ht="30" customHeight="1" thickBot="1">
      <c r="A2" s="453" t="s">
        <v>298</v>
      </c>
      <c r="Q2" s="776"/>
      <c r="R2" s="776"/>
      <c r="S2" s="776"/>
      <c r="T2" s="776"/>
      <c r="U2" s="776"/>
      <c r="V2" s="776"/>
      <c r="W2" s="548"/>
      <c r="X2" s="776"/>
      <c r="Y2" s="776"/>
      <c r="Z2" s="548"/>
      <c r="AA2" s="776"/>
      <c r="AB2" s="776"/>
      <c r="AC2" s="548"/>
      <c r="AD2" s="548"/>
      <c r="AG2"/>
    </row>
    <row r="3" spans="1:39" ht="20.25" customHeight="1">
      <c r="A3" s="777" t="s">
        <v>299</v>
      </c>
      <c r="B3" s="778"/>
      <c r="C3" s="779"/>
      <c r="D3" s="780"/>
      <c r="E3" s="781"/>
      <c r="F3" s="781"/>
      <c r="G3" s="781"/>
      <c r="H3" s="781"/>
      <c r="I3" s="781"/>
      <c r="J3" s="781"/>
      <c r="K3" s="781"/>
      <c r="L3" s="781"/>
      <c r="M3" s="781"/>
      <c r="N3" s="781"/>
      <c r="O3" s="781"/>
      <c r="P3" s="781"/>
      <c r="Q3" s="781"/>
      <c r="R3" s="781"/>
      <c r="S3" s="781"/>
      <c r="T3" s="781"/>
      <c r="U3" s="781"/>
      <c r="V3" s="781"/>
      <c r="W3" s="781"/>
      <c r="X3" s="781"/>
      <c r="Y3" s="781"/>
      <c r="Z3" s="781"/>
      <c r="AA3" s="781"/>
      <c r="AB3" s="781"/>
      <c r="AC3" s="781"/>
      <c r="AD3" s="782"/>
      <c r="AE3" s="454"/>
      <c r="AF3" s="454"/>
      <c r="AM3" s="455"/>
    </row>
    <row r="4" spans="1:39" ht="18" customHeight="1">
      <c r="A4" s="783" t="s">
        <v>300</v>
      </c>
      <c r="B4" s="784"/>
      <c r="C4" s="785"/>
      <c r="D4" s="789"/>
      <c r="E4" s="790"/>
      <c r="F4" s="790"/>
      <c r="G4" s="790"/>
      <c r="H4" s="790"/>
      <c r="I4" s="790"/>
      <c r="J4" s="790"/>
      <c r="K4" s="790"/>
      <c r="L4" s="790"/>
      <c r="M4" s="790"/>
      <c r="N4" s="790"/>
      <c r="O4" s="790"/>
      <c r="P4" s="790"/>
      <c r="Q4" s="790"/>
      <c r="R4" s="790"/>
      <c r="S4" s="790"/>
      <c r="T4" s="790"/>
      <c r="U4" s="790"/>
      <c r="V4" s="790"/>
      <c r="W4" s="790"/>
      <c r="X4" s="790"/>
      <c r="Y4" s="790"/>
      <c r="Z4" s="790"/>
      <c r="AA4" s="790"/>
      <c r="AB4" s="790"/>
      <c r="AC4" s="790"/>
      <c r="AD4" s="791"/>
      <c r="AE4" s="456"/>
      <c r="AF4" s="456"/>
      <c r="AM4" s="456"/>
    </row>
    <row r="5" spans="1:39" ht="24" customHeight="1">
      <c r="A5" s="786"/>
      <c r="B5" s="787"/>
      <c r="C5" s="788"/>
      <c r="D5" s="792"/>
      <c r="E5" s="793"/>
      <c r="F5" s="793"/>
      <c r="G5" s="793"/>
      <c r="H5" s="793"/>
      <c r="I5" s="793"/>
      <c r="J5" s="793"/>
      <c r="K5" s="793"/>
      <c r="L5" s="793"/>
      <c r="M5" s="793"/>
      <c r="N5" s="793"/>
      <c r="O5" s="793"/>
      <c r="P5" s="793"/>
      <c r="Q5" s="793"/>
      <c r="R5" s="793"/>
      <c r="S5" s="793"/>
      <c r="T5" s="793"/>
      <c r="U5" s="793"/>
      <c r="V5" s="793"/>
      <c r="W5" s="793"/>
      <c r="X5" s="793"/>
      <c r="Y5" s="793"/>
      <c r="Z5" s="793"/>
      <c r="AA5" s="793"/>
      <c r="AB5" s="793"/>
      <c r="AC5" s="793"/>
      <c r="AD5" s="794"/>
      <c r="AE5" s="456"/>
      <c r="AF5" s="456"/>
      <c r="AM5" s="456"/>
    </row>
    <row r="6" spans="1:39" ht="27" customHeight="1">
      <c r="A6" s="758" t="s">
        <v>391</v>
      </c>
      <c r="B6" s="759"/>
      <c r="C6" s="759"/>
      <c r="D6" s="759"/>
      <c r="E6" s="762" t="s">
        <v>8</v>
      </c>
      <c r="F6" s="762"/>
      <c r="G6" s="762"/>
      <c r="H6" s="759"/>
      <c r="I6" s="759"/>
      <c r="J6" s="764" t="s">
        <v>281</v>
      </c>
      <c r="K6" s="764"/>
      <c r="L6" s="759"/>
      <c r="M6" s="759"/>
      <c r="N6" s="766" t="s">
        <v>301</v>
      </c>
      <c r="O6" s="766"/>
      <c r="P6" s="766"/>
      <c r="Q6" s="766"/>
      <c r="R6" s="759" t="s">
        <v>302</v>
      </c>
      <c r="S6" s="759"/>
      <c r="T6" s="759"/>
      <c r="U6" s="759"/>
      <c r="V6" s="759"/>
      <c r="W6" s="759"/>
      <c r="X6" s="759"/>
      <c r="Y6" s="768"/>
      <c r="Z6" s="770" t="s">
        <v>303</v>
      </c>
      <c r="AA6" s="771"/>
      <c r="AB6" s="771"/>
      <c r="AC6" s="771"/>
      <c r="AD6" s="772"/>
      <c r="AE6" s="456"/>
      <c r="AF6" s="456"/>
      <c r="AM6" s="456"/>
    </row>
    <row r="7" spans="1:39" ht="27" customHeight="1" thickBot="1">
      <c r="A7" s="760"/>
      <c r="B7" s="761"/>
      <c r="C7" s="761"/>
      <c r="D7" s="761"/>
      <c r="E7" s="763"/>
      <c r="F7" s="763"/>
      <c r="G7" s="763"/>
      <c r="H7" s="761"/>
      <c r="I7" s="761"/>
      <c r="J7" s="765"/>
      <c r="K7" s="765"/>
      <c r="L7" s="761"/>
      <c r="M7" s="761"/>
      <c r="N7" s="767"/>
      <c r="O7" s="767"/>
      <c r="P7" s="767"/>
      <c r="Q7" s="767"/>
      <c r="R7" s="761"/>
      <c r="S7" s="761"/>
      <c r="T7" s="761"/>
      <c r="U7" s="761"/>
      <c r="V7" s="761"/>
      <c r="W7" s="761"/>
      <c r="X7" s="761"/>
      <c r="Y7" s="769"/>
      <c r="Z7" s="737"/>
      <c r="AA7" s="738"/>
      <c r="AB7" s="738"/>
      <c r="AC7" s="738"/>
      <c r="AD7" s="739"/>
      <c r="AE7" s="456"/>
      <c r="AF7" s="456"/>
      <c r="AG7" s="456"/>
      <c r="AH7" s="456"/>
      <c r="AI7" s="456"/>
      <c r="AJ7" s="456"/>
      <c r="AK7" s="456"/>
      <c r="AL7" s="456"/>
      <c r="AM7" s="456"/>
    </row>
    <row r="8" spans="1:39" ht="23.25" customHeight="1">
      <c r="A8" s="740" t="s">
        <v>304</v>
      </c>
      <c r="B8" s="741"/>
      <c r="C8" s="741"/>
      <c r="D8" s="742"/>
      <c r="E8" s="742"/>
      <c r="F8" s="742"/>
      <c r="G8" s="742"/>
      <c r="H8" s="742"/>
      <c r="I8" s="742"/>
      <c r="J8" s="742"/>
      <c r="K8" s="742"/>
      <c r="L8" s="742"/>
      <c r="M8" s="742"/>
      <c r="N8" s="742"/>
      <c r="O8" s="742"/>
      <c r="P8" s="742"/>
      <c r="Q8" s="742"/>
      <c r="R8" s="742"/>
      <c r="S8" s="742"/>
      <c r="T8" s="742"/>
      <c r="U8" s="742"/>
      <c r="V8" s="742"/>
      <c r="W8" s="742"/>
      <c r="X8" s="742"/>
      <c r="Y8" s="742"/>
      <c r="Z8" s="742"/>
      <c r="AA8" s="742"/>
      <c r="AB8" s="742"/>
      <c r="AC8" s="742"/>
      <c r="AD8" s="743"/>
      <c r="AE8" s="744" t="s">
        <v>305</v>
      </c>
      <c r="AF8" s="745"/>
      <c r="AG8" s="746"/>
      <c r="AH8" s="746"/>
      <c r="AI8" s="746"/>
      <c r="AJ8" s="746"/>
      <c r="AK8" s="746"/>
      <c r="AL8" s="746"/>
      <c r="AM8" s="747"/>
    </row>
    <row r="9" spans="1:39" ht="23.25" customHeight="1">
      <c r="A9" s="748" t="s">
        <v>306</v>
      </c>
      <c r="B9" s="749"/>
      <c r="C9" s="749"/>
      <c r="D9" s="752" t="s">
        <v>307</v>
      </c>
      <c r="E9" s="752"/>
      <c r="F9" s="752"/>
      <c r="G9" s="752"/>
      <c r="H9" s="752"/>
      <c r="I9" s="752"/>
      <c r="J9" s="752"/>
      <c r="K9" s="752"/>
      <c r="L9" s="752"/>
      <c r="M9" s="752"/>
      <c r="N9" s="752"/>
      <c r="O9" s="752"/>
      <c r="P9" s="752"/>
      <c r="Q9" s="752"/>
      <c r="R9" s="752"/>
      <c r="S9" s="752"/>
      <c r="T9" s="752"/>
      <c r="U9" s="752"/>
      <c r="V9" s="752"/>
      <c r="W9" s="752"/>
      <c r="X9" s="752"/>
      <c r="Y9" s="752"/>
      <c r="Z9" s="752"/>
      <c r="AA9" s="752"/>
      <c r="AB9" s="752"/>
      <c r="AC9" s="752"/>
      <c r="AD9" s="753"/>
      <c r="AE9" s="754" t="s">
        <v>308</v>
      </c>
      <c r="AF9" s="755"/>
      <c r="AG9" s="721"/>
      <c r="AH9" s="721"/>
      <c r="AI9" s="721"/>
      <c r="AJ9" s="721"/>
      <c r="AK9" s="721"/>
      <c r="AL9" s="721"/>
      <c r="AM9" s="722"/>
    </row>
    <row r="10" spans="1:39" ht="23.25" customHeight="1">
      <c r="A10" s="750"/>
      <c r="B10" s="751"/>
      <c r="C10" s="751"/>
      <c r="D10" s="756"/>
      <c r="E10" s="756"/>
      <c r="F10" s="756"/>
      <c r="G10" s="756"/>
      <c r="H10" s="756"/>
      <c r="I10" s="756"/>
      <c r="J10" s="756"/>
      <c r="K10" s="756"/>
      <c r="L10" s="756"/>
      <c r="M10" s="756"/>
      <c r="N10" s="756"/>
      <c r="O10" s="756"/>
      <c r="P10" s="756"/>
      <c r="Q10" s="756"/>
      <c r="R10" s="756"/>
      <c r="S10" s="756"/>
      <c r="T10" s="756"/>
      <c r="U10" s="756"/>
      <c r="V10" s="756"/>
      <c r="W10" s="756"/>
      <c r="X10" s="756"/>
      <c r="Y10" s="756"/>
      <c r="Z10" s="756"/>
      <c r="AA10" s="756"/>
      <c r="AB10" s="756"/>
      <c r="AC10" s="756"/>
      <c r="AD10" s="757"/>
      <c r="AE10" s="773" t="s">
        <v>309</v>
      </c>
      <c r="AF10" s="774"/>
      <c r="AG10" s="721"/>
      <c r="AH10" s="721"/>
      <c r="AI10" s="721"/>
      <c r="AJ10" s="721"/>
      <c r="AK10" s="721"/>
      <c r="AL10" s="721"/>
      <c r="AM10" s="722"/>
    </row>
    <row r="11" spans="1:39" ht="16.5" customHeight="1">
      <c r="A11" s="723" t="s">
        <v>304</v>
      </c>
      <c r="B11" s="724"/>
      <c r="C11" s="724"/>
      <c r="D11" s="725"/>
      <c r="E11" s="725"/>
      <c r="F11" s="725"/>
      <c r="G11" s="725"/>
      <c r="H11" s="725"/>
      <c r="I11" s="725"/>
      <c r="J11" s="725"/>
      <c r="K11" s="725"/>
      <c r="L11" s="725"/>
      <c r="M11" s="725"/>
      <c r="N11" s="725"/>
      <c r="O11" s="725"/>
      <c r="P11" s="725"/>
      <c r="Q11" s="725"/>
      <c r="R11" s="725"/>
      <c r="S11" s="725"/>
      <c r="T11" s="725"/>
      <c r="U11" s="725"/>
      <c r="V11" s="725"/>
      <c r="W11" s="725"/>
      <c r="X11" s="725"/>
      <c r="Y11" s="725"/>
      <c r="Z11" s="725"/>
      <c r="AA11" s="725"/>
      <c r="AB11" s="725"/>
      <c r="AC11" s="725"/>
      <c r="AD11" s="725"/>
      <c r="AE11" s="725"/>
      <c r="AF11" s="726"/>
      <c r="AG11" s="727" t="s">
        <v>310</v>
      </c>
      <c r="AH11" s="728"/>
      <c r="AI11" s="728"/>
      <c r="AJ11" s="728"/>
      <c r="AK11" s="728"/>
      <c r="AL11" s="728"/>
      <c r="AM11" s="729"/>
    </row>
    <row r="12" spans="1:39" ht="35.25" customHeight="1" thickBot="1">
      <c r="A12" s="733" t="s">
        <v>311</v>
      </c>
      <c r="B12" s="734"/>
      <c r="C12" s="734"/>
      <c r="D12" s="735" t="s">
        <v>312</v>
      </c>
      <c r="E12" s="735"/>
      <c r="F12" s="735"/>
      <c r="G12" s="735"/>
      <c r="H12" s="735"/>
      <c r="I12" s="735"/>
      <c r="J12" s="735"/>
      <c r="K12" s="735"/>
      <c r="L12" s="735"/>
      <c r="M12" s="735"/>
      <c r="N12" s="735"/>
      <c r="O12" s="735"/>
      <c r="P12" s="735"/>
      <c r="Q12" s="735"/>
      <c r="R12" s="735"/>
      <c r="S12" s="735"/>
      <c r="T12" s="735"/>
      <c r="U12" s="735"/>
      <c r="V12" s="735"/>
      <c r="W12" s="735"/>
      <c r="X12" s="735"/>
      <c r="Y12" s="735"/>
      <c r="Z12" s="735"/>
      <c r="AA12" s="735"/>
      <c r="AB12" s="735"/>
      <c r="AC12" s="735"/>
      <c r="AD12" s="735"/>
      <c r="AE12" s="735"/>
      <c r="AF12" s="736"/>
      <c r="AG12" s="730"/>
      <c r="AH12" s="731"/>
      <c r="AI12" s="731"/>
      <c r="AJ12" s="731"/>
      <c r="AK12" s="731"/>
      <c r="AL12" s="731"/>
      <c r="AM12" s="732"/>
    </row>
    <row r="13" spans="1:39" ht="18.75" customHeight="1" thickBot="1">
      <c r="A13" s="707" t="s">
        <v>392</v>
      </c>
      <c r="B13" s="707"/>
      <c r="C13" s="707"/>
      <c r="D13" s="708"/>
      <c r="E13" s="708"/>
      <c r="F13" s="708"/>
      <c r="G13" s="708"/>
      <c r="H13" s="708"/>
      <c r="I13" s="708"/>
      <c r="J13" s="708"/>
      <c r="K13" s="708"/>
      <c r="L13" s="708"/>
      <c r="M13" s="708"/>
      <c r="N13" s="708"/>
      <c r="O13" s="708"/>
      <c r="P13" s="708"/>
      <c r="Q13" s="708"/>
      <c r="R13" s="708"/>
      <c r="S13" s="708"/>
      <c r="T13" s="708"/>
      <c r="U13" s="708"/>
      <c r="V13" s="708"/>
      <c r="W13" s="708"/>
      <c r="X13" s="708"/>
      <c r="Y13" s="708"/>
      <c r="Z13" s="708"/>
      <c r="AA13" s="708"/>
      <c r="AB13" s="708"/>
      <c r="AC13" s="708"/>
      <c r="AD13" s="708"/>
      <c r="AE13" s="708"/>
      <c r="AF13" s="708"/>
      <c r="AG13" s="707"/>
      <c r="AH13" s="707"/>
      <c r="AI13" s="707"/>
      <c r="AJ13" s="707"/>
      <c r="AK13" s="707"/>
      <c r="AL13" s="707"/>
      <c r="AM13" s="707"/>
    </row>
    <row r="14" spans="1:39" ht="27" customHeight="1" thickBot="1">
      <c r="A14" s="457"/>
      <c r="B14" s="458"/>
      <c r="C14" s="459"/>
      <c r="D14" s="459" t="s">
        <v>313</v>
      </c>
      <c r="E14" s="459"/>
      <c r="F14" s="459"/>
      <c r="G14" s="459"/>
      <c r="H14" s="459"/>
      <c r="I14" s="459"/>
      <c r="J14" s="459"/>
      <c r="K14" s="459"/>
      <c r="L14" s="459"/>
      <c r="M14" s="459" t="s">
        <v>314</v>
      </c>
      <c r="N14" s="459"/>
      <c r="O14" s="459"/>
      <c r="P14" s="459"/>
      <c r="Q14" s="460"/>
      <c r="R14" s="461"/>
      <c r="S14" s="461"/>
      <c r="T14" s="461"/>
      <c r="U14" s="461"/>
      <c r="V14" s="461"/>
      <c r="W14" s="461" t="s">
        <v>315</v>
      </c>
      <c r="X14" s="461"/>
      <c r="Y14" s="461"/>
      <c r="Z14" s="461"/>
      <c r="AA14" s="461"/>
      <c r="AB14" s="461" t="s">
        <v>316</v>
      </c>
      <c r="AC14" s="461"/>
      <c r="AD14" s="461"/>
      <c r="AE14" s="461"/>
      <c r="AF14" s="462"/>
      <c r="AG14" s="462"/>
      <c r="AH14" s="462"/>
      <c r="AI14" s="462"/>
      <c r="AJ14" s="462"/>
      <c r="AK14" s="462"/>
      <c r="AL14" s="462"/>
      <c r="AM14" s="463"/>
    </row>
    <row r="15" spans="1:39" ht="27" customHeight="1" thickTop="1">
      <c r="A15" s="687"/>
      <c r="B15" s="669"/>
      <c r="C15" s="669"/>
      <c r="D15" s="464" t="s">
        <v>317</v>
      </c>
      <c r="E15" s="465"/>
      <c r="F15" s="464" t="s">
        <v>318</v>
      </c>
      <c r="G15" s="465"/>
      <c r="H15" s="464" t="s">
        <v>319</v>
      </c>
      <c r="I15" s="464" t="s">
        <v>320</v>
      </c>
      <c r="J15" s="688"/>
      <c r="K15" s="688"/>
      <c r="L15" s="688"/>
      <c r="M15" s="464" t="s">
        <v>317</v>
      </c>
      <c r="N15" s="465"/>
      <c r="O15" s="464" t="s">
        <v>318</v>
      </c>
      <c r="P15" s="465"/>
      <c r="Q15" s="467" t="s">
        <v>319</v>
      </c>
      <c r="R15" s="709"/>
      <c r="S15" s="710"/>
      <c r="T15" s="710"/>
      <c r="U15" s="710"/>
      <c r="V15" s="710"/>
      <c r="W15" s="710"/>
      <c r="X15" s="710"/>
      <c r="Y15" s="710"/>
      <c r="Z15" s="710"/>
      <c r="AA15" s="710"/>
      <c r="AB15" s="710"/>
      <c r="AC15" s="710"/>
      <c r="AD15" s="710"/>
      <c r="AE15" s="710"/>
      <c r="AF15" s="710"/>
      <c r="AG15" s="710"/>
      <c r="AH15" s="710"/>
      <c r="AI15" s="711"/>
      <c r="AJ15" s="712" t="s">
        <v>321</v>
      </c>
      <c r="AK15" s="713"/>
      <c r="AL15" s="713"/>
      <c r="AM15" s="714"/>
    </row>
    <row r="16" spans="1:39" ht="27" customHeight="1">
      <c r="A16" s="692"/>
      <c r="B16" s="693"/>
      <c r="C16" s="693"/>
      <c r="D16" s="469" t="s">
        <v>317</v>
      </c>
      <c r="E16" s="468"/>
      <c r="F16" s="469" t="s">
        <v>318</v>
      </c>
      <c r="G16" s="468"/>
      <c r="H16" s="469" t="s">
        <v>319</v>
      </c>
      <c r="I16" s="469" t="s">
        <v>322</v>
      </c>
      <c r="J16" s="693"/>
      <c r="K16" s="693"/>
      <c r="L16" s="693"/>
      <c r="M16" s="469" t="s">
        <v>317</v>
      </c>
      <c r="N16" s="468"/>
      <c r="O16" s="469" t="s">
        <v>318</v>
      </c>
      <c r="P16" s="468"/>
      <c r="Q16" s="470" t="s">
        <v>319</v>
      </c>
      <c r="R16" s="715"/>
      <c r="S16" s="716"/>
      <c r="T16" s="716"/>
      <c r="U16" s="716"/>
      <c r="V16" s="716"/>
      <c r="W16" s="716"/>
      <c r="X16" s="716"/>
      <c r="Y16" s="716"/>
      <c r="Z16" s="716"/>
      <c r="AA16" s="716"/>
      <c r="AB16" s="716"/>
      <c r="AC16" s="716"/>
      <c r="AD16" s="716"/>
      <c r="AE16" s="716"/>
      <c r="AF16" s="716"/>
      <c r="AG16" s="716"/>
      <c r="AH16" s="716"/>
      <c r="AI16" s="717"/>
      <c r="AJ16" s="718" t="s">
        <v>321</v>
      </c>
      <c r="AK16" s="719"/>
      <c r="AL16" s="719"/>
      <c r="AM16" s="720"/>
    </row>
    <row r="17" spans="1:40" ht="27" customHeight="1" thickBot="1">
      <c r="A17" s="676"/>
      <c r="B17" s="677"/>
      <c r="C17" s="677"/>
      <c r="D17" s="472" t="s">
        <v>317</v>
      </c>
      <c r="E17" s="473"/>
      <c r="F17" s="472" t="s">
        <v>318</v>
      </c>
      <c r="G17" s="473"/>
      <c r="H17" s="472" t="s">
        <v>319</v>
      </c>
      <c r="I17" s="472" t="s">
        <v>323</v>
      </c>
      <c r="J17" s="677"/>
      <c r="K17" s="677"/>
      <c r="L17" s="677"/>
      <c r="M17" s="472" t="s">
        <v>317</v>
      </c>
      <c r="N17" s="473"/>
      <c r="O17" s="472" t="s">
        <v>318</v>
      </c>
      <c r="P17" s="473"/>
      <c r="Q17" s="474" t="s">
        <v>319</v>
      </c>
      <c r="R17" s="697"/>
      <c r="S17" s="698"/>
      <c r="T17" s="698"/>
      <c r="U17" s="698"/>
      <c r="V17" s="698"/>
      <c r="W17" s="698"/>
      <c r="X17" s="698"/>
      <c r="Y17" s="698"/>
      <c r="Z17" s="698"/>
      <c r="AA17" s="698"/>
      <c r="AB17" s="698"/>
      <c r="AC17" s="698"/>
      <c r="AD17" s="698"/>
      <c r="AE17" s="698"/>
      <c r="AF17" s="698"/>
      <c r="AG17" s="698"/>
      <c r="AH17" s="698"/>
      <c r="AI17" s="699"/>
      <c r="AJ17" s="700" t="s">
        <v>321</v>
      </c>
      <c r="AK17" s="701"/>
      <c r="AL17" s="701"/>
      <c r="AM17" s="702"/>
    </row>
    <row r="18" spans="1:40" ht="11.25" customHeight="1" thickBot="1">
      <c r="A18" s="703"/>
      <c r="B18" s="703"/>
      <c r="C18" s="703"/>
      <c r="D18" s="703"/>
      <c r="E18" s="703"/>
      <c r="F18" s="703"/>
      <c r="G18" s="703"/>
      <c r="H18" s="703"/>
      <c r="I18" s="703"/>
      <c r="J18" s="703"/>
      <c r="K18" s="703"/>
      <c r="L18" s="703"/>
      <c r="M18" s="703"/>
      <c r="N18" s="703"/>
      <c r="O18" s="703"/>
      <c r="P18" s="703"/>
      <c r="Q18" s="703"/>
      <c r="R18" s="703"/>
      <c r="S18" s="703"/>
      <c r="T18" s="703"/>
      <c r="U18" s="703"/>
      <c r="V18" s="703"/>
      <c r="W18" s="703"/>
      <c r="X18" s="703"/>
      <c r="Y18" s="703"/>
      <c r="Z18" s="703"/>
      <c r="AA18" s="703"/>
      <c r="AB18" s="703"/>
      <c r="AC18" s="703"/>
      <c r="AD18" s="703"/>
      <c r="AE18" s="703"/>
      <c r="AF18" s="703"/>
      <c r="AG18" s="703"/>
      <c r="AH18" s="703"/>
      <c r="AI18" s="703"/>
      <c r="AJ18" s="703"/>
      <c r="AK18" s="703"/>
      <c r="AL18" s="703"/>
      <c r="AM18" s="703"/>
      <c r="AN18" s="703"/>
    </row>
    <row r="19" spans="1:40" ht="27" customHeight="1" thickBot="1">
      <c r="A19" s="457"/>
      <c r="B19" s="458"/>
      <c r="C19" s="458"/>
      <c r="D19" s="459" t="s">
        <v>313</v>
      </c>
      <c r="E19" s="459"/>
      <c r="F19" s="459"/>
      <c r="G19" s="459"/>
      <c r="H19" s="459"/>
      <c r="I19" s="459"/>
      <c r="J19" s="459"/>
      <c r="K19" s="459"/>
      <c r="L19" s="459"/>
      <c r="M19" s="459" t="s">
        <v>314</v>
      </c>
      <c r="N19" s="459"/>
      <c r="O19" s="459"/>
      <c r="P19" s="459"/>
      <c r="Q19" s="460"/>
      <c r="R19" s="704" t="s">
        <v>400</v>
      </c>
      <c r="S19" s="705"/>
      <c r="T19" s="705"/>
      <c r="U19" s="705"/>
      <c r="V19" s="705"/>
      <c r="W19" s="705"/>
      <c r="X19" s="705"/>
      <c r="Y19" s="705"/>
      <c r="Z19" s="705"/>
      <c r="AA19" s="705"/>
      <c r="AB19" s="705"/>
      <c r="AC19" s="705"/>
      <c r="AD19" s="705"/>
      <c r="AE19" s="705"/>
      <c r="AF19" s="705"/>
      <c r="AG19" s="705"/>
      <c r="AH19" s="705"/>
      <c r="AI19" s="705"/>
      <c r="AJ19" s="705"/>
      <c r="AK19" s="705"/>
      <c r="AL19" s="705"/>
      <c r="AM19" s="706"/>
    </row>
    <row r="20" spans="1:40" ht="27" customHeight="1" thickTop="1">
      <c r="A20" s="687"/>
      <c r="B20" s="669"/>
      <c r="C20" s="669"/>
      <c r="D20" s="475" t="s">
        <v>317</v>
      </c>
      <c r="E20" s="466"/>
      <c r="F20" s="475" t="s">
        <v>318</v>
      </c>
      <c r="G20" s="466"/>
      <c r="H20" s="475" t="s">
        <v>319</v>
      </c>
      <c r="I20" s="475" t="s">
        <v>323</v>
      </c>
      <c r="J20" s="688"/>
      <c r="K20" s="688"/>
      <c r="L20" s="688"/>
      <c r="M20" s="475" t="s">
        <v>317</v>
      </c>
      <c r="N20" s="466"/>
      <c r="O20" s="475" t="s">
        <v>318</v>
      </c>
      <c r="P20" s="466"/>
      <c r="Q20" s="476" t="s">
        <v>319</v>
      </c>
      <c r="R20" s="689"/>
      <c r="S20" s="690"/>
      <c r="T20" s="690"/>
      <c r="U20" s="690"/>
      <c r="V20" s="690"/>
      <c r="W20" s="690"/>
      <c r="X20" s="690"/>
      <c r="Y20" s="690"/>
      <c r="Z20" s="690"/>
      <c r="AA20" s="690"/>
      <c r="AB20" s="690"/>
      <c r="AC20" s="690"/>
      <c r="AD20" s="690"/>
      <c r="AE20" s="690"/>
      <c r="AF20" s="690"/>
      <c r="AG20" s="690"/>
      <c r="AH20" s="690"/>
      <c r="AI20" s="690"/>
      <c r="AJ20" s="690"/>
      <c r="AK20" s="690"/>
      <c r="AL20" s="690"/>
      <c r="AM20" s="691"/>
    </row>
    <row r="21" spans="1:40" ht="27" customHeight="1">
      <c r="A21" s="692"/>
      <c r="B21" s="693"/>
      <c r="C21" s="693"/>
      <c r="D21" s="469" t="s">
        <v>317</v>
      </c>
      <c r="E21" s="468"/>
      <c r="F21" s="469" t="s">
        <v>318</v>
      </c>
      <c r="G21" s="468"/>
      <c r="H21" s="469" t="s">
        <v>319</v>
      </c>
      <c r="I21" s="469" t="s">
        <v>324</v>
      </c>
      <c r="J21" s="693"/>
      <c r="K21" s="693"/>
      <c r="L21" s="693"/>
      <c r="M21" s="469" t="s">
        <v>317</v>
      </c>
      <c r="N21" s="468"/>
      <c r="O21" s="469" t="s">
        <v>318</v>
      </c>
      <c r="P21" s="468"/>
      <c r="Q21" s="470" t="s">
        <v>319</v>
      </c>
      <c r="R21" s="694"/>
      <c r="S21" s="695"/>
      <c r="T21" s="695"/>
      <c r="U21" s="695"/>
      <c r="V21" s="695"/>
      <c r="W21" s="695"/>
      <c r="X21" s="695"/>
      <c r="Y21" s="695"/>
      <c r="Z21" s="695"/>
      <c r="AA21" s="695"/>
      <c r="AB21" s="695"/>
      <c r="AC21" s="695"/>
      <c r="AD21" s="695"/>
      <c r="AE21" s="695"/>
      <c r="AF21" s="695"/>
      <c r="AG21" s="695"/>
      <c r="AH21" s="695"/>
      <c r="AI21" s="695"/>
      <c r="AJ21" s="695"/>
      <c r="AK21" s="695"/>
      <c r="AL21" s="695"/>
      <c r="AM21" s="696"/>
    </row>
    <row r="22" spans="1:40" ht="27" customHeight="1" thickBot="1">
      <c r="A22" s="676"/>
      <c r="B22" s="677"/>
      <c r="C22" s="677"/>
      <c r="D22" s="477" t="s">
        <v>317</v>
      </c>
      <c r="E22" s="471"/>
      <c r="F22" s="477" t="s">
        <v>318</v>
      </c>
      <c r="G22" s="471"/>
      <c r="H22" s="477" t="s">
        <v>319</v>
      </c>
      <c r="I22" s="477" t="s">
        <v>324</v>
      </c>
      <c r="J22" s="677"/>
      <c r="K22" s="677"/>
      <c r="L22" s="677"/>
      <c r="M22" s="477" t="s">
        <v>317</v>
      </c>
      <c r="N22" s="471"/>
      <c r="O22" s="477" t="s">
        <v>318</v>
      </c>
      <c r="P22" s="471"/>
      <c r="Q22" s="478" t="s">
        <v>319</v>
      </c>
      <c r="R22" s="678"/>
      <c r="S22" s="679"/>
      <c r="T22" s="679"/>
      <c r="U22" s="679"/>
      <c r="V22" s="679"/>
      <c r="W22" s="679"/>
      <c r="X22" s="679"/>
      <c r="Y22" s="679"/>
      <c r="Z22" s="679"/>
      <c r="AA22" s="679"/>
      <c r="AB22" s="679"/>
      <c r="AC22" s="679"/>
      <c r="AD22" s="679"/>
      <c r="AE22" s="679"/>
      <c r="AF22" s="679"/>
      <c r="AG22" s="679"/>
      <c r="AH22" s="679"/>
      <c r="AI22" s="679"/>
      <c r="AJ22" s="679"/>
      <c r="AK22" s="679"/>
      <c r="AL22" s="679"/>
      <c r="AM22" s="680"/>
    </row>
    <row r="23" spans="1:40" ht="10.5" customHeight="1" thickBot="1">
      <c r="A23" s="629"/>
      <c r="B23" s="629"/>
      <c r="C23" s="629"/>
      <c r="D23" s="629"/>
      <c r="E23" s="629"/>
      <c r="F23" s="629"/>
      <c r="G23" s="629"/>
      <c r="H23" s="629"/>
      <c r="I23" s="629"/>
      <c r="J23" s="629"/>
      <c r="K23" s="629"/>
      <c r="L23" s="629"/>
      <c r="M23" s="629"/>
      <c r="N23" s="629"/>
      <c r="O23" s="629"/>
      <c r="P23" s="629"/>
      <c r="Q23" s="629"/>
      <c r="R23" s="629"/>
      <c r="S23" s="629"/>
      <c r="T23" s="629"/>
      <c r="U23" s="629"/>
      <c r="V23" s="629"/>
      <c r="W23" s="629"/>
      <c r="X23" s="629"/>
      <c r="Y23" s="629"/>
      <c r="Z23" s="629"/>
      <c r="AA23" s="629"/>
      <c r="AB23" s="629"/>
      <c r="AC23" s="629"/>
      <c r="AD23" s="629"/>
      <c r="AE23" s="629"/>
      <c r="AF23" s="629"/>
      <c r="AG23" s="629"/>
      <c r="AH23" s="629"/>
      <c r="AI23" s="629"/>
      <c r="AJ23" s="629"/>
      <c r="AK23" s="629"/>
      <c r="AL23" s="629"/>
      <c r="AM23" s="629"/>
      <c r="AN23" s="629"/>
    </row>
    <row r="24" spans="1:40" ht="24.95" customHeight="1">
      <c r="A24" s="795" t="s">
        <v>325</v>
      </c>
      <c r="B24" s="796"/>
      <c r="C24" s="796"/>
      <c r="D24" s="796"/>
      <c r="E24" s="796"/>
      <c r="F24" s="796"/>
      <c r="G24" s="796"/>
      <c r="H24" s="796"/>
      <c r="I24" s="796"/>
      <c r="J24" s="796"/>
      <c r="K24" s="796"/>
      <c r="L24" s="796"/>
      <c r="M24" s="796"/>
      <c r="N24" s="797"/>
      <c r="O24" s="479"/>
      <c r="P24" s="681" t="s">
        <v>345</v>
      </c>
      <c r="Q24" s="682"/>
      <c r="R24" s="682"/>
      <c r="S24" s="682"/>
      <c r="T24" s="682"/>
      <c r="U24" s="682"/>
      <c r="V24" s="682"/>
      <c r="W24" s="682"/>
      <c r="X24" s="682"/>
      <c r="Y24" s="682"/>
      <c r="Z24" s="682"/>
      <c r="AA24" s="682"/>
      <c r="AB24" s="682"/>
      <c r="AC24" s="682"/>
      <c r="AD24" s="682"/>
      <c r="AE24" s="682"/>
      <c r="AF24" s="682"/>
      <c r="AG24" s="682"/>
      <c r="AH24" s="682"/>
      <c r="AI24" s="682"/>
      <c r="AJ24" s="682"/>
      <c r="AK24" s="682"/>
      <c r="AL24" s="682"/>
      <c r="AM24" s="683"/>
    </row>
    <row r="25" spans="1:40" ht="24.95" customHeight="1" thickBot="1">
      <c r="A25" s="647" t="s">
        <v>326</v>
      </c>
      <c r="B25" s="648"/>
      <c r="C25" s="648"/>
      <c r="D25" s="648"/>
      <c r="E25" s="648"/>
      <c r="F25" s="648"/>
      <c r="G25" s="649"/>
      <c r="H25" s="650" t="s">
        <v>327</v>
      </c>
      <c r="I25" s="651"/>
      <c r="J25" s="651"/>
      <c r="K25" s="651"/>
      <c r="L25" s="651"/>
      <c r="M25" s="651"/>
      <c r="N25" s="652"/>
      <c r="P25" s="653" t="s">
        <v>328</v>
      </c>
      <c r="Q25" s="654"/>
      <c r="R25" s="654"/>
      <c r="S25" s="654"/>
      <c r="T25" s="654"/>
      <c r="U25" s="654"/>
      <c r="V25" s="654"/>
      <c r="W25" s="654"/>
      <c r="X25" s="654"/>
      <c r="Y25" s="655"/>
      <c r="Z25" s="656" t="s">
        <v>329</v>
      </c>
      <c r="AA25" s="654"/>
      <c r="AB25" s="654"/>
      <c r="AC25" s="654"/>
      <c r="AD25" s="654"/>
      <c r="AE25" s="654"/>
      <c r="AF25" s="654"/>
      <c r="AG25" s="654"/>
      <c r="AH25" s="655"/>
      <c r="AI25" s="657" t="s">
        <v>337</v>
      </c>
      <c r="AJ25" s="658"/>
      <c r="AK25" s="658"/>
      <c r="AL25" s="658"/>
      <c r="AM25" s="659"/>
    </row>
    <row r="26" spans="1:40" ht="18" customHeight="1" thickTop="1">
      <c r="A26" s="660" t="s">
        <v>330</v>
      </c>
      <c r="B26" s="661"/>
      <c r="C26" s="661"/>
      <c r="D26" s="661"/>
      <c r="E26" s="661"/>
      <c r="F26" s="661"/>
      <c r="G26" s="662"/>
      <c r="H26" s="663"/>
      <c r="I26" s="664"/>
      <c r="J26" s="664"/>
      <c r="K26" s="664"/>
      <c r="L26" s="664"/>
      <c r="M26" s="664"/>
      <c r="N26" s="665"/>
      <c r="P26" s="666"/>
      <c r="Q26" s="667"/>
      <c r="R26" s="667"/>
      <c r="S26" s="667"/>
      <c r="T26" s="481" t="s">
        <v>8</v>
      </c>
      <c r="U26" s="482"/>
      <c r="V26" s="481" t="s">
        <v>275</v>
      </c>
      <c r="W26" s="482"/>
      <c r="X26" s="483" t="s">
        <v>269</v>
      </c>
      <c r="Y26" s="484"/>
      <c r="Z26" s="668"/>
      <c r="AA26" s="669"/>
      <c r="AB26" s="669"/>
      <c r="AC26" s="669"/>
      <c r="AD26" s="669"/>
      <c r="AE26" s="669"/>
      <c r="AF26" s="669"/>
      <c r="AG26" s="669"/>
      <c r="AH26" s="670"/>
      <c r="AI26" s="673"/>
      <c r="AJ26" s="674"/>
      <c r="AK26" s="674"/>
      <c r="AL26" s="674"/>
      <c r="AM26" s="675"/>
    </row>
    <row r="27" spans="1:40" ht="18" customHeight="1">
      <c r="A27" s="642"/>
      <c r="B27" s="643"/>
      <c r="C27" s="643"/>
      <c r="D27" s="643"/>
      <c r="E27" s="643"/>
      <c r="F27" s="643"/>
      <c r="G27" s="644"/>
      <c r="H27" s="633"/>
      <c r="I27" s="634"/>
      <c r="J27" s="634"/>
      <c r="K27" s="634"/>
      <c r="L27" s="634"/>
      <c r="M27" s="634"/>
      <c r="N27" s="635"/>
      <c r="P27" s="480" t="s">
        <v>331</v>
      </c>
      <c r="Q27" s="646"/>
      <c r="R27" s="646"/>
      <c r="S27" s="646"/>
      <c r="T27" s="485" t="s">
        <v>8</v>
      </c>
      <c r="U27" s="486"/>
      <c r="V27" s="485" t="s">
        <v>275</v>
      </c>
      <c r="W27" s="486"/>
      <c r="X27" s="487" t="s">
        <v>269</v>
      </c>
      <c r="Y27" s="488"/>
      <c r="Z27" s="671"/>
      <c r="AA27" s="641"/>
      <c r="AB27" s="641"/>
      <c r="AC27" s="641"/>
      <c r="AD27" s="641"/>
      <c r="AE27" s="641"/>
      <c r="AF27" s="641"/>
      <c r="AG27" s="641"/>
      <c r="AH27" s="672"/>
      <c r="AI27" s="638"/>
      <c r="AJ27" s="639"/>
      <c r="AK27" s="639"/>
      <c r="AL27" s="639"/>
      <c r="AM27" s="640"/>
    </row>
    <row r="28" spans="1:40" ht="18" customHeight="1">
      <c r="A28" s="603" t="s">
        <v>330</v>
      </c>
      <c r="B28" s="604"/>
      <c r="C28" s="604"/>
      <c r="D28" s="604"/>
      <c r="E28" s="604"/>
      <c r="F28" s="604"/>
      <c r="G28" s="605"/>
      <c r="H28" s="609"/>
      <c r="I28" s="610"/>
      <c r="J28" s="610"/>
      <c r="K28" s="610"/>
      <c r="L28" s="610"/>
      <c r="M28" s="610"/>
      <c r="N28" s="611"/>
      <c r="P28" s="615"/>
      <c r="Q28" s="616"/>
      <c r="R28" s="616"/>
      <c r="S28" s="616"/>
      <c r="T28" s="489" t="s">
        <v>8</v>
      </c>
      <c r="U28" s="490"/>
      <c r="V28" s="489" t="s">
        <v>275</v>
      </c>
      <c r="W28" s="491"/>
      <c r="X28" s="492" t="s">
        <v>269</v>
      </c>
      <c r="Y28" s="493"/>
      <c r="Z28" s="617"/>
      <c r="AA28" s="618"/>
      <c r="AB28" s="618"/>
      <c r="AC28" s="618"/>
      <c r="AD28" s="618"/>
      <c r="AE28" s="618"/>
      <c r="AF28" s="618"/>
      <c r="AG28" s="618"/>
      <c r="AH28" s="619"/>
      <c r="AI28" s="623"/>
      <c r="AJ28" s="624"/>
      <c r="AK28" s="624"/>
      <c r="AL28" s="624"/>
      <c r="AM28" s="625"/>
    </row>
    <row r="29" spans="1:40" ht="18" customHeight="1">
      <c r="A29" s="630"/>
      <c r="B29" s="631"/>
      <c r="C29" s="631"/>
      <c r="D29" s="631"/>
      <c r="E29" s="631"/>
      <c r="F29" s="631"/>
      <c r="G29" s="632"/>
      <c r="H29" s="633"/>
      <c r="I29" s="634"/>
      <c r="J29" s="634"/>
      <c r="K29" s="634"/>
      <c r="L29" s="634"/>
      <c r="M29" s="634"/>
      <c r="N29" s="635"/>
      <c r="P29" s="494" t="s">
        <v>332</v>
      </c>
      <c r="Q29" s="641"/>
      <c r="R29" s="641"/>
      <c r="S29" s="641"/>
      <c r="T29" s="495" t="s">
        <v>8</v>
      </c>
      <c r="U29" s="496"/>
      <c r="V29" s="495" t="s">
        <v>275</v>
      </c>
      <c r="W29" s="497"/>
      <c r="X29" s="498" t="s">
        <v>269</v>
      </c>
      <c r="Y29" s="499"/>
      <c r="Z29" s="636"/>
      <c r="AA29" s="637"/>
      <c r="AB29" s="637"/>
      <c r="AC29" s="637"/>
      <c r="AD29" s="637"/>
      <c r="AE29" s="637"/>
      <c r="AF29" s="637"/>
      <c r="AG29" s="637"/>
      <c r="AH29" s="645"/>
      <c r="AI29" s="638"/>
      <c r="AJ29" s="639"/>
      <c r="AK29" s="639"/>
      <c r="AL29" s="639"/>
      <c r="AM29" s="640"/>
    </row>
    <row r="30" spans="1:40" ht="18" customHeight="1">
      <c r="A30" s="603" t="s">
        <v>330</v>
      </c>
      <c r="B30" s="604"/>
      <c r="C30" s="604"/>
      <c r="D30" s="604"/>
      <c r="E30" s="604"/>
      <c r="F30" s="604"/>
      <c r="G30" s="605"/>
      <c r="H30" s="609"/>
      <c r="I30" s="610"/>
      <c r="J30" s="610"/>
      <c r="K30" s="610"/>
      <c r="L30" s="610"/>
      <c r="M30" s="610"/>
      <c r="N30" s="611"/>
      <c r="P30" s="615"/>
      <c r="Q30" s="616"/>
      <c r="R30" s="616"/>
      <c r="S30" s="616"/>
      <c r="T30" s="489" t="s">
        <v>8</v>
      </c>
      <c r="U30" s="490"/>
      <c r="V30" s="485" t="s">
        <v>275</v>
      </c>
      <c r="W30" s="500"/>
      <c r="X30" s="501" t="s">
        <v>269</v>
      </c>
      <c r="Y30" s="502"/>
      <c r="Z30" s="617"/>
      <c r="AA30" s="618"/>
      <c r="AB30" s="618"/>
      <c r="AC30" s="618"/>
      <c r="AD30" s="618"/>
      <c r="AE30" s="618"/>
      <c r="AF30" s="618"/>
      <c r="AG30" s="618"/>
      <c r="AH30" s="619"/>
      <c r="AI30" s="623"/>
      <c r="AJ30" s="624"/>
      <c r="AK30" s="624"/>
      <c r="AL30" s="624"/>
      <c r="AM30" s="625"/>
    </row>
    <row r="31" spans="1:40" ht="18" customHeight="1">
      <c r="A31" s="642"/>
      <c r="B31" s="643"/>
      <c r="C31" s="643"/>
      <c r="D31" s="643"/>
      <c r="E31" s="643"/>
      <c r="F31" s="643"/>
      <c r="G31" s="644"/>
      <c r="H31" s="633"/>
      <c r="I31" s="634"/>
      <c r="J31" s="634"/>
      <c r="K31" s="634"/>
      <c r="L31" s="634"/>
      <c r="M31" s="634"/>
      <c r="N31" s="635"/>
      <c r="P31" s="494" t="s">
        <v>331</v>
      </c>
      <c r="Q31" s="641"/>
      <c r="R31" s="641"/>
      <c r="S31" s="641"/>
      <c r="T31" s="495" t="s">
        <v>8</v>
      </c>
      <c r="U31" s="496"/>
      <c r="V31" s="485" t="s">
        <v>275</v>
      </c>
      <c r="W31" s="500"/>
      <c r="X31" s="501" t="s">
        <v>269</v>
      </c>
      <c r="Y31" s="502"/>
      <c r="Z31" s="636"/>
      <c r="AA31" s="637"/>
      <c r="AB31" s="637"/>
      <c r="AC31" s="637"/>
      <c r="AD31" s="637"/>
      <c r="AE31" s="637"/>
      <c r="AF31" s="637"/>
      <c r="AG31" s="637"/>
      <c r="AH31" s="645"/>
      <c r="AI31" s="638"/>
      <c r="AJ31" s="639"/>
      <c r="AK31" s="639"/>
      <c r="AL31" s="639"/>
      <c r="AM31" s="640"/>
    </row>
    <row r="32" spans="1:40" ht="18" customHeight="1">
      <c r="A32" s="603" t="s">
        <v>330</v>
      </c>
      <c r="B32" s="604"/>
      <c r="C32" s="604"/>
      <c r="D32" s="604"/>
      <c r="E32" s="604"/>
      <c r="F32" s="604"/>
      <c r="G32" s="605"/>
      <c r="H32" s="609"/>
      <c r="I32" s="610"/>
      <c r="J32" s="610"/>
      <c r="K32" s="610"/>
      <c r="L32" s="610"/>
      <c r="M32" s="610"/>
      <c r="N32" s="611"/>
      <c r="P32" s="615"/>
      <c r="Q32" s="616"/>
      <c r="R32" s="616"/>
      <c r="S32" s="616"/>
      <c r="T32" s="489" t="s">
        <v>8</v>
      </c>
      <c r="U32" s="490"/>
      <c r="V32" s="489" t="s">
        <v>275</v>
      </c>
      <c r="W32" s="491"/>
      <c r="X32" s="492" t="s">
        <v>269</v>
      </c>
      <c r="Y32" s="493"/>
      <c r="Z32" s="617"/>
      <c r="AA32" s="618"/>
      <c r="AB32" s="618"/>
      <c r="AC32" s="618"/>
      <c r="AD32" s="618"/>
      <c r="AE32" s="618"/>
      <c r="AF32" s="618"/>
      <c r="AG32" s="618"/>
      <c r="AH32" s="618"/>
      <c r="AI32" s="623"/>
      <c r="AJ32" s="624"/>
      <c r="AK32" s="624"/>
      <c r="AL32" s="624"/>
      <c r="AM32" s="625"/>
    </row>
    <row r="33" spans="1:40" ht="18" customHeight="1">
      <c r="A33" s="630"/>
      <c r="B33" s="631"/>
      <c r="C33" s="631"/>
      <c r="D33" s="631"/>
      <c r="E33" s="631"/>
      <c r="F33" s="631"/>
      <c r="G33" s="632"/>
      <c r="H33" s="633"/>
      <c r="I33" s="634"/>
      <c r="J33" s="634"/>
      <c r="K33" s="634"/>
      <c r="L33" s="634"/>
      <c r="M33" s="634"/>
      <c r="N33" s="635"/>
      <c r="P33" s="494" t="s">
        <v>331</v>
      </c>
      <c r="Q33" s="641"/>
      <c r="R33" s="641"/>
      <c r="S33" s="641"/>
      <c r="T33" s="495" t="s">
        <v>8</v>
      </c>
      <c r="U33" s="496"/>
      <c r="V33" s="495" t="s">
        <v>275</v>
      </c>
      <c r="W33" s="497"/>
      <c r="X33" s="498" t="s">
        <v>269</v>
      </c>
      <c r="Y33" s="499"/>
      <c r="Z33" s="636"/>
      <c r="AA33" s="637"/>
      <c r="AB33" s="637"/>
      <c r="AC33" s="637"/>
      <c r="AD33" s="637"/>
      <c r="AE33" s="637"/>
      <c r="AF33" s="637"/>
      <c r="AG33" s="637"/>
      <c r="AH33" s="637"/>
      <c r="AI33" s="638"/>
      <c r="AJ33" s="639"/>
      <c r="AK33" s="639"/>
      <c r="AL33" s="639"/>
      <c r="AM33" s="640"/>
    </row>
    <row r="34" spans="1:40" ht="18" customHeight="1">
      <c r="A34" s="603" t="s">
        <v>330</v>
      </c>
      <c r="B34" s="604"/>
      <c r="C34" s="604"/>
      <c r="D34" s="604"/>
      <c r="E34" s="604"/>
      <c r="F34" s="604"/>
      <c r="G34" s="605"/>
      <c r="H34" s="609"/>
      <c r="I34" s="610"/>
      <c r="J34" s="610"/>
      <c r="K34" s="610"/>
      <c r="L34" s="610"/>
      <c r="M34" s="610"/>
      <c r="N34" s="611"/>
      <c r="P34" s="615"/>
      <c r="Q34" s="616"/>
      <c r="R34" s="616"/>
      <c r="S34" s="616"/>
      <c r="T34" s="489" t="s">
        <v>8</v>
      </c>
      <c r="U34" s="490"/>
      <c r="V34" s="489" t="s">
        <v>275</v>
      </c>
      <c r="W34" s="491"/>
      <c r="X34" s="492" t="s">
        <v>269</v>
      </c>
      <c r="Y34" s="493"/>
      <c r="Z34" s="617"/>
      <c r="AA34" s="618"/>
      <c r="AB34" s="618"/>
      <c r="AC34" s="618"/>
      <c r="AD34" s="618"/>
      <c r="AE34" s="618"/>
      <c r="AF34" s="618"/>
      <c r="AG34" s="618"/>
      <c r="AH34" s="619"/>
      <c r="AI34" s="623"/>
      <c r="AJ34" s="624"/>
      <c r="AK34" s="624"/>
      <c r="AL34" s="624"/>
      <c r="AM34" s="625"/>
    </row>
    <row r="35" spans="1:40" ht="18" customHeight="1" thickBot="1">
      <c r="A35" s="606"/>
      <c r="B35" s="607"/>
      <c r="C35" s="607"/>
      <c r="D35" s="607"/>
      <c r="E35" s="607"/>
      <c r="F35" s="607"/>
      <c r="G35" s="608"/>
      <c r="H35" s="612"/>
      <c r="I35" s="613"/>
      <c r="J35" s="613"/>
      <c r="K35" s="613"/>
      <c r="L35" s="613"/>
      <c r="M35" s="613"/>
      <c r="N35" s="614"/>
      <c r="P35" s="503" t="s">
        <v>332</v>
      </c>
      <c r="Q35" s="504"/>
      <c r="R35" s="504"/>
      <c r="S35" s="504"/>
      <c r="T35" s="505" t="s">
        <v>8</v>
      </c>
      <c r="U35" s="504"/>
      <c r="V35" s="505" t="s">
        <v>275</v>
      </c>
      <c r="W35" s="506"/>
      <c r="X35" s="507" t="s">
        <v>269</v>
      </c>
      <c r="Y35" s="508"/>
      <c r="Z35" s="620"/>
      <c r="AA35" s="621"/>
      <c r="AB35" s="621"/>
      <c r="AC35" s="621"/>
      <c r="AD35" s="621"/>
      <c r="AE35" s="621"/>
      <c r="AF35" s="621"/>
      <c r="AG35" s="621"/>
      <c r="AH35" s="622"/>
      <c r="AI35" s="626"/>
      <c r="AJ35" s="627"/>
      <c r="AK35" s="627"/>
      <c r="AL35" s="627"/>
      <c r="AM35" s="628"/>
    </row>
    <row r="36" spans="1:40" ht="13.5" customHeight="1" thickBot="1">
      <c r="A36" s="629"/>
      <c r="B36" s="629"/>
      <c r="C36" s="629"/>
      <c r="D36" s="629"/>
      <c r="E36" s="629"/>
      <c r="F36" s="629"/>
      <c r="G36" s="629"/>
      <c r="H36" s="629"/>
      <c r="I36" s="629"/>
      <c r="J36" s="629"/>
      <c r="K36" s="629"/>
      <c r="L36" s="629"/>
      <c r="M36" s="629"/>
      <c r="N36" s="629"/>
      <c r="O36" s="629"/>
      <c r="P36" s="629"/>
      <c r="Q36" s="629"/>
      <c r="R36" s="629"/>
      <c r="S36" s="629"/>
      <c r="T36" s="629"/>
      <c r="U36" s="629"/>
      <c r="V36" s="629"/>
      <c r="W36" s="629"/>
      <c r="X36" s="629"/>
      <c r="Y36" s="629"/>
      <c r="Z36" s="629"/>
      <c r="AA36" s="629"/>
      <c r="AB36" s="629"/>
      <c r="AC36" s="629"/>
      <c r="AD36" s="629"/>
      <c r="AE36" s="629"/>
      <c r="AF36" s="629"/>
      <c r="AG36" s="629"/>
      <c r="AH36" s="629"/>
      <c r="AI36" s="629"/>
      <c r="AJ36" s="629"/>
      <c r="AK36" s="629"/>
      <c r="AL36" s="629"/>
      <c r="AM36" s="629"/>
      <c r="AN36" s="629"/>
    </row>
    <row r="37" spans="1:40" ht="27" customHeight="1">
      <c r="A37" s="594" t="s">
        <v>333</v>
      </c>
      <c r="B37" s="595"/>
      <c r="C37" s="595"/>
      <c r="D37" s="595"/>
      <c r="E37" s="595"/>
      <c r="F37" s="595"/>
      <c r="G37" s="595"/>
      <c r="H37" s="595"/>
      <c r="I37" s="595"/>
      <c r="J37" s="595"/>
      <c r="K37" s="595"/>
      <c r="L37" s="595"/>
      <c r="M37" s="595"/>
      <c r="N37" s="595"/>
      <c r="O37" s="595"/>
      <c r="P37" s="595"/>
      <c r="Q37" s="595"/>
      <c r="R37" s="595"/>
      <c r="S37" s="595"/>
      <c r="T37" s="595"/>
      <c r="U37" s="595"/>
      <c r="V37" s="595"/>
      <c r="W37" s="595"/>
      <c r="X37" s="595"/>
      <c r="Y37" s="595"/>
      <c r="Z37" s="595"/>
      <c r="AA37" s="595"/>
      <c r="AB37" s="595"/>
      <c r="AC37" s="595"/>
      <c r="AD37" s="595"/>
      <c r="AE37" s="595"/>
      <c r="AF37" s="595"/>
      <c r="AG37" s="595"/>
      <c r="AH37" s="595"/>
      <c r="AI37" s="595"/>
      <c r="AJ37" s="595"/>
      <c r="AK37" s="595"/>
      <c r="AL37" s="595"/>
      <c r="AM37" s="596"/>
    </row>
    <row r="38" spans="1:40" ht="27" customHeight="1">
      <c r="A38" s="597"/>
      <c r="B38" s="598"/>
      <c r="C38" s="598"/>
      <c r="D38" s="598"/>
      <c r="E38" s="598"/>
      <c r="F38" s="598"/>
      <c r="G38" s="598"/>
      <c r="H38" s="598"/>
      <c r="I38" s="598"/>
      <c r="J38" s="598"/>
      <c r="K38" s="598"/>
      <c r="L38" s="598"/>
      <c r="M38" s="598"/>
      <c r="N38" s="598"/>
      <c r="O38" s="598"/>
      <c r="P38" s="598"/>
      <c r="Q38" s="598"/>
      <c r="R38" s="598"/>
      <c r="S38" s="598"/>
      <c r="T38" s="598"/>
      <c r="U38" s="598"/>
      <c r="V38" s="598"/>
      <c r="W38" s="598"/>
      <c r="X38" s="598"/>
      <c r="Y38" s="598"/>
      <c r="Z38" s="598"/>
      <c r="AA38" s="598"/>
      <c r="AB38" s="598"/>
      <c r="AC38" s="598"/>
      <c r="AD38" s="598"/>
      <c r="AE38" s="598"/>
      <c r="AF38" s="598"/>
      <c r="AG38" s="598"/>
      <c r="AH38" s="598"/>
      <c r="AI38" s="598"/>
      <c r="AJ38" s="598"/>
      <c r="AK38" s="598"/>
      <c r="AL38" s="598"/>
      <c r="AM38" s="599"/>
    </row>
    <row r="39" spans="1:40" ht="27" customHeight="1">
      <c r="A39" s="597"/>
      <c r="B39" s="598"/>
      <c r="C39" s="598"/>
      <c r="D39" s="598"/>
      <c r="E39" s="598"/>
      <c r="F39" s="598"/>
      <c r="G39" s="598"/>
      <c r="H39" s="598"/>
      <c r="I39" s="598"/>
      <c r="J39" s="598"/>
      <c r="K39" s="598"/>
      <c r="L39" s="598"/>
      <c r="M39" s="598"/>
      <c r="N39" s="598"/>
      <c r="O39" s="598"/>
      <c r="P39" s="598"/>
      <c r="Q39" s="598"/>
      <c r="R39" s="598"/>
      <c r="S39" s="598"/>
      <c r="T39" s="598"/>
      <c r="U39" s="598"/>
      <c r="V39" s="598"/>
      <c r="W39" s="598"/>
      <c r="X39" s="598"/>
      <c r="Y39" s="598"/>
      <c r="Z39" s="598"/>
      <c r="AA39" s="598"/>
      <c r="AB39" s="598"/>
      <c r="AC39" s="598"/>
      <c r="AD39" s="598"/>
      <c r="AE39" s="598"/>
      <c r="AF39" s="598"/>
      <c r="AG39" s="598"/>
      <c r="AH39" s="598"/>
      <c r="AI39" s="598"/>
      <c r="AJ39" s="598"/>
      <c r="AK39" s="598"/>
      <c r="AL39" s="598"/>
      <c r="AM39" s="599"/>
    </row>
    <row r="40" spans="1:40" ht="27" customHeight="1" thickBot="1">
      <c r="A40" s="509"/>
      <c r="B40" s="510"/>
      <c r="C40" s="510"/>
      <c r="D40" s="510"/>
      <c r="E40" s="510"/>
      <c r="F40" s="510"/>
      <c r="G40" s="510"/>
      <c r="H40" s="510"/>
      <c r="I40" s="510"/>
      <c r="J40" s="510"/>
      <c r="K40" s="510"/>
      <c r="L40" s="510"/>
      <c r="M40" s="510"/>
      <c r="N40" s="510"/>
      <c r="O40" s="510"/>
      <c r="P40" s="510"/>
      <c r="Q40" s="510"/>
      <c r="R40" s="510"/>
      <c r="S40" s="510"/>
      <c r="T40" s="510"/>
      <c r="U40" s="510"/>
      <c r="V40" s="510"/>
      <c r="W40" s="510"/>
      <c r="X40" s="510"/>
      <c r="Y40" s="510"/>
      <c r="Z40" s="510"/>
      <c r="AA40" s="510"/>
      <c r="AB40" s="510"/>
      <c r="AC40" s="510"/>
      <c r="AD40" s="510"/>
      <c r="AE40" s="510"/>
      <c r="AF40" s="510"/>
      <c r="AG40" s="510"/>
      <c r="AH40" s="510"/>
      <c r="AI40" s="510"/>
      <c r="AJ40" s="510"/>
      <c r="AK40" s="510"/>
      <c r="AL40" s="510"/>
      <c r="AM40" s="511"/>
    </row>
    <row r="41" spans="1:40" ht="17.25" customHeight="1">
      <c r="A41" s="512"/>
    </row>
    <row r="42" spans="1:40" ht="20.100000000000001" customHeight="1">
      <c r="B42" s="513" t="s">
        <v>334</v>
      </c>
      <c r="U42" s="600" t="s">
        <v>393</v>
      </c>
      <c r="V42" s="600"/>
      <c r="W42" s="600"/>
      <c r="X42" s="600"/>
      <c r="Y42" s="600"/>
      <c r="Z42" s="600"/>
      <c r="AA42" s="600"/>
      <c r="AB42" s="600"/>
      <c r="AC42" s="600"/>
      <c r="AD42" s="600"/>
      <c r="AE42" s="600"/>
      <c r="AF42" s="600"/>
      <c r="AG42" s="600"/>
      <c r="AH42" s="600"/>
      <c r="AI42" s="600"/>
      <c r="AJ42" s="600"/>
      <c r="AK42" s="600"/>
      <c r="AL42" s="600"/>
      <c r="AM42" s="600"/>
    </row>
    <row r="43" spans="1:40" ht="20.100000000000001" customHeight="1">
      <c r="B43" s="601"/>
      <c r="C43" s="601"/>
      <c r="D43" s="514" t="s">
        <v>343</v>
      </c>
    </row>
    <row r="44" spans="1:40" ht="20.100000000000001" customHeight="1">
      <c r="D44" s="514"/>
    </row>
    <row r="45" spans="1:40" ht="21.75" customHeight="1">
      <c r="Z45" s="450" t="s">
        <v>335</v>
      </c>
      <c r="AA45" s="515" t="s">
        <v>336</v>
      </c>
      <c r="AB45" s="516"/>
      <c r="AC45" s="516"/>
      <c r="AD45" s="516"/>
      <c r="AE45" s="516"/>
      <c r="AF45" s="516"/>
      <c r="AG45" s="516"/>
      <c r="AH45" s="516"/>
      <c r="AI45" s="516"/>
      <c r="AJ45" s="516"/>
      <c r="AK45" s="516"/>
      <c r="AL45" s="602" t="s">
        <v>270</v>
      </c>
      <c r="AM45" s="602"/>
    </row>
    <row r="46" spans="1:40" ht="21.75" customHeight="1">
      <c r="W46" s="517"/>
    </row>
    <row r="47" spans="1:40" ht="27" customHeight="1"/>
    <row r="48" spans="1:40" ht="27" customHeight="1"/>
    <row r="49" ht="27" customHeight="1"/>
    <row r="50" ht="27" customHeight="1"/>
    <row r="51" ht="27" customHeight="1"/>
    <row r="52" ht="27" customHeight="1"/>
    <row r="53" ht="27" customHeight="1"/>
    <row r="54" ht="27" customHeight="1"/>
    <row r="55" ht="27" customHeight="1"/>
    <row r="56" ht="27" customHeight="1"/>
    <row r="57" ht="27" customHeight="1"/>
    <row r="58" ht="27" customHeight="1"/>
    <row r="59" ht="27" customHeight="1"/>
  </sheetData>
  <mergeCells count="102">
    <mergeCell ref="A6:D7"/>
    <mergeCell ref="E6:G7"/>
    <mergeCell ref="U42:AM42"/>
    <mergeCell ref="A13:AM13"/>
    <mergeCell ref="AB1:AC1"/>
    <mergeCell ref="X2:Y2"/>
    <mergeCell ref="AA2:AB2"/>
    <mergeCell ref="A3:C3"/>
    <mergeCell ref="D3:AD3"/>
    <mergeCell ref="S2:V2"/>
    <mergeCell ref="Z6:AD6"/>
    <mergeCell ref="Z7:AD7"/>
    <mergeCell ref="A4:C5"/>
    <mergeCell ref="D4:AD5"/>
    <mergeCell ref="N6:Q7"/>
    <mergeCell ref="R6:Y7"/>
    <mergeCell ref="H6:I7"/>
    <mergeCell ref="J6:K7"/>
    <mergeCell ref="L6:M7"/>
    <mergeCell ref="Q2:R2"/>
    <mergeCell ref="AE9:AF9"/>
    <mergeCell ref="AG9:AM9"/>
    <mergeCell ref="D10:AD10"/>
    <mergeCell ref="AE10:AF10"/>
    <mergeCell ref="AG10:AM10"/>
    <mergeCell ref="A8:C8"/>
    <mergeCell ref="D8:AD8"/>
    <mergeCell ref="AE8:AF8"/>
    <mergeCell ref="D12:AF12"/>
    <mergeCell ref="A11:C11"/>
    <mergeCell ref="D11:AF11"/>
    <mergeCell ref="AG11:AM12"/>
    <mergeCell ref="A12:C12"/>
    <mergeCell ref="AG8:AM8"/>
    <mergeCell ref="A9:C10"/>
    <mergeCell ref="D9:AD9"/>
    <mergeCell ref="A22:C22"/>
    <mergeCell ref="J22:L22"/>
    <mergeCell ref="R22:AM22"/>
    <mergeCell ref="A23:AN23"/>
    <mergeCell ref="A24:N24"/>
    <mergeCell ref="P24:AM24"/>
    <mergeCell ref="A20:C20"/>
    <mergeCell ref="J20:L20"/>
    <mergeCell ref="R20:AM20"/>
    <mergeCell ref="A21:C21"/>
    <mergeCell ref="J21:L21"/>
    <mergeCell ref="R21:AM21"/>
    <mergeCell ref="R19:AM19"/>
    <mergeCell ref="A15:C15"/>
    <mergeCell ref="J15:L15"/>
    <mergeCell ref="R15:AI15"/>
    <mergeCell ref="AJ15:AM15"/>
    <mergeCell ref="A16:C16"/>
    <mergeCell ref="J16:L16"/>
    <mergeCell ref="R16:AI16"/>
    <mergeCell ref="AJ16:AM16"/>
    <mergeCell ref="A17:C17"/>
    <mergeCell ref="J17:L17"/>
    <mergeCell ref="R17:AI17"/>
    <mergeCell ref="AJ17:AM17"/>
    <mergeCell ref="A18:AN18"/>
    <mergeCell ref="Z28:AH29"/>
    <mergeCell ref="A30:G31"/>
    <mergeCell ref="H30:N31"/>
    <mergeCell ref="Z30:AH31"/>
    <mergeCell ref="AI28:AM29"/>
    <mergeCell ref="Q29:S29"/>
    <mergeCell ref="A25:G25"/>
    <mergeCell ref="H25:N25"/>
    <mergeCell ref="P25:Y25"/>
    <mergeCell ref="Z25:AH25"/>
    <mergeCell ref="AI25:AM25"/>
    <mergeCell ref="A26:G27"/>
    <mergeCell ref="H26:N27"/>
    <mergeCell ref="Z26:AH27"/>
    <mergeCell ref="AI26:AM27"/>
    <mergeCell ref="Q27:S27"/>
    <mergeCell ref="A28:G29"/>
    <mergeCell ref="H28:N29"/>
    <mergeCell ref="P26:S26"/>
    <mergeCell ref="P28:S28"/>
    <mergeCell ref="P30:S30"/>
    <mergeCell ref="AI30:AM31"/>
    <mergeCell ref="Q31:S31"/>
    <mergeCell ref="A32:G33"/>
    <mergeCell ref="H32:N33"/>
    <mergeCell ref="Z32:AH33"/>
    <mergeCell ref="AI32:AM33"/>
    <mergeCell ref="Q33:S33"/>
    <mergeCell ref="P32:S32"/>
    <mergeCell ref="A38:AM38"/>
    <mergeCell ref="A39:AM39"/>
    <mergeCell ref="AL45:AM45"/>
    <mergeCell ref="A34:G35"/>
    <mergeCell ref="H34:N35"/>
    <mergeCell ref="Z34:AH35"/>
    <mergeCell ref="AI34:AM35"/>
    <mergeCell ref="A36:AN36"/>
    <mergeCell ref="A37:AM37"/>
    <mergeCell ref="P34:S34"/>
    <mergeCell ref="B43:C43"/>
  </mergeCells>
  <phoneticPr fontId="3"/>
  <pageMargins left="0.7" right="0.7" top="0.75" bottom="0.75" header="0.3" footer="0.3"/>
  <pageSetup paperSize="9" scale="77" orientation="portrait"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indexed="12"/>
    <pageSetUpPr fitToPage="1"/>
  </sheetPr>
  <dimension ref="A1:D48"/>
  <sheetViews>
    <sheetView workbookViewId="0">
      <selection activeCell="B51" sqref="B51"/>
    </sheetView>
  </sheetViews>
  <sheetFormatPr defaultColWidth="9.125" defaultRowHeight="13.5"/>
  <cols>
    <col min="1" max="1" width="9.125" style="520"/>
    <col min="2" max="2" width="18.125" style="520" customWidth="1"/>
    <col min="3" max="3" width="48.5" style="520" customWidth="1"/>
    <col min="4" max="4" width="22.75" style="520" customWidth="1"/>
    <col min="5" max="16384" width="9.125" style="520"/>
  </cols>
  <sheetData>
    <row r="1" spans="1:4" s="518" customFormat="1" ht="20.25" customHeight="1">
      <c r="A1" s="798" t="s">
        <v>338</v>
      </c>
      <c r="B1" s="798"/>
      <c r="C1" s="798"/>
      <c r="D1" s="798"/>
    </row>
    <row r="2" spans="1:4" ht="18.75">
      <c r="A2" s="519" t="s">
        <v>339</v>
      </c>
    </row>
    <row r="3" spans="1:4" ht="20.25" customHeight="1" thickBot="1">
      <c r="A3" s="799" t="s">
        <v>394</v>
      </c>
      <c r="B3" s="799"/>
      <c r="C3" s="799"/>
      <c r="D3" s="799"/>
    </row>
    <row r="4" spans="1:4" ht="26.25" customHeight="1">
      <c r="A4" s="521" t="s">
        <v>299</v>
      </c>
      <c r="B4" s="800"/>
      <c r="C4" s="801"/>
      <c r="D4" s="802"/>
    </row>
    <row r="5" spans="1:4" ht="29.25" customHeight="1" thickBot="1">
      <c r="A5" s="522" t="s">
        <v>340</v>
      </c>
      <c r="B5" s="803"/>
      <c r="C5" s="804"/>
      <c r="D5" s="805"/>
    </row>
    <row r="7" spans="1:4" ht="16.5" customHeight="1">
      <c r="A7" s="806" t="s">
        <v>341</v>
      </c>
      <c r="B7" s="807"/>
      <c r="C7" s="810" t="s">
        <v>342</v>
      </c>
      <c r="D7" s="523" t="s">
        <v>268</v>
      </c>
    </row>
    <row r="8" spans="1:4" ht="16.5" customHeight="1" thickBot="1">
      <c r="A8" s="808"/>
      <c r="B8" s="809"/>
      <c r="C8" s="811"/>
      <c r="D8" s="524" t="s">
        <v>267</v>
      </c>
    </row>
    <row r="9" spans="1:4" ht="18" customHeight="1" thickTop="1">
      <c r="A9" s="812" t="s">
        <v>395</v>
      </c>
      <c r="B9" s="813"/>
      <c r="C9" s="814"/>
      <c r="D9" s="814"/>
    </row>
    <row r="10" spans="1:4" ht="18" customHeight="1">
      <c r="A10" s="816" t="s">
        <v>344</v>
      </c>
      <c r="B10" s="817"/>
      <c r="C10" s="815"/>
      <c r="D10" s="815"/>
    </row>
    <row r="11" spans="1:4" ht="18" customHeight="1">
      <c r="A11" s="818" t="s">
        <v>395</v>
      </c>
      <c r="B11" s="819"/>
      <c r="C11" s="820"/>
      <c r="D11" s="820"/>
    </row>
    <row r="12" spans="1:4" ht="18" customHeight="1">
      <c r="A12" s="822" t="s">
        <v>344</v>
      </c>
      <c r="B12" s="823"/>
      <c r="C12" s="821"/>
      <c r="D12" s="821"/>
    </row>
    <row r="13" spans="1:4" ht="18" customHeight="1">
      <c r="A13" s="818" t="s">
        <v>395</v>
      </c>
      <c r="B13" s="819"/>
      <c r="C13" s="820"/>
      <c r="D13" s="820"/>
    </row>
    <row r="14" spans="1:4" ht="18" customHeight="1">
      <c r="A14" s="822" t="s">
        <v>344</v>
      </c>
      <c r="B14" s="823"/>
      <c r="C14" s="821"/>
      <c r="D14" s="821"/>
    </row>
    <row r="15" spans="1:4" ht="18" customHeight="1">
      <c r="A15" s="818" t="s">
        <v>395</v>
      </c>
      <c r="B15" s="819"/>
      <c r="C15" s="820"/>
      <c r="D15" s="820"/>
    </row>
    <row r="16" spans="1:4" ht="18" customHeight="1">
      <c r="A16" s="822" t="s">
        <v>344</v>
      </c>
      <c r="B16" s="823"/>
      <c r="C16" s="821"/>
      <c r="D16" s="821"/>
    </row>
    <row r="17" spans="1:4" ht="18" customHeight="1">
      <c r="A17" s="818" t="s">
        <v>395</v>
      </c>
      <c r="B17" s="819"/>
      <c r="C17" s="820"/>
      <c r="D17" s="820"/>
    </row>
    <row r="18" spans="1:4" ht="18" customHeight="1">
      <c r="A18" s="822" t="s">
        <v>344</v>
      </c>
      <c r="B18" s="823"/>
      <c r="C18" s="821"/>
      <c r="D18" s="821"/>
    </row>
    <row r="19" spans="1:4" ht="18" customHeight="1">
      <c r="A19" s="818" t="s">
        <v>395</v>
      </c>
      <c r="B19" s="819"/>
      <c r="C19" s="820"/>
      <c r="D19" s="820"/>
    </row>
    <row r="20" spans="1:4" ht="18" customHeight="1">
      <c r="A20" s="822" t="s">
        <v>344</v>
      </c>
      <c r="B20" s="823"/>
      <c r="C20" s="821"/>
      <c r="D20" s="821"/>
    </row>
    <row r="21" spans="1:4" ht="18" customHeight="1">
      <c r="A21" s="818" t="s">
        <v>395</v>
      </c>
      <c r="B21" s="819"/>
      <c r="C21" s="820"/>
      <c r="D21" s="820"/>
    </row>
    <row r="22" spans="1:4" ht="18" customHeight="1">
      <c r="A22" s="822" t="s">
        <v>344</v>
      </c>
      <c r="B22" s="823"/>
      <c r="C22" s="821"/>
      <c r="D22" s="821"/>
    </row>
    <row r="23" spans="1:4" ht="18" customHeight="1">
      <c r="A23" s="818" t="s">
        <v>395</v>
      </c>
      <c r="B23" s="819"/>
      <c r="C23" s="820"/>
      <c r="D23" s="820"/>
    </row>
    <row r="24" spans="1:4" ht="18" customHeight="1">
      <c r="A24" s="822" t="s">
        <v>344</v>
      </c>
      <c r="B24" s="823"/>
      <c r="C24" s="821"/>
      <c r="D24" s="821"/>
    </row>
    <row r="25" spans="1:4" ht="18" customHeight="1">
      <c r="A25" s="818" t="s">
        <v>395</v>
      </c>
      <c r="B25" s="819"/>
      <c r="C25" s="820"/>
      <c r="D25" s="820"/>
    </row>
    <row r="26" spans="1:4" ht="18" customHeight="1">
      <c r="A26" s="822" t="s">
        <v>344</v>
      </c>
      <c r="B26" s="823"/>
      <c r="C26" s="821"/>
      <c r="D26" s="821"/>
    </row>
    <row r="27" spans="1:4" ht="18" customHeight="1">
      <c r="A27" s="818" t="s">
        <v>395</v>
      </c>
      <c r="B27" s="819"/>
      <c r="C27" s="820"/>
      <c r="D27" s="820"/>
    </row>
    <row r="28" spans="1:4" ht="18" customHeight="1">
      <c r="A28" s="822" t="s">
        <v>344</v>
      </c>
      <c r="B28" s="823"/>
      <c r="C28" s="821"/>
      <c r="D28" s="821"/>
    </row>
    <row r="29" spans="1:4" ht="18" customHeight="1">
      <c r="A29" s="818" t="s">
        <v>395</v>
      </c>
      <c r="B29" s="819"/>
      <c r="C29" s="820"/>
      <c r="D29" s="820"/>
    </row>
    <row r="30" spans="1:4" ht="18" customHeight="1">
      <c r="A30" s="822" t="s">
        <v>344</v>
      </c>
      <c r="B30" s="823"/>
      <c r="C30" s="821"/>
      <c r="D30" s="821"/>
    </row>
    <row r="31" spans="1:4" ht="18" customHeight="1">
      <c r="A31" s="818" t="s">
        <v>395</v>
      </c>
      <c r="B31" s="819"/>
      <c r="C31" s="820"/>
      <c r="D31" s="820"/>
    </row>
    <row r="32" spans="1:4" ht="18" customHeight="1">
      <c r="A32" s="822" t="s">
        <v>344</v>
      </c>
      <c r="B32" s="823"/>
      <c r="C32" s="821"/>
      <c r="D32" s="821"/>
    </row>
    <row r="33" spans="1:4" ht="18" customHeight="1">
      <c r="A33" s="818" t="s">
        <v>395</v>
      </c>
      <c r="B33" s="819"/>
      <c r="C33" s="820"/>
      <c r="D33" s="820"/>
    </row>
    <row r="34" spans="1:4" ht="18" customHeight="1">
      <c r="A34" s="822" t="s">
        <v>344</v>
      </c>
      <c r="B34" s="823"/>
      <c r="C34" s="821"/>
      <c r="D34" s="821"/>
    </row>
    <row r="35" spans="1:4" ht="18" customHeight="1">
      <c r="A35" s="818" t="s">
        <v>395</v>
      </c>
      <c r="B35" s="819"/>
      <c r="C35" s="820"/>
      <c r="D35" s="820"/>
    </row>
    <row r="36" spans="1:4" ht="18" customHeight="1">
      <c r="A36" s="822" t="s">
        <v>344</v>
      </c>
      <c r="B36" s="823"/>
      <c r="C36" s="821"/>
      <c r="D36" s="821"/>
    </row>
    <row r="37" spans="1:4" ht="18" customHeight="1">
      <c r="A37" s="818" t="s">
        <v>395</v>
      </c>
      <c r="B37" s="819"/>
      <c r="C37" s="820"/>
      <c r="D37" s="820"/>
    </row>
    <row r="38" spans="1:4" ht="18" customHeight="1">
      <c r="A38" s="822" t="s">
        <v>344</v>
      </c>
      <c r="B38" s="823"/>
      <c r="C38" s="821"/>
      <c r="D38" s="821"/>
    </row>
    <row r="39" spans="1:4" ht="18" customHeight="1">
      <c r="A39" s="818" t="s">
        <v>395</v>
      </c>
      <c r="B39" s="819"/>
      <c r="C39" s="820"/>
      <c r="D39" s="820"/>
    </row>
    <row r="40" spans="1:4" ht="18" customHeight="1">
      <c r="A40" s="822" t="s">
        <v>344</v>
      </c>
      <c r="B40" s="823"/>
      <c r="C40" s="821"/>
      <c r="D40" s="821"/>
    </row>
    <row r="41" spans="1:4" ht="18" customHeight="1">
      <c r="A41" s="818" t="s">
        <v>395</v>
      </c>
      <c r="B41" s="819"/>
      <c r="C41" s="820"/>
      <c r="D41" s="820"/>
    </row>
    <row r="42" spans="1:4" ht="18" customHeight="1">
      <c r="A42" s="822" t="s">
        <v>344</v>
      </c>
      <c r="B42" s="823"/>
      <c r="C42" s="821"/>
      <c r="D42" s="821"/>
    </row>
    <row r="43" spans="1:4" ht="18" customHeight="1">
      <c r="A43" s="818" t="s">
        <v>395</v>
      </c>
      <c r="B43" s="819"/>
      <c r="C43" s="820"/>
      <c r="D43" s="820"/>
    </row>
    <row r="44" spans="1:4" ht="18" customHeight="1">
      <c r="A44" s="822" t="s">
        <v>344</v>
      </c>
      <c r="B44" s="823"/>
      <c r="C44" s="821"/>
      <c r="D44" s="821"/>
    </row>
    <row r="45" spans="1:4" ht="18" customHeight="1">
      <c r="A45" s="818" t="s">
        <v>395</v>
      </c>
      <c r="B45" s="819"/>
      <c r="C45" s="820"/>
      <c r="D45" s="820"/>
    </row>
    <row r="46" spans="1:4" ht="18" customHeight="1">
      <c r="A46" s="822" t="s">
        <v>344</v>
      </c>
      <c r="B46" s="823"/>
      <c r="C46" s="821"/>
      <c r="D46" s="821"/>
    </row>
    <row r="47" spans="1:4" ht="18" customHeight="1">
      <c r="A47" s="818" t="s">
        <v>395</v>
      </c>
      <c r="B47" s="819"/>
      <c r="C47" s="820"/>
      <c r="D47" s="820"/>
    </row>
    <row r="48" spans="1:4" ht="18" customHeight="1">
      <c r="A48" s="822" t="s">
        <v>344</v>
      </c>
      <c r="B48" s="823"/>
      <c r="C48" s="821"/>
      <c r="D48" s="821"/>
    </row>
  </sheetData>
  <mergeCells count="86">
    <mergeCell ref="A45:B45"/>
    <mergeCell ref="C45:C46"/>
    <mergeCell ref="D45:D46"/>
    <mergeCell ref="A46:B46"/>
    <mergeCell ref="A47:B47"/>
    <mergeCell ref="C47:C48"/>
    <mergeCell ref="D47:D48"/>
    <mergeCell ref="A48:B48"/>
    <mergeCell ref="A41:B41"/>
    <mergeCell ref="C41:C42"/>
    <mergeCell ref="D41:D42"/>
    <mergeCell ref="A42:B42"/>
    <mergeCell ref="A43:B43"/>
    <mergeCell ref="C43:C44"/>
    <mergeCell ref="D43:D44"/>
    <mergeCell ref="A44:B44"/>
    <mergeCell ref="A37:B37"/>
    <mergeCell ref="C37:C38"/>
    <mergeCell ref="D37:D38"/>
    <mergeCell ref="A38:B38"/>
    <mergeCell ref="A39:B39"/>
    <mergeCell ref="C39:C40"/>
    <mergeCell ref="D39:D40"/>
    <mergeCell ref="A40:B40"/>
    <mergeCell ref="A33:B33"/>
    <mergeCell ref="C33:C34"/>
    <mergeCell ref="D33:D34"/>
    <mergeCell ref="A34:B34"/>
    <mergeCell ref="A35:B35"/>
    <mergeCell ref="C35:C36"/>
    <mergeCell ref="D35:D36"/>
    <mergeCell ref="A36:B36"/>
    <mergeCell ref="A29:B29"/>
    <mergeCell ref="C29:C30"/>
    <mergeCell ref="D29:D30"/>
    <mergeCell ref="A30:B30"/>
    <mergeCell ref="A31:B31"/>
    <mergeCell ref="C31:C32"/>
    <mergeCell ref="D31:D32"/>
    <mergeCell ref="A32:B32"/>
    <mergeCell ref="A25:B25"/>
    <mergeCell ref="C25:C26"/>
    <mergeCell ref="D25:D26"/>
    <mergeCell ref="A26:B26"/>
    <mergeCell ref="A27:B27"/>
    <mergeCell ref="C27:C28"/>
    <mergeCell ref="D27:D28"/>
    <mergeCell ref="A28:B28"/>
    <mergeCell ref="A21:B21"/>
    <mergeCell ref="C21:C22"/>
    <mergeCell ref="D21:D22"/>
    <mergeCell ref="A22:B22"/>
    <mergeCell ref="A23:B23"/>
    <mergeCell ref="C23:C24"/>
    <mergeCell ref="D23:D24"/>
    <mergeCell ref="A24:B24"/>
    <mergeCell ref="A17:B17"/>
    <mergeCell ref="C17:C18"/>
    <mergeCell ref="D17:D18"/>
    <mergeCell ref="A18:B18"/>
    <mergeCell ref="A19:B19"/>
    <mergeCell ref="C19:C20"/>
    <mergeCell ref="D19:D20"/>
    <mergeCell ref="A20:B20"/>
    <mergeCell ref="A13:B13"/>
    <mergeCell ref="C13:C14"/>
    <mergeCell ref="D13:D14"/>
    <mergeCell ref="A14:B14"/>
    <mergeCell ref="A15:B15"/>
    <mergeCell ref="C15:C16"/>
    <mergeCell ref="D15:D16"/>
    <mergeCell ref="A16:B16"/>
    <mergeCell ref="A9:B9"/>
    <mergeCell ref="C9:C10"/>
    <mergeCell ref="D9:D10"/>
    <mergeCell ref="A10:B10"/>
    <mergeCell ref="A11:B11"/>
    <mergeCell ref="C11:C12"/>
    <mergeCell ref="D11:D12"/>
    <mergeCell ref="A12:B12"/>
    <mergeCell ref="A1:D1"/>
    <mergeCell ref="A3:D3"/>
    <mergeCell ref="B4:D4"/>
    <mergeCell ref="B5:D5"/>
    <mergeCell ref="A7:B8"/>
    <mergeCell ref="C7:C8"/>
  </mergeCells>
  <phoneticPr fontId="3"/>
  <pageMargins left="0.7" right="0.7" top="0.75" bottom="0.75" header="0.3" footer="0.3"/>
  <pageSetup paperSize="9" scale="90"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99"/>
  <sheetViews>
    <sheetView workbookViewId="0">
      <selection activeCell="B34" sqref="B34:R34"/>
    </sheetView>
  </sheetViews>
  <sheetFormatPr defaultRowHeight="13.5"/>
  <cols>
    <col min="1" max="1" width="4.75" style="526" customWidth="1"/>
    <col min="2" max="4" width="3.75" style="526" customWidth="1"/>
    <col min="5" max="5" width="3.875" style="526" customWidth="1"/>
    <col min="6" max="6" width="4.75" style="526" customWidth="1"/>
    <col min="7" max="8" width="4.125" style="526" customWidth="1"/>
    <col min="9" max="9" width="4.75" style="526" customWidth="1"/>
    <col min="10" max="10" width="9.25" style="526" customWidth="1"/>
    <col min="11" max="11" width="4.625" style="526" customWidth="1"/>
    <col min="12" max="12" width="5.125" style="526" customWidth="1"/>
    <col min="13" max="13" width="5.625" style="526" customWidth="1"/>
    <col min="14" max="14" width="4.125" style="526" customWidth="1"/>
    <col min="15" max="16" width="6.625" style="526" customWidth="1"/>
    <col min="17" max="18" width="4.375" style="526" customWidth="1"/>
    <col min="19" max="256" width="9" style="526"/>
    <col min="257" max="260" width="4.75" style="526" customWidth="1"/>
    <col min="261" max="261" width="3.875" style="526" customWidth="1"/>
    <col min="262" max="263" width="4.75" style="526" customWidth="1"/>
    <col min="264" max="264" width="4.25" style="526" customWidth="1"/>
    <col min="265" max="265" width="4.75" style="526" customWidth="1"/>
    <col min="266" max="266" width="9.25" style="526" customWidth="1"/>
    <col min="267" max="267" width="4.625" style="526" customWidth="1"/>
    <col min="268" max="268" width="5.125" style="526" customWidth="1"/>
    <col min="269" max="269" width="5.625" style="526" customWidth="1"/>
    <col min="270" max="270" width="4.125" style="526" customWidth="1"/>
    <col min="271" max="272" width="8.625" style="526" customWidth="1"/>
    <col min="273" max="274" width="7.375" style="526" customWidth="1"/>
    <col min="275" max="512" width="9" style="526"/>
    <col min="513" max="516" width="4.75" style="526" customWidth="1"/>
    <col min="517" max="517" width="3.875" style="526" customWidth="1"/>
    <col min="518" max="519" width="4.75" style="526" customWidth="1"/>
    <col min="520" max="520" width="4.25" style="526" customWidth="1"/>
    <col min="521" max="521" width="4.75" style="526" customWidth="1"/>
    <col min="522" max="522" width="9.25" style="526" customWidth="1"/>
    <col min="523" max="523" width="4.625" style="526" customWidth="1"/>
    <col min="524" max="524" width="5.125" style="526" customWidth="1"/>
    <col min="525" max="525" width="5.625" style="526" customWidth="1"/>
    <col min="526" max="526" width="4.125" style="526" customWidth="1"/>
    <col min="527" max="528" width="8.625" style="526" customWidth="1"/>
    <col min="529" max="530" width="7.375" style="526" customWidth="1"/>
    <col min="531" max="768" width="9" style="526"/>
    <col min="769" max="772" width="4.75" style="526" customWidth="1"/>
    <col min="773" max="773" width="3.875" style="526" customWidth="1"/>
    <col min="774" max="775" width="4.75" style="526" customWidth="1"/>
    <col min="776" max="776" width="4.25" style="526" customWidth="1"/>
    <col min="777" max="777" width="4.75" style="526" customWidth="1"/>
    <col min="778" max="778" width="9.25" style="526" customWidth="1"/>
    <col min="779" max="779" width="4.625" style="526" customWidth="1"/>
    <col min="780" max="780" width="5.125" style="526" customWidth="1"/>
    <col min="781" max="781" width="5.625" style="526" customWidth="1"/>
    <col min="782" max="782" width="4.125" style="526" customWidth="1"/>
    <col min="783" max="784" width="8.625" style="526" customWidth="1"/>
    <col min="785" max="786" width="7.375" style="526" customWidth="1"/>
    <col min="787" max="1024" width="9" style="526"/>
    <col min="1025" max="1028" width="4.75" style="526" customWidth="1"/>
    <col min="1029" max="1029" width="3.875" style="526" customWidth="1"/>
    <col min="1030" max="1031" width="4.75" style="526" customWidth="1"/>
    <col min="1032" max="1032" width="4.25" style="526" customWidth="1"/>
    <col min="1033" max="1033" width="4.75" style="526" customWidth="1"/>
    <col min="1034" max="1034" width="9.25" style="526" customWidth="1"/>
    <col min="1035" max="1035" width="4.625" style="526" customWidth="1"/>
    <col min="1036" max="1036" width="5.125" style="526" customWidth="1"/>
    <col min="1037" max="1037" width="5.625" style="526" customWidth="1"/>
    <col min="1038" max="1038" width="4.125" style="526" customWidth="1"/>
    <col min="1039" max="1040" width="8.625" style="526" customWidth="1"/>
    <col min="1041" max="1042" width="7.375" style="526" customWidth="1"/>
    <col min="1043" max="1280" width="9" style="526"/>
    <col min="1281" max="1284" width="4.75" style="526" customWidth="1"/>
    <col min="1285" max="1285" width="3.875" style="526" customWidth="1"/>
    <col min="1286" max="1287" width="4.75" style="526" customWidth="1"/>
    <col min="1288" max="1288" width="4.25" style="526" customWidth="1"/>
    <col min="1289" max="1289" width="4.75" style="526" customWidth="1"/>
    <col min="1290" max="1290" width="9.25" style="526" customWidth="1"/>
    <col min="1291" max="1291" width="4.625" style="526" customWidth="1"/>
    <col min="1292" max="1292" width="5.125" style="526" customWidth="1"/>
    <col min="1293" max="1293" width="5.625" style="526" customWidth="1"/>
    <col min="1294" max="1294" width="4.125" style="526" customWidth="1"/>
    <col min="1295" max="1296" width="8.625" style="526" customWidth="1"/>
    <col min="1297" max="1298" width="7.375" style="526" customWidth="1"/>
    <col min="1299" max="1536" width="9" style="526"/>
    <col min="1537" max="1540" width="4.75" style="526" customWidth="1"/>
    <col min="1541" max="1541" width="3.875" style="526" customWidth="1"/>
    <col min="1542" max="1543" width="4.75" style="526" customWidth="1"/>
    <col min="1544" max="1544" width="4.25" style="526" customWidth="1"/>
    <col min="1545" max="1545" width="4.75" style="526" customWidth="1"/>
    <col min="1546" max="1546" width="9.25" style="526" customWidth="1"/>
    <col min="1547" max="1547" width="4.625" style="526" customWidth="1"/>
    <col min="1548" max="1548" width="5.125" style="526" customWidth="1"/>
    <col min="1549" max="1549" width="5.625" style="526" customWidth="1"/>
    <col min="1550" max="1550" width="4.125" style="526" customWidth="1"/>
    <col min="1551" max="1552" width="8.625" style="526" customWidth="1"/>
    <col min="1553" max="1554" width="7.375" style="526" customWidth="1"/>
    <col min="1555" max="1792" width="9" style="526"/>
    <col min="1793" max="1796" width="4.75" style="526" customWidth="1"/>
    <col min="1797" max="1797" width="3.875" style="526" customWidth="1"/>
    <col min="1798" max="1799" width="4.75" style="526" customWidth="1"/>
    <col min="1800" max="1800" width="4.25" style="526" customWidth="1"/>
    <col min="1801" max="1801" width="4.75" style="526" customWidth="1"/>
    <col min="1802" max="1802" width="9.25" style="526" customWidth="1"/>
    <col min="1803" max="1803" width="4.625" style="526" customWidth="1"/>
    <col min="1804" max="1804" width="5.125" style="526" customWidth="1"/>
    <col min="1805" max="1805" width="5.625" style="526" customWidth="1"/>
    <col min="1806" max="1806" width="4.125" style="526" customWidth="1"/>
    <col min="1807" max="1808" width="8.625" style="526" customWidth="1"/>
    <col min="1809" max="1810" width="7.375" style="526" customWidth="1"/>
    <col min="1811" max="2048" width="9" style="526"/>
    <col min="2049" max="2052" width="4.75" style="526" customWidth="1"/>
    <col min="2053" max="2053" width="3.875" style="526" customWidth="1"/>
    <col min="2054" max="2055" width="4.75" style="526" customWidth="1"/>
    <col min="2056" max="2056" width="4.25" style="526" customWidth="1"/>
    <col min="2057" max="2057" width="4.75" style="526" customWidth="1"/>
    <col min="2058" max="2058" width="9.25" style="526" customWidth="1"/>
    <col min="2059" max="2059" width="4.625" style="526" customWidth="1"/>
    <col min="2060" max="2060" width="5.125" style="526" customWidth="1"/>
    <col min="2061" max="2061" width="5.625" style="526" customWidth="1"/>
    <col min="2062" max="2062" width="4.125" style="526" customWidth="1"/>
    <col min="2063" max="2064" width="8.625" style="526" customWidth="1"/>
    <col min="2065" max="2066" width="7.375" style="526" customWidth="1"/>
    <col min="2067" max="2304" width="9" style="526"/>
    <col min="2305" max="2308" width="4.75" style="526" customWidth="1"/>
    <col min="2309" max="2309" width="3.875" style="526" customWidth="1"/>
    <col min="2310" max="2311" width="4.75" style="526" customWidth="1"/>
    <col min="2312" max="2312" width="4.25" style="526" customWidth="1"/>
    <col min="2313" max="2313" width="4.75" style="526" customWidth="1"/>
    <col min="2314" max="2314" width="9.25" style="526" customWidth="1"/>
    <col min="2315" max="2315" width="4.625" style="526" customWidth="1"/>
    <col min="2316" max="2316" width="5.125" style="526" customWidth="1"/>
    <col min="2317" max="2317" width="5.625" style="526" customWidth="1"/>
    <col min="2318" max="2318" width="4.125" style="526" customWidth="1"/>
    <col min="2319" max="2320" width="8.625" style="526" customWidth="1"/>
    <col min="2321" max="2322" width="7.375" style="526" customWidth="1"/>
    <col min="2323" max="2560" width="9" style="526"/>
    <col min="2561" max="2564" width="4.75" style="526" customWidth="1"/>
    <col min="2565" max="2565" width="3.875" style="526" customWidth="1"/>
    <col min="2566" max="2567" width="4.75" style="526" customWidth="1"/>
    <col min="2568" max="2568" width="4.25" style="526" customWidth="1"/>
    <col min="2569" max="2569" width="4.75" style="526" customWidth="1"/>
    <col min="2570" max="2570" width="9.25" style="526" customWidth="1"/>
    <col min="2571" max="2571" width="4.625" style="526" customWidth="1"/>
    <col min="2572" max="2572" width="5.125" style="526" customWidth="1"/>
    <col min="2573" max="2573" width="5.625" style="526" customWidth="1"/>
    <col min="2574" max="2574" width="4.125" style="526" customWidth="1"/>
    <col min="2575" max="2576" width="8.625" style="526" customWidth="1"/>
    <col min="2577" max="2578" width="7.375" style="526" customWidth="1"/>
    <col min="2579" max="2816" width="9" style="526"/>
    <col min="2817" max="2820" width="4.75" style="526" customWidth="1"/>
    <col min="2821" max="2821" width="3.875" style="526" customWidth="1"/>
    <col min="2822" max="2823" width="4.75" style="526" customWidth="1"/>
    <col min="2824" max="2824" width="4.25" style="526" customWidth="1"/>
    <col min="2825" max="2825" width="4.75" style="526" customWidth="1"/>
    <col min="2826" max="2826" width="9.25" style="526" customWidth="1"/>
    <col min="2827" max="2827" width="4.625" style="526" customWidth="1"/>
    <col min="2828" max="2828" width="5.125" style="526" customWidth="1"/>
    <col min="2829" max="2829" width="5.625" style="526" customWidth="1"/>
    <col min="2830" max="2830" width="4.125" style="526" customWidth="1"/>
    <col min="2831" max="2832" width="8.625" style="526" customWidth="1"/>
    <col min="2833" max="2834" width="7.375" style="526" customWidth="1"/>
    <col min="2835" max="3072" width="9" style="526"/>
    <col min="3073" max="3076" width="4.75" style="526" customWidth="1"/>
    <col min="3077" max="3077" width="3.875" style="526" customWidth="1"/>
    <col min="3078" max="3079" width="4.75" style="526" customWidth="1"/>
    <col min="3080" max="3080" width="4.25" style="526" customWidth="1"/>
    <col min="3081" max="3081" width="4.75" style="526" customWidth="1"/>
    <col min="3082" max="3082" width="9.25" style="526" customWidth="1"/>
    <col min="3083" max="3083" width="4.625" style="526" customWidth="1"/>
    <col min="3084" max="3084" width="5.125" style="526" customWidth="1"/>
    <col min="3085" max="3085" width="5.625" style="526" customWidth="1"/>
    <col min="3086" max="3086" width="4.125" style="526" customWidth="1"/>
    <col min="3087" max="3088" width="8.625" style="526" customWidth="1"/>
    <col min="3089" max="3090" width="7.375" style="526" customWidth="1"/>
    <col min="3091" max="3328" width="9" style="526"/>
    <col min="3329" max="3332" width="4.75" style="526" customWidth="1"/>
    <col min="3333" max="3333" width="3.875" style="526" customWidth="1"/>
    <col min="3334" max="3335" width="4.75" style="526" customWidth="1"/>
    <col min="3336" max="3336" width="4.25" style="526" customWidth="1"/>
    <col min="3337" max="3337" width="4.75" style="526" customWidth="1"/>
    <col min="3338" max="3338" width="9.25" style="526" customWidth="1"/>
    <col min="3339" max="3339" width="4.625" style="526" customWidth="1"/>
    <col min="3340" max="3340" width="5.125" style="526" customWidth="1"/>
    <col min="3341" max="3341" width="5.625" style="526" customWidth="1"/>
    <col min="3342" max="3342" width="4.125" style="526" customWidth="1"/>
    <col min="3343" max="3344" width="8.625" style="526" customWidth="1"/>
    <col min="3345" max="3346" width="7.375" style="526" customWidth="1"/>
    <col min="3347" max="3584" width="9" style="526"/>
    <col min="3585" max="3588" width="4.75" style="526" customWidth="1"/>
    <col min="3589" max="3589" width="3.875" style="526" customWidth="1"/>
    <col min="3590" max="3591" width="4.75" style="526" customWidth="1"/>
    <col min="3592" max="3592" width="4.25" style="526" customWidth="1"/>
    <col min="3593" max="3593" width="4.75" style="526" customWidth="1"/>
    <col min="3594" max="3594" width="9.25" style="526" customWidth="1"/>
    <col min="3595" max="3595" width="4.625" style="526" customWidth="1"/>
    <col min="3596" max="3596" width="5.125" style="526" customWidth="1"/>
    <col min="3597" max="3597" width="5.625" style="526" customWidth="1"/>
    <col min="3598" max="3598" width="4.125" style="526" customWidth="1"/>
    <col min="3599" max="3600" width="8.625" style="526" customWidth="1"/>
    <col min="3601" max="3602" width="7.375" style="526" customWidth="1"/>
    <col min="3603" max="3840" width="9" style="526"/>
    <col min="3841" max="3844" width="4.75" style="526" customWidth="1"/>
    <col min="3845" max="3845" width="3.875" style="526" customWidth="1"/>
    <col min="3846" max="3847" width="4.75" style="526" customWidth="1"/>
    <col min="3848" max="3848" width="4.25" style="526" customWidth="1"/>
    <col min="3849" max="3849" width="4.75" style="526" customWidth="1"/>
    <col min="3850" max="3850" width="9.25" style="526" customWidth="1"/>
    <col min="3851" max="3851" width="4.625" style="526" customWidth="1"/>
    <col min="3852" max="3852" width="5.125" style="526" customWidth="1"/>
    <col min="3853" max="3853" width="5.625" style="526" customWidth="1"/>
    <col min="3854" max="3854" width="4.125" style="526" customWidth="1"/>
    <col min="3855" max="3856" width="8.625" style="526" customWidth="1"/>
    <col min="3857" max="3858" width="7.375" style="526" customWidth="1"/>
    <col min="3859" max="4096" width="9" style="526"/>
    <col min="4097" max="4100" width="4.75" style="526" customWidth="1"/>
    <col min="4101" max="4101" width="3.875" style="526" customWidth="1"/>
    <col min="4102" max="4103" width="4.75" style="526" customWidth="1"/>
    <col min="4104" max="4104" width="4.25" style="526" customWidth="1"/>
    <col min="4105" max="4105" width="4.75" style="526" customWidth="1"/>
    <col min="4106" max="4106" width="9.25" style="526" customWidth="1"/>
    <col min="4107" max="4107" width="4.625" style="526" customWidth="1"/>
    <col min="4108" max="4108" width="5.125" style="526" customWidth="1"/>
    <col min="4109" max="4109" width="5.625" style="526" customWidth="1"/>
    <col min="4110" max="4110" width="4.125" style="526" customWidth="1"/>
    <col min="4111" max="4112" width="8.625" style="526" customWidth="1"/>
    <col min="4113" max="4114" width="7.375" style="526" customWidth="1"/>
    <col min="4115" max="4352" width="9" style="526"/>
    <col min="4353" max="4356" width="4.75" style="526" customWidth="1"/>
    <col min="4357" max="4357" width="3.875" style="526" customWidth="1"/>
    <col min="4358" max="4359" width="4.75" style="526" customWidth="1"/>
    <col min="4360" max="4360" width="4.25" style="526" customWidth="1"/>
    <col min="4361" max="4361" width="4.75" style="526" customWidth="1"/>
    <col min="4362" max="4362" width="9.25" style="526" customWidth="1"/>
    <col min="4363" max="4363" width="4.625" style="526" customWidth="1"/>
    <col min="4364" max="4364" width="5.125" style="526" customWidth="1"/>
    <col min="4365" max="4365" width="5.625" style="526" customWidth="1"/>
    <col min="4366" max="4366" width="4.125" style="526" customWidth="1"/>
    <col min="4367" max="4368" width="8.625" style="526" customWidth="1"/>
    <col min="4369" max="4370" width="7.375" style="526" customWidth="1"/>
    <col min="4371" max="4608" width="9" style="526"/>
    <col min="4609" max="4612" width="4.75" style="526" customWidth="1"/>
    <col min="4613" max="4613" width="3.875" style="526" customWidth="1"/>
    <col min="4614" max="4615" width="4.75" style="526" customWidth="1"/>
    <col min="4616" max="4616" width="4.25" style="526" customWidth="1"/>
    <col min="4617" max="4617" width="4.75" style="526" customWidth="1"/>
    <col min="4618" max="4618" width="9.25" style="526" customWidth="1"/>
    <col min="4619" max="4619" width="4.625" style="526" customWidth="1"/>
    <col min="4620" max="4620" width="5.125" style="526" customWidth="1"/>
    <col min="4621" max="4621" width="5.625" style="526" customWidth="1"/>
    <col min="4622" max="4622" width="4.125" style="526" customWidth="1"/>
    <col min="4623" max="4624" width="8.625" style="526" customWidth="1"/>
    <col min="4625" max="4626" width="7.375" style="526" customWidth="1"/>
    <col min="4627" max="4864" width="9" style="526"/>
    <col min="4865" max="4868" width="4.75" style="526" customWidth="1"/>
    <col min="4869" max="4869" width="3.875" style="526" customWidth="1"/>
    <col min="4870" max="4871" width="4.75" style="526" customWidth="1"/>
    <col min="4872" max="4872" width="4.25" style="526" customWidth="1"/>
    <col min="4873" max="4873" width="4.75" style="526" customWidth="1"/>
    <col min="4874" max="4874" width="9.25" style="526" customWidth="1"/>
    <col min="4875" max="4875" width="4.625" style="526" customWidth="1"/>
    <col min="4876" max="4876" width="5.125" style="526" customWidth="1"/>
    <col min="4877" max="4877" width="5.625" style="526" customWidth="1"/>
    <col min="4878" max="4878" width="4.125" style="526" customWidth="1"/>
    <col min="4879" max="4880" width="8.625" style="526" customWidth="1"/>
    <col min="4881" max="4882" width="7.375" style="526" customWidth="1"/>
    <col min="4883" max="5120" width="9" style="526"/>
    <col min="5121" max="5124" width="4.75" style="526" customWidth="1"/>
    <col min="5125" max="5125" width="3.875" style="526" customWidth="1"/>
    <col min="5126" max="5127" width="4.75" style="526" customWidth="1"/>
    <col min="5128" max="5128" width="4.25" style="526" customWidth="1"/>
    <col min="5129" max="5129" width="4.75" style="526" customWidth="1"/>
    <col min="5130" max="5130" width="9.25" style="526" customWidth="1"/>
    <col min="5131" max="5131" width="4.625" style="526" customWidth="1"/>
    <col min="5132" max="5132" width="5.125" style="526" customWidth="1"/>
    <col min="5133" max="5133" width="5.625" style="526" customWidth="1"/>
    <col min="5134" max="5134" width="4.125" style="526" customWidth="1"/>
    <col min="5135" max="5136" width="8.625" style="526" customWidth="1"/>
    <col min="5137" max="5138" width="7.375" style="526" customWidth="1"/>
    <col min="5139" max="5376" width="9" style="526"/>
    <col min="5377" max="5380" width="4.75" style="526" customWidth="1"/>
    <col min="5381" max="5381" width="3.875" style="526" customWidth="1"/>
    <col min="5382" max="5383" width="4.75" style="526" customWidth="1"/>
    <col min="5384" max="5384" width="4.25" style="526" customWidth="1"/>
    <col min="5385" max="5385" width="4.75" style="526" customWidth="1"/>
    <col min="5386" max="5386" width="9.25" style="526" customWidth="1"/>
    <col min="5387" max="5387" width="4.625" style="526" customWidth="1"/>
    <col min="5388" max="5388" width="5.125" style="526" customWidth="1"/>
    <col min="5389" max="5389" width="5.625" style="526" customWidth="1"/>
    <col min="5390" max="5390" width="4.125" style="526" customWidth="1"/>
    <col min="5391" max="5392" width="8.625" style="526" customWidth="1"/>
    <col min="5393" max="5394" width="7.375" style="526" customWidth="1"/>
    <col min="5395" max="5632" width="9" style="526"/>
    <col min="5633" max="5636" width="4.75" style="526" customWidth="1"/>
    <col min="5637" max="5637" width="3.875" style="526" customWidth="1"/>
    <col min="5638" max="5639" width="4.75" style="526" customWidth="1"/>
    <col min="5640" max="5640" width="4.25" style="526" customWidth="1"/>
    <col min="5641" max="5641" width="4.75" style="526" customWidth="1"/>
    <col min="5642" max="5642" width="9.25" style="526" customWidth="1"/>
    <col min="5643" max="5643" width="4.625" style="526" customWidth="1"/>
    <col min="5644" max="5644" width="5.125" style="526" customWidth="1"/>
    <col min="5645" max="5645" width="5.625" style="526" customWidth="1"/>
    <col min="5646" max="5646" width="4.125" style="526" customWidth="1"/>
    <col min="5647" max="5648" width="8.625" style="526" customWidth="1"/>
    <col min="5649" max="5650" width="7.375" style="526" customWidth="1"/>
    <col min="5651" max="5888" width="9" style="526"/>
    <col min="5889" max="5892" width="4.75" style="526" customWidth="1"/>
    <col min="5893" max="5893" width="3.875" style="526" customWidth="1"/>
    <col min="5894" max="5895" width="4.75" style="526" customWidth="1"/>
    <col min="5896" max="5896" width="4.25" style="526" customWidth="1"/>
    <col min="5897" max="5897" width="4.75" style="526" customWidth="1"/>
    <col min="5898" max="5898" width="9.25" style="526" customWidth="1"/>
    <col min="5899" max="5899" width="4.625" style="526" customWidth="1"/>
    <col min="5900" max="5900" width="5.125" style="526" customWidth="1"/>
    <col min="5901" max="5901" width="5.625" style="526" customWidth="1"/>
    <col min="5902" max="5902" width="4.125" style="526" customWidth="1"/>
    <col min="5903" max="5904" width="8.625" style="526" customWidth="1"/>
    <col min="5905" max="5906" width="7.375" style="526" customWidth="1"/>
    <col min="5907" max="6144" width="9" style="526"/>
    <col min="6145" max="6148" width="4.75" style="526" customWidth="1"/>
    <col min="6149" max="6149" width="3.875" style="526" customWidth="1"/>
    <col min="6150" max="6151" width="4.75" style="526" customWidth="1"/>
    <col min="6152" max="6152" width="4.25" style="526" customWidth="1"/>
    <col min="6153" max="6153" width="4.75" style="526" customWidth="1"/>
    <col min="6154" max="6154" width="9.25" style="526" customWidth="1"/>
    <col min="6155" max="6155" width="4.625" style="526" customWidth="1"/>
    <col min="6156" max="6156" width="5.125" style="526" customWidth="1"/>
    <col min="6157" max="6157" width="5.625" style="526" customWidth="1"/>
    <col min="6158" max="6158" width="4.125" style="526" customWidth="1"/>
    <col min="6159" max="6160" width="8.625" style="526" customWidth="1"/>
    <col min="6161" max="6162" width="7.375" style="526" customWidth="1"/>
    <col min="6163" max="6400" width="9" style="526"/>
    <col min="6401" max="6404" width="4.75" style="526" customWidth="1"/>
    <col min="6405" max="6405" width="3.875" style="526" customWidth="1"/>
    <col min="6406" max="6407" width="4.75" style="526" customWidth="1"/>
    <col min="6408" max="6408" width="4.25" style="526" customWidth="1"/>
    <col min="6409" max="6409" width="4.75" style="526" customWidth="1"/>
    <col min="6410" max="6410" width="9.25" style="526" customWidth="1"/>
    <col min="6411" max="6411" width="4.625" style="526" customWidth="1"/>
    <col min="6412" max="6412" width="5.125" style="526" customWidth="1"/>
    <col min="6413" max="6413" width="5.625" style="526" customWidth="1"/>
    <col min="6414" max="6414" width="4.125" style="526" customWidth="1"/>
    <col min="6415" max="6416" width="8.625" style="526" customWidth="1"/>
    <col min="6417" max="6418" width="7.375" style="526" customWidth="1"/>
    <col min="6419" max="6656" width="9" style="526"/>
    <col min="6657" max="6660" width="4.75" style="526" customWidth="1"/>
    <col min="6661" max="6661" width="3.875" style="526" customWidth="1"/>
    <col min="6662" max="6663" width="4.75" style="526" customWidth="1"/>
    <col min="6664" max="6664" width="4.25" style="526" customWidth="1"/>
    <col min="6665" max="6665" width="4.75" style="526" customWidth="1"/>
    <col min="6666" max="6666" width="9.25" style="526" customWidth="1"/>
    <col min="6667" max="6667" width="4.625" style="526" customWidth="1"/>
    <col min="6668" max="6668" width="5.125" style="526" customWidth="1"/>
    <col min="6669" max="6669" width="5.625" style="526" customWidth="1"/>
    <col min="6670" max="6670" width="4.125" style="526" customWidth="1"/>
    <col min="6671" max="6672" width="8.625" style="526" customWidth="1"/>
    <col min="6673" max="6674" width="7.375" style="526" customWidth="1"/>
    <col min="6675" max="6912" width="9" style="526"/>
    <col min="6913" max="6916" width="4.75" style="526" customWidth="1"/>
    <col min="6917" max="6917" width="3.875" style="526" customWidth="1"/>
    <col min="6918" max="6919" width="4.75" style="526" customWidth="1"/>
    <col min="6920" max="6920" width="4.25" style="526" customWidth="1"/>
    <col min="6921" max="6921" width="4.75" style="526" customWidth="1"/>
    <col min="6922" max="6922" width="9.25" style="526" customWidth="1"/>
    <col min="6923" max="6923" width="4.625" style="526" customWidth="1"/>
    <col min="6924" max="6924" width="5.125" style="526" customWidth="1"/>
    <col min="6925" max="6925" width="5.625" style="526" customWidth="1"/>
    <col min="6926" max="6926" width="4.125" style="526" customWidth="1"/>
    <col min="6927" max="6928" width="8.625" style="526" customWidth="1"/>
    <col min="6929" max="6930" width="7.375" style="526" customWidth="1"/>
    <col min="6931" max="7168" width="9" style="526"/>
    <col min="7169" max="7172" width="4.75" style="526" customWidth="1"/>
    <col min="7173" max="7173" width="3.875" style="526" customWidth="1"/>
    <col min="7174" max="7175" width="4.75" style="526" customWidth="1"/>
    <col min="7176" max="7176" width="4.25" style="526" customWidth="1"/>
    <col min="7177" max="7177" width="4.75" style="526" customWidth="1"/>
    <col min="7178" max="7178" width="9.25" style="526" customWidth="1"/>
    <col min="7179" max="7179" width="4.625" style="526" customWidth="1"/>
    <col min="7180" max="7180" width="5.125" style="526" customWidth="1"/>
    <col min="7181" max="7181" width="5.625" style="526" customWidth="1"/>
    <col min="7182" max="7182" width="4.125" style="526" customWidth="1"/>
    <col min="7183" max="7184" width="8.625" style="526" customWidth="1"/>
    <col min="7185" max="7186" width="7.375" style="526" customWidth="1"/>
    <col min="7187" max="7424" width="9" style="526"/>
    <col min="7425" max="7428" width="4.75" style="526" customWidth="1"/>
    <col min="7429" max="7429" width="3.875" style="526" customWidth="1"/>
    <col min="7430" max="7431" width="4.75" style="526" customWidth="1"/>
    <col min="7432" max="7432" width="4.25" style="526" customWidth="1"/>
    <col min="7433" max="7433" width="4.75" style="526" customWidth="1"/>
    <col min="7434" max="7434" width="9.25" style="526" customWidth="1"/>
    <col min="7435" max="7435" width="4.625" style="526" customWidth="1"/>
    <col min="7436" max="7436" width="5.125" style="526" customWidth="1"/>
    <col min="7437" max="7437" width="5.625" style="526" customWidth="1"/>
    <col min="7438" max="7438" width="4.125" style="526" customWidth="1"/>
    <col min="7439" max="7440" width="8.625" style="526" customWidth="1"/>
    <col min="7441" max="7442" width="7.375" style="526" customWidth="1"/>
    <col min="7443" max="7680" width="9" style="526"/>
    <col min="7681" max="7684" width="4.75" style="526" customWidth="1"/>
    <col min="7685" max="7685" width="3.875" style="526" customWidth="1"/>
    <col min="7686" max="7687" width="4.75" style="526" customWidth="1"/>
    <col min="7688" max="7688" width="4.25" style="526" customWidth="1"/>
    <col min="7689" max="7689" width="4.75" style="526" customWidth="1"/>
    <col min="7690" max="7690" width="9.25" style="526" customWidth="1"/>
    <col min="7691" max="7691" width="4.625" style="526" customWidth="1"/>
    <col min="7692" max="7692" width="5.125" style="526" customWidth="1"/>
    <col min="7693" max="7693" width="5.625" style="526" customWidth="1"/>
    <col min="7694" max="7694" width="4.125" style="526" customWidth="1"/>
    <col min="7695" max="7696" width="8.625" style="526" customWidth="1"/>
    <col min="7697" max="7698" width="7.375" style="526" customWidth="1"/>
    <col min="7699" max="7936" width="9" style="526"/>
    <col min="7937" max="7940" width="4.75" style="526" customWidth="1"/>
    <col min="7941" max="7941" width="3.875" style="526" customWidth="1"/>
    <col min="7942" max="7943" width="4.75" style="526" customWidth="1"/>
    <col min="7944" max="7944" width="4.25" style="526" customWidth="1"/>
    <col min="7945" max="7945" width="4.75" style="526" customWidth="1"/>
    <col min="7946" max="7946" width="9.25" style="526" customWidth="1"/>
    <col min="7947" max="7947" width="4.625" style="526" customWidth="1"/>
    <col min="7948" max="7948" width="5.125" style="526" customWidth="1"/>
    <col min="7949" max="7949" width="5.625" style="526" customWidth="1"/>
    <col min="7950" max="7950" width="4.125" style="526" customWidth="1"/>
    <col min="7951" max="7952" width="8.625" style="526" customWidth="1"/>
    <col min="7953" max="7954" width="7.375" style="526" customWidth="1"/>
    <col min="7955" max="8192" width="9" style="526"/>
    <col min="8193" max="8196" width="4.75" style="526" customWidth="1"/>
    <col min="8197" max="8197" width="3.875" style="526" customWidth="1"/>
    <col min="8198" max="8199" width="4.75" style="526" customWidth="1"/>
    <col min="8200" max="8200" width="4.25" style="526" customWidth="1"/>
    <col min="8201" max="8201" width="4.75" style="526" customWidth="1"/>
    <col min="8202" max="8202" width="9.25" style="526" customWidth="1"/>
    <col min="8203" max="8203" width="4.625" style="526" customWidth="1"/>
    <col min="8204" max="8204" width="5.125" style="526" customWidth="1"/>
    <col min="8205" max="8205" width="5.625" style="526" customWidth="1"/>
    <col min="8206" max="8206" width="4.125" style="526" customWidth="1"/>
    <col min="8207" max="8208" width="8.625" style="526" customWidth="1"/>
    <col min="8209" max="8210" width="7.375" style="526" customWidth="1"/>
    <col min="8211" max="8448" width="9" style="526"/>
    <col min="8449" max="8452" width="4.75" style="526" customWidth="1"/>
    <col min="8453" max="8453" width="3.875" style="526" customWidth="1"/>
    <col min="8454" max="8455" width="4.75" style="526" customWidth="1"/>
    <col min="8456" max="8456" width="4.25" style="526" customWidth="1"/>
    <col min="8457" max="8457" width="4.75" style="526" customWidth="1"/>
    <col min="8458" max="8458" width="9.25" style="526" customWidth="1"/>
    <col min="8459" max="8459" width="4.625" style="526" customWidth="1"/>
    <col min="8460" max="8460" width="5.125" style="526" customWidth="1"/>
    <col min="8461" max="8461" width="5.625" style="526" customWidth="1"/>
    <col min="8462" max="8462" width="4.125" style="526" customWidth="1"/>
    <col min="8463" max="8464" width="8.625" style="526" customWidth="1"/>
    <col min="8465" max="8466" width="7.375" style="526" customWidth="1"/>
    <col min="8467" max="8704" width="9" style="526"/>
    <col min="8705" max="8708" width="4.75" style="526" customWidth="1"/>
    <col min="8709" max="8709" width="3.875" style="526" customWidth="1"/>
    <col min="8710" max="8711" width="4.75" style="526" customWidth="1"/>
    <col min="8712" max="8712" width="4.25" style="526" customWidth="1"/>
    <col min="8713" max="8713" width="4.75" style="526" customWidth="1"/>
    <col min="8714" max="8714" width="9.25" style="526" customWidth="1"/>
    <col min="8715" max="8715" width="4.625" style="526" customWidth="1"/>
    <col min="8716" max="8716" width="5.125" style="526" customWidth="1"/>
    <col min="8717" max="8717" width="5.625" style="526" customWidth="1"/>
    <col min="8718" max="8718" width="4.125" style="526" customWidth="1"/>
    <col min="8719" max="8720" width="8.625" style="526" customWidth="1"/>
    <col min="8721" max="8722" width="7.375" style="526" customWidth="1"/>
    <col min="8723" max="8960" width="9" style="526"/>
    <col min="8961" max="8964" width="4.75" style="526" customWidth="1"/>
    <col min="8965" max="8965" width="3.875" style="526" customWidth="1"/>
    <col min="8966" max="8967" width="4.75" style="526" customWidth="1"/>
    <col min="8968" max="8968" width="4.25" style="526" customWidth="1"/>
    <col min="8969" max="8969" width="4.75" style="526" customWidth="1"/>
    <col min="8970" max="8970" width="9.25" style="526" customWidth="1"/>
    <col min="8971" max="8971" width="4.625" style="526" customWidth="1"/>
    <col min="8972" max="8972" width="5.125" style="526" customWidth="1"/>
    <col min="8973" max="8973" width="5.625" style="526" customWidth="1"/>
    <col min="8974" max="8974" width="4.125" style="526" customWidth="1"/>
    <col min="8975" max="8976" width="8.625" style="526" customWidth="1"/>
    <col min="8977" max="8978" width="7.375" style="526" customWidth="1"/>
    <col min="8979" max="9216" width="9" style="526"/>
    <col min="9217" max="9220" width="4.75" style="526" customWidth="1"/>
    <col min="9221" max="9221" width="3.875" style="526" customWidth="1"/>
    <col min="9222" max="9223" width="4.75" style="526" customWidth="1"/>
    <col min="9224" max="9224" width="4.25" style="526" customWidth="1"/>
    <col min="9225" max="9225" width="4.75" style="526" customWidth="1"/>
    <col min="9226" max="9226" width="9.25" style="526" customWidth="1"/>
    <col min="9227" max="9227" width="4.625" style="526" customWidth="1"/>
    <col min="9228" max="9228" width="5.125" style="526" customWidth="1"/>
    <col min="9229" max="9229" width="5.625" style="526" customWidth="1"/>
    <col min="9230" max="9230" width="4.125" style="526" customWidth="1"/>
    <col min="9231" max="9232" width="8.625" style="526" customWidth="1"/>
    <col min="9233" max="9234" width="7.375" style="526" customWidth="1"/>
    <col min="9235" max="9472" width="9" style="526"/>
    <col min="9473" max="9476" width="4.75" style="526" customWidth="1"/>
    <col min="9477" max="9477" width="3.875" style="526" customWidth="1"/>
    <col min="9478" max="9479" width="4.75" style="526" customWidth="1"/>
    <col min="9480" max="9480" width="4.25" style="526" customWidth="1"/>
    <col min="9481" max="9481" width="4.75" style="526" customWidth="1"/>
    <col min="9482" max="9482" width="9.25" style="526" customWidth="1"/>
    <col min="9483" max="9483" width="4.625" style="526" customWidth="1"/>
    <col min="9484" max="9484" width="5.125" style="526" customWidth="1"/>
    <col min="9485" max="9485" width="5.625" style="526" customWidth="1"/>
    <col min="9486" max="9486" width="4.125" style="526" customWidth="1"/>
    <col min="9487" max="9488" width="8.625" style="526" customWidth="1"/>
    <col min="9489" max="9490" width="7.375" style="526" customWidth="1"/>
    <col min="9491" max="9728" width="9" style="526"/>
    <col min="9729" max="9732" width="4.75" style="526" customWidth="1"/>
    <col min="9733" max="9733" width="3.875" style="526" customWidth="1"/>
    <col min="9734" max="9735" width="4.75" style="526" customWidth="1"/>
    <col min="9736" max="9736" width="4.25" style="526" customWidth="1"/>
    <col min="9737" max="9737" width="4.75" style="526" customWidth="1"/>
    <col min="9738" max="9738" width="9.25" style="526" customWidth="1"/>
    <col min="9739" max="9739" width="4.625" style="526" customWidth="1"/>
    <col min="9740" max="9740" width="5.125" style="526" customWidth="1"/>
    <col min="9741" max="9741" width="5.625" style="526" customWidth="1"/>
    <col min="9742" max="9742" width="4.125" style="526" customWidth="1"/>
    <col min="9743" max="9744" width="8.625" style="526" customWidth="1"/>
    <col min="9745" max="9746" width="7.375" style="526" customWidth="1"/>
    <col min="9747" max="9984" width="9" style="526"/>
    <col min="9985" max="9988" width="4.75" style="526" customWidth="1"/>
    <col min="9989" max="9989" width="3.875" style="526" customWidth="1"/>
    <col min="9990" max="9991" width="4.75" style="526" customWidth="1"/>
    <col min="9992" max="9992" width="4.25" style="526" customWidth="1"/>
    <col min="9993" max="9993" width="4.75" style="526" customWidth="1"/>
    <col min="9994" max="9994" width="9.25" style="526" customWidth="1"/>
    <col min="9995" max="9995" width="4.625" style="526" customWidth="1"/>
    <col min="9996" max="9996" width="5.125" style="526" customWidth="1"/>
    <col min="9997" max="9997" width="5.625" style="526" customWidth="1"/>
    <col min="9998" max="9998" width="4.125" style="526" customWidth="1"/>
    <col min="9999" max="10000" width="8.625" style="526" customWidth="1"/>
    <col min="10001" max="10002" width="7.375" style="526" customWidth="1"/>
    <col min="10003" max="10240" width="9" style="526"/>
    <col min="10241" max="10244" width="4.75" style="526" customWidth="1"/>
    <col min="10245" max="10245" width="3.875" style="526" customWidth="1"/>
    <col min="10246" max="10247" width="4.75" style="526" customWidth="1"/>
    <col min="10248" max="10248" width="4.25" style="526" customWidth="1"/>
    <col min="10249" max="10249" width="4.75" style="526" customWidth="1"/>
    <col min="10250" max="10250" width="9.25" style="526" customWidth="1"/>
    <col min="10251" max="10251" width="4.625" style="526" customWidth="1"/>
    <col min="10252" max="10252" width="5.125" style="526" customWidth="1"/>
    <col min="10253" max="10253" width="5.625" style="526" customWidth="1"/>
    <col min="10254" max="10254" width="4.125" style="526" customWidth="1"/>
    <col min="10255" max="10256" width="8.625" style="526" customWidth="1"/>
    <col min="10257" max="10258" width="7.375" style="526" customWidth="1"/>
    <col min="10259" max="10496" width="9" style="526"/>
    <col min="10497" max="10500" width="4.75" style="526" customWidth="1"/>
    <col min="10501" max="10501" width="3.875" style="526" customWidth="1"/>
    <col min="10502" max="10503" width="4.75" style="526" customWidth="1"/>
    <col min="10504" max="10504" width="4.25" style="526" customWidth="1"/>
    <col min="10505" max="10505" width="4.75" style="526" customWidth="1"/>
    <col min="10506" max="10506" width="9.25" style="526" customWidth="1"/>
    <col min="10507" max="10507" width="4.625" style="526" customWidth="1"/>
    <col min="10508" max="10508" width="5.125" style="526" customWidth="1"/>
    <col min="10509" max="10509" width="5.625" style="526" customWidth="1"/>
    <col min="10510" max="10510" width="4.125" style="526" customWidth="1"/>
    <col min="10511" max="10512" width="8.625" style="526" customWidth="1"/>
    <col min="10513" max="10514" width="7.375" style="526" customWidth="1"/>
    <col min="10515" max="10752" width="9" style="526"/>
    <col min="10753" max="10756" width="4.75" style="526" customWidth="1"/>
    <col min="10757" max="10757" width="3.875" style="526" customWidth="1"/>
    <col min="10758" max="10759" width="4.75" style="526" customWidth="1"/>
    <col min="10760" max="10760" width="4.25" style="526" customWidth="1"/>
    <col min="10761" max="10761" width="4.75" style="526" customWidth="1"/>
    <col min="10762" max="10762" width="9.25" style="526" customWidth="1"/>
    <col min="10763" max="10763" width="4.625" style="526" customWidth="1"/>
    <col min="10764" max="10764" width="5.125" style="526" customWidth="1"/>
    <col min="10765" max="10765" width="5.625" style="526" customWidth="1"/>
    <col min="10766" max="10766" width="4.125" style="526" customWidth="1"/>
    <col min="10767" max="10768" width="8.625" style="526" customWidth="1"/>
    <col min="10769" max="10770" width="7.375" style="526" customWidth="1"/>
    <col min="10771" max="11008" width="9" style="526"/>
    <col min="11009" max="11012" width="4.75" style="526" customWidth="1"/>
    <col min="11013" max="11013" width="3.875" style="526" customWidth="1"/>
    <col min="11014" max="11015" width="4.75" style="526" customWidth="1"/>
    <col min="11016" max="11016" width="4.25" style="526" customWidth="1"/>
    <col min="11017" max="11017" width="4.75" style="526" customWidth="1"/>
    <col min="11018" max="11018" width="9.25" style="526" customWidth="1"/>
    <col min="11019" max="11019" width="4.625" style="526" customWidth="1"/>
    <col min="11020" max="11020" width="5.125" style="526" customWidth="1"/>
    <col min="11021" max="11021" width="5.625" style="526" customWidth="1"/>
    <col min="11022" max="11022" width="4.125" style="526" customWidth="1"/>
    <col min="11023" max="11024" width="8.625" style="526" customWidth="1"/>
    <col min="11025" max="11026" width="7.375" style="526" customWidth="1"/>
    <col min="11027" max="11264" width="9" style="526"/>
    <col min="11265" max="11268" width="4.75" style="526" customWidth="1"/>
    <col min="11269" max="11269" width="3.875" style="526" customWidth="1"/>
    <col min="11270" max="11271" width="4.75" style="526" customWidth="1"/>
    <col min="11272" max="11272" width="4.25" style="526" customWidth="1"/>
    <col min="11273" max="11273" width="4.75" style="526" customWidth="1"/>
    <col min="11274" max="11274" width="9.25" style="526" customWidth="1"/>
    <col min="11275" max="11275" width="4.625" style="526" customWidth="1"/>
    <col min="11276" max="11276" width="5.125" style="526" customWidth="1"/>
    <col min="11277" max="11277" width="5.625" style="526" customWidth="1"/>
    <col min="11278" max="11278" width="4.125" style="526" customWidth="1"/>
    <col min="11279" max="11280" width="8.625" style="526" customWidth="1"/>
    <col min="11281" max="11282" width="7.375" style="526" customWidth="1"/>
    <col min="11283" max="11520" width="9" style="526"/>
    <col min="11521" max="11524" width="4.75" style="526" customWidth="1"/>
    <col min="11525" max="11525" width="3.875" style="526" customWidth="1"/>
    <col min="11526" max="11527" width="4.75" style="526" customWidth="1"/>
    <col min="11528" max="11528" width="4.25" style="526" customWidth="1"/>
    <col min="11529" max="11529" width="4.75" style="526" customWidth="1"/>
    <col min="11530" max="11530" width="9.25" style="526" customWidth="1"/>
    <col min="11531" max="11531" width="4.625" style="526" customWidth="1"/>
    <col min="11532" max="11532" width="5.125" style="526" customWidth="1"/>
    <col min="11533" max="11533" width="5.625" style="526" customWidth="1"/>
    <col min="11534" max="11534" width="4.125" style="526" customWidth="1"/>
    <col min="11535" max="11536" width="8.625" style="526" customWidth="1"/>
    <col min="11537" max="11538" width="7.375" style="526" customWidth="1"/>
    <col min="11539" max="11776" width="9" style="526"/>
    <col min="11777" max="11780" width="4.75" style="526" customWidth="1"/>
    <col min="11781" max="11781" width="3.875" style="526" customWidth="1"/>
    <col min="11782" max="11783" width="4.75" style="526" customWidth="1"/>
    <col min="11784" max="11784" width="4.25" style="526" customWidth="1"/>
    <col min="11785" max="11785" width="4.75" style="526" customWidth="1"/>
    <col min="11786" max="11786" width="9.25" style="526" customWidth="1"/>
    <col min="11787" max="11787" width="4.625" style="526" customWidth="1"/>
    <col min="11788" max="11788" width="5.125" style="526" customWidth="1"/>
    <col min="11789" max="11789" width="5.625" style="526" customWidth="1"/>
    <col min="11790" max="11790" width="4.125" style="526" customWidth="1"/>
    <col min="11791" max="11792" width="8.625" style="526" customWidth="1"/>
    <col min="11793" max="11794" width="7.375" style="526" customWidth="1"/>
    <col min="11795" max="12032" width="9" style="526"/>
    <col min="12033" max="12036" width="4.75" style="526" customWidth="1"/>
    <col min="12037" max="12037" width="3.875" style="526" customWidth="1"/>
    <col min="12038" max="12039" width="4.75" style="526" customWidth="1"/>
    <col min="12040" max="12040" width="4.25" style="526" customWidth="1"/>
    <col min="12041" max="12041" width="4.75" style="526" customWidth="1"/>
    <col min="12042" max="12042" width="9.25" style="526" customWidth="1"/>
    <col min="12043" max="12043" width="4.625" style="526" customWidth="1"/>
    <col min="12044" max="12044" width="5.125" style="526" customWidth="1"/>
    <col min="12045" max="12045" width="5.625" style="526" customWidth="1"/>
    <col min="12046" max="12046" width="4.125" style="526" customWidth="1"/>
    <col min="12047" max="12048" width="8.625" style="526" customWidth="1"/>
    <col min="12049" max="12050" width="7.375" style="526" customWidth="1"/>
    <col min="12051" max="12288" width="9" style="526"/>
    <col min="12289" max="12292" width="4.75" style="526" customWidth="1"/>
    <col min="12293" max="12293" width="3.875" style="526" customWidth="1"/>
    <col min="12294" max="12295" width="4.75" style="526" customWidth="1"/>
    <col min="12296" max="12296" width="4.25" style="526" customWidth="1"/>
    <col min="12297" max="12297" width="4.75" style="526" customWidth="1"/>
    <col min="12298" max="12298" width="9.25" style="526" customWidth="1"/>
    <col min="12299" max="12299" width="4.625" style="526" customWidth="1"/>
    <col min="12300" max="12300" width="5.125" style="526" customWidth="1"/>
    <col min="12301" max="12301" width="5.625" style="526" customWidth="1"/>
    <col min="12302" max="12302" width="4.125" style="526" customWidth="1"/>
    <col min="12303" max="12304" width="8.625" style="526" customWidth="1"/>
    <col min="12305" max="12306" width="7.375" style="526" customWidth="1"/>
    <col min="12307" max="12544" width="9" style="526"/>
    <col min="12545" max="12548" width="4.75" style="526" customWidth="1"/>
    <col min="12549" max="12549" width="3.875" style="526" customWidth="1"/>
    <col min="12550" max="12551" width="4.75" style="526" customWidth="1"/>
    <col min="12552" max="12552" width="4.25" style="526" customWidth="1"/>
    <col min="12553" max="12553" width="4.75" style="526" customWidth="1"/>
    <col min="12554" max="12554" width="9.25" style="526" customWidth="1"/>
    <col min="12555" max="12555" width="4.625" style="526" customWidth="1"/>
    <col min="12556" max="12556" width="5.125" style="526" customWidth="1"/>
    <col min="12557" max="12557" width="5.625" style="526" customWidth="1"/>
    <col min="12558" max="12558" width="4.125" style="526" customWidth="1"/>
    <col min="12559" max="12560" width="8.625" style="526" customWidth="1"/>
    <col min="12561" max="12562" width="7.375" style="526" customWidth="1"/>
    <col min="12563" max="12800" width="9" style="526"/>
    <col min="12801" max="12804" width="4.75" style="526" customWidth="1"/>
    <col min="12805" max="12805" width="3.875" style="526" customWidth="1"/>
    <col min="12806" max="12807" width="4.75" style="526" customWidth="1"/>
    <col min="12808" max="12808" width="4.25" style="526" customWidth="1"/>
    <col min="12809" max="12809" width="4.75" style="526" customWidth="1"/>
    <col min="12810" max="12810" width="9.25" style="526" customWidth="1"/>
    <col min="12811" max="12811" width="4.625" style="526" customWidth="1"/>
    <col min="12812" max="12812" width="5.125" style="526" customWidth="1"/>
    <col min="12813" max="12813" width="5.625" style="526" customWidth="1"/>
    <col min="12814" max="12814" width="4.125" style="526" customWidth="1"/>
    <col min="12815" max="12816" width="8.625" style="526" customWidth="1"/>
    <col min="12817" max="12818" width="7.375" style="526" customWidth="1"/>
    <col min="12819" max="13056" width="9" style="526"/>
    <col min="13057" max="13060" width="4.75" style="526" customWidth="1"/>
    <col min="13061" max="13061" width="3.875" style="526" customWidth="1"/>
    <col min="13062" max="13063" width="4.75" style="526" customWidth="1"/>
    <col min="13064" max="13064" width="4.25" style="526" customWidth="1"/>
    <col min="13065" max="13065" width="4.75" style="526" customWidth="1"/>
    <col min="13066" max="13066" width="9.25" style="526" customWidth="1"/>
    <col min="13067" max="13067" width="4.625" style="526" customWidth="1"/>
    <col min="13068" max="13068" width="5.125" style="526" customWidth="1"/>
    <col min="13069" max="13069" width="5.625" style="526" customWidth="1"/>
    <col min="13070" max="13070" width="4.125" style="526" customWidth="1"/>
    <col min="13071" max="13072" width="8.625" style="526" customWidth="1"/>
    <col min="13073" max="13074" width="7.375" style="526" customWidth="1"/>
    <col min="13075" max="13312" width="9" style="526"/>
    <col min="13313" max="13316" width="4.75" style="526" customWidth="1"/>
    <col min="13317" max="13317" width="3.875" style="526" customWidth="1"/>
    <col min="13318" max="13319" width="4.75" style="526" customWidth="1"/>
    <col min="13320" max="13320" width="4.25" style="526" customWidth="1"/>
    <col min="13321" max="13321" width="4.75" style="526" customWidth="1"/>
    <col min="13322" max="13322" width="9.25" style="526" customWidth="1"/>
    <col min="13323" max="13323" width="4.625" style="526" customWidth="1"/>
    <col min="13324" max="13324" width="5.125" style="526" customWidth="1"/>
    <col min="13325" max="13325" width="5.625" style="526" customWidth="1"/>
    <col min="13326" max="13326" width="4.125" style="526" customWidth="1"/>
    <col min="13327" max="13328" width="8.625" style="526" customWidth="1"/>
    <col min="13329" max="13330" width="7.375" style="526" customWidth="1"/>
    <col min="13331" max="13568" width="9" style="526"/>
    <col min="13569" max="13572" width="4.75" style="526" customWidth="1"/>
    <col min="13573" max="13573" width="3.875" style="526" customWidth="1"/>
    <col min="13574" max="13575" width="4.75" style="526" customWidth="1"/>
    <col min="13576" max="13576" width="4.25" style="526" customWidth="1"/>
    <col min="13577" max="13577" width="4.75" style="526" customWidth="1"/>
    <col min="13578" max="13578" width="9.25" style="526" customWidth="1"/>
    <col min="13579" max="13579" width="4.625" style="526" customWidth="1"/>
    <col min="13580" max="13580" width="5.125" style="526" customWidth="1"/>
    <col min="13581" max="13581" width="5.625" style="526" customWidth="1"/>
    <col min="13582" max="13582" width="4.125" style="526" customWidth="1"/>
    <col min="13583" max="13584" width="8.625" style="526" customWidth="1"/>
    <col min="13585" max="13586" width="7.375" style="526" customWidth="1"/>
    <col min="13587" max="13824" width="9" style="526"/>
    <col min="13825" max="13828" width="4.75" style="526" customWidth="1"/>
    <col min="13829" max="13829" width="3.875" style="526" customWidth="1"/>
    <col min="13830" max="13831" width="4.75" style="526" customWidth="1"/>
    <col min="13832" max="13832" width="4.25" style="526" customWidth="1"/>
    <col min="13833" max="13833" width="4.75" style="526" customWidth="1"/>
    <col min="13834" max="13834" width="9.25" style="526" customWidth="1"/>
    <col min="13835" max="13835" width="4.625" style="526" customWidth="1"/>
    <col min="13836" max="13836" width="5.125" style="526" customWidth="1"/>
    <col min="13837" max="13837" width="5.625" style="526" customWidth="1"/>
    <col min="13838" max="13838" width="4.125" style="526" customWidth="1"/>
    <col min="13839" max="13840" width="8.625" style="526" customWidth="1"/>
    <col min="13841" max="13842" width="7.375" style="526" customWidth="1"/>
    <col min="13843" max="14080" width="9" style="526"/>
    <col min="14081" max="14084" width="4.75" style="526" customWidth="1"/>
    <col min="14085" max="14085" width="3.875" style="526" customWidth="1"/>
    <col min="14086" max="14087" width="4.75" style="526" customWidth="1"/>
    <col min="14088" max="14088" width="4.25" style="526" customWidth="1"/>
    <col min="14089" max="14089" width="4.75" style="526" customWidth="1"/>
    <col min="14090" max="14090" width="9.25" style="526" customWidth="1"/>
    <col min="14091" max="14091" width="4.625" style="526" customWidth="1"/>
    <col min="14092" max="14092" width="5.125" style="526" customWidth="1"/>
    <col min="14093" max="14093" width="5.625" style="526" customWidth="1"/>
    <col min="14094" max="14094" width="4.125" style="526" customWidth="1"/>
    <col min="14095" max="14096" width="8.625" style="526" customWidth="1"/>
    <col min="14097" max="14098" width="7.375" style="526" customWidth="1"/>
    <col min="14099" max="14336" width="9" style="526"/>
    <col min="14337" max="14340" width="4.75" style="526" customWidth="1"/>
    <col min="14341" max="14341" width="3.875" style="526" customWidth="1"/>
    <col min="14342" max="14343" width="4.75" style="526" customWidth="1"/>
    <col min="14344" max="14344" width="4.25" style="526" customWidth="1"/>
    <col min="14345" max="14345" width="4.75" style="526" customWidth="1"/>
    <col min="14346" max="14346" width="9.25" style="526" customWidth="1"/>
    <col min="14347" max="14347" width="4.625" style="526" customWidth="1"/>
    <col min="14348" max="14348" width="5.125" style="526" customWidth="1"/>
    <col min="14349" max="14349" width="5.625" style="526" customWidth="1"/>
    <col min="14350" max="14350" width="4.125" style="526" customWidth="1"/>
    <col min="14351" max="14352" width="8.625" style="526" customWidth="1"/>
    <col min="14353" max="14354" width="7.375" style="526" customWidth="1"/>
    <col min="14355" max="14592" width="9" style="526"/>
    <col min="14593" max="14596" width="4.75" style="526" customWidth="1"/>
    <col min="14597" max="14597" width="3.875" style="526" customWidth="1"/>
    <col min="14598" max="14599" width="4.75" style="526" customWidth="1"/>
    <col min="14600" max="14600" width="4.25" style="526" customWidth="1"/>
    <col min="14601" max="14601" width="4.75" style="526" customWidth="1"/>
    <col min="14602" max="14602" width="9.25" style="526" customWidth="1"/>
    <col min="14603" max="14603" width="4.625" style="526" customWidth="1"/>
    <col min="14604" max="14604" width="5.125" style="526" customWidth="1"/>
    <col min="14605" max="14605" width="5.625" style="526" customWidth="1"/>
    <col min="14606" max="14606" width="4.125" style="526" customWidth="1"/>
    <col min="14607" max="14608" width="8.625" style="526" customWidth="1"/>
    <col min="14609" max="14610" width="7.375" style="526" customWidth="1"/>
    <col min="14611" max="14848" width="9" style="526"/>
    <col min="14849" max="14852" width="4.75" style="526" customWidth="1"/>
    <col min="14853" max="14853" width="3.875" style="526" customWidth="1"/>
    <col min="14854" max="14855" width="4.75" style="526" customWidth="1"/>
    <col min="14856" max="14856" width="4.25" style="526" customWidth="1"/>
    <col min="14857" max="14857" width="4.75" style="526" customWidth="1"/>
    <col min="14858" max="14858" width="9.25" style="526" customWidth="1"/>
    <col min="14859" max="14859" width="4.625" style="526" customWidth="1"/>
    <col min="14860" max="14860" width="5.125" style="526" customWidth="1"/>
    <col min="14861" max="14861" width="5.625" style="526" customWidth="1"/>
    <col min="14862" max="14862" width="4.125" style="526" customWidth="1"/>
    <col min="14863" max="14864" width="8.625" style="526" customWidth="1"/>
    <col min="14865" max="14866" width="7.375" style="526" customWidth="1"/>
    <col min="14867" max="15104" width="9" style="526"/>
    <col min="15105" max="15108" width="4.75" style="526" customWidth="1"/>
    <col min="15109" max="15109" width="3.875" style="526" customWidth="1"/>
    <col min="15110" max="15111" width="4.75" style="526" customWidth="1"/>
    <col min="15112" max="15112" width="4.25" style="526" customWidth="1"/>
    <col min="15113" max="15113" width="4.75" style="526" customWidth="1"/>
    <col min="15114" max="15114" width="9.25" style="526" customWidth="1"/>
    <col min="15115" max="15115" width="4.625" style="526" customWidth="1"/>
    <col min="15116" max="15116" width="5.125" style="526" customWidth="1"/>
    <col min="15117" max="15117" width="5.625" style="526" customWidth="1"/>
    <col min="15118" max="15118" width="4.125" style="526" customWidth="1"/>
    <col min="15119" max="15120" width="8.625" style="526" customWidth="1"/>
    <col min="15121" max="15122" width="7.375" style="526" customWidth="1"/>
    <col min="15123" max="15360" width="9" style="526"/>
    <col min="15361" max="15364" width="4.75" style="526" customWidth="1"/>
    <col min="15365" max="15365" width="3.875" style="526" customWidth="1"/>
    <col min="15366" max="15367" width="4.75" style="526" customWidth="1"/>
    <col min="15368" max="15368" width="4.25" style="526" customWidth="1"/>
    <col min="15369" max="15369" width="4.75" style="526" customWidth="1"/>
    <col min="15370" max="15370" width="9.25" style="526" customWidth="1"/>
    <col min="15371" max="15371" width="4.625" style="526" customWidth="1"/>
    <col min="15372" max="15372" width="5.125" style="526" customWidth="1"/>
    <col min="15373" max="15373" width="5.625" style="526" customWidth="1"/>
    <col min="15374" max="15374" width="4.125" style="526" customWidth="1"/>
    <col min="15375" max="15376" width="8.625" style="526" customWidth="1"/>
    <col min="15377" max="15378" width="7.375" style="526" customWidth="1"/>
    <col min="15379" max="15616" width="9" style="526"/>
    <col min="15617" max="15620" width="4.75" style="526" customWidth="1"/>
    <col min="15621" max="15621" width="3.875" style="526" customWidth="1"/>
    <col min="15622" max="15623" width="4.75" style="526" customWidth="1"/>
    <col min="15624" max="15624" width="4.25" style="526" customWidth="1"/>
    <col min="15625" max="15625" width="4.75" style="526" customWidth="1"/>
    <col min="15626" max="15626" width="9.25" style="526" customWidth="1"/>
    <col min="15627" max="15627" width="4.625" style="526" customWidth="1"/>
    <col min="15628" max="15628" width="5.125" style="526" customWidth="1"/>
    <col min="15629" max="15629" width="5.625" style="526" customWidth="1"/>
    <col min="15630" max="15630" width="4.125" style="526" customWidth="1"/>
    <col min="15631" max="15632" width="8.625" style="526" customWidth="1"/>
    <col min="15633" max="15634" width="7.375" style="526" customWidth="1"/>
    <col min="15635" max="15872" width="9" style="526"/>
    <col min="15873" max="15876" width="4.75" style="526" customWidth="1"/>
    <col min="15877" max="15877" width="3.875" style="526" customWidth="1"/>
    <col min="15878" max="15879" width="4.75" style="526" customWidth="1"/>
    <col min="15880" max="15880" width="4.25" style="526" customWidth="1"/>
    <col min="15881" max="15881" width="4.75" style="526" customWidth="1"/>
    <col min="15882" max="15882" width="9.25" style="526" customWidth="1"/>
    <col min="15883" max="15883" width="4.625" style="526" customWidth="1"/>
    <col min="15884" max="15884" width="5.125" style="526" customWidth="1"/>
    <col min="15885" max="15885" width="5.625" style="526" customWidth="1"/>
    <col min="15886" max="15886" width="4.125" style="526" customWidth="1"/>
    <col min="15887" max="15888" width="8.625" style="526" customWidth="1"/>
    <col min="15889" max="15890" width="7.375" style="526" customWidth="1"/>
    <col min="15891" max="16128" width="9" style="526"/>
    <col min="16129" max="16132" width="4.75" style="526" customWidth="1"/>
    <col min="16133" max="16133" width="3.875" style="526" customWidth="1"/>
    <col min="16134" max="16135" width="4.75" style="526" customWidth="1"/>
    <col min="16136" max="16136" width="4.25" style="526" customWidth="1"/>
    <col min="16137" max="16137" width="4.75" style="526" customWidth="1"/>
    <col min="16138" max="16138" width="9.25" style="526" customWidth="1"/>
    <col min="16139" max="16139" width="4.625" style="526" customWidth="1"/>
    <col min="16140" max="16140" width="5.125" style="526" customWidth="1"/>
    <col min="16141" max="16141" width="5.625" style="526" customWidth="1"/>
    <col min="16142" max="16142" width="4.125" style="526" customWidth="1"/>
    <col min="16143" max="16144" width="8.625" style="526" customWidth="1"/>
    <col min="16145" max="16146" width="7.375" style="526" customWidth="1"/>
    <col min="16147" max="16384" width="9" style="526"/>
  </cols>
  <sheetData>
    <row r="1" spans="1:19" ht="17.25">
      <c r="A1" s="824" t="s">
        <v>346</v>
      </c>
      <c r="B1" s="825"/>
      <c r="C1" s="825"/>
      <c r="D1" s="825"/>
      <c r="E1" s="825"/>
      <c r="F1" s="825"/>
      <c r="G1" s="825"/>
      <c r="H1" s="825"/>
      <c r="I1" s="825"/>
      <c r="J1" s="825"/>
      <c r="K1" s="825"/>
      <c r="L1" s="825"/>
      <c r="M1" s="825"/>
      <c r="N1" s="825"/>
      <c r="O1" s="825"/>
      <c r="P1" s="825"/>
      <c r="Q1" s="825"/>
      <c r="R1" s="826"/>
      <c r="S1" s="525"/>
    </row>
    <row r="2" spans="1:19">
      <c r="A2" s="827" t="s">
        <v>396</v>
      </c>
      <c r="B2" s="828"/>
      <c r="C2" s="828"/>
      <c r="D2" s="828"/>
      <c r="E2" s="828"/>
      <c r="F2" s="828"/>
      <c r="G2" s="828"/>
      <c r="H2" s="828"/>
      <c r="I2" s="828"/>
      <c r="J2" s="828"/>
      <c r="K2" s="828"/>
      <c r="L2" s="828"/>
      <c r="M2" s="828"/>
      <c r="N2" s="828"/>
      <c r="O2" s="828"/>
      <c r="P2" s="828"/>
      <c r="Q2" s="828"/>
      <c r="R2" s="829"/>
      <c r="S2" s="525"/>
    </row>
    <row r="3" spans="1:19">
      <c r="A3" s="830" t="s">
        <v>401</v>
      </c>
      <c r="B3" s="831"/>
      <c r="C3" s="831"/>
      <c r="D3" s="831"/>
      <c r="E3" s="831"/>
      <c r="F3" s="831"/>
      <c r="G3" s="831"/>
      <c r="H3" s="831"/>
      <c r="I3" s="831"/>
      <c r="J3" s="831"/>
      <c r="K3" s="831"/>
      <c r="L3" s="831"/>
      <c r="M3" s="831"/>
      <c r="N3" s="831"/>
      <c r="O3" s="831"/>
      <c r="P3" s="831"/>
      <c r="Q3" s="831"/>
      <c r="R3" s="832"/>
      <c r="S3" s="525"/>
    </row>
    <row r="4" spans="1:19">
      <c r="A4" s="833"/>
      <c r="B4" s="834"/>
      <c r="C4" s="834"/>
      <c r="D4" s="834"/>
      <c r="E4" s="834"/>
      <c r="F4" s="834"/>
      <c r="G4" s="834"/>
      <c r="H4" s="834"/>
      <c r="I4" s="834"/>
      <c r="J4" s="834"/>
      <c r="K4" s="834"/>
      <c r="L4" s="834"/>
      <c r="M4" s="834"/>
      <c r="N4" s="834"/>
      <c r="O4" s="834"/>
      <c r="P4" s="834"/>
      <c r="Q4" s="834"/>
      <c r="R4" s="835"/>
      <c r="S4" s="525"/>
    </row>
    <row r="5" spans="1:19">
      <c r="A5" s="830" t="s">
        <v>347</v>
      </c>
      <c r="B5" s="831"/>
      <c r="C5" s="831"/>
      <c r="D5" s="831"/>
      <c r="E5" s="831"/>
      <c r="F5" s="831"/>
      <c r="G5" s="831"/>
      <c r="H5" s="831"/>
      <c r="I5" s="831"/>
      <c r="J5" s="831"/>
      <c r="K5" s="831"/>
      <c r="L5" s="831"/>
      <c r="M5" s="831"/>
      <c r="N5" s="831"/>
      <c r="O5" s="831"/>
      <c r="P5" s="831"/>
      <c r="Q5" s="831"/>
      <c r="R5" s="832"/>
      <c r="S5" s="525"/>
    </row>
    <row r="6" spans="1:19" ht="26.25" customHeight="1">
      <c r="A6" s="855"/>
      <c r="B6" s="856"/>
      <c r="C6" s="527" t="s">
        <v>348</v>
      </c>
      <c r="D6" s="857"/>
      <c r="E6" s="857"/>
      <c r="F6" s="857"/>
      <c r="G6" s="857"/>
      <c r="H6" s="857"/>
      <c r="I6" s="857"/>
      <c r="J6" s="857"/>
      <c r="K6" s="857"/>
      <c r="L6" s="857"/>
      <c r="M6" s="857"/>
      <c r="N6" s="857"/>
      <c r="O6" s="857"/>
      <c r="P6" s="857"/>
      <c r="Q6" s="858"/>
      <c r="R6" s="528"/>
      <c r="S6" s="529"/>
    </row>
    <row r="7" spans="1:19" ht="15" customHeight="1">
      <c r="A7" s="855"/>
      <c r="B7" s="856"/>
      <c r="C7" s="859" t="s">
        <v>349</v>
      </c>
      <c r="D7" s="861" t="s">
        <v>350</v>
      </c>
      <c r="E7" s="862"/>
      <c r="F7" s="862"/>
      <c r="G7" s="863"/>
      <c r="H7" s="867" t="s">
        <v>351</v>
      </c>
      <c r="I7" s="868"/>
      <c r="J7" s="870"/>
      <c r="K7" s="862"/>
      <c r="L7" s="862"/>
      <c r="M7" s="862"/>
      <c r="N7" s="862"/>
      <c r="O7" s="862"/>
      <c r="P7" s="862"/>
      <c r="Q7" s="871" t="s">
        <v>352</v>
      </c>
      <c r="R7" s="836"/>
      <c r="S7" s="837"/>
    </row>
    <row r="8" spans="1:19" ht="15" customHeight="1">
      <c r="A8" s="855"/>
      <c r="B8" s="856"/>
      <c r="C8" s="860"/>
      <c r="D8" s="864"/>
      <c r="E8" s="865"/>
      <c r="F8" s="865"/>
      <c r="G8" s="866"/>
      <c r="H8" s="860"/>
      <c r="I8" s="869"/>
      <c r="J8" s="864"/>
      <c r="K8" s="865"/>
      <c r="L8" s="865"/>
      <c r="M8" s="865"/>
      <c r="N8" s="865"/>
      <c r="O8" s="865"/>
      <c r="P8" s="865"/>
      <c r="Q8" s="872"/>
      <c r="R8" s="836"/>
      <c r="S8" s="837"/>
    </row>
    <row r="9" spans="1:19">
      <c r="A9" s="838"/>
      <c r="B9" s="839"/>
      <c r="C9" s="839"/>
      <c r="D9" s="839"/>
      <c r="E9" s="839"/>
      <c r="F9" s="839"/>
      <c r="G9" s="839"/>
      <c r="H9" s="839"/>
      <c r="I9" s="839"/>
      <c r="J9" s="839"/>
      <c r="K9" s="839"/>
      <c r="L9" s="839"/>
      <c r="M9" s="839"/>
      <c r="N9" s="839"/>
      <c r="O9" s="839"/>
      <c r="P9" s="839"/>
      <c r="Q9" s="839"/>
      <c r="R9" s="840"/>
      <c r="S9" s="529"/>
    </row>
    <row r="10" spans="1:19" ht="32.25" customHeight="1" thickBot="1">
      <c r="A10" s="530" t="s">
        <v>353</v>
      </c>
      <c r="B10" s="841"/>
      <c r="C10" s="842"/>
      <c r="D10" s="842"/>
      <c r="E10" s="842"/>
      <c r="F10" s="842"/>
      <c r="G10" s="842"/>
      <c r="H10" s="842"/>
      <c r="I10" s="842"/>
      <c r="J10" s="842"/>
      <c r="K10" s="842"/>
      <c r="L10" s="842"/>
      <c r="M10" s="842"/>
      <c r="N10" s="842"/>
      <c r="O10" s="842"/>
      <c r="P10" s="842"/>
      <c r="Q10" s="842"/>
      <c r="R10" s="843"/>
      <c r="S10" s="529"/>
    </row>
    <row r="11" spans="1:19" ht="14.25" thickTop="1">
      <c r="A11" s="844" t="s">
        <v>354</v>
      </c>
      <c r="B11" s="847" t="s">
        <v>355</v>
      </c>
      <c r="C11" s="847"/>
      <c r="D11" s="848"/>
      <c r="E11" s="851"/>
      <c r="F11" s="531" t="s">
        <v>356</v>
      </c>
      <c r="G11" s="852" t="s">
        <v>357</v>
      </c>
      <c r="H11" s="853"/>
      <c r="I11" s="853"/>
      <c r="J11" s="854"/>
      <c r="K11" s="852" t="s">
        <v>358</v>
      </c>
      <c r="L11" s="853"/>
      <c r="M11" s="853"/>
      <c r="N11" s="854"/>
      <c r="O11" s="853" t="s">
        <v>359</v>
      </c>
      <c r="P11" s="853"/>
      <c r="Q11" s="852" t="s">
        <v>360</v>
      </c>
      <c r="R11" s="888"/>
      <c r="S11" s="529"/>
    </row>
    <row r="12" spans="1:19">
      <c r="A12" s="845"/>
      <c r="B12" s="849"/>
      <c r="C12" s="849"/>
      <c r="D12" s="850"/>
      <c r="E12" s="851"/>
      <c r="F12" s="889" t="s">
        <v>361</v>
      </c>
      <c r="G12" s="892" t="s">
        <v>361</v>
      </c>
      <c r="H12" s="893"/>
      <c r="I12" s="874"/>
      <c r="J12" s="874"/>
      <c r="K12" s="892" t="s">
        <v>361</v>
      </c>
      <c r="L12" s="874"/>
      <c r="M12" s="874"/>
      <c r="N12" s="897"/>
      <c r="O12" s="899"/>
      <c r="P12" s="900"/>
      <c r="Q12" s="903"/>
      <c r="R12" s="904"/>
      <c r="S12" s="529"/>
    </row>
    <row r="13" spans="1:19">
      <c r="A13" s="845"/>
      <c r="B13" s="873"/>
      <c r="C13" s="873"/>
      <c r="D13" s="873"/>
      <c r="E13" s="851"/>
      <c r="F13" s="890"/>
      <c r="G13" s="894"/>
      <c r="H13" s="895"/>
      <c r="I13" s="876"/>
      <c r="J13" s="876"/>
      <c r="K13" s="894"/>
      <c r="L13" s="876"/>
      <c r="M13" s="876"/>
      <c r="N13" s="898"/>
      <c r="O13" s="901"/>
      <c r="P13" s="902"/>
      <c r="Q13" s="905"/>
      <c r="R13" s="906"/>
      <c r="S13" s="529"/>
    </row>
    <row r="14" spans="1:19">
      <c r="A14" s="845"/>
      <c r="B14" s="874"/>
      <c r="C14" s="874"/>
      <c r="D14" s="875"/>
      <c r="E14" s="851"/>
      <c r="F14" s="891"/>
      <c r="G14" s="896"/>
      <c r="H14" s="880"/>
      <c r="I14" s="880" t="s">
        <v>362</v>
      </c>
      <c r="J14" s="880"/>
      <c r="K14" s="896"/>
      <c r="L14" s="881" t="s">
        <v>363</v>
      </c>
      <c r="M14" s="881"/>
      <c r="N14" s="882"/>
      <c r="O14" s="883" t="s">
        <v>43</v>
      </c>
      <c r="P14" s="884"/>
      <c r="Q14" s="907"/>
      <c r="R14" s="908"/>
      <c r="S14" s="532"/>
    </row>
    <row r="15" spans="1:19">
      <c r="A15" s="845"/>
      <c r="B15" s="876"/>
      <c r="C15" s="876"/>
      <c r="D15" s="877"/>
      <c r="E15" s="851"/>
      <c r="F15" s="533"/>
      <c r="G15" s="885"/>
      <c r="H15" s="886"/>
      <c r="I15" s="886"/>
      <c r="J15" s="887"/>
      <c r="K15" s="885"/>
      <c r="L15" s="886"/>
      <c r="M15" s="886"/>
      <c r="N15" s="887"/>
      <c r="O15" s="885"/>
      <c r="P15" s="887"/>
      <c r="Q15" s="910"/>
      <c r="R15" s="911"/>
      <c r="S15" s="529"/>
    </row>
    <row r="16" spans="1:19">
      <c r="A16" s="845"/>
      <c r="B16" s="878"/>
      <c r="C16" s="878"/>
      <c r="D16" s="879"/>
      <c r="E16" s="851"/>
      <c r="F16" s="912" t="s">
        <v>361</v>
      </c>
      <c r="G16" s="893" t="s">
        <v>361</v>
      </c>
      <c r="H16" s="893"/>
      <c r="I16" s="874"/>
      <c r="J16" s="897"/>
      <c r="K16" s="892" t="s">
        <v>361</v>
      </c>
      <c r="L16" s="874"/>
      <c r="M16" s="874"/>
      <c r="N16" s="897"/>
      <c r="O16" s="899"/>
      <c r="P16" s="900"/>
      <c r="Q16" s="903"/>
      <c r="R16" s="904"/>
      <c r="S16" s="529"/>
    </row>
    <row r="17" spans="1:19">
      <c r="A17" s="845"/>
      <c r="B17" s="873"/>
      <c r="C17" s="873"/>
      <c r="D17" s="873"/>
      <c r="E17" s="851"/>
      <c r="F17" s="913"/>
      <c r="G17" s="895"/>
      <c r="H17" s="895"/>
      <c r="I17" s="876"/>
      <c r="J17" s="898"/>
      <c r="K17" s="894"/>
      <c r="L17" s="876"/>
      <c r="M17" s="876"/>
      <c r="N17" s="898"/>
      <c r="O17" s="901"/>
      <c r="P17" s="902"/>
      <c r="Q17" s="905"/>
      <c r="R17" s="906"/>
      <c r="S17" s="529"/>
    </row>
    <row r="18" spans="1:19">
      <c r="A18" s="845"/>
      <c r="B18" s="874"/>
      <c r="C18" s="874"/>
      <c r="D18" s="875"/>
      <c r="E18" s="851"/>
      <c r="F18" s="914"/>
      <c r="G18" s="880"/>
      <c r="H18" s="880"/>
      <c r="I18" s="880" t="s">
        <v>362</v>
      </c>
      <c r="J18" s="909"/>
      <c r="K18" s="896"/>
      <c r="L18" s="881" t="s">
        <v>363</v>
      </c>
      <c r="M18" s="881"/>
      <c r="N18" s="882"/>
      <c r="O18" s="883" t="s">
        <v>43</v>
      </c>
      <c r="P18" s="884"/>
      <c r="Q18" s="907"/>
      <c r="R18" s="908"/>
      <c r="S18" s="529"/>
    </row>
    <row r="19" spans="1:19">
      <c r="A19" s="845"/>
      <c r="B19" s="876"/>
      <c r="C19" s="876"/>
      <c r="D19" s="877"/>
      <c r="E19" s="851"/>
      <c r="F19" s="533"/>
      <c r="G19" s="885"/>
      <c r="H19" s="886"/>
      <c r="I19" s="886"/>
      <c r="J19" s="887"/>
      <c r="K19" s="910"/>
      <c r="L19" s="910"/>
      <c r="M19" s="910"/>
      <c r="N19" s="910"/>
      <c r="O19" s="885"/>
      <c r="P19" s="886"/>
      <c r="Q19" s="885"/>
      <c r="R19" s="916"/>
      <c r="S19" s="529"/>
    </row>
    <row r="20" spans="1:19">
      <c r="A20" s="845"/>
      <c r="B20" s="878"/>
      <c r="C20" s="878"/>
      <c r="D20" s="879"/>
      <c r="E20" s="851"/>
      <c r="F20" s="912" t="s">
        <v>361</v>
      </c>
      <c r="G20" s="892" t="s">
        <v>361</v>
      </c>
      <c r="H20" s="893"/>
      <c r="I20" s="874"/>
      <c r="J20" s="897"/>
      <c r="K20" s="893" t="s">
        <v>361</v>
      </c>
      <c r="L20" s="874"/>
      <c r="M20" s="874"/>
      <c r="N20" s="897"/>
      <c r="O20" s="917"/>
      <c r="P20" s="900"/>
      <c r="Q20" s="874"/>
      <c r="R20" s="904"/>
      <c r="S20" s="529"/>
    </row>
    <row r="21" spans="1:19">
      <c r="A21" s="845"/>
      <c r="B21" s="873"/>
      <c r="C21" s="873"/>
      <c r="D21" s="873"/>
      <c r="E21" s="851"/>
      <c r="F21" s="913"/>
      <c r="G21" s="894"/>
      <c r="H21" s="895"/>
      <c r="I21" s="876"/>
      <c r="J21" s="898"/>
      <c r="K21" s="895"/>
      <c r="L21" s="876"/>
      <c r="M21" s="876"/>
      <c r="N21" s="898"/>
      <c r="O21" s="901"/>
      <c r="P21" s="902"/>
      <c r="Q21" s="876"/>
      <c r="R21" s="906"/>
      <c r="S21" s="529"/>
    </row>
    <row r="22" spans="1:19">
      <c r="A22" s="845"/>
      <c r="B22" s="874"/>
      <c r="C22" s="874"/>
      <c r="D22" s="875"/>
      <c r="E22" s="851"/>
      <c r="F22" s="914"/>
      <c r="G22" s="896"/>
      <c r="H22" s="880"/>
      <c r="I22" s="880" t="s">
        <v>362</v>
      </c>
      <c r="J22" s="909"/>
      <c r="K22" s="880"/>
      <c r="L22" s="881" t="s">
        <v>363</v>
      </c>
      <c r="M22" s="881"/>
      <c r="N22" s="882"/>
      <c r="O22" s="883" t="s">
        <v>43</v>
      </c>
      <c r="P22" s="915"/>
      <c r="Q22" s="878"/>
      <c r="R22" s="908"/>
      <c r="S22" s="529"/>
    </row>
    <row r="23" spans="1:19">
      <c r="A23" s="845"/>
      <c r="B23" s="876"/>
      <c r="C23" s="876"/>
      <c r="D23" s="877"/>
      <c r="E23" s="851"/>
      <c r="F23" s="533"/>
      <c r="G23" s="885"/>
      <c r="H23" s="886"/>
      <c r="I23" s="886"/>
      <c r="J23" s="887"/>
      <c r="K23" s="910"/>
      <c r="L23" s="910"/>
      <c r="M23" s="910"/>
      <c r="N23" s="910"/>
      <c r="O23" s="885"/>
      <c r="P23" s="886"/>
      <c r="Q23" s="885"/>
      <c r="R23" s="916"/>
      <c r="S23" s="529"/>
    </row>
    <row r="24" spans="1:19">
      <c r="A24" s="845"/>
      <c r="B24" s="878"/>
      <c r="C24" s="878"/>
      <c r="D24" s="879"/>
      <c r="E24" s="851"/>
      <c r="F24" s="889" t="s">
        <v>361</v>
      </c>
      <c r="G24" s="892" t="s">
        <v>361</v>
      </c>
      <c r="H24" s="893"/>
      <c r="I24" s="918"/>
      <c r="J24" s="919"/>
      <c r="K24" s="892" t="s">
        <v>361</v>
      </c>
      <c r="L24" s="874"/>
      <c r="M24" s="874"/>
      <c r="N24" s="874"/>
      <c r="O24" s="917"/>
      <c r="P24" s="900"/>
      <c r="Q24" s="903"/>
      <c r="R24" s="904"/>
      <c r="S24" s="529"/>
    </row>
    <row r="25" spans="1:19">
      <c r="A25" s="845"/>
      <c r="B25" s="873"/>
      <c r="C25" s="873"/>
      <c r="D25" s="873"/>
      <c r="E25" s="851"/>
      <c r="F25" s="890"/>
      <c r="G25" s="894"/>
      <c r="H25" s="895"/>
      <c r="I25" s="920"/>
      <c r="J25" s="921"/>
      <c r="K25" s="894"/>
      <c r="L25" s="876"/>
      <c r="M25" s="876"/>
      <c r="N25" s="876"/>
      <c r="O25" s="901"/>
      <c r="P25" s="902"/>
      <c r="Q25" s="905"/>
      <c r="R25" s="906"/>
      <c r="S25" s="529"/>
    </row>
    <row r="26" spans="1:19">
      <c r="A26" s="845"/>
      <c r="B26" s="874"/>
      <c r="C26" s="874"/>
      <c r="D26" s="875"/>
      <c r="E26" s="851"/>
      <c r="F26" s="891"/>
      <c r="G26" s="896"/>
      <c r="H26" s="880"/>
      <c r="I26" s="880" t="s">
        <v>362</v>
      </c>
      <c r="J26" s="909"/>
      <c r="K26" s="896"/>
      <c r="L26" s="881" t="s">
        <v>363</v>
      </c>
      <c r="M26" s="881"/>
      <c r="N26" s="882"/>
      <c r="O26" s="883" t="s">
        <v>43</v>
      </c>
      <c r="P26" s="884"/>
      <c r="Q26" s="907"/>
      <c r="R26" s="908"/>
      <c r="S26" s="529"/>
    </row>
    <row r="27" spans="1:19">
      <c r="A27" s="845"/>
      <c r="B27" s="876"/>
      <c r="C27" s="876"/>
      <c r="D27" s="877"/>
      <c r="E27" s="851"/>
      <c r="F27" s="534"/>
      <c r="G27" s="910"/>
      <c r="H27" s="910"/>
      <c r="I27" s="910"/>
      <c r="J27" s="910"/>
      <c r="K27" s="885"/>
      <c r="L27" s="886"/>
      <c r="M27" s="886"/>
      <c r="N27" s="887"/>
      <c r="O27" s="885"/>
      <c r="P27" s="887"/>
      <c r="Q27" s="910"/>
      <c r="R27" s="911"/>
      <c r="S27" s="529"/>
    </row>
    <row r="28" spans="1:19">
      <c r="A28" s="845"/>
      <c r="B28" s="878"/>
      <c r="C28" s="878"/>
      <c r="D28" s="879"/>
      <c r="E28" s="851"/>
      <c r="F28" s="912" t="s">
        <v>361</v>
      </c>
      <c r="G28" s="892" t="s">
        <v>361</v>
      </c>
      <c r="H28" s="893"/>
      <c r="I28" s="874"/>
      <c r="J28" s="897"/>
      <c r="K28" s="892" t="s">
        <v>361</v>
      </c>
      <c r="L28" s="874"/>
      <c r="M28" s="874"/>
      <c r="N28" s="897"/>
      <c r="O28" s="917"/>
      <c r="P28" s="900"/>
      <c r="Q28" s="903"/>
      <c r="R28" s="904"/>
      <c r="S28" s="529"/>
    </row>
    <row r="29" spans="1:19">
      <c r="A29" s="845"/>
      <c r="B29" s="922"/>
      <c r="C29" s="922"/>
      <c r="D29" s="922"/>
      <c r="E29" s="851"/>
      <c r="F29" s="913"/>
      <c r="G29" s="894"/>
      <c r="H29" s="895"/>
      <c r="I29" s="876"/>
      <c r="J29" s="898"/>
      <c r="K29" s="894"/>
      <c r="L29" s="876"/>
      <c r="M29" s="876"/>
      <c r="N29" s="898"/>
      <c r="O29" s="901"/>
      <c r="P29" s="902"/>
      <c r="Q29" s="905"/>
      <c r="R29" s="906"/>
      <c r="S29" s="529"/>
    </row>
    <row r="30" spans="1:19">
      <c r="A30" s="845"/>
      <c r="B30" s="923"/>
      <c r="C30" s="923"/>
      <c r="D30" s="924"/>
      <c r="E30" s="851"/>
      <c r="F30" s="914"/>
      <c r="G30" s="896"/>
      <c r="H30" s="880"/>
      <c r="I30" s="880" t="s">
        <v>362</v>
      </c>
      <c r="J30" s="880"/>
      <c r="K30" s="896"/>
      <c r="L30" s="881" t="s">
        <v>363</v>
      </c>
      <c r="M30" s="881"/>
      <c r="N30" s="882"/>
      <c r="O30" s="884" t="s">
        <v>43</v>
      </c>
      <c r="P30" s="884"/>
      <c r="Q30" s="907"/>
      <c r="R30" s="908"/>
      <c r="S30" s="529"/>
    </row>
    <row r="31" spans="1:19">
      <c r="A31" s="845"/>
      <c r="B31" s="925"/>
      <c r="C31" s="925"/>
      <c r="D31" s="926"/>
      <c r="E31" s="851"/>
      <c r="F31" s="927" t="s">
        <v>364</v>
      </c>
      <c r="G31" s="927"/>
      <c r="H31" s="927"/>
      <c r="I31" s="927"/>
      <c r="J31" s="927"/>
      <c r="K31" s="927"/>
      <c r="L31" s="927"/>
      <c r="M31" s="927"/>
      <c r="N31" s="927"/>
      <c r="O31" s="929">
        <f>SUM(O12:O28)</f>
        <v>0</v>
      </c>
      <c r="P31" s="930"/>
      <c r="Q31" s="876"/>
      <c r="R31" s="906"/>
      <c r="S31" s="529"/>
    </row>
    <row r="32" spans="1:19" ht="14.25" thickBot="1">
      <c r="A32" s="846"/>
      <c r="B32" s="925"/>
      <c r="C32" s="925"/>
      <c r="D32" s="926"/>
      <c r="E32" s="851"/>
      <c r="F32" s="928"/>
      <c r="G32" s="928"/>
      <c r="H32" s="928"/>
      <c r="I32" s="928"/>
      <c r="J32" s="928"/>
      <c r="K32" s="928"/>
      <c r="L32" s="928"/>
      <c r="M32" s="928"/>
      <c r="N32" s="928"/>
      <c r="O32" s="931"/>
      <c r="P32" s="932"/>
      <c r="Q32" s="876"/>
      <c r="R32" s="906"/>
      <c r="S32" s="529"/>
    </row>
    <row r="33" spans="1:20" ht="18.75" customHeight="1" thickTop="1">
      <c r="A33" s="934" t="s">
        <v>404</v>
      </c>
      <c r="B33" s="935"/>
      <c r="C33" s="936"/>
      <c r="D33" s="936"/>
      <c r="E33" s="936"/>
      <c r="F33" s="936"/>
      <c r="G33" s="936"/>
      <c r="H33" s="936"/>
      <c r="I33" s="936"/>
      <c r="J33" s="936"/>
      <c r="K33" s="936"/>
      <c r="L33" s="936"/>
      <c r="M33" s="936"/>
      <c r="N33" s="936"/>
      <c r="O33" s="936"/>
      <c r="P33" s="936"/>
      <c r="Q33" s="936"/>
      <c r="R33" s="937"/>
      <c r="S33" s="529"/>
    </row>
    <row r="34" spans="1:20" ht="194.25" customHeight="1" thickBot="1">
      <c r="A34" s="934"/>
      <c r="B34" s="938" t="s">
        <v>366</v>
      </c>
      <c r="C34" s="939"/>
      <c r="D34" s="939"/>
      <c r="E34" s="939"/>
      <c r="F34" s="939"/>
      <c r="G34" s="939"/>
      <c r="H34" s="939"/>
      <c r="I34" s="939"/>
      <c r="J34" s="939"/>
      <c r="K34" s="939"/>
      <c r="L34" s="939"/>
      <c r="M34" s="939"/>
      <c r="N34" s="939"/>
      <c r="O34" s="939"/>
      <c r="P34" s="939"/>
      <c r="Q34" s="939"/>
      <c r="R34" s="940"/>
      <c r="S34" s="529"/>
    </row>
    <row r="35" spans="1:20" ht="114.75" customHeight="1" thickTop="1" thickBot="1">
      <c r="A35" s="941" t="s">
        <v>367</v>
      </c>
      <c r="B35" s="942"/>
      <c r="C35" s="942"/>
      <c r="D35" s="942"/>
      <c r="E35" s="942"/>
      <c r="F35" s="942"/>
      <c r="G35" s="942"/>
      <c r="H35" s="942"/>
      <c r="I35" s="942"/>
      <c r="J35" s="942"/>
      <c r="K35" s="942"/>
      <c r="L35" s="942"/>
      <c r="M35" s="942"/>
      <c r="N35" s="942"/>
      <c r="O35" s="942"/>
      <c r="P35" s="942"/>
      <c r="Q35" s="942"/>
      <c r="R35" s="943"/>
      <c r="S35" s="529"/>
    </row>
    <row r="36" spans="1:20" ht="8.25" customHeight="1">
      <c r="A36" s="535"/>
      <c r="B36" s="535"/>
      <c r="C36" s="535"/>
      <c r="D36" s="535"/>
      <c r="E36" s="535"/>
      <c r="F36" s="535"/>
      <c r="G36" s="535"/>
      <c r="H36" s="535"/>
      <c r="I36" s="535"/>
      <c r="J36" s="535"/>
      <c r="K36" s="535"/>
      <c r="L36" s="535"/>
      <c r="M36" s="535"/>
      <c r="N36" s="535"/>
      <c r="O36" s="535"/>
      <c r="P36" s="535"/>
      <c r="Q36" s="535"/>
      <c r="R36" s="535"/>
      <c r="S36" s="529"/>
    </row>
    <row r="37" spans="1:20">
      <c r="B37" s="536"/>
      <c r="C37" s="529"/>
      <c r="D37" s="529"/>
      <c r="E37" s="529"/>
      <c r="F37" s="529"/>
      <c r="G37" s="529"/>
      <c r="H37" s="529"/>
      <c r="I37" s="529"/>
      <c r="J37" s="529"/>
      <c r="K37" s="536"/>
      <c r="L37" s="529"/>
      <c r="M37" s="536"/>
      <c r="N37" s="529"/>
      <c r="O37" s="529"/>
      <c r="P37" s="529"/>
      <c r="Q37" s="529"/>
      <c r="R37" s="529"/>
      <c r="S37" s="529"/>
      <c r="T37" s="532"/>
    </row>
    <row r="38" spans="1:20" ht="22.5" customHeight="1">
      <c r="K38" s="944"/>
      <c r="L38" s="945"/>
      <c r="M38" s="944"/>
      <c r="N38" s="945"/>
      <c r="O38" s="537"/>
      <c r="P38" s="537"/>
      <c r="Q38" s="946"/>
      <c r="R38" s="946"/>
    </row>
    <row r="39" spans="1:20" ht="45" customHeight="1">
      <c r="K39" s="933"/>
      <c r="L39" s="933"/>
      <c r="M39" s="933"/>
      <c r="N39" s="933"/>
      <c r="O39" s="538"/>
      <c r="P39" s="538"/>
      <c r="Q39" s="539"/>
      <c r="R39" s="539"/>
      <c r="S39" s="540"/>
    </row>
    <row r="40" spans="1:20">
      <c r="A40" s="541"/>
      <c r="P40" s="540"/>
      <c r="Q40" s="540"/>
      <c r="R40" s="540"/>
    </row>
    <row r="41" spans="1:20">
      <c r="A41" s="541"/>
    </row>
    <row r="42" spans="1:20">
      <c r="A42" s="541"/>
    </row>
    <row r="80" spans="1:5">
      <c r="A80" s="540"/>
      <c r="B80" s="540"/>
      <c r="C80" s="540"/>
      <c r="D80" s="540"/>
      <c r="E80" s="540"/>
    </row>
    <row r="81" spans="1:18">
      <c r="A81" s="540"/>
      <c r="B81" s="540"/>
      <c r="C81" s="540"/>
      <c r="D81" s="540"/>
      <c r="E81" s="540"/>
      <c r="F81" s="540"/>
      <c r="G81" s="540"/>
      <c r="H81" s="540"/>
      <c r="I81" s="540"/>
      <c r="J81" s="540"/>
      <c r="K81" s="540"/>
      <c r="L81" s="540"/>
      <c r="M81" s="540"/>
      <c r="N81" s="540"/>
      <c r="O81" s="540"/>
      <c r="P81" s="540"/>
      <c r="Q81" s="540"/>
      <c r="R81" s="540"/>
    </row>
    <row r="82" spans="1:18">
      <c r="A82" s="540"/>
      <c r="B82" s="540"/>
      <c r="C82" s="540"/>
      <c r="D82" s="540"/>
      <c r="E82" s="540"/>
      <c r="F82" s="540"/>
      <c r="G82" s="540"/>
      <c r="H82" s="540"/>
      <c r="I82" s="540"/>
      <c r="J82" s="540"/>
      <c r="K82" s="540"/>
      <c r="L82" s="540"/>
      <c r="M82" s="540"/>
      <c r="N82" s="540"/>
      <c r="O82" s="540"/>
      <c r="P82" s="540"/>
      <c r="Q82" s="540"/>
      <c r="R82" s="540"/>
    </row>
    <row r="83" spans="1:18">
      <c r="A83" s="540"/>
      <c r="B83" s="540"/>
      <c r="C83" s="540"/>
      <c r="D83" s="540"/>
      <c r="E83" s="540"/>
      <c r="F83" s="540"/>
      <c r="G83" s="540"/>
      <c r="H83" s="540"/>
      <c r="I83" s="540"/>
      <c r="J83" s="540"/>
      <c r="K83" s="540"/>
      <c r="L83" s="540"/>
      <c r="M83" s="540"/>
      <c r="N83" s="540"/>
      <c r="O83" s="540"/>
      <c r="P83" s="540"/>
      <c r="Q83" s="540"/>
      <c r="R83" s="540"/>
    </row>
    <row r="84" spans="1:18">
      <c r="A84" s="540"/>
      <c r="B84" s="540"/>
      <c r="C84" s="540"/>
      <c r="D84" s="540"/>
      <c r="E84" s="540"/>
      <c r="F84" s="540"/>
      <c r="G84" s="540"/>
      <c r="H84" s="540"/>
      <c r="I84" s="540"/>
      <c r="J84" s="540"/>
      <c r="K84" s="540"/>
      <c r="L84" s="540"/>
      <c r="M84" s="540"/>
      <c r="N84" s="540"/>
      <c r="O84" s="540"/>
      <c r="P84" s="540"/>
      <c r="Q84" s="540"/>
      <c r="R84" s="540"/>
    </row>
    <row r="85" spans="1:18">
      <c r="A85" s="540"/>
      <c r="B85" s="540"/>
      <c r="C85" s="540"/>
      <c r="D85" s="540"/>
      <c r="E85" s="540"/>
      <c r="F85" s="540"/>
      <c r="G85" s="540"/>
      <c r="H85" s="540"/>
      <c r="I85" s="540"/>
      <c r="J85" s="540"/>
      <c r="K85" s="540"/>
      <c r="L85" s="540"/>
      <c r="M85" s="540"/>
      <c r="N85" s="540"/>
      <c r="O85" s="540"/>
      <c r="P85" s="540"/>
      <c r="Q85" s="540"/>
      <c r="R85" s="540"/>
    </row>
    <row r="86" spans="1:18">
      <c r="A86" s="540"/>
      <c r="B86" s="540"/>
      <c r="C86" s="540"/>
      <c r="D86" s="540"/>
      <c r="E86" s="540"/>
      <c r="F86" s="540"/>
      <c r="G86" s="540"/>
      <c r="H86" s="540"/>
      <c r="I86" s="540"/>
      <c r="J86" s="540"/>
      <c r="K86" s="540"/>
      <c r="L86" s="540"/>
      <c r="M86" s="540"/>
      <c r="N86" s="540"/>
      <c r="O86" s="540"/>
      <c r="P86" s="540"/>
      <c r="Q86" s="540"/>
      <c r="R86" s="540"/>
    </row>
    <row r="87" spans="1:18">
      <c r="A87" s="540"/>
      <c r="B87" s="540"/>
      <c r="C87" s="540"/>
      <c r="D87" s="540"/>
      <c r="E87" s="540"/>
      <c r="F87" s="540"/>
      <c r="G87" s="540"/>
      <c r="H87" s="540"/>
      <c r="I87" s="540"/>
      <c r="J87" s="540"/>
      <c r="K87" s="540"/>
      <c r="L87" s="540"/>
      <c r="M87" s="540"/>
      <c r="N87" s="540"/>
      <c r="O87" s="540"/>
      <c r="P87" s="540"/>
      <c r="Q87" s="540"/>
      <c r="R87" s="540"/>
    </row>
    <row r="88" spans="1:18">
      <c r="A88" s="540"/>
      <c r="B88" s="540"/>
      <c r="C88" s="540"/>
      <c r="D88" s="540"/>
      <c r="E88" s="540"/>
      <c r="F88" s="540"/>
      <c r="G88" s="540"/>
      <c r="H88" s="540"/>
      <c r="I88" s="540"/>
      <c r="J88" s="540"/>
      <c r="K88" s="540"/>
      <c r="L88" s="540"/>
      <c r="M88" s="540"/>
      <c r="N88" s="540"/>
      <c r="O88" s="540"/>
      <c r="P88" s="540"/>
      <c r="Q88" s="540"/>
      <c r="R88" s="540"/>
    </row>
    <row r="89" spans="1:18">
      <c r="A89" s="540"/>
      <c r="B89" s="540"/>
      <c r="C89" s="540"/>
      <c r="D89" s="540"/>
      <c r="E89" s="540"/>
      <c r="F89" s="540"/>
      <c r="G89" s="540"/>
      <c r="H89" s="540"/>
      <c r="I89" s="540"/>
      <c r="J89" s="540"/>
      <c r="K89" s="540"/>
      <c r="L89" s="540"/>
      <c r="M89" s="540"/>
      <c r="N89" s="540"/>
      <c r="O89" s="540"/>
      <c r="P89" s="540"/>
      <c r="Q89" s="540"/>
      <c r="R89" s="540"/>
    </row>
    <row r="90" spans="1:18">
      <c r="A90" s="540"/>
      <c r="B90" s="540"/>
      <c r="C90" s="540"/>
      <c r="D90" s="540"/>
      <c r="E90" s="540"/>
      <c r="F90" s="540"/>
      <c r="G90" s="540"/>
      <c r="H90" s="540"/>
      <c r="I90" s="540"/>
      <c r="J90" s="540"/>
      <c r="K90" s="540"/>
      <c r="L90" s="540"/>
      <c r="M90" s="540"/>
      <c r="N90" s="540"/>
      <c r="O90" s="540"/>
      <c r="P90" s="540"/>
      <c r="Q90" s="540"/>
      <c r="R90" s="540"/>
    </row>
    <row r="91" spans="1:18">
      <c r="A91" s="540"/>
      <c r="B91" s="540"/>
      <c r="C91" s="540"/>
      <c r="D91" s="540"/>
      <c r="E91" s="540"/>
      <c r="F91" s="540"/>
      <c r="G91" s="540"/>
      <c r="H91" s="540"/>
      <c r="I91" s="540"/>
      <c r="J91" s="540"/>
      <c r="K91" s="540"/>
      <c r="L91" s="540"/>
      <c r="M91" s="540"/>
      <c r="N91" s="540"/>
      <c r="O91" s="540"/>
      <c r="P91" s="540"/>
      <c r="Q91" s="540"/>
      <c r="R91" s="540"/>
    </row>
    <row r="92" spans="1:18">
      <c r="A92" s="540"/>
      <c r="B92" s="540"/>
      <c r="C92" s="540"/>
      <c r="D92" s="540"/>
      <c r="E92" s="540"/>
      <c r="F92" s="540"/>
      <c r="G92" s="540"/>
      <c r="H92" s="540"/>
      <c r="I92" s="540"/>
      <c r="J92" s="540"/>
      <c r="K92" s="540"/>
      <c r="L92" s="540"/>
      <c r="M92" s="540"/>
      <c r="N92" s="540"/>
      <c r="O92" s="540"/>
      <c r="P92" s="540"/>
      <c r="Q92" s="540"/>
      <c r="R92" s="540"/>
    </row>
    <row r="93" spans="1:18">
      <c r="A93" s="540"/>
      <c r="B93" s="540"/>
      <c r="C93" s="540"/>
      <c r="D93" s="540"/>
      <c r="E93" s="540"/>
      <c r="F93" s="540"/>
      <c r="G93" s="540"/>
      <c r="H93" s="540"/>
      <c r="I93" s="540"/>
      <c r="J93" s="540"/>
      <c r="K93" s="540"/>
      <c r="L93" s="540"/>
      <c r="M93" s="540"/>
      <c r="N93" s="540"/>
      <c r="O93" s="540"/>
      <c r="P93" s="540"/>
      <c r="Q93" s="540"/>
      <c r="R93" s="540"/>
    </row>
    <row r="94" spans="1:18">
      <c r="A94" s="540"/>
      <c r="B94" s="540"/>
      <c r="C94" s="540"/>
      <c r="D94" s="540"/>
      <c r="E94" s="540"/>
      <c r="F94" s="540"/>
      <c r="G94" s="540"/>
      <c r="H94" s="540"/>
      <c r="I94" s="540"/>
      <c r="J94" s="540"/>
      <c r="K94" s="540"/>
      <c r="L94" s="540"/>
      <c r="M94" s="540"/>
      <c r="N94" s="540"/>
      <c r="O94" s="540"/>
      <c r="P94" s="540"/>
      <c r="Q94" s="540"/>
      <c r="R94" s="540"/>
    </row>
    <row r="95" spans="1:18">
      <c r="A95" s="540"/>
      <c r="B95" s="540"/>
      <c r="C95" s="540"/>
      <c r="D95" s="540"/>
      <c r="E95" s="540"/>
      <c r="F95" s="540"/>
      <c r="G95" s="540"/>
      <c r="H95" s="540"/>
      <c r="I95" s="540"/>
      <c r="J95" s="540"/>
      <c r="K95" s="540"/>
      <c r="L95" s="540"/>
      <c r="M95" s="540"/>
      <c r="N95" s="540"/>
      <c r="O95" s="540"/>
      <c r="P95" s="540"/>
      <c r="Q95" s="540"/>
      <c r="R95" s="540"/>
    </row>
    <row r="96" spans="1:18">
      <c r="A96" s="540"/>
      <c r="B96" s="540"/>
      <c r="C96" s="540"/>
      <c r="D96" s="540"/>
      <c r="E96" s="540"/>
      <c r="F96" s="540"/>
      <c r="G96" s="540"/>
      <c r="H96" s="540"/>
      <c r="I96" s="540"/>
      <c r="J96" s="540"/>
      <c r="K96" s="540"/>
      <c r="L96" s="540"/>
      <c r="M96" s="540"/>
      <c r="N96" s="540"/>
      <c r="O96" s="540"/>
      <c r="P96" s="540"/>
      <c r="Q96" s="540"/>
      <c r="R96" s="540"/>
    </row>
    <row r="97" spans="1:18">
      <c r="A97" s="540"/>
      <c r="B97" s="540"/>
      <c r="C97" s="540"/>
      <c r="D97" s="540"/>
      <c r="E97" s="540"/>
      <c r="F97" s="540"/>
      <c r="G97" s="540"/>
      <c r="H97" s="540"/>
      <c r="I97" s="540"/>
      <c r="J97" s="540"/>
      <c r="K97" s="540"/>
      <c r="L97" s="540"/>
      <c r="M97" s="540"/>
      <c r="N97" s="540"/>
      <c r="O97" s="540"/>
      <c r="P97" s="540"/>
      <c r="Q97" s="540"/>
      <c r="R97" s="540"/>
    </row>
    <row r="98" spans="1:18">
      <c r="A98" s="540"/>
      <c r="B98" s="540"/>
      <c r="C98" s="540"/>
      <c r="D98" s="540"/>
      <c r="E98" s="540"/>
      <c r="F98" s="540"/>
      <c r="G98" s="540"/>
      <c r="H98" s="540"/>
      <c r="I98" s="540"/>
      <c r="J98" s="540"/>
      <c r="K98" s="540"/>
      <c r="L98" s="540"/>
      <c r="M98" s="540"/>
      <c r="N98" s="540"/>
      <c r="O98" s="540"/>
      <c r="P98" s="540"/>
      <c r="Q98" s="540"/>
      <c r="R98" s="540"/>
    </row>
    <row r="99" spans="1:18">
      <c r="A99" s="540"/>
      <c r="B99" s="540"/>
      <c r="C99" s="540"/>
      <c r="D99" s="540"/>
      <c r="E99" s="540"/>
      <c r="F99" s="540"/>
      <c r="G99" s="540"/>
      <c r="H99" s="540"/>
      <c r="I99" s="540"/>
      <c r="J99" s="540"/>
      <c r="K99" s="540"/>
      <c r="L99" s="540"/>
      <c r="M99" s="540"/>
      <c r="N99" s="540"/>
      <c r="O99" s="540"/>
      <c r="P99" s="540"/>
      <c r="Q99" s="540"/>
      <c r="R99" s="540"/>
    </row>
  </sheetData>
  <mergeCells count="111">
    <mergeCell ref="K39:L39"/>
    <mergeCell ref="M39:N39"/>
    <mergeCell ref="Q31:R32"/>
    <mergeCell ref="A33:A34"/>
    <mergeCell ref="B33:R33"/>
    <mergeCell ref="B34:R34"/>
    <mergeCell ref="A35:R35"/>
    <mergeCell ref="K38:L38"/>
    <mergeCell ref="M38:N38"/>
    <mergeCell ref="Q38:R38"/>
    <mergeCell ref="B29:D29"/>
    <mergeCell ref="B30:D32"/>
    <mergeCell ref="I30:J30"/>
    <mergeCell ref="L30:N30"/>
    <mergeCell ref="O30:P30"/>
    <mergeCell ref="F31:N32"/>
    <mergeCell ref="O31:P32"/>
    <mergeCell ref="Q27:R27"/>
    <mergeCell ref="F28:F30"/>
    <mergeCell ref="G28:H30"/>
    <mergeCell ref="I28:J29"/>
    <mergeCell ref="K28:K30"/>
    <mergeCell ref="L28:N29"/>
    <mergeCell ref="O28:P29"/>
    <mergeCell ref="Q28:R30"/>
    <mergeCell ref="B25:D25"/>
    <mergeCell ref="B26:D28"/>
    <mergeCell ref="I26:J26"/>
    <mergeCell ref="L26:N26"/>
    <mergeCell ref="O26:P26"/>
    <mergeCell ref="G27:J27"/>
    <mergeCell ref="K27:N27"/>
    <mergeCell ref="O27:P27"/>
    <mergeCell ref="Q23:R23"/>
    <mergeCell ref="F24:F26"/>
    <mergeCell ref="G24:H26"/>
    <mergeCell ref="I24:J25"/>
    <mergeCell ref="K24:K26"/>
    <mergeCell ref="L24:N25"/>
    <mergeCell ref="O24:P25"/>
    <mergeCell ref="Q24:R26"/>
    <mergeCell ref="B21:D21"/>
    <mergeCell ref="B22:D24"/>
    <mergeCell ref="I22:J22"/>
    <mergeCell ref="L22:N22"/>
    <mergeCell ref="O22:P22"/>
    <mergeCell ref="G23:J23"/>
    <mergeCell ref="K23:N23"/>
    <mergeCell ref="O23:P23"/>
    <mergeCell ref="Q19:R19"/>
    <mergeCell ref="F20:F22"/>
    <mergeCell ref="G20:H22"/>
    <mergeCell ref="I20:J21"/>
    <mergeCell ref="K20:K22"/>
    <mergeCell ref="L20:N21"/>
    <mergeCell ref="O20:P21"/>
    <mergeCell ref="Q20:R22"/>
    <mergeCell ref="I12:J13"/>
    <mergeCell ref="K12:K14"/>
    <mergeCell ref="L12:N13"/>
    <mergeCell ref="O12:P13"/>
    <mergeCell ref="Q12:R14"/>
    <mergeCell ref="B17:D17"/>
    <mergeCell ref="B18:D20"/>
    <mergeCell ref="I18:J18"/>
    <mergeCell ref="L18:N18"/>
    <mergeCell ref="O18:P18"/>
    <mergeCell ref="G19:J19"/>
    <mergeCell ref="K19:N19"/>
    <mergeCell ref="O19:P19"/>
    <mergeCell ref="Q15:R15"/>
    <mergeCell ref="F16:F18"/>
    <mergeCell ref="G16:H18"/>
    <mergeCell ref="I16:J17"/>
    <mergeCell ref="K16:K18"/>
    <mergeCell ref="L16:N17"/>
    <mergeCell ref="O16:P17"/>
    <mergeCell ref="Q16:R18"/>
    <mergeCell ref="A11:A32"/>
    <mergeCell ref="B11:D12"/>
    <mergeCell ref="E11:E32"/>
    <mergeCell ref="G11:J11"/>
    <mergeCell ref="K11:N11"/>
    <mergeCell ref="O11:P11"/>
    <mergeCell ref="A6:B8"/>
    <mergeCell ref="D6:Q6"/>
    <mergeCell ref="C7:C8"/>
    <mergeCell ref="D7:G8"/>
    <mergeCell ref="H7:I8"/>
    <mergeCell ref="J7:P8"/>
    <mergeCell ref="Q7:Q8"/>
    <mergeCell ref="B13:D13"/>
    <mergeCell ref="B14:D16"/>
    <mergeCell ref="I14:J14"/>
    <mergeCell ref="L14:N14"/>
    <mergeCell ref="O14:P14"/>
    <mergeCell ref="G15:J15"/>
    <mergeCell ref="K15:N15"/>
    <mergeCell ref="O15:P15"/>
    <mergeCell ref="Q11:R11"/>
    <mergeCell ref="F12:F14"/>
    <mergeCell ref="G12:H14"/>
    <mergeCell ref="A1:R1"/>
    <mergeCell ref="A2:R2"/>
    <mergeCell ref="A3:R3"/>
    <mergeCell ref="A4:R4"/>
    <mergeCell ref="A5:R5"/>
    <mergeCell ref="R7:R8"/>
    <mergeCell ref="S7:S8"/>
    <mergeCell ref="A9:R9"/>
    <mergeCell ref="B10:R10"/>
  </mergeCells>
  <phoneticPr fontId="3"/>
  <pageMargins left="0.7" right="0.7" top="0.75" bottom="0.75" header="0.3" footer="0.3"/>
  <pageSetup paperSize="9" orientation="portrait" horizontalDpi="1200" verticalDpi="120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T100"/>
  <sheetViews>
    <sheetView workbookViewId="0">
      <selection activeCell="X24" sqref="X24"/>
    </sheetView>
  </sheetViews>
  <sheetFormatPr defaultRowHeight="13.5"/>
  <cols>
    <col min="1" max="4" width="4.75" style="526" customWidth="1"/>
    <col min="5" max="5" width="3.875" style="526" customWidth="1"/>
    <col min="6" max="7" width="4.75" style="526" customWidth="1"/>
    <col min="8" max="8" width="4.25" style="526" customWidth="1"/>
    <col min="9" max="9" width="4.75" style="526" customWidth="1"/>
    <col min="10" max="10" width="9.25" style="526" customWidth="1"/>
    <col min="11" max="11" width="4.625" style="526" customWidth="1"/>
    <col min="12" max="12" width="5.125" style="526" customWidth="1"/>
    <col min="13" max="13" width="5.625" style="526" customWidth="1"/>
    <col min="14" max="14" width="4.125" style="526" customWidth="1"/>
    <col min="15" max="16" width="8.625" style="526" customWidth="1"/>
    <col min="17" max="18" width="7.375" style="526" customWidth="1"/>
    <col min="19" max="256" width="9" style="526"/>
    <col min="257" max="260" width="4.75" style="526" customWidth="1"/>
    <col min="261" max="261" width="3.875" style="526" customWidth="1"/>
    <col min="262" max="263" width="4.75" style="526" customWidth="1"/>
    <col min="264" max="264" width="4.25" style="526" customWidth="1"/>
    <col min="265" max="265" width="4.75" style="526" customWidth="1"/>
    <col min="266" max="266" width="9.25" style="526" customWidth="1"/>
    <col min="267" max="267" width="4.625" style="526" customWidth="1"/>
    <col min="268" max="268" width="5.125" style="526" customWidth="1"/>
    <col min="269" max="269" width="5.625" style="526" customWidth="1"/>
    <col min="270" max="270" width="4.125" style="526" customWidth="1"/>
    <col min="271" max="272" width="8.625" style="526" customWidth="1"/>
    <col min="273" max="274" width="7.375" style="526" customWidth="1"/>
    <col min="275" max="512" width="9" style="526"/>
    <col min="513" max="516" width="4.75" style="526" customWidth="1"/>
    <col min="517" max="517" width="3.875" style="526" customWidth="1"/>
    <col min="518" max="519" width="4.75" style="526" customWidth="1"/>
    <col min="520" max="520" width="4.25" style="526" customWidth="1"/>
    <col min="521" max="521" width="4.75" style="526" customWidth="1"/>
    <col min="522" max="522" width="9.25" style="526" customWidth="1"/>
    <col min="523" max="523" width="4.625" style="526" customWidth="1"/>
    <col min="524" max="524" width="5.125" style="526" customWidth="1"/>
    <col min="525" max="525" width="5.625" style="526" customWidth="1"/>
    <col min="526" max="526" width="4.125" style="526" customWidth="1"/>
    <col min="527" max="528" width="8.625" style="526" customWidth="1"/>
    <col min="529" max="530" width="7.375" style="526" customWidth="1"/>
    <col min="531" max="768" width="9" style="526"/>
    <col min="769" max="772" width="4.75" style="526" customWidth="1"/>
    <col min="773" max="773" width="3.875" style="526" customWidth="1"/>
    <col min="774" max="775" width="4.75" style="526" customWidth="1"/>
    <col min="776" max="776" width="4.25" style="526" customWidth="1"/>
    <col min="777" max="777" width="4.75" style="526" customWidth="1"/>
    <col min="778" max="778" width="9.25" style="526" customWidth="1"/>
    <col min="779" max="779" width="4.625" style="526" customWidth="1"/>
    <col min="780" max="780" width="5.125" style="526" customWidth="1"/>
    <col min="781" max="781" width="5.625" style="526" customWidth="1"/>
    <col min="782" max="782" width="4.125" style="526" customWidth="1"/>
    <col min="783" max="784" width="8.625" style="526" customWidth="1"/>
    <col min="785" max="786" width="7.375" style="526" customWidth="1"/>
    <col min="787" max="1024" width="9" style="526"/>
    <col min="1025" max="1028" width="4.75" style="526" customWidth="1"/>
    <col min="1029" max="1029" width="3.875" style="526" customWidth="1"/>
    <col min="1030" max="1031" width="4.75" style="526" customWidth="1"/>
    <col min="1032" max="1032" width="4.25" style="526" customWidth="1"/>
    <col min="1033" max="1033" width="4.75" style="526" customWidth="1"/>
    <col min="1034" max="1034" width="9.25" style="526" customWidth="1"/>
    <col min="1035" max="1035" width="4.625" style="526" customWidth="1"/>
    <col min="1036" max="1036" width="5.125" style="526" customWidth="1"/>
    <col min="1037" max="1037" width="5.625" style="526" customWidth="1"/>
    <col min="1038" max="1038" width="4.125" style="526" customWidth="1"/>
    <col min="1039" max="1040" width="8.625" style="526" customWidth="1"/>
    <col min="1041" max="1042" width="7.375" style="526" customWidth="1"/>
    <col min="1043" max="1280" width="9" style="526"/>
    <col min="1281" max="1284" width="4.75" style="526" customWidth="1"/>
    <col min="1285" max="1285" width="3.875" style="526" customWidth="1"/>
    <col min="1286" max="1287" width="4.75" style="526" customWidth="1"/>
    <col min="1288" max="1288" width="4.25" style="526" customWidth="1"/>
    <col min="1289" max="1289" width="4.75" style="526" customWidth="1"/>
    <col min="1290" max="1290" width="9.25" style="526" customWidth="1"/>
    <col min="1291" max="1291" width="4.625" style="526" customWidth="1"/>
    <col min="1292" max="1292" width="5.125" style="526" customWidth="1"/>
    <col min="1293" max="1293" width="5.625" style="526" customWidth="1"/>
    <col min="1294" max="1294" width="4.125" style="526" customWidth="1"/>
    <col min="1295" max="1296" width="8.625" style="526" customWidth="1"/>
    <col min="1297" max="1298" width="7.375" style="526" customWidth="1"/>
    <col min="1299" max="1536" width="9" style="526"/>
    <col min="1537" max="1540" width="4.75" style="526" customWidth="1"/>
    <col min="1541" max="1541" width="3.875" style="526" customWidth="1"/>
    <col min="1542" max="1543" width="4.75" style="526" customWidth="1"/>
    <col min="1544" max="1544" width="4.25" style="526" customWidth="1"/>
    <col min="1545" max="1545" width="4.75" style="526" customWidth="1"/>
    <col min="1546" max="1546" width="9.25" style="526" customWidth="1"/>
    <col min="1547" max="1547" width="4.625" style="526" customWidth="1"/>
    <col min="1548" max="1548" width="5.125" style="526" customWidth="1"/>
    <col min="1549" max="1549" width="5.625" style="526" customWidth="1"/>
    <col min="1550" max="1550" width="4.125" style="526" customWidth="1"/>
    <col min="1551" max="1552" width="8.625" style="526" customWidth="1"/>
    <col min="1553" max="1554" width="7.375" style="526" customWidth="1"/>
    <col min="1555" max="1792" width="9" style="526"/>
    <col min="1793" max="1796" width="4.75" style="526" customWidth="1"/>
    <col min="1797" max="1797" width="3.875" style="526" customWidth="1"/>
    <col min="1798" max="1799" width="4.75" style="526" customWidth="1"/>
    <col min="1800" max="1800" width="4.25" style="526" customWidth="1"/>
    <col min="1801" max="1801" width="4.75" style="526" customWidth="1"/>
    <col min="1802" max="1802" width="9.25" style="526" customWidth="1"/>
    <col min="1803" max="1803" width="4.625" style="526" customWidth="1"/>
    <col min="1804" max="1804" width="5.125" style="526" customWidth="1"/>
    <col min="1805" max="1805" width="5.625" style="526" customWidth="1"/>
    <col min="1806" max="1806" width="4.125" style="526" customWidth="1"/>
    <col min="1807" max="1808" width="8.625" style="526" customWidth="1"/>
    <col min="1809" max="1810" width="7.375" style="526" customWidth="1"/>
    <col min="1811" max="2048" width="9" style="526"/>
    <col min="2049" max="2052" width="4.75" style="526" customWidth="1"/>
    <col min="2053" max="2053" width="3.875" style="526" customWidth="1"/>
    <col min="2054" max="2055" width="4.75" style="526" customWidth="1"/>
    <col min="2056" max="2056" width="4.25" style="526" customWidth="1"/>
    <col min="2057" max="2057" width="4.75" style="526" customWidth="1"/>
    <col min="2058" max="2058" width="9.25" style="526" customWidth="1"/>
    <col min="2059" max="2059" width="4.625" style="526" customWidth="1"/>
    <col min="2060" max="2060" width="5.125" style="526" customWidth="1"/>
    <col min="2061" max="2061" width="5.625" style="526" customWidth="1"/>
    <col min="2062" max="2062" width="4.125" style="526" customWidth="1"/>
    <col min="2063" max="2064" width="8.625" style="526" customWidth="1"/>
    <col min="2065" max="2066" width="7.375" style="526" customWidth="1"/>
    <col min="2067" max="2304" width="9" style="526"/>
    <col min="2305" max="2308" width="4.75" style="526" customWidth="1"/>
    <col min="2309" max="2309" width="3.875" style="526" customWidth="1"/>
    <col min="2310" max="2311" width="4.75" style="526" customWidth="1"/>
    <col min="2312" max="2312" width="4.25" style="526" customWidth="1"/>
    <col min="2313" max="2313" width="4.75" style="526" customWidth="1"/>
    <col min="2314" max="2314" width="9.25" style="526" customWidth="1"/>
    <col min="2315" max="2315" width="4.625" style="526" customWidth="1"/>
    <col min="2316" max="2316" width="5.125" style="526" customWidth="1"/>
    <col min="2317" max="2317" width="5.625" style="526" customWidth="1"/>
    <col min="2318" max="2318" width="4.125" style="526" customWidth="1"/>
    <col min="2319" max="2320" width="8.625" style="526" customWidth="1"/>
    <col min="2321" max="2322" width="7.375" style="526" customWidth="1"/>
    <col min="2323" max="2560" width="9" style="526"/>
    <col min="2561" max="2564" width="4.75" style="526" customWidth="1"/>
    <col min="2565" max="2565" width="3.875" style="526" customWidth="1"/>
    <col min="2566" max="2567" width="4.75" style="526" customWidth="1"/>
    <col min="2568" max="2568" width="4.25" style="526" customWidth="1"/>
    <col min="2569" max="2569" width="4.75" style="526" customWidth="1"/>
    <col min="2570" max="2570" width="9.25" style="526" customWidth="1"/>
    <col min="2571" max="2571" width="4.625" style="526" customWidth="1"/>
    <col min="2572" max="2572" width="5.125" style="526" customWidth="1"/>
    <col min="2573" max="2573" width="5.625" style="526" customWidth="1"/>
    <col min="2574" max="2574" width="4.125" style="526" customWidth="1"/>
    <col min="2575" max="2576" width="8.625" style="526" customWidth="1"/>
    <col min="2577" max="2578" width="7.375" style="526" customWidth="1"/>
    <col min="2579" max="2816" width="9" style="526"/>
    <col min="2817" max="2820" width="4.75" style="526" customWidth="1"/>
    <col min="2821" max="2821" width="3.875" style="526" customWidth="1"/>
    <col min="2822" max="2823" width="4.75" style="526" customWidth="1"/>
    <col min="2824" max="2824" width="4.25" style="526" customWidth="1"/>
    <col min="2825" max="2825" width="4.75" style="526" customWidth="1"/>
    <col min="2826" max="2826" width="9.25" style="526" customWidth="1"/>
    <col min="2827" max="2827" width="4.625" style="526" customWidth="1"/>
    <col min="2828" max="2828" width="5.125" style="526" customWidth="1"/>
    <col min="2829" max="2829" width="5.625" style="526" customWidth="1"/>
    <col min="2830" max="2830" width="4.125" style="526" customWidth="1"/>
    <col min="2831" max="2832" width="8.625" style="526" customWidth="1"/>
    <col min="2833" max="2834" width="7.375" style="526" customWidth="1"/>
    <col min="2835" max="3072" width="9" style="526"/>
    <col min="3073" max="3076" width="4.75" style="526" customWidth="1"/>
    <col min="3077" max="3077" width="3.875" style="526" customWidth="1"/>
    <col min="3078" max="3079" width="4.75" style="526" customWidth="1"/>
    <col min="3080" max="3080" width="4.25" style="526" customWidth="1"/>
    <col min="3081" max="3081" width="4.75" style="526" customWidth="1"/>
    <col min="3082" max="3082" width="9.25" style="526" customWidth="1"/>
    <col min="3083" max="3083" width="4.625" style="526" customWidth="1"/>
    <col min="3084" max="3084" width="5.125" style="526" customWidth="1"/>
    <col min="3085" max="3085" width="5.625" style="526" customWidth="1"/>
    <col min="3086" max="3086" width="4.125" style="526" customWidth="1"/>
    <col min="3087" max="3088" width="8.625" style="526" customWidth="1"/>
    <col min="3089" max="3090" width="7.375" style="526" customWidth="1"/>
    <col min="3091" max="3328" width="9" style="526"/>
    <col min="3329" max="3332" width="4.75" style="526" customWidth="1"/>
    <col min="3333" max="3333" width="3.875" style="526" customWidth="1"/>
    <col min="3334" max="3335" width="4.75" style="526" customWidth="1"/>
    <col min="3336" max="3336" width="4.25" style="526" customWidth="1"/>
    <col min="3337" max="3337" width="4.75" style="526" customWidth="1"/>
    <col min="3338" max="3338" width="9.25" style="526" customWidth="1"/>
    <col min="3339" max="3339" width="4.625" style="526" customWidth="1"/>
    <col min="3340" max="3340" width="5.125" style="526" customWidth="1"/>
    <col min="3341" max="3341" width="5.625" style="526" customWidth="1"/>
    <col min="3342" max="3342" width="4.125" style="526" customWidth="1"/>
    <col min="3343" max="3344" width="8.625" style="526" customWidth="1"/>
    <col min="3345" max="3346" width="7.375" style="526" customWidth="1"/>
    <col min="3347" max="3584" width="9" style="526"/>
    <col min="3585" max="3588" width="4.75" style="526" customWidth="1"/>
    <col min="3589" max="3589" width="3.875" style="526" customWidth="1"/>
    <col min="3590" max="3591" width="4.75" style="526" customWidth="1"/>
    <col min="3592" max="3592" width="4.25" style="526" customWidth="1"/>
    <col min="3593" max="3593" width="4.75" style="526" customWidth="1"/>
    <col min="3594" max="3594" width="9.25" style="526" customWidth="1"/>
    <col min="3595" max="3595" width="4.625" style="526" customWidth="1"/>
    <col min="3596" max="3596" width="5.125" style="526" customWidth="1"/>
    <col min="3597" max="3597" width="5.625" style="526" customWidth="1"/>
    <col min="3598" max="3598" width="4.125" style="526" customWidth="1"/>
    <col min="3599" max="3600" width="8.625" style="526" customWidth="1"/>
    <col min="3601" max="3602" width="7.375" style="526" customWidth="1"/>
    <col min="3603" max="3840" width="9" style="526"/>
    <col min="3841" max="3844" width="4.75" style="526" customWidth="1"/>
    <col min="3845" max="3845" width="3.875" style="526" customWidth="1"/>
    <col min="3846" max="3847" width="4.75" style="526" customWidth="1"/>
    <col min="3848" max="3848" width="4.25" style="526" customWidth="1"/>
    <col min="3849" max="3849" width="4.75" style="526" customWidth="1"/>
    <col min="3850" max="3850" width="9.25" style="526" customWidth="1"/>
    <col min="3851" max="3851" width="4.625" style="526" customWidth="1"/>
    <col min="3852" max="3852" width="5.125" style="526" customWidth="1"/>
    <col min="3853" max="3853" width="5.625" style="526" customWidth="1"/>
    <col min="3854" max="3854" width="4.125" style="526" customWidth="1"/>
    <col min="3855" max="3856" width="8.625" style="526" customWidth="1"/>
    <col min="3857" max="3858" width="7.375" style="526" customWidth="1"/>
    <col min="3859" max="4096" width="9" style="526"/>
    <col min="4097" max="4100" width="4.75" style="526" customWidth="1"/>
    <col min="4101" max="4101" width="3.875" style="526" customWidth="1"/>
    <col min="4102" max="4103" width="4.75" style="526" customWidth="1"/>
    <col min="4104" max="4104" width="4.25" style="526" customWidth="1"/>
    <col min="4105" max="4105" width="4.75" style="526" customWidth="1"/>
    <col min="4106" max="4106" width="9.25" style="526" customWidth="1"/>
    <col min="4107" max="4107" width="4.625" style="526" customWidth="1"/>
    <col min="4108" max="4108" width="5.125" style="526" customWidth="1"/>
    <col min="4109" max="4109" width="5.625" style="526" customWidth="1"/>
    <col min="4110" max="4110" width="4.125" style="526" customWidth="1"/>
    <col min="4111" max="4112" width="8.625" style="526" customWidth="1"/>
    <col min="4113" max="4114" width="7.375" style="526" customWidth="1"/>
    <col min="4115" max="4352" width="9" style="526"/>
    <col min="4353" max="4356" width="4.75" style="526" customWidth="1"/>
    <col min="4357" max="4357" width="3.875" style="526" customWidth="1"/>
    <col min="4358" max="4359" width="4.75" style="526" customWidth="1"/>
    <col min="4360" max="4360" width="4.25" style="526" customWidth="1"/>
    <col min="4361" max="4361" width="4.75" style="526" customWidth="1"/>
    <col min="4362" max="4362" width="9.25" style="526" customWidth="1"/>
    <col min="4363" max="4363" width="4.625" style="526" customWidth="1"/>
    <col min="4364" max="4364" width="5.125" style="526" customWidth="1"/>
    <col min="4365" max="4365" width="5.625" style="526" customWidth="1"/>
    <col min="4366" max="4366" width="4.125" style="526" customWidth="1"/>
    <col min="4367" max="4368" width="8.625" style="526" customWidth="1"/>
    <col min="4369" max="4370" width="7.375" style="526" customWidth="1"/>
    <col min="4371" max="4608" width="9" style="526"/>
    <col min="4609" max="4612" width="4.75" style="526" customWidth="1"/>
    <col min="4613" max="4613" width="3.875" style="526" customWidth="1"/>
    <col min="4614" max="4615" width="4.75" style="526" customWidth="1"/>
    <col min="4616" max="4616" width="4.25" style="526" customWidth="1"/>
    <col min="4617" max="4617" width="4.75" style="526" customWidth="1"/>
    <col min="4618" max="4618" width="9.25" style="526" customWidth="1"/>
    <col min="4619" max="4619" width="4.625" style="526" customWidth="1"/>
    <col min="4620" max="4620" width="5.125" style="526" customWidth="1"/>
    <col min="4621" max="4621" width="5.625" style="526" customWidth="1"/>
    <col min="4622" max="4622" width="4.125" style="526" customWidth="1"/>
    <col min="4623" max="4624" width="8.625" style="526" customWidth="1"/>
    <col min="4625" max="4626" width="7.375" style="526" customWidth="1"/>
    <col min="4627" max="4864" width="9" style="526"/>
    <col min="4865" max="4868" width="4.75" style="526" customWidth="1"/>
    <col min="4869" max="4869" width="3.875" style="526" customWidth="1"/>
    <col min="4870" max="4871" width="4.75" style="526" customWidth="1"/>
    <col min="4872" max="4872" width="4.25" style="526" customWidth="1"/>
    <col min="4873" max="4873" width="4.75" style="526" customWidth="1"/>
    <col min="4874" max="4874" width="9.25" style="526" customWidth="1"/>
    <col min="4875" max="4875" width="4.625" style="526" customWidth="1"/>
    <col min="4876" max="4876" width="5.125" style="526" customWidth="1"/>
    <col min="4877" max="4877" width="5.625" style="526" customWidth="1"/>
    <col min="4878" max="4878" width="4.125" style="526" customWidth="1"/>
    <col min="4879" max="4880" width="8.625" style="526" customWidth="1"/>
    <col min="4881" max="4882" width="7.375" style="526" customWidth="1"/>
    <col min="4883" max="5120" width="9" style="526"/>
    <col min="5121" max="5124" width="4.75" style="526" customWidth="1"/>
    <col min="5125" max="5125" width="3.875" style="526" customWidth="1"/>
    <col min="5126" max="5127" width="4.75" style="526" customWidth="1"/>
    <col min="5128" max="5128" width="4.25" style="526" customWidth="1"/>
    <col min="5129" max="5129" width="4.75" style="526" customWidth="1"/>
    <col min="5130" max="5130" width="9.25" style="526" customWidth="1"/>
    <col min="5131" max="5131" width="4.625" style="526" customWidth="1"/>
    <col min="5132" max="5132" width="5.125" style="526" customWidth="1"/>
    <col min="5133" max="5133" width="5.625" style="526" customWidth="1"/>
    <col min="5134" max="5134" width="4.125" style="526" customWidth="1"/>
    <col min="5135" max="5136" width="8.625" style="526" customWidth="1"/>
    <col min="5137" max="5138" width="7.375" style="526" customWidth="1"/>
    <col min="5139" max="5376" width="9" style="526"/>
    <col min="5377" max="5380" width="4.75" style="526" customWidth="1"/>
    <col min="5381" max="5381" width="3.875" style="526" customWidth="1"/>
    <col min="5382" max="5383" width="4.75" style="526" customWidth="1"/>
    <col min="5384" max="5384" width="4.25" style="526" customWidth="1"/>
    <col min="5385" max="5385" width="4.75" style="526" customWidth="1"/>
    <col min="5386" max="5386" width="9.25" style="526" customWidth="1"/>
    <col min="5387" max="5387" width="4.625" style="526" customWidth="1"/>
    <col min="5388" max="5388" width="5.125" style="526" customWidth="1"/>
    <col min="5389" max="5389" width="5.625" style="526" customWidth="1"/>
    <col min="5390" max="5390" width="4.125" style="526" customWidth="1"/>
    <col min="5391" max="5392" width="8.625" style="526" customWidth="1"/>
    <col min="5393" max="5394" width="7.375" style="526" customWidth="1"/>
    <col min="5395" max="5632" width="9" style="526"/>
    <col min="5633" max="5636" width="4.75" style="526" customWidth="1"/>
    <col min="5637" max="5637" width="3.875" style="526" customWidth="1"/>
    <col min="5638" max="5639" width="4.75" style="526" customWidth="1"/>
    <col min="5640" max="5640" width="4.25" style="526" customWidth="1"/>
    <col min="5641" max="5641" width="4.75" style="526" customWidth="1"/>
    <col min="5642" max="5642" width="9.25" style="526" customWidth="1"/>
    <col min="5643" max="5643" width="4.625" style="526" customWidth="1"/>
    <col min="5644" max="5644" width="5.125" style="526" customWidth="1"/>
    <col min="5645" max="5645" width="5.625" style="526" customWidth="1"/>
    <col min="5646" max="5646" width="4.125" style="526" customWidth="1"/>
    <col min="5647" max="5648" width="8.625" style="526" customWidth="1"/>
    <col min="5649" max="5650" width="7.375" style="526" customWidth="1"/>
    <col min="5651" max="5888" width="9" style="526"/>
    <col min="5889" max="5892" width="4.75" style="526" customWidth="1"/>
    <col min="5893" max="5893" width="3.875" style="526" customWidth="1"/>
    <col min="5894" max="5895" width="4.75" style="526" customWidth="1"/>
    <col min="5896" max="5896" width="4.25" style="526" customWidth="1"/>
    <col min="5897" max="5897" width="4.75" style="526" customWidth="1"/>
    <col min="5898" max="5898" width="9.25" style="526" customWidth="1"/>
    <col min="5899" max="5899" width="4.625" style="526" customWidth="1"/>
    <col min="5900" max="5900" width="5.125" style="526" customWidth="1"/>
    <col min="5901" max="5901" width="5.625" style="526" customWidth="1"/>
    <col min="5902" max="5902" width="4.125" style="526" customWidth="1"/>
    <col min="5903" max="5904" width="8.625" style="526" customWidth="1"/>
    <col min="5905" max="5906" width="7.375" style="526" customWidth="1"/>
    <col min="5907" max="6144" width="9" style="526"/>
    <col min="6145" max="6148" width="4.75" style="526" customWidth="1"/>
    <col min="6149" max="6149" width="3.875" style="526" customWidth="1"/>
    <col min="6150" max="6151" width="4.75" style="526" customWidth="1"/>
    <col min="6152" max="6152" width="4.25" style="526" customWidth="1"/>
    <col min="6153" max="6153" width="4.75" style="526" customWidth="1"/>
    <col min="6154" max="6154" width="9.25" style="526" customWidth="1"/>
    <col min="6155" max="6155" width="4.625" style="526" customWidth="1"/>
    <col min="6156" max="6156" width="5.125" style="526" customWidth="1"/>
    <col min="6157" max="6157" width="5.625" style="526" customWidth="1"/>
    <col min="6158" max="6158" width="4.125" style="526" customWidth="1"/>
    <col min="6159" max="6160" width="8.625" style="526" customWidth="1"/>
    <col min="6161" max="6162" width="7.375" style="526" customWidth="1"/>
    <col min="6163" max="6400" width="9" style="526"/>
    <col min="6401" max="6404" width="4.75" style="526" customWidth="1"/>
    <col min="6405" max="6405" width="3.875" style="526" customWidth="1"/>
    <col min="6406" max="6407" width="4.75" style="526" customWidth="1"/>
    <col min="6408" max="6408" width="4.25" style="526" customWidth="1"/>
    <col min="6409" max="6409" width="4.75" style="526" customWidth="1"/>
    <col min="6410" max="6410" width="9.25" style="526" customWidth="1"/>
    <col min="6411" max="6411" width="4.625" style="526" customWidth="1"/>
    <col min="6412" max="6412" width="5.125" style="526" customWidth="1"/>
    <col min="6413" max="6413" width="5.625" style="526" customWidth="1"/>
    <col min="6414" max="6414" width="4.125" style="526" customWidth="1"/>
    <col min="6415" max="6416" width="8.625" style="526" customWidth="1"/>
    <col min="6417" max="6418" width="7.375" style="526" customWidth="1"/>
    <col min="6419" max="6656" width="9" style="526"/>
    <col min="6657" max="6660" width="4.75" style="526" customWidth="1"/>
    <col min="6661" max="6661" width="3.875" style="526" customWidth="1"/>
    <col min="6662" max="6663" width="4.75" style="526" customWidth="1"/>
    <col min="6664" max="6664" width="4.25" style="526" customWidth="1"/>
    <col min="6665" max="6665" width="4.75" style="526" customWidth="1"/>
    <col min="6666" max="6666" width="9.25" style="526" customWidth="1"/>
    <col min="6667" max="6667" width="4.625" style="526" customWidth="1"/>
    <col min="6668" max="6668" width="5.125" style="526" customWidth="1"/>
    <col min="6669" max="6669" width="5.625" style="526" customWidth="1"/>
    <col min="6670" max="6670" width="4.125" style="526" customWidth="1"/>
    <col min="6671" max="6672" width="8.625" style="526" customWidth="1"/>
    <col min="6673" max="6674" width="7.375" style="526" customWidth="1"/>
    <col min="6675" max="6912" width="9" style="526"/>
    <col min="6913" max="6916" width="4.75" style="526" customWidth="1"/>
    <col min="6917" max="6917" width="3.875" style="526" customWidth="1"/>
    <col min="6918" max="6919" width="4.75" style="526" customWidth="1"/>
    <col min="6920" max="6920" width="4.25" style="526" customWidth="1"/>
    <col min="6921" max="6921" width="4.75" style="526" customWidth="1"/>
    <col min="6922" max="6922" width="9.25" style="526" customWidth="1"/>
    <col min="6923" max="6923" width="4.625" style="526" customWidth="1"/>
    <col min="6924" max="6924" width="5.125" style="526" customWidth="1"/>
    <col min="6925" max="6925" width="5.625" style="526" customWidth="1"/>
    <col min="6926" max="6926" width="4.125" style="526" customWidth="1"/>
    <col min="6927" max="6928" width="8.625" style="526" customWidth="1"/>
    <col min="6929" max="6930" width="7.375" style="526" customWidth="1"/>
    <col min="6931" max="7168" width="9" style="526"/>
    <col min="7169" max="7172" width="4.75" style="526" customWidth="1"/>
    <col min="7173" max="7173" width="3.875" style="526" customWidth="1"/>
    <col min="7174" max="7175" width="4.75" style="526" customWidth="1"/>
    <col min="7176" max="7176" width="4.25" style="526" customWidth="1"/>
    <col min="7177" max="7177" width="4.75" style="526" customWidth="1"/>
    <col min="7178" max="7178" width="9.25" style="526" customWidth="1"/>
    <col min="7179" max="7179" width="4.625" style="526" customWidth="1"/>
    <col min="7180" max="7180" width="5.125" style="526" customWidth="1"/>
    <col min="7181" max="7181" width="5.625" style="526" customWidth="1"/>
    <col min="7182" max="7182" width="4.125" style="526" customWidth="1"/>
    <col min="7183" max="7184" width="8.625" style="526" customWidth="1"/>
    <col min="7185" max="7186" width="7.375" style="526" customWidth="1"/>
    <col min="7187" max="7424" width="9" style="526"/>
    <col min="7425" max="7428" width="4.75" style="526" customWidth="1"/>
    <col min="7429" max="7429" width="3.875" style="526" customWidth="1"/>
    <col min="7430" max="7431" width="4.75" style="526" customWidth="1"/>
    <col min="7432" max="7432" width="4.25" style="526" customWidth="1"/>
    <col min="7433" max="7433" width="4.75" style="526" customWidth="1"/>
    <col min="7434" max="7434" width="9.25" style="526" customWidth="1"/>
    <col min="7435" max="7435" width="4.625" style="526" customWidth="1"/>
    <col min="7436" max="7436" width="5.125" style="526" customWidth="1"/>
    <col min="7437" max="7437" width="5.625" style="526" customWidth="1"/>
    <col min="7438" max="7438" width="4.125" style="526" customWidth="1"/>
    <col min="7439" max="7440" width="8.625" style="526" customWidth="1"/>
    <col min="7441" max="7442" width="7.375" style="526" customWidth="1"/>
    <col min="7443" max="7680" width="9" style="526"/>
    <col min="7681" max="7684" width="4.75" style="526" customWidth="1"/>
    <col min="7685" max="7685" width="3.875" style="526" customWidth="1"/>
    <col min="7686" max="7687" width="4.75" style="526" customWidth="1"/>
    <col min="7688" max="7688" width="4.25" style="526" customWidth="1"/>
    <col min="7689" max="7689" width="4.75" style="526" customWidth="1"/>
    <col min="7690" max="7690" width="9.25" style="526" customWidth="1"/>
    <col min="7691" max="7691" width="4.625" style="526" customWidth="1"/>
    <col min="7692" max="7692" width="5.125" style="526" customWidth="1"/>
    <col min="7693" max="7693" width="5.625" style="526" customWidth="1"/>
    <col min="7694" max="7694" width="4.125" style="526" customWidth="1"/>
    <col min="7695" max="7696" width="8.625" style="526" customWidth="1"/>
    <col min="7697" max="7698" width="7.375" style="526" customWidth="1"/>
    <col min="7699" max="7936" width="9" style="526"/>
    <col min="7937" max="7940" width="4.75" style="526" customWidth="1"/>
    <col min="7941" max="7941" width="3.875" style="526" customWidth="1"/>
    <col min="7942" max="7943" width="4.75" style="526" customWidth="1"/>
    <col min="7944" max="7944" width="4.25" style="526" customWidth="1"/>
    <col min="7945" max="7945" width="4.75" style="526" customWidth="1"/>
    <col min="7946" max="7946" width="9.25" style="526" customWidth="1"/>
    <col min="7947" max="7947" width="4.625" style="526" customWidth="1"/>
    <col min="7948" max="7948" width="5.125" style="526" customWidth="1"/>
    <col min="7949" max="7949" width="5.625" style="526" customWidth="1"/>
    <col min="7950" max="7950" width="4.125" style="526" customWidth="1"/>
    <col min="7951" max="7952" width="8.625" style="526" customWidth="1"/>
    <col min="7953" max="7954" width="7.375" style="526" customWidth="1"/>
    <col min="7955" max="8192" width="9" style="526"/>
    <col min="8193" max="8196" width="4.75" style="526" customWidth="1"/>
    <col min="8197" max="8197" width="3.875" style="526" customWidth="1"/>
    <col min="8198" max="8199" width="4.75" style="526" customWidth="1"/>
    <col min="8200" max="8200" width="4.25" style="526" customWidth="1"/>
    <col min="8201" max="8201" width="4.75" style="526" customWidth="1"/>
    <col min="8202" max="8202" width="9.25" style="526" customWidth="1"/>
    <col min="8203" max="8203" width="4.625" style="526" customWidth="1"/>
    <col min="8204" max="8204" width="5.125" style="526" customWidth="1"/>
    <col min="8205" max="8205" width="5.625" style="526" customWidth="1"/>
    <col min="8206" max="8206" width="4.125" style="526" customWidth="1"/>
    <col min="8207" max="8208" width="8.625" style="526" customWidth="1"/>
    <col min="8209" max="8210" width="7.375" style="526" customWidth="1"/>
    <col min="8211" max="8448" width="9" style="526"/>
    <col min="8449" max="8452" width="4.75" style="526" customWidth="1"/>
    <col min="8453" max="8453" width="3.875" style="526" customWidth="1"/>
    <col min="8454" max="8455" width="4.75" style="526" customWidth="1"/>
    <col min="8456" max="8456" width="4.25" style="526" customWidth="1"/>
    <col min="8457" max="8457" width="4.75" style="526" customWidth="1"/>
    <col min="8458" max="8458" width="9.25" style="526" customWidth="1"/>
    <col min="8459" max="8459" width="4.625" style="526" customWidth="1"/>
    <col min="8460" max="8460" width="5.125" style="526" customWidth="1"/>
    <col min="8461" max="8461" width="5.625" style="526" customWidth="1"/>
    <col min="8462" max="8462" width="4.125" style="526" customWidth="1"/>
    <col min="8463" max="8464" width="8.625" style="526" customWidth="1"/>
    <col min="8465" max="8466" width="7.375" style="526" customWidth="1"/>
    <col min="8467" max="8704" width="9" style="526"/>
    <col min="8705" max="8708" width="4.75" style="526" customWidth="1"/>
    <col min="8709" max="8709" width="3.875" style="526" customWidth="1"/>
    <col min="8710" max="8711" width="4.75" style="526" customWidth="1"/>
    <col min="8712" max="8712" width="4.25" style="526" customWidth="1"/>
    <col min="8713" max="8713" width="4.75" style="526" customWidth="1"/>
    <col min="8714" max="8714" width="9.25" style="526" customWidth="1"/>
    <col min="8715" max="8715" width="4.625" style="526" customWidth="1"/>
    <col min="8716" max="8716" width="5.125" style="526" customWidth="1"/>
    <col min="8717" max="8717" width="5.625" style="526" customWidth="1"/>
    <col min="8718" max="8718" width="4.125" style="526" customWidth="1"/>
    <col min="8719" max="8720" width="8.625" style="526" customWidth="1"/>
    <col min="8721" max="8722" width="7.375" style="526" customWidth="1"/>
    <col min="8723" max="8960" width="9" style="526"/>
    <col min="8961" max="8964" width="4.75" style="526" customWidth="1"/>
    <col min="8965" max="8965" width="3.875" style="526" customWidth="1"/>
    <col min="8966" max="8967" width="4.75" style="526" customWidth="1"/>
    <col min="8968" max="8968" width="4.25" style="526" customWidth="1"/>
    <col min="8969" max="8969" width="4.75" style="526" customWidth="1"/>
    <col min="8970" max="8970" width="9.25" style="526" customWidth="1"/>
    <col min="8971" max="8971" width="4.625" style="526" customWidth="1"/>
    <col min="8972" max="8972" width="5.125" style="526" customWidth="1"/>
    <col min="8973" max="8973" width="5.625" style="526" customWidth="1"/>
    <col min="8974" max="8974" width="4.125" style="526" customWidth="1"/>
    <col min="8975" max="8976" width="8.625" style="526" customWidth="1"/>
    <col min="8977" max="8978" width="7.375" style="526" customWidth="1"/>
    <col min="8979" max="9216" width="9" style="526"/>
    <col min="9217" max="9220" width="4.75" style="526" customWidth="1"/>
    <col min="9221" max="9221" width="3.875" style="526" customWidth="1"/>
    <col min="9222" max="9223" width="4.75" style="526" customWidth="1"/>
    <col min="9224" max="9224" width="4.25" style="526" customWidth="1"/>
    <col min="9225" max="9225" width="4.75" style="526" customWidth="1"/>
    <col min="9226" max="9226" width="9.25" style="526" customWidth="1"/>
    <col min="9227" max="9227" width="4.625" style="526" customWidth="1"/>
    <col min="9228" max="9228" width="5.125" style="526" customWidth="1"/>
    <col min="9229" max="9229" width="5.625" style="526" customWidth="1"/>
    <col min="9230" max="9230" width="4.125" style="526" customWidth="1"/>
    <col min="9231" max="9232" width="8.625" style="526" customWidth="1"/>
    <col min="9233" max="9234" width="7.375" style="526" customWidth="1"/>
    <col min="9235" max="9472" width="9" style="526"/>
    <col min="9473" max="9476" width="4.75" style="526" customWidth="1"/>
    <col min="9477" max="9477" width="3.875" style="526" customWidth="1"/>
    <col min="9478" max="9479" width="4.75" style="526" customWidth="1"/>
    <col min="9480" max="9480" width="4.25" style="526" customWidth="1"/>
    <col min="9481" max="9481" width="4.75" style="526" customWidth="1"/>
    <col min="9482" max="9482" width="9.25" style="526" customWidth="1"/>
    <col min="9483" max="9483" width="4.625" style="526" customWidth="1"/>
    <col min="9484" max="9484" width="5.125" style="526" customWidth="1"/>
    <col min="9485" max="9485" width="5.625" style="526" customWidth="1"/>
    <col min="9486" max="9486" width="4.125" style="526" customWidth="1"/>
    <col min="9487" max="9488" width="8.625" style="526" customWidth="1"/>
    <col min="9489" max="9490" width="7.375" style="526" customWidth="1"/>
    <col min="9491" max="9728" width="9" style="526"/>
    <col min="9729" max="9732" width="4.75" style="526" customWidth="1"/>
    <col min="9733" max="9733" width="3.875" style="526" customWidth="1"/>
    <col min="9734" max="9735" width="4.75" style="526" customWidth="1"/>
    <col min="9736" max="9736" width="4.25" style="526" customWidth="1"/>
    <col min="9737" max="9737" width="4.75" style="526" customWidth="1"/>
    <col min="9738" max="9738" width="9.25" style="526" customWidth="1"/>
    <col min="9739" max="9739" width="4.625" style="526" customWidth="1"/>
    <col min="9740" max="9740" width="5.125" style="526" customWidth="1"/>
    <col min="9741" max="9741" width="5.625" style="526" customWidth="1"/>
    <col min="9742" max="9742" width="4.125" style="526" customWidth="1"/>
    <col min="9743" max="9744" width="8.625" style="526" customWidth="1"/>
    <col min="9745" max="9746" width="7.375" style="526" customWidth="1"/>
    <col min="9747" max="9984" width="9" style="526"/>
    <col min="9985" max="9988" width="4.75" style="526" customWidth="1"/>
    <col min="9989" max="9989" width="3.875" style="526" customWidth="1"/>
    <col min="9990" max="9991" width="4.75" style="526" customWidth="1"/>
    <col min="9992" max="9992" width="4.25" style="526" customWidth="1"/>
    <col min="9993" max="9993" width="4.75" style="526" customWidth="1"/>
    <col min="9994" max="9994" width="9.25" style="526" customWidth="1"/>
    <col min="9995" max="9995" width="4.625" style="526" customWidth="1"/>
    <col min="9996" max="9996" width="5.125" style="526" customWidth="1"/>
    <col min="9997" max="9997" width="5.625" style="526" customWidth="1"/>
    <col min="9998" max="9998" width="4.125" style="526" customWidth="1"/>
    <col min="9999" max="10000" width="8.625" style="526" customWidth="1"/>
    <col min="10001" max="10002" width="7.375" style="526" customWidth="1"/>
    <col min="10003" max="10240" width="9" style="526"/>
    <col min="10241" max="10244" width="4.75" style="526" customWidth="1"/>
    <col min="10245" max="10245" width="3.875" style="526" customWidth="1"/>
    <col min="10246" max="10247" width="4.75" style="526" customWidth="1"/>
    <col min="10248" max="10248" width="4.25" style="526" customWidth="1"/>
    <col min="10249" max="10249" width="4.75" style="526" customWidth="1"/>
    <col min="10250" max="10250" width="9.25" style="526" customWidth="1"/>
    <col min="10251" max="10251" width="4.625" style="526" customWidth="1"/>
    <col min="10252" max="10252" width="5.125" style="526" customWidth="1"/>
    <col min="10253" max="10253" width="5.625" style="526" customWidth="1"/>
    <col min="10254" max="10254" width="4.125" style="526" customWidth="1"/>
    <col min="10255" max="10256" width="8.625" style="526" customWidth="1"/>
    <col min="10257" max="10258" width="7.375" style="526" customWidth="1"/>
    <col min="10259" max="10496" width="9" style="526"/>
    <col min="10497" max="10500" width="4.75" style="526" customWidth="1"/>
    <col min="10501" max="10501" width="3.875" style="526" customWidth="1"/>
    <col min="10502" max="10503" width="4.75" style="526" customWidth="1"/>
    <col min="10504" max="10504" width="4.25" style="526" customWidth="1"/>
    <col min="10505" max="10505" width="4.75" style="526" customWidth="1"/>
    <col min="10506" max="10506" width="9.25" style="526" customWidth="1"/>
    <col min="10507" max="10507" width="4.625" style="526" customWidth="1"/>
    <col min="10508" max="10508" width="5.125" style="526" customWidth="1"/>
    <col min="10509" max="10509" width="5.625" style="526" customWidth="1"/>
    <col min="10510" max="10510" width="4.125" style="526" customWidth="1"/>
    <col min="10511" max="10512" width="8.625" style="526" customWidth="1"/>
    <col min="10513" max="10514" width="7.375" style="526" customWidth="1"/>
    <col min="10515" max="10752" width="9" style="526"/>
    <col min="10753" max="10756" width="4.75" style="526" customWidth="1"/>
    <col min="10757" max="10757" width="3.875" style="526" customWidth="1"/>
    <col min="10758" max="10759" width="4.75" style="526" customWidth="1"/>
    <col min="10760" max="10760" width="4.25" style="526" customWidth="1"/>
    <col min="10761" max="10761" width="4.75" style="526" customWidth="1"/>
    <col min="10762" max="10762" width="9.25" style="526" customWidth="1"/>
    <col min="10763" max="10763" width="4.625" style="526" customWidth="1"/>
    <col min="10764" max="10764" width="5.125" style="526" customWidth="1"/>
    <col min="10765" max="10765" width="5.625" style="526" customWidth="1"/>
    <col min="10766" max="10766" width="4.125" style="526" customWidth="1"/>
    <col min="10767" max="10768" width="8.625" style="526" customWidth="1"/>
    <col min="10769" max="10770" width="7.375" style="526" customWidth="1"/>
    <col min="10771" max="11008" width="9" style="526"/>
    <col min="11009" max="11012" width="4.75" style="526" customWidth="1"/>
    <col min="11013" max="11013" width="3.875" style="526" customWidth="1"/>
    <col min="11014" max="11015" width="4.75" style="526" customWidth="1"/>
    <col min="11016" max="11016" width="4.25" style="526" customWidth="1"/>
    <col min="11017" max="11017" width="4.75" style="526" customWidth="1"/>
    <col min="11018" max="11018" width="9.25" style="526" customWidth="1"/>
    <col min="11019" max="11019" width="4.625" style="526" customWidth="1"/>
    <col min="11020" max="11020" width="5.125" style="526" customWidth="1"/>
    <col min="11021" max="11021" width="5.625" style="526" customWidth="1"/>
    <col min="11022" max="11022" width="4.125" style="526" customWidth="1"/>
    <col min="11023" max="11024" width="8.625" style="526" customWidth="1"/>
    <col min="11025" max="11026" width="7.375" style="526" customWidth="1"/>
    <col min="11027" max="11264" width="9" style="526"/>
    <col min="11265" max="11268" width="4.75" style="526" customWidth="1"/>
    <col min="11269" max="11269" width="3.875" style="526" customWidth="1"/>
    <col min="11270" max="11271" width="4.75" style="526" customWidth="1"/>
    <col min="11272" max="11272" width="4.25" style="526" customWidth="1"/>
    <col min="11273" max="11273" width="4.75" style="526" customWidth="1"/>
    <col min="11274" max="11274" width="9.25" style="526" customWidth="1"/>
    <col min="11275" max="11275" width="4.625" style="526" customWidth="1"/>
    <col min="11276" max="11276" width="5.125" style="526" customWidth="1"/>
    <col min="11277" max="11277" width="5.625" style="526" customWidth="1"/>
    <col min="11278" max="11278" width="4.125" style="526" customWidth="1"/>
    <col min="11279" max="11280" width="8.625" style="526" customWidth="1"/>
    <col min="11281" max="11282" width="7.375" style="526" customWidth="1"/>
    <col min="11283" max="11520" width="9" style="526"/>
    <col min="11521" max="11524" width="4.75" style="526" customWidth="1"/>
    <col min="11525" max="11525" width="3.875" style="526" customWidth="1"/>
    <col min="11526" max="11527" width="4.75" style="526" customWidth="1"/>
    <col min="11528" max="11528" width="4.25" style="526" customWidth="1"/>
    <col min="11529" max="11529" width="4.75" style="526" customWidth="1"/>
    <col min="11530" max="11530" width="9.25" style="526" customWidth="1"/>
    <col min="11531" max="11531" width="4.625" style="526" customWidth="1"/>
    <col min="11532" max="11532" width="5.125" style="526" customWidth="1"/>
    <col min="11533" max="11533" width="5.625" style="526" customWidth="1"/>
    <col min="11534" max="11534" width="4.125" style="526" customWidth="1"/>
    <col min="11535" max="11536" width="8.625" style="526" customWidth="1"/>
    <col min="11537" max="11538" width="7.375" style="526" customWidth="1"/>
    <col min="11539" max="11776" width="9" style="526"/>
    <col min="11777" max="11780" width="4.75" style="526" customWidth="1"/>
    <col min="11781" max="11781" width="3.875" style="526" customWidth="1"/>
    <col min="11782" max="11783" width="4.75" style="526" customWidth="1"/>
    <col min="11784" max="11784" width="4.25" style="526" customWidth="1"/>
    <col min="11785" max="11785" width="4.75" style="526" customWidth="1"/>
    <col min="11786" max="11786" width="9.25" style="526" customWidth="1"/>
    <col min="11787" max="11787" width="4.625" style="526" customWidth="1"/>
    <col min="11788" max="11788" width="5.125" style="526" customWidth="1"/>
    <col min="11789" max="11789" width="5.625" style="526" customWidth="1"/>
    <col min="11790" max="11790" width="4.125" style="526" customWidth="1"/>
    <col min="11791" max="11792" width="8.625" style="526" customWidth="1"/>
    <col min="11793" max="11794" width="7.375" style="526" customWidth="1"/>
    <col min="11795" max="12032" width="9" style="526"/>
    <col min="12033" max="12036" width="4.75" style="526" customWidth="1"/>
    <col min="12037" max="12037" width="3.875" style="526" customWidth="1"/>
    <col min="12038" max="12039" width="4.75" style="526" customWidth="1"/>
    <col min="12040" max="12040" width="4.25" style="526" customWidth="1"/>
    <col min="12041" max="12041" width="4.75" style="526" customWidth="1"/>
    <col min="12042" max="12042" width="9.25" style="526" customWidth="1"/>
    <col min="12043" max="12043" width="4.625" style="526" customWidth="1"/>
    <col min="12044" max="12044" width="5.125" style="526" customWidth="1"/>
    <col min="12045" max="12045" width="5.625" style="526" customWidth="1"/>
    <col min="12046" max="12046" width="4.125" style="526" customWidth="1"/>
    <col min="12047" max="12048" width="8.625" style="526" customWidth="1"/>
    <col min="12049" max="12050" width="7.375" style="526" customWidth="1"/>
    <col min="12051" max="12288" width="9" style="526"/>
    <col min="12289" max="12292" width="4.75" style="526" customWidth="1"/>
    <col min="12293" max="12293" width="3.875" style="526" customWidth="1"/>
    <col min="12294" max="12295" width="4.75" style="526" customWidth="1"/>
    <col min="12296" max="12296" width="4.25" style="526" customWidth="1"/>
    <col min="12297" max="12297" width="4.75" style="526" customWidth="1"/>
    <col min="12298" max="12298" width="9.25" style="526" customWidth="1"/>
    <col min="12299" max="12299" width="4.625" style="526" customWidth="1"/>
    <col min="12300" max="12300" width="5.125" style="526" customWidth="1"/>
    <col min="12301" max="12301" width="5.625" style="526" customWidth="1"/>
    <col min="12302" max="12302" width="4.125" style="526" customWidth="1"/>
    <col min="12303" max="12304" width="8.625" style="526" customWidth="1"/>
    <col min="12305" max="12306" width="7.375" style="526" customWidth="1"/>
    <col min="12307" max="12544" width="9" style="526"/>
    <col min="12545" max="12548" width="4.75" style="526" customWidth="1"/>
    <col min="12549" max="12549" width="3.875" style="526" customWidth="1"/>
    <col min="12550" max="12551" width="4.75" style="526" customWidth="1"/>
    <col min="12552" max="12552" width="4.25" style="526" customWidth="1"/>
    <col min="12553" max="12553" width="4.75" style="526" customWidth="1"/>
    <col min="12554" max="12554" width="9.25" style="526" customWidth="1"/>
    <col min="12555" max="12555" width="4.625" style="526" customWidth="1"/>
    <col min="12556" max="12556" width="5.125" style="526" customWidth="1"/>
    <col min="12557" max="12557" width="5.625" style="526" customWidth="1"/>
    <col min="12558" max="12558" width="4.125" style="526" customWidth="1"/>
    <col min="12559" max="12560" width="8.625" style="526" customWidth="1"/>
    <col min="12561" max="12562" width="7.375" style="526" customWidth="1"/>
    <col min="12563" max="12800" width="9" style="526"/>
    <col min="12801" max="12804" width="4.75" style="526" customWidth="1"/>
    <col min="12805" max="12805" width="3.875" style="526" customWidth="1"/>
    <col min="12806" max="12807" width="4.75" style="526" customWidth="1"/>
    <col min="12808" max="12808" width="4.25" style="526" customWidth="1"/>
    <col min="12809" max="12809" width="4.75" style="526" customWidth="1"/>
    <col min="12810" max="12810" width="9.25" style="526" customWidth="1"/>
    <col min="12811" max="12811" width="4.625" style="526" customWidth="1"/>
    <col min="12812" max="12812" width="5.125" style="526" customWidth="1"/>
    <col min="12813" max="12813" width="5.625" style="526" customWidth="1"/>
    <col min="12814" max="12814" width="4.125" style="526" customWidth="1"/>
    <col min="12815" max="12816" width="8.625" style="526" customWidth="1"/>
    <col min="12817" max="12818" width="7.375" style="526" customWidth="1"/>
    <col min="12819" max="13056" width="9" style="526"/>
    <col min="13057" max="13060" width="4.75" style="526" customWidth="1"/>
    <col min="13061" max="13061" width="3.875" style="526" customWidth="1"/>
    <col min="13062" max="13063" width="4.75" style="526" customWidth="1"/>
    <col min="13064" max="13064" width="4.25" style="526" customWidth="1"/>
    <col min="13065" max="13065" width="4.75" style="526" customWidth="1"/>
    <col min="13066" max="13066" width="9.25" style="526" customWidth="1"/>
    <col min="13067" max="13067" width="4.625" style="526" customWidth="1"/>
    <col min="13068" max="13068" width="5.125" style="526" customWidth="1"/>
    <col min="13069" max="13069" width="5.625" style="526" customWidth="1"/>
    <col min="13070" max="13070" width="4.125" style="526" customWidth="1"/>
    <col min="13071" max="13072" width="8.625" style="526" customWidth="1"/>
    <col min="13073" max="13074" width="7.375" style="526" customWidth="1"/>
    <col min="13075" max="13312" width="9" style="526"/>
    <col min="13313" max="13316" width="4.75" style="526" customWidth="1"/>
    <col min="13317" max="13317" width="3.875" style="526" customWidth="1"/>
    <col min="13318" max="13319" width="4.75" style="526" customWidth="1"/>
    <col min="13320" max="13320" width="4.25" style="526" customWidth="1"/>
    <col min="13321" max="13321" width="4.75" style="526" customWidth="1"/>
    <col min="13322" max="13322" width="9.25" style="526" customWidth="1"/>
    <col min="13323" max="13323" width="4.625" style="526" customWidth="1"/>
    <col min="13324" max="13324" width="5.125" style="526" customWidth="1"/>
    <col min="13325" max="13325" width="5.625" style="526" customWidth="1"/>
    <col min="13326" max="13326" width="4.125" style="526" customWidth="1"/>
    <col min="13327" max="13328" width="8.625" style="526" customWidth="1"/>
    <col min="13329" max="13330" width="7.375" style="526" customWidth="1"/>
    <col min="13331" max="13568" width="9" style="526"/>
    <col min="13569" max="13572" width="4.75" style="526" customWidth="1"/>
    <col min="13573" max="13573" width="3.875" style="526" customWidth="1"/>
    <col min="13574" max="13575" width="4.75" style="526" customWidth="1"/>
    <col min="13576" max="13576" width="4.25" style="526" customWidth="1"/>
    <col min="13577" max="13577" width="4.75" style="526" customWidth="1"/>
    <col min="13578" max="13578" width="9.25" style="526" customWidth="1"/>
    <col min="13579" max="13579" width="4.625" style="526" customWidth="1"/>
    <col min="13580" max="13580" width="5.125" style="526" customWidth="1"/>
    <col min="13581" max="13581" width="5.625" style="526" customWidth="1"/>
    <col min="13582" max="13582" width="4.125" style="526" customWidth="1"/>
    <col min="13583" max="13584" width="8.625" style="526" customWidth="1"/>
    <col min="13585" max="13586" width="7.375" style="526" customWidth="1"/>
    <col min="13587" max="13824" width="9" style="526"/>
    <col min="13825" max="13828" width="4.75" style="526" customWidth="1"/>
    <col min="13829" max="13829" width="3.875" style="526" customWidth="1"/>
    <col min="13830" max="13831" width="4.75" style="526" customWidth="1"/>
    <col min="13832" max="13832" width="4.25" style="526" customWidth="1"/>
    <col min="13833" max="13833" width="4.75" style="526" customWidth="1"/>
    <col min="13834" max="13834" width="9.25" style="526" customWidth="1"/>
    <col min="13835" max="13835" width="4.625" style="526" customWidth="1"/>
    <col min="13836" max="13836" width="5.125" style="526" customWidth="1"/>
    <col min="13837" max="13837" width="5.625" style="526" customWidth="1"/>
    <col min="13838" max="13838" width="4.125" style="526" customWidth="1"/>
    <col min="13839" max="13840" width="8.625" style="526" customWidth="1"/>
    <col min="13841" max="13842" width="7.375" style="526" customWidth="1"/>
    <col min="13843" max="14080" width="9" style="526"/>
    <col min="14081" max="14084" width="4.75" style="526" customWidth="1"/>
    <col min="14085" max="14085" width="3.875" style="526" customWidth="1"/>
    <col min="14086" max="14087" width="4.75" style="526" customWidth="1"/>
    <col min="14088" max="14088" width="4.25" style="526" customWidth="1"/>
    <col min="14089" max="14089" width="4.75" style="526" customWidth="1"/>
    <col min="14090" max="14090" width="9.25" style="526" customWidth="1"/>
    <col min="14091" max="14091" width="4.625" style="526" customWidth="1"/>
    <col min="14092" max="14092" width="5.125" style="526" customWidth="1"/>
    <col min="14093" max="14093" width="5.625" style="526" customWidth="1"/>
    <col min="14094" max="14094" width="4.125" style="526" customWidth="1"/>
    <col min="14095" max="14096" width="8.625" style="526" customWidth="1"/>
    <col min="14097" max="14098" width="7.375" style="526" customWidth="1"/>
    <col min="14099" max="14336" width="9" style="526"/>
    <col min="14337" max="14340" width="4.75" style="526" customWidth="1"/>
    <col min="14341" max="14341" width="3.875" style="526" customWidth="1"/>
    <col min="14342" max="14343" width="4.75" style="526" customWidth="1"/>
    <col min="14344" max="14344" width="4.25" style="526" customWidth="1"/>
    <col min="14345" max="14345" width="4.75" style="526" customWidth="1"/>
    <col min="14346" max="14346" width="9.25" style="526" customWidth="1"/>
    <col min="14347" max="14347" width="4.625" style="526" customWidth="1"/>
    <col min="14348" max="14348" width="5.125" style="526" customWidth="1"/>
    <col min="14349" max="14349" width="5.625" style="526" customWidth="1"/>
    <col min="14350" max="14350" width="4.125" style="526" customWidth="1"/>
    <col min="14351" max="14352" width="8.625" style="526" customWidth="1"/>
    <col min="14353" max="14354" width="7.375" style="526" customWidth="1"/>
    <col min="14355" max="14592" width="9" style="526"/>
    <col min="14593" max="14596" width="4.75" style="526" customWidth="1"/>
    <col min="14597" max="14597" width="3.875" style="526" customWidth="1"/>
    <col min="14598" max="14599" width="4.75" style="526" customWidth="1"/>
    <col min="14600" max="14600" width="4.25" style="526" customWidth="1"/>
    <col min="14601" max="14601" width="4.75" style="526" customWidth="1"/>
    <col min="14602" max="14602" width="9.25" style="526" customWidth="1"/>
    <col min="14603" max="14603" width="4.625" style="526" customWidth="1"/>
    <col min="14604" max="14604" width="5.125" style="526" customWidth="1"/>
    <col min="14605" max="14605" width="5.625" style="526" customWidth="1"/>
    <col min="14606" max="14606" width="4.125" style="526" customWidth="1"/>
    <col min="14607" max="14608" width="8.625" style="526" customWidth="1"/>
    <col min="14609" max="14610" width="7.375" style="526" customWidth="1"/>
    <col min="14611" max="14848" width="9" style="526"/>
    <col min="14849" max="14852" width="4.75" style="526" customWidth="1"/>
    <col min="14853" max="14853" width="3.875" style="526" customWidth="1"/>
    <col min="14854" max="14855" width="4.75" style="526" customWidth="1"/>
    <col min="14856" max="14856" width="4.25" style="526" customWidth="1"/>
    <col min="14857" max="14857" width="4.75" style="526" customWidth="1"/>
    <col min="14858" max="14858" width="9.25" style="526" customWidth="1"/>
    <col min="14859" max="14859" width="4.625" style="526" customWidth="1"/>
    <col min="14860" max="14860" width="5.125" style="526" customWidth="1"/>
    <col min="14861" max="14861" width="5.625" style="526" customWidth="1"/>
    <col min="14862" max="14862" width="4.125" style="526" customWidth="1"/>
    <col min="14863" max="14864" width="8.625" style="526" customWidth="1"/>
    <col min="14865" max="14866" width="7.375" style="526" customWidth="1"/>
    <col min="14867" max="15104" width="9" style="526"/>
    <col min="15105" max="15108" width="4.75" style="526" customWidth="1"/>
    <col min="15109" max="15109" width="3.875" style="526" customWidth="1"/>
    <col min="15110" max="15111" width="4.75" style="526" customWidth="1"/>
    <col min="15112" max="15112" width="4.25" style="526" customWidth="1"/>
    <col min="15113" max="15113" width="4.75" style="526" customWidth="1"/>
    <col min="15114" max="15114" width="9.25" style="526" customWidth="1"/>
    <col min="15115" max="15115" width="4.625" style="526" customWidth="1"/>
    <col min="15116" max="15116" width="5.125" style="526" customWidth="1"/>
    <col min="15117" max="15117" width="5.625" style="526" customWidth="1"/>
    <col min="15118" max="15118" width="4.125" style="526" customWidth="1"/>
    <col min="15119" max="15120" width="8.625" style="526" customWidth="1"/>
    <col min="15121" max="15122" width="7.375" style="526" customWidth="1"/>
    <col min="15123" max="15360" width="9" style="526"/>
    <col min="15361" max="15364" width="4.75" style="526" customWidth="1"/>
    <col min="15365" max="15365" width="3.875" style="526" customWidth="1"/>
    <col min="15366" max="15367" width="4.75" style="526" customWidth="1"/>
    <col min="15368" max="15368" width="4.25" style="526" customWidth="1"/>
    <col min="15369" max="15369" width="4.75" style="526" customWidth="1"/>
    <col min="15370" max="15370" width="9.25" style="526" customWidth="1"/>
    <col min="15371" max="15371" width="4.625" style="526" customWidth="1"/>
    <col min="15372" max="15372" width="5.125" style="526" customWidth="1"/>
    <col min="15373" max="15373" width="5.625" style="526" customWidth="1"/>
    <col min="15374" max="15374" width="4.125" style="526" customWidth="1"/>
    <col min="15375" max="15376" width="8.625" style="526" customWidth="1"/>
    <col min="15377" max="15378" width="7.375" style="526" customWidth="1"/>
    <col min="15379" max="15616" width="9" style="526"/>
    <col min="15617" max="15620" width="4.75" style="526" customWidth="1"/>
    <col min="15621" max="15621" width="3.875" style="526" customWidth="1"/>
    <col min="15622" max="15623" width="4.75" style="526" customWidth="1"/>
    <col min="15624" max="15624" width="4.25" style="526" customWidth="1"/>
    <col min="15625" max="15625" width="4.75" style="526" customWidth="1"/>
    <col min="15626" max="15626" width="9.25" style="526" customWidth="1"/>
    <col min="15627" max="15627" width="4.625" style="526" customWidth="1"/>
    <col min="15628" max="15628" width="5.125" style="526" customWidth="1"/>
    <col min="15629" max="15629" width="5.625" style="526" customWidth="1"/>
    <col min="15630" max="15630" width="4.125" style="526" customWidth="1"/>
    <col min="15631" max="15632" width="8.625" style="526" customWidth="1"/>
    <col min="15633" max="15634" width="7.375" style="526" customWidth="1"/>
    <col min="15635" max="15872" width="9" style="526"/>
    <col min="15873" max="15876" width="4.75" style="526" customWidth="1"/>
    <col min="15877" max="15877" width="3.875" style="526" customWidth="1"/>
    <col min="15878" max="15879" width="4.75" style="526" customWidth="1"/>
    <col min="15880" max="15880" width="4.25" style="526" customWidth="1"/>
    <col min="15881" max="15881" width="4.75" style="526" customWidth="1"/>
    <col min="15882" max="15882" width="9.25" style="526" customWidth="1"/>
    <col min="15883" max="15883" width="4.625" style="526" customWidth="1"/>
    <col min="15884" max="15884" width="5.125" style="526" customWidth="1"/>
    <col min="15885" max="15885" width="5.625" style="526" customWidth="1"/>
    <col min="15886" max="15886" width="4.125" style="526" customWidth="1"/>
    <col min="15887" max="15888" width="8.625" style="526" customWidth="1"/>
    <col min="15889" max="15890" width="7.375" style="526" customWidth="1"/>
    <col min="15891" max="16128" width="9" style="526"/>
    <col min="16129" max="16132" width="4.75" style="526" customWidth="1"/>
    <col min="16133" max="16133" width="3.875" style="526" customWidth="1"/>
    <col min="16134" max="16135" width="4.75" style="526" customWidth="1"/>
    <col min="16136" max="16136" width="4.25" style="526" customWidth="1"/>
    <col min="16137" max="16137" width="4.75" style="526" customWidth="1"/>
    <col min="16138" max="16138" width="9.25" style="526" customWidth="1"/>
    <col min="16139" max="16139" width="4.625" style="526" customWidth="1"/>
    <col min="16140" max="16140" width="5.125" style="526" customWidth="1"/>
    <col min="16141" max="16141" width="5.625" style="526" customWidth="1"/>
    <col min="16142" max="16142" width="4.125" style="526" customWidth="1"/>
    <col min="16143" max="16144" width="8.625" style="526" customWidth="1"/>
    <col min="16145" max="16146" width="7.375" style="526" customWidth="1"/>
    <col min="16147" max="16384" width="9" style="526"/>
  </cols>
  <sheetData>
    <row r="1" spans="1:19" ht="17.25">
      <c r="A1" s="824" t="s">
        <v>346</v>
      </c>
      <c r="B1" s="825"/>
      <c r="C1" s="825"/>
      <c r="D1" s="825"/>
      <c r="E1" s="825"/>
      <c r="F1" s="825"/>
      <c r="G1" s="825"/>
      <c r="H1" s="825"/>
      <c r="I1" s="825"/>
      <c r="J1" s="825"/>
      <c r="K1" s="825"/>
      <c r="L1" s="825"/>
      <c r="M1" s="825"/>
      <c r="N1" s="825"/>
      <c r="O1" s="825"/>
      <c r="P1" s="825"/>
      <c r="Q1" s="825"/>
      <c r="R1" s="826"/>
      <c r="S1" s="525"/>
    </row>
    <row r="2" spans="1:19">
      <c r="A2" s="827" t="s">
        <v>397</v>
      </c>
      <c r="B2" s="828"/>
      <c r="C2" s="828"/>
      <c r="D2" s="828"/>
      <c r="E2" s="828"/>
      <c r="F2" s="828"/>
      <c r="G2" s="828"/>
      <c r="H2" s="828"/>
      <c r="I2" s="828"/>
      <c r="J2" s="828"/>
      <c r="K2" s="828"/>
      <c r="L2" s="828"/>
      <c r="M2" s="828"/>
      <c r="N2" s="828"/>
      <c r="O2" s="828"/>
      <c r="P2" s="828"/>
      <c r="Q2" s="828"/>
      <c r="R2" s="829"/>
      <c r="S2" s="525"/>
    </row>
    <row r="3" spans="1:19">
      <c r="A3" s="947"/>
      <c r="B3" s="948"/>
      <c r="C3" s="948"/>
      <c r="D3" s="948"/>
      <c r="E3" s="948"/>
      <c r="F3" s="948"/>
      <c r="G3" s="948"/>
      <c r="H3" s="948"/>
      <c r="I3" s="948"/>
      <c r="J3" s="948"/>
      <c r="K3" s="948"/>
      <c r="L3" s="948"/>
      <c r="M3" s="948"/>
      <c r="N3" s="948"/>
      <c r="O3" s="948"/>
      <c r="P3" s="948"/>
      <c r="Q3" s="948"/>
      <c r="R3" s="949"/>
      <c r="S3" s="525"/>
    </row>
    <row r="4" spans="1:19">
      <c r="A4" s="830" t="s">
        <v>401</v>
      </c>
      <c r="B4" s="831"/>
      <c r="C4" s="831"/>
      <c r="D4" s="831"/>
      <c r="E4" s="831"/>
      <c r="F4" s="831"/>
      <c r="G4" s="831"/>
      <c r="H4" s="831"/>
      <c r="I4" s="831"/>
      <c r="J4" s="831"/>
      <c r="K4" s="831"/>
      <c r="L4" s="831"/>
      <c r="M4" s="831"/>
      <c r="N4" s="831"/>
      <c r="O4" s="831"/>
      <c r="P4" s="831"/>
      <c r="Q4" s="831"/>
      <c r="R4" s="832"/>
      <c r="S4" s="525"/>
    </row>
    <row r="5" spans="1:19">
      <c r="A5" s="833"/>
      <c r="B5" s="834"/>
      <c r="C5" s="834"/>
      <c r="D5" s="834"/>
      <c r="E5" s="834"/>
      <c r="F5" s="834"/>
      <c r="G5" s="834"/>
      <c r="H5" s="834"/>
      <c r="I5" s="834"/>
      <c r="J5" s="834"/>
      <c r="K5" s="834"/>
      <c r="L5" s="834"/>
      <c r="M5" s="834"/>
      <c r="N5" s="834"/>
      <c r="O5" s="834"/>
      <c r="P5" s="834"/>
      <c r="Q5" s="834"/>
      <c r="R5" s="835"/>
      <c r="S5" s="525"/>
    </row>
    <row r="6" spans="1:19">
      <c r="A6" s="830" t="s">
        <v>368</v>
      </c>
      <c r="B6" s="831"/>
      <c r="C6" s="831"/>
      <c r="D6" s="831"/>
      <c r="E6" s="831"/>
      <c r="F6" s="831"/>
      <c r="G6" s="831"/>
      <c r="H6" s="831"/>
      <c r="I6" s="831"/>
      <c r="J6" s="831"/>
      <c r="K6" s="831"/>
      <c r="L6" s="831"/>
      <c r="M6" s="831"/>
      <c r="N6" s="831"/>
      <c r="O6" s="831"/>
      <c r="P6" s="831"/>
      <c r="Q6" s="831"/>
      <c r="R6" s="832"/>
      <c r="S6" s="525"/>
    </row>
    <row r="7" spans="1:19" ht="20.100000000000001" customHeight="1">
      <c r="A7" s="855"/>
      <c r="B7" s="856"/>
      <c r="C7" s="527" t="s">
        <v>348</v>
      </c>
      <c r="D7" s="954" t="s">
        <v>402</v>
      </c>
      <c r="E7" s="857"/>
      <c r="F7" s="857"/>
      <c r="G7" s="857"/>
      <c r="H7" s="857"/>
      <c r="I7" s="857"/>
      <c r="J7" s="857"/>
      <c r="K7" s="857"/>
      <c r="L7" s="857"/>
      <c r="M7" s="857"/>
      <c r="N7" s="857"/>
      <c r="O7" s="857"/>
      <c r="P7" s="857"/>
      <c r="Q7" s="858"/>
      <c r="R7" s="528"/>
      <c r="S7" s="529"/>
    </row>
    <row r="8" spans="1:19" ht="15" customHeight="1">
      <c r="A8" s="855"/>
      <c r="B8" s="856"/>
      <c r="C8" s="859" t="s">
        <v>349</v>
      </c>
      <c r="D8" s="861" t="s">
        <v>350</v>
      </c>
      <c r="E8" s="862"/>
      <c r="F8" s="862"/>
      <c r="G8" s="863"/>
      <c r="H8" s="867" t="s">
        <v>351</v>
      </c>
      <c r="I8" s="868"/>
      <c r="J8" s="955" t="s">
        <v>403</v>
      </c>
      <c r="K8" s="956"/>
      <c r="L8" s="956"/>
      <c r="M8" s="956"/>
      <c r="N8" s="956"/>
      <c r="O8" s="956"/>
      <c r="P8" s="956"/>
      <c r="Q8" s="871" t="s">
        <v>352</v>
      </c>
      <c r="R8" s="836"/>
      <c r="S8" s="837"/>
    </row>
    <row r="9" spans="1:19" ht="15" customHeight="1">
      <c r="A9" s="855"/>
      <c r="B9" s="856"/>
      <c r="C9" s="860"/>
      <c r="D9" s="864"/>
      <c r="E9" s="865"/>
      <c r="F9" s="865"/>
      <c r="G9" s="866"/>
      <c r="H9" s="860"/>
      <c r="I9" s="869"/>
      <c r="J9" s="957"/>
      <c r="K9" s="958"/>
      <c r="L9" s="958"/>
      <c r="M9" s="958"/>
      <c r="N9" s="958"/>
      <c r="O9" s="958"/>
      <c r="P9" s="958"/>
      <c r="Q9" s="872"/>
      <c r="R9" s="836"/>
      <c r="S9" s="837"/>
    </row>
    <row r="10" spans="1:19">
      <c r="A10" s="838"/>
      <c r="B10" s="839"/>
      <c r="C10" s="839"/>
      <c r="D10" s="839"/>
      <c r="E10" s="839"/>
      <c r="F10" s="839"/>
      <c r="G10" s="839"/>
      <c r="H10" s="839"/>
      <c r="I10" s="839"/>
      <c r="J10" s="839"/>
      <c r="K10" s="839"/>
      <c r="L10" s="839"/>
      <c r="M10" s="839"/>
      <c r="N10" s="839"/>
      <c r="O10" s="839"/>
      <c r="P10" s="839"/>
      <c r="Q10" s="839"/>
      <c r="R10" s="840"/>
      <c r="S10" s="529"/>
    </row>
    <row r="11" spans="1:19" ht="32.25" customHeight="1" thickBot="1">
      <c r="A11" s="530" t="s">
        <v>353</v>
      </c>
      <c r="B11" s="950" t="s">
        <v>390</v>
      </c>
      <c r="C11" s="842"/>
      <c r="D11" s="842"/>
      <c r="E11" s="842"/>
      <c r="F11" s="842"/>
      <c r="G11" s="842"/>
      <c r="H11" s="842"/>
      <c r="I11" s="842"/>
      <c r="J11" s="842"/>
      <c r="K11" s="842"/>
      <c r="L11" s="842"/>
      <c r="M11" s="842"/>
      <c r="N11" s="842"/>
      <c r="O11" s="842"/>
      <c r="P11" s="842"/>
      <c r="Q11" s="842"/>
      <c r="R11" s="843"/>
      <c r="S11" s="529"/>
    </row>
    <row r="12" spans="1:19" ht="14.25" customHeight="1" thickTop="1" thickBot="1">
      <c r="A12" s="844" t="s">
        <v>354</v>
      </c>
      <c r="B12" s="847" t="s">
        <v>355</v>
      </c>
      <c r="C12" s="847"/>
      <c r="D12" s="848"/>
      <c r="E12" s="851"/>
      <c r="F12" s="542" t="s">
        <v>356</v>
      </c>
      <c r="G12" s="951" t="s">
        <v>369</v>
      </c>
      <c r="H12" s="952"/>
      <c r="I12" s="952"/>
      <c r="J12" s="953"/>
      <c r="K12" s="951" t="s">
        <v>370</v>
      </c>
      <c r="L12" s="952"/>
      <c r="M12" s="952"/>
      <c r="N12" s="953"/>
      <c r="O12" s="951" t="s">
        <v>371</v>
      </c>
      <c r="P12" s="953"/>
      <c r="Q12" s="951" t="s">
        <v>372</v>
      </c>
      <c r="R12" s="969"/>
      <c r="S12" s="529"/>
    </row>
    <row r="13" spans="1:19">
      <c r="A13" s="845"/>
      <c r="B13" s="849"/>
      <c r="C13" s="849"/>
      <c r="D13" s="850"/>
      <c r="E13" s="851"/>
      <c r="F13" s="970" t="s">
        <v>373</v>
      </c>
      <c r="G13" s="973" t="s">
        <v>361</v>
      </c>
      <c r="H13" s="974"/>
      <c r="I13" s="979"/>
      <c r="J13" s="980"/>
      <c r="K13" s="973" t="s">
        <v>361</v>
      </c>
      <c r="L13" s="979"/>
      <c r="M13" s="979"/>
      <c r="N13" s="980"/>
      <c r="O13" s="983"/>
      <c r="P13" s="980"/>
      <c r="Q13" s="983"/>
      <c r="R13" s="985"/>
      <c r="S13" s="529"/>
    </row>
    <row r="14" spans="1:19">
      <c r="A14" s="845"/>
      <c r="B14" s="873"/>
      <c r="C14" s="873"/>
      <c r="D14" s="873"/>
      <c r="E14" s="851"/>
      <c r="F14" s="971"/>
      <c r="G14" s="975"/>
      <c r="H14" s="976"/>
      <c r="I14" s="981"/>
      <c r="J14" s="982"/>
      <c r="K14" s="975"/>
      <c r="L14" s="981"/>
      <c r="M14" s="981"/>
      <c r="N14" s="982"/>
      <c r="O14" s="984"/>
      <c r="P14" s="982"/>
      <c r="Q14" s="984"/>
      <c r="R14" s="986"/>
      <c r="S14" s="529"/>
    </row>
    <row r="15" spans="1:19" ht="13.5" customHeight="1" thickBot="1">
      <c r="A15" s="845"/>
      <c r="B15" s="959" t="s">
        <v>374</v>
      </c>
      <c r="C15" s="874"/>
      <c r="D15" s="875"/>
      <c r="E15" s="851"/>
      <c r="F15" s="972"/>
      <c r="G15" s="977"/>
      <c r="H15" s="978"/>
      <c r="I15" s="960" t="s">
        <v>375</v>
      </c>
      <c r="J15" s="961"/>
      <c r="K15" s="977"/>
      <c r="L15" s="962" t="s">
        <v>363</v>
      </c>
      <c r="M15" s="962"/>
      <c r="N15" s="963"/>
      <c r="O15" s="964" t="s">
        <v>43</v>
      </c>
      <c r="P15" s="965"/>
      <c r="Q15" s="987"/>
      <c r="R15" s="988"/>
      <c r="S15" s="532"/>
    </row>
    <row r="16" spans="1:19" ht="14.25" thickBot="1">
      <c r="A16" s="845"/>
      <c r="B16" s="876"/>
      <c r="C16" s="876"/>
      <c r="D16" s="877"/>
      <c r="E16" s="851"/>
      <c r="F16" s="543"/>
      <c r="G16" s="966"/>
      <c r="H16" s="967"/>
      <c r="I16" s="967"/>
      <c r="J16" s="968"/>
      <c r="K16" s="966"/>
      <c r="L16" s="967"/>
      <c r="M16" s="967"/>
      <c r="N16" s="968"/>
      <c r="O16" s="966"/>
      <c r="P16" s="968"/>
      <c r="Q16" s="966"/>
      <c r="R16" s="989"/>
      <c r="S16" s="529"/>
    </row>
    <row r="17" spans="1:19" ht="13.5" customHeight="1">
      <c r="A17" s="845"/>
      <c r="B17" s="878"/>
      <c r="C17" s="878"/>
      <c r="D17" s="879"/>
      <c r="E17" s="851"/>
      <c r="F17" s="970" t="s">
        <v>361</v>
      </c>
      <c r="G17" s="973" t="s">
        <v>361</v>
      </c>
      <c r="H17" s="974"/>
      <c r="I17" s="974" t="s">
        <v>376</v>
      </c>
      <c r="J17" s="990"/>
      <c r="K17" s="973" t="s">
        <v>361</v>
      </c>
      <c r="L17" s="979" t="s">
        <v>377</v>
      </c>
      <c r="M17" s="979"/>
      <c r="N17" s="980"/>
      <c r="O17" s="973">
        <v>210</v>
      </c>
      <c r="P17" s="990"/>
      <c r="Q17" s="983"/>
      <c r="R17" s="985"/>
      <c r="S17" s="529"/>
    </row>
    <row r="18" spans="1:19">
      <c r="A18" s="845"/>
      <c r="B18" s="873"/>
      <c r="C18" s="873"/>
      <c r="D18" s="873"/>
      <c r="E18" s="851"/>
      <c r="F18" s="971"/>
      <c r="G18" s="975"/>
      <c r="H18" s="976"/>
      <c r="I18" s="976"/>
      <c r="J18" s="991"/>
      <c r="K18" s="975"/>
      <c r="L18" s="981"/>
      <c r="M18" s="981"/>
      <c r="N18" s="982"/>
      <c r="O18" s="975"/>
      <c r="P18" s="991"/>
      <c r="Q18" s="984"/>
      <c r="R18" s="986"/>
      <c r="S18" s="529"/>
    </row>
    <row r="19" spans="1:19" ht="13.5" customHeight="1" thickBot="1">
      <c r="A19" s="845"/>
      <c r="B19" s="959" t="s">
        <v>378</v>
      </c>
      <c r="C19" s="874"/>
      <c r="D19" s="875"/>
      <c r="E19" s="851"/>
      <c r="F19" s="972"/>
      <c r="G19" s="977"/>
      <c r="H19" s="978"/>
      <c r="I19" s="960" t="s">
        <v>379</v>
      </c>
      <c r="J19" s="961"/>
      <c r="K19" s="977"/>
      <c r="L19" s="962" t="s">
        <v>380</v>
      </c>
      <c r="M19" s="962"/>
      <c r="N19" s="963"/>
      <c r="O19" s="964" t="s">
        <v>43</v>
      </c>
      <c r="P19" s="965"/>
      <c r="Q19" s="987"/>
      <c r="R19" s="988"/>
      <c r="S19" s="529"/>
    </row>
    <row r="20" spans="1:19" ht="14.25" thickBot="1">
      <c r="A20" s="845"/>
      <c r="B20" s="876"/>
      <c r="C20" s="876"/>
      <c r="D20" s="877"/>
      <c r="E20" s="851"/>
      <c r="F20" s="543"/>
      <c r="G20" s="966"/>
      <c r="H20" s="967"/>
      <c r="I20" s="967"/>
      <c r="J20" s="968"/>
      <c r="K20" s="966"/>
      <c r="L20" s="967"/>
      <c r="M20" s="967"/>
      <c r="N20" s="968"/>
      <c r="O20" s="966"/>
      <c r="P20" s="968"/>
      <c r="Q20" s="966"/>
      <c r="R20" s="989"/>
      <c r="S20" s="529"/>
    </row>
    <row r="21" spans="1:19" ht="13.5" customHeight="1">
      <c r="A21" s="845"/>
      <c r="B21" s="878"/>
      <c r="C21" s="878"/>
      <c r="D21" s="879"/>
      <c r="E21" s="851"/>
      <c r="F21" s="970" t="s">
        <v>361</v>
      </c>
      <c r="G21" s="973" t="s">
        <v>361</v>
      </c>
      <c r="H21" s="974"/>
      <c r="I21" s="974" t="s">
        <v>376</v>
      </c>
      <c r="J21" s="990"/>
      <c r="K21" s="973" t="s">
        <v>361</v>
      </c>
      <c r="L21" s="979" t="s">
        <v>381</v>
      </c>
      <c r="M21" s="979"/>
      <c r="N21" s="980"/>
      <c r="O21" s="983"/>
      <c r="P21" s="980"/>
      <c r="Q21" s="983"/>
      <c r="R21" s="985"/>
      <c r="S21" s="529"/>
    </row>
    <row r="22" spans="1:19">
      <c r="A22" s="845"/>
      <c r="B22" s="873"/>
      <c r="C22" s="873"/>
      <c r="D22" s="873"/>
      <c r="E22" s="851"/>
      <c r="F22" s="971"/>
      <c r="G22" s="975"/>
      <c r="H22" s="976"/>
      <c r="I22" s="976"/>
      <c r="J22" s="991"/>
      <c r="K22" s="975"/>
      <c r="L22" s="981"/>
      <c r="M22" s="981"/>
      <c r="N22" s="982"/>
      <c r="O22" s="984"/>
      <c r="P22" s="982"/>
      <c r="Q22" s="984"/>
      <c r="R22" s="986"/>
      <c r="S22" s="529"/>
    </row>
    <row r="23" spans="1:19" ht="13.5" customHeight="1" thickBot="1">
      <c r="A23" s="845"/>
      <c r="B23" s="959" t="s">
        <v>382</v>
      </c>
      <c r="C23" s="874"/>
      <c r="D23" s="875"/>
      <c r="E23" s="851"/>
      <c r="F23" s="972"/>
      <c r="G23" s="977"/>
      <c r="H23" s="978"/>
      <c r="I23" s="960" t="s">
        <v>383</v>
      </c>
      <c r="J23" s="961"/>
      <c r="K23" s="977"/>
      <c r="L23" s="962" t="s">
        <v>380</v>
      </c>
      <c r="M23" s="962"/>
      <c r="N23" s="963"/>
      <c r="O23" s="964" t="s">
        <v>43</v>
      </c>
      <c r="P23" s="965"/>
      <c r="Q23" s="987"/>
      <c r="R23" s="988"/>
      <c r="S23" s="529"/>
    </row>
    <row r="24" spans="1:19" ht="14.25" thickBot="1">
      <c r="A24" s="845"/>
      <c r="B24" s="876"/>
      <c r="C24" s="876"/>
      <c r="D24" s="877"/>
      <c r="E24" s="851"/>
      <c r="F24" s="543"/>
      <c r="G24" s="966"/>
      <c r="H24" s="967"/>
      <c r="I24" s="967"/>
      <c r="J24" s="968"/>
      <c r="K24" s="966"/>
      <c r="L24" s="967"/>
      <c r="M24" s="967"/>
      <c r="N24" s="968"/>
      <c r="O24" s="966"/>
      <c r="P24" s="968"/>
      <c r="Q24" s="966"/>
      <c r="R24" s="989"/>
      <c r="S24" s="529"/>
    </row>
    <row r="25" spans="1:19">
      <c r="A25" s="845"/>
      <c r="B25" s="878"/>
      <c r="C25" s="878"/>
      <c r="D25" s="879"/>
      <c r="E25" s="851"/>
      <c r="F25" s="970" t="s">
        <v>361</v>
      </c>
      <c r="G25" s="973" t="s">
        <v>361</v>
      </c>
      <c r="H25" s="974"/>
      <c r="I25" s="992" t="s">
        <v>376</v>
      </c>
      <c r="J25" s="993"/>
      <c r="K25" s="973" t="s">
        <v>361</v>
      </c>
      <c r="L25" s="974" t="s">
        <v>384</v>
      </c>
      <c r="M25" s="974"/>
      <c r="N25" s="990"/>
      <c r="O25" s="973">
        <v>390</v>
      </c>
      <c r="P25" s="990"/>
      <c r="Q25" s="983"/>
      <c r="R25" s="985"/>
      <c r="S25" s="529"/>
    </row>
    <row r="26" spans="1:19">
      <c r="A26" s="845"/>
      <c r="B26" s="873"/>
      <c r="C26" s="873"/>
      <c r="D26" s="873"/>
      <c r="E26" s="851"/>
      <c r="F26" s="971"/>
      <c r="G26" s="975"/>
      <c r="H26" s="976"/>
      <c r="I26" s="994"/>
      <c r="J26" s="995"/>
      <c r="K26" s="975"/>
      <c r="L26" s="976"/>
      <c r="M26" s="976"/>
      <c r="N26" s="991"/>
      <c r="O26" s="975"/>
      <c r="P26" s="991"/>
      <c r="Q26" s="984"/>
      <c r="R26" s="986"/>
      <c r="S26" s="529"/>
    </row>
    <row r="27" spans="1:19" ht="13.5" customHeight="1" thickBot="1">
      <c r="A27" s="845"/>
      <c r="B27" s="959" t="s">
        <v>385</v>
      </c>
      <c r="C27" s="874"/>
      <c r="D27" s="875"/>
      <c r="E27" s="851"/>
      <c r="F27" s="972"/>
      <c r="G27" s="977"/>
      <c r="H27" s="978"/>
      <c r="I27" s="960" t="s">
        <v>386</v>
      </c>
      <c r="J27" s="961"/>
      <c r="K27" s="977"/>
      <c r="L27" s="962" t="s">
        <v>380</v>
      </c>
      <c r="M27" s="962"/>
      <c r="N27" s="963"/>
      <c r="O27" s="964" t="s">
        <v>43</v>
      </c>
      <c r="P27" s="965"/>
      <c r="Q27" s="987"/>
      <c r="R27" s="988"/>
      <c r="S27" s="529"/>
    </row>
    <row r="28" spans="1:19" ht="14.25" thickBot="1">
      <c r="A28" s="845"/>
      <c r="B28" s="876"/>
      <c r="C28" s="876"/>
      <c r="D28" s="877"/>
      <c r="E28" s="851"/>
      <c r="F28" s="543"/>
      <c r="G28" s="966"/>
      <c r="H28" s="967"/>
      <c r="I28" s="967"/>
      <c r="J28" s="968"/>
      <c r="K28" s="966"/>
      <c r="L28" s="967"/>
      <c r="M28" s="967"/>
      <c r="N28" s="968"/>
      <c r="O28" s="966"/>
      <c r="P28" s="968"/>
      <c r="Q28" s="966"/>
      <c r="R28" s="989"/>
      <c r="S28" s="529"/>
    </row>
    <row r="29" spans="1:19" ht="13.5" customHeight="1">
      <c r="A29" s="845"/>
      <c r="B29" s="878"/>
      <c r="C29" s="878"/>
      <c r="D29" s="879"/>
      <c r="E29" s="851"/>
      <c r="F29" s="970" t="s">
        <v>373</v>
      </c>
      <c r="G29" s="973" t="s">
        <v>361</v>
      </c>
      <c r="H29" s="974"/>
      <c r="I29" s="979"/>
      <c r="J29" s="980"/>
      <c r="K29" s="973" t="s">
        <v>361</v>
      </c>
      <c r="L29" s="979"/>
      <c r="M29" s="979"/>
      <c r="N29" s="980"/>
      <c r="O29" s="983"/>
      <c r="P29" s="980"/>
      <c r="Q29" s="983"/>
      <c r="R29" s="985"/>
      <c r="S29" s="529"/>
    </row>
    <row r="30" spans="1:19">
      <c r="A30" s="845"/>
      <c r="B30" s="922"/>
      <c r="C30" s="922"/>
      <c r="D30" s="922"/>
      <c r="E30" s="851"/>
      <c r="F30" s="971"/>
      <c r="G30" s="975"/>
      <c r="H30" s="976"/>
      <c r="I30" s="981"/>
      <c r="J30" s="982"/>
      <c r="K30" s="975"/>
      <c r="L30" s="981"/>
      <c r="M30" s="981"/>
      <c r="N30" s="982"/>
      <c r="O30" s="984"/>
      <c r="P30" s="982"/>
      <c r="Q30" s="984"/>
      <c r="R30" s="986"/>
      <c r="S30" s="529"/>
    </row>
    <row r="31" spans="1:19" ht="13.5" customHeight="1" thickBot="1">
      <c r="A31" s="845"/>
      <c r="B31" s="996" t="s">
        <v>473</v>
      </c>
      <c r="C31" s="923"/>
      <c r="D31" s="924"/>
      <c r="E31" s="851"/>
      <c r="F31" s="972"/>
      <c r="G31" s="977"/>
      <c r="H31" s="978"/>
      <c r="I31" s="960" t="s">
        <v>387</v>
      </c>
      <c r="J31" s="961"/>
      <c r="K31" s="977"/>
      <c r="L31" s="962" t="s">
        <v>363</v>
      </c>
      <c r="M31" s="962"/>
      <c r="N31" s="963"/>
      <c r="O31" s="964" t="s">
        <v>43</v>
      </c>
      <c r="P31" s="965"/>
      <c r="Q31" s="987"/>
      <c r="R31" s="988"/>
      <c r="S31" s="529"/>
    </row>
    <row r="32" spans="1:19" ht="13.5" customHeight="1">
      <c r="A32" s="845"/>
      <c r="B32" s="925"/>
      <c r="C32" s="925"/>
      <c r="D32" s="926"/>
      <c r="E32" s="851"/>
      <c r="F32" s="997" t="s">
        <v>364</v>
      </c>
      <c r="G32" s="998"/>
      <c r="H32" s="998"/>
      <c r="I32" s="998"/>
      <c r="J32" s="998"/>
      <c r="K32" s="998"/>
      <c r="L32" s="998"/>
      <c r="M32" s="998"/>
      <c r="N32" s="999"/>
      <c r="O32" s="1003" t="s">
        <v>388</v>
      </c>
      <c r="P32" s="1004"/>
      <c r="Q32" s="1005"/>
      <c r="R32" s="985"/>
      <c r="S32" s="529"/>
    </row>
    <row r="33" spans="1:20" ht="14.25" thickBot="1">
      <c r="A33" s="846"/>
      <c r="B33" s="925"/>
      <c r="C33" s="925"/>
      <c r="D33" s="926"/>
      <c r="E33" s="851"/>
      <c r="F33" s="1000"/>
      <c r="G33" s="1001"/>
      <c r="H33" s="1001"/>
      <c r="I33" s="1001"/>
      <c r="J33" s="1001"/>
      <c r="K33" s="1001"/>
      <c r="L33" s="1001"/>
      <c r="M33" s="1001"/>
      <c r="N33" s="1002"/>
      <c r="O33" s="1008">
        <v>600</v>
      </c>
      <c r="P33" s="1009"/>
      <c r="Q33" s="1006"/>
      <c r="R33" s="1007"/>
      <c r="S33" s="529"/>
    </row>
    <row r="34" spans="1:20" ht="18.75" customHeight="1" thickTop="1">
      <c r="A34" s="934" t="s">
        <v>365</v>
      </c>
      <c r="B34" s="935"/>
      <c r="C34" s="936"/>
      <c r="D34" s="936"/>
      <c r="E34" s="936"/>
      <c r="F34" s="936"/>
      <c r="G34" s="936"/>
      <c r="H34" s="936"/>
      <c r="I34" s="936"/>
      <c r="J34" s="936"/>
      <c r="K34" s="936"/>
      <c r="L34" s="936"/>
      <c r="M34" s="936"/>
      <c r="N34" s="936"/>
      <c r="O34" s="936"/>
      <c r="P34" s="936"/>
      <c r="Q34" s="936"/>
      <c r="R34" s="937"/>
      <c r="S34" s="529"/>
    </row>
    <row r="35" spans="1:20" ht="208.5" customHeight="1" thickBot="1">
      <c r="A35" s="934"/>
      <c r="B35" s="938" t="s">
        <v>366</v>
      </c>
      <c r="C35" s="939"/>
      <c r="D35" s="939"/>
      <c r="E35" s="939"/>
      <c r="F35" s="939"/>
      <c r="G35" s="939"/>
      <c r="H35" s="939"/>
      <c r="I35" s="939"/>
      <c r="J35" s="939"/>
      <c r="K35" s="939"/>
      <c r="L35" s="939"/>
      <c r="M35" s="939"/>
      <c r="N35" s="939"/>
      <c r="O35" s="939"/>
      <c r="P35" s="939"/>
      <c r="Q35" s="939"/>
      <c r="R35" s="940"/>
      <c r="S35" s="529"/>
    </row>
    <row r="36" spans="1:20" ht="126" customHeight="1" thickTop="1" thickBot="1">
      <c r="A36" s="941" t="s">
        <v>389</v>
      </c>
      <c r="B36" s="942"/>
      <c r="C36" s="942"/>
      <c r="D36" s="942"/>
      <c r="E36" s="942"/>
      <c r="F36" s="942"/>
      <c r="G36" s="942"/>
      <c r="H36" s="942"/>
      <c r="I36" s="942"/>
      <c r="J36" s="942"/>
      <c r="K36" s="942"/>
      <c r="L36" s="942"/>
      <c r="M36" s="942"/>
      <c r="N36" s="942"/>
      <c r="O36" s="942"/>
      <c r="P36" s="942"/>
      <c r="Q36" s="942"/>
      <c r="R36" s="943"/>
      <c r="S36" s="529"/>
    </row>
    <row r="37" spans="1:20" ht="8.25" customHeight="1">
      <c r="A37" s="535"/>
      <c r="B37" s="535"/>
      <c r="C37" s="535"/>
      <c r="D37" s="535"/>
      <c r="E37" s="535"/>
      <c r="F37" s="535"/>
      <c r="G37" s="535"/>
      <c r="H37" s="535"/>
      <c r="I37" s="535"/>
      <c r="J37" s="535"/>
      <c r="K37" s="535"/>
      <c r="L37" s="535"/>
      <c r="M37" s="535"/>
      <c r="N37" s="535"/>
      <c r="O37" s="535"/>
      <c r="P37" s="535"/>
      <c r="Q37" s="535"/>
      <c r="R37" s="535"/>
      <c r="S37" s="529"/>
    </row>
    <row r="38" spans="1:20">
      <c r="B38" s="536"/>
      <c r="C38" s="529"/>
      <c r="D38" s="529"/>
      <c r="E38" s="529"/>
      <c r="F38" s="529"/>
      <c r="G38" s="529"/>
      <c r="H38" s="529"/>
      <c r="I38" s="529"/>
      <c r="J38" s="529"/>
      <c r="K38" s="536"/>
      <c r="L38" s="529"/>
      <c r="M38" s="536"/>
      <c r="N38" s="529"/>
      <c r="O38" s="529"/>
      <c r="P38" s="529"/>
      <c r="Q38" s="529"/>
      <c r="R38" s="529"/>
      <c r="S38" s="529"/>
      <c r="T38" s="532"/>
    </row>
    <row r="39" spans="1:20" ht="22.5" customHeight="1">
      <c r="K39" s="944"/>
      <c r="L39" s="945"/>
      <c r="M39" s="944"/>
      <c r="N39" s="945"/>
      <c r="O39" s="537"/>
      <c r="P39" s="537"/>
      <c r="Q39" s="946"/>
      <c r="R39" s="946"/>
    </row>
    <row r="40" spans="1:20" ht="45" customHeight="1">
      <c r="K40" s="933"/>
      <c r="L40" s="933"/>
      <c r="M40" s="933"/>
      <c r="N40" s="933"/>
      <c r="O40" s="538"/>
      <c r="P40" s="538"/>
      <c r="Q40" s="539"/>
      <c r="R40" s="539"/>
      <c r="S40" s="540"/>
    </row>
    <row r="41" spans="1:20">
      <c r="A41" s="541"/>
      <c r="P41" s="540"/>
      <c r="Q41" s="540"/>
      <c r="R41" s="540"/>
    </row>
    <row r="42" spans="1:20">
      <c r="A42" s="541"/>
    </row>
    <row r="43" spans="1:20">
      <c r="A43" s="541"/>
    </row>
    <row r="81" spans="1:18">
      <c r="A81" s="540"/>
      <c r="B81" s="540"/>
      <c r="C81" s="540"/>
      <c r="D81" s="540"/>
      <c r="E81" s="540"/>
    </row>
    <row r="82" spans="1:18">
      <c r="A82" s="540"/>
      <c r="B82" s="540"/>
      <c r="C82" s="540"/>
      <c r="D82" s="540"/>
      <c r="E82" s="540"/>
      <c r="F82" s="540"/>
      <c r="G82" s="540"/>
      <c r="H82" s="540"/>
      <c r="I82" s="540"/>
      <c r="J82" s="540"/>
      <c r="K82" s="540"/>
      <c r="L82" s="540"/>
      <c r="M82" s="540"/>
      <c r="N82" s="540"/>
      <c r="O82" s="540"/>
      <c r="P82" s="540"/>
      <c r="Q82" s="540"/>
      <c r="R82" s="540"/>
    </row>
    <row r="83" spans="1:18">
      <c r="A83" s="540"/>
      <c r="B83" s="540"/>
      <c r="C83" s="540"/>
      <c r="D83" s="540"/>
      <c r="E83" s="540"/>
      <c r="F83" s="540"/>
      <c r="G83" s="540"/>
      <c r="H83" s="540"/>
      <c r="I83" s="540"/>
      <c r="J83" s="540"/>
      <c r="K83" s="540"/>
      <c r="L83" s="540"/>
      <c r="M83" s="540"/>
      <c r="N83" s="540"/>
      <c r="O83" s="540"/>
      <c r="P83" s="540"/>
      <c r="Q83" s="540"/>
      <c r="R83" s="540"/>
    </row>
    <row r="84" spans="1:18">
      <c r="A84" s="540"/>
      <c r="B84" s="540"/>
      <c r="C84" s="540"/>
      <c r="D84" s="540"/>
      <c r="E84" s="540"/>
      <c r="F84" s="540"/>
      <c r="G84" s="540"/>
      <c r="H84" s="540"/>
      <c r="I84" s="540"/>
      <c r="J84" s="540"/>
      <c r="K84" s="540"/>
      <c r="L84" s="540"/>
      <c r="M84" s="540"/>
      <c r="N84" s="540"/>
      <c r="O84" s="540"/>
      <c r="P84" s="540"/>
      <c r="Q84" s="540"/>
      <c r="R84" s="540"/>
    </row>
    <row r="85" spans="1:18">
      <c r="A85" s="540"/>
      <c r="B85" s="540"/>
      <c r="C85" s="540"/>
      <c r="D85" s="540"/>
      <c r="E85" s="540"/>
      <c r="F85" s="540"/>
      <c r="G85" s="540"/>
      <c r="H85" s="540"/>
      <c r="I85" s="540"/>
      <c r="J85" s="540"/>
      <c r="K85" s="540"/>
      <c r="L85" s="540"/>
      <c r="M85" s="540"/>
      <c r="N85" s="540"/>
      <c r="O85" s="540"/>
      <c r="P85" s="540"/>
      <c r="Q85" s="540"/>
      <c r="R85" s="540"/>
    </row>
    <row r="86" spans="1:18">
      <c r="A86" s="540"/>
      <c r="B86" s="540"/>
      <c r="C86" s="540"/>
      <c r="D86" s="540"/>
      <c r="E86" s="540"/>
      <c r="F86" s="540"/>
      <c r="G86" s="540"/>
      <c r="H86" s="540"/>
      <c r="I86" s="540"/>
      <c r="J86" s="540"/>
      <c r="K86" s="540"/>
      <c r="L86" s="540"/>
      <c r="M86" s="540"/>
      <c r="N86" s="540"/>
      <c r="O86" s="540"/>
      <c r="P86" s="540"/>
      <c r="Q86" s="540"/>
      <c r="R86" s="540"/>
    </row>
    <row r="87" spans="1:18">
      <c r="A87" s="540"/>
      <c r="B87" s="540"/>
      <c r="C87" s="540"/>
      <c r="D87" s="540"/>
      <c r="E87" s="540"/>
      <c r="F87" s="540"/>
      <c r="G87" s="540"/>
      <c r="H87" s="540"/>
      <c r="I87" s="540"/>
      <c r="J87" s="540"/>
      <c r="K87" s="540"/>
      <c r="L87" s="540"/>
      <c r="M87" s="540"/>
      <c r="N87" s="540"/>
      <c r="O87" s="540"/>
      <c r="P87" s="540"/>
      <c r="Q87" s="540"/>
      <c r="R87" s="540"/>
    </row>
    <row r="88" spans="1:18">
      <c r="A88" s="540"/>
      <c r="B88" s="540"/>
      <c r="C88" s="540"/>
      <c r="D88" s="540"/>
      <c r="E88" s="540"/>
      <c r="F88" s="540"/>
      <c r="G88" s="540"/>
      <c r="H88" s="540"/>
      <c r="I88" s="540"/>
      <c r="J88" s="540"/>
      <c r="K88" s="540"/>
      <c r="L88" s="540"/>
      <c r="M88" s="540"/>
      <c r="N88" s="540"/>
      <c r="O88" s="540"/>
      <c r="P88" s="540"/>
      <c r="Q88" s="540"/>
      <c r="R88" s="540"/>
    </row>
    <row r="89" spans="1:18">
      <c r="A89" s="540"/>
      <c r="B89" s="540"/>
      <c r="C89" s="540"/>
      <c r="D89" s="540"/>
      <c r="E89" s="540"/>
      <c r="F89" s="540"/>
      <c r="G89" s="540"/>
      <c r="H89" s="540"/>
      <c r="I89" s="540"/>
      <c r="J89" s="540"/>
      <c r="K89" s="540"/>
      <c r="L89" s="540"/>
      <c r="M89" s="540"/>
      <c r="N89" s="540"/>
      <c r="O89" s="540"/>
      <c r="P89" s="540"/>
      <c r="Q89" s="540"/>
      <c r="R89" s="540"/>
    </row>
    <row r="90" spans="1:18">
      <c r="A90" s="540"/>
      <c r="B90" s="540"/>
      <c r="C90" s="540"/>
      <c r="D90" s="540"/>
      <c r="E90" s="540"/>
      <c r="F90" s="540"/>
      <c r="G90" s="540"/>
      <c r="H90" s="540"/>
      <c r="I90" s="540"/>
      <c r="J90" s="540"/>
      <c r="K90" s="540"/>
      <c r="L90" s="540"/>
      <c r="M90" s="540"/>
      <c r="N90" s="540"/>
      <c r="O90" s="540"/>
      <c r="P90" s="540"/>
      <c r="Q90" s="540"/>
      <c r="R90" s="540"/>
    </row>
    <row r="91" spans="1:18">
      <c r="A91" s="540"/>
      <c r="B91" s="540"/>
      <c r="C91" s="540"/>
      <c r="D91" s="540"/>
      <c r="E91" s="540"/>
      <c r="F91" s="540"/>
      <c r="G91" s="540"/>
      <c r="H91" s="540"/>
      <c r="I91" s="540"/>
      <c r="J91" s="540"/>
      <c r="K91" s="540"/>
      <c r="L91" s="540"/>
      <c r="M91" s="540"/>
      <c r="N91" s="540"/>
      <c r="O91" s="540"/>
      <c r="P91" s="540"/>
      <c r="Q91" s="540"/>
      <c r="R91" s="540"/>
    </row>
    <row r="92" spans="1:18">
      <c r="A92" s="540"/>
      <c r="B92" s="540"/>
      <c r="C92" s="540"/>
      <c r="D92" s="540"/>
      <c r="E92" s="540"/>
      <c r="F92" s="540"/>
      <c r="G92" s="540"/>
      <c r="H92" s="540"/>
      <c r="I92" s="540"/>
      <c r="J92" s="540"/>
      <c r="K92" s="540"/>
      <c r="L92" s="540"/>
      <c r="M92" s="540"/>
      <c r="N92" s="540"/>
      <c r="O92" s="540"/>
      <c r="P92" s="540"/>
      <c r="Q92" s="540"/>
      <c r="R92" s="540"/>
    </row>
    <row r="93" spans="1:18">
      <c r="A93" s="540"/>
      <c r="B93" s="540"/>
      <c r="C93" s="540"/>
      <c r="D93" s="540"/>
      <c r="E93" s="540"/>
      <c r="F93" s="540"/>
      <c r="G93" s="540"/>
      <c r="H93" s="540"/>
      <c r="I93" s="540"/>
      <c r="J93" s="540"/>
      <c r="K93" s="540"/>
      <c r="L93" s="540"/>
      <c r="M93" s="540"/>
      <c r="N93" s="540"/>
      <c r="O93" s="540"/>
      <c r="P93" s="540"/>
      <c r="Q93" s="540"/>
      <c r="R93" s="540"/>
    </row>
    <row r="94" spans="1:18">
      <c r="A94" s="540"/>
      <c r="B94" s="540"/>
      <c r="C94" s="540"/>
      <c r="D94" s="540"/>
      <c r="E94" s="540"/>
      <c r="F94" s="540"/>
      <c r="G94" s="540"/>
      <c r="H94" s="540"/>
      <c r="I94" s="540"/>
      <c r="J94" s="540"/>
      <c r="K94" s="540"/>
      <c r="L94" s="540"/>
      <c r="M94" s="540"/>
      <c r="N94" s="540"/>
      <c r="O94" s="540"/>
      <c r="P94" s="540"/>
      <c r="Q94" s="540"/>
      <c r="R94" s="540"/>
    </row>
    <row r="95" spans="1:18">
      <c r="A95" s="540"/>
      <c r="B95" s="540"/>
      <c r="C95" s="540"/>
      <c r="D95" s="540"/>
      <c r="E95" s="540"/>
      <c r="F95" s="540"/>
      <c r="G95" s="540"/>
      <c r="H95" s="540"/>
      <c r="I95" s="540"/>
      <c r="J95" s="540"/>
      <c r="K95" s="540"/>
      <c r="L95" s="540"/>
      <c r="M95" s="540"/>
      <c r="N95" s="540"/>
      <c r="O95" s="540"/>
      <c r="P95" s="540"/>
      <c r="Q95" s="540"/>
      <c r="R95" s="540"/>
    </row>
    <row r="96" spans="1:18">
      <c r="A96" s="540"/>
      <c r="B96" s="540"/>
      <c r="C96" s="540"/>
      <c r="D96" s="540"/>
      <c r="E96" s="540"/>
      <c r="F96" s="540"/>
      <c r="G96" s="540"/>
      <c r="H96" s="540"/>
      <c r="I96" s="540"/>
      <c r="J96" s="540"/>
      <c r="K96" s="540"/>
      <c r="L96" s="540"/>
      <c r="M96" s="540"/>
      <c r="N96" s="540"/>
      <c r="O96" s="540"/>
      <c r="P96" s="540"/>
      <c r="Q96" s="540"/>
      <c r="R96" s="540"/>
    </row>
    <row r="97" spans="1:18">
      <c r="A97" s="540"/>
      <c r="B97" s="540"/>
      <c r="C97" s="540"/>
      <c r="D97" s="540"/>
      <c r="E97" s="540"/>
      <c r="F97" s="540"/>
      <c r="G97" s="540"/>
      <c r="H97" s="540"/>
      <c r="I97" s="540"/>
      <c r="J97" s="540"/>
      <c r="K97" s="540"/>
      <c r="L97" s="540"/>
      <c r="M97" s="540"/>
      <c r="N97" s="540"/>
      <c r="O97" s="540"/>
      <c r="P97" s="540"/>
      <c r="Q97" s="540"/>
      <c r="R97" s="540"/>
    </row>
    <row r="98" spans="1:18">
      <c r="A98" s="540"/>
      <c r="B98" s="540"/>
      <c r="C98" s="540"/>
      <c r="D98" s="540"/>
      <c r="E98" s="540"/>
      <c r="F98" s="540"/>
      <c r="G98" s="540"/>
      <c r="H98" s="540"/>
      <c r="I98" s="540"/>
      <c r="J98" s="540"/>
      <c r="K98" s="540"/>
      <c r="L98" s="540"/>
      <c r="M98" s="540"/>
      <c r="N98" s="540"/>
      <c r="O98" s="540"/>
      <c r="P98" s="540"/>
      <c r="Q98" s="540"/>
      <c r="R98" s="540"/>
    </row>
    <row r="99" spans="1:18">
      <c r="A99" s="540"/>
      <c r="B99" s="540"/>
      <c r="C99" s="540"/>
      <c r="D99" s="540"/>
      <c r="E99" s="540"/>
      <c r="F99" s="540"/>
      <c r="G99" s="540"/>
      <c r="H99" s="540"/>
      <c r="I99" s="540"/>
      <c r="J99" s="540"/>
      <c r="K99" s="540"/>
      <c r="L99" s="540"/>
      <c r="M99" s="540"/>
      <c r="N99" s="540"/>
      <c r="O99" s="540"/>
      <c r="P99" s="540"/>
      <c r="Q99" s="540"/>
      <c r="R99" s="540"/>
    </row>
    <row r="100" spans="1:18">
      <c r="A100" s="540"/>
      <c r="B100" s="540"/>
      <c r="C100" s="540"/>
      <c r="D100" s="540"/>
      <c r="E100" s="540"/>
      <c r="F100" s="540"/>
      <c r="G100" s="540"/>
      <c r="H100" s="540"/>
      <c r="I100" s="540"/>
      <c r="J100" s="540"/>
      <c r="K100" s="540"/>
      <c r="L100" s="540"/>
      <c r="M100" s="540"/>
      <c r="N100" s="540"/>
      <c r="O100" s="540"/>
      <c r="P100" s="540"/>
      <c r="Q100" s="540"/>
      <c r="R100" s="540"/>
    </row>
  </sheetData>
  <mergeCells count="113">
    <mergeCell ref="K39:L39"/>
    <mergeCell ref="M39:N39"/>
    <mergeCell ref="Q39:R39"/>
    <mergeCell ref="K40:L40"/>
    <mergeCell ref="M40:N40"/>
    <mergeCell ref="Q32:R33"/>
    <mergeCell ref="O33:P33"/>
    <mergeCell ref="A34:A35"/>
    <mergeCell ref="B34:R34"/>
    <mergeCell ref="B35:R35"/>
    <mergeCell ref="A36:R36"/>
    <mergeCell ref="B30:D30"/>
    <mergeCell ref="B31:D33"/>
    <mergeCell ref="I31:J31"/>
    <mergeCell ref="L31:N31"/>
    <mergeCell ref="O31:P31"/>
    <mergeCell ref="F32:N33"/>
    <mergeCell ref="O32:P32"/>
    <mergeCell ref="Q28:R28"/>
    <mergeCell ref="F29:F31"/>
    <mergeCell ref="G29:H31"/>
    <mergeCell ref="I29:J30"/>
    <mergeCell ref="K29:K31"/>
    <mergeCell ref="L29:N30"/>
    <mergeCell ref="O29:P30"/>
    <mergeCell ref="Q29:R31"/>
    <mergeCell ref="B26:D26"/>
    <mergeCell ref="B27:D29"/>
    <mergeCell ref="I27:J27"/>
    <mergeCell ref="L27:N27"/>
    <mergeCell ref="O27:P27"/>
    <mergeCell ref="G28:J28"/>
    <mergeCell ref="K28:N28"/>
    <mergeCell ref="O28:P28"/>
    <mergeCell ref="Q24:R24"/>
    <mergeCell ref="F25:F27"/>
    <mergeCell ref="G25:H27"/>
    <mergeCell ref="I25:J26"/>
    <mergeCell ref="K25:K27"/>
    <mergeCell ref="L25:N26"/>
    <mergeCell ref="O25:P26"/>
    <mergeCell ref="Q25:R27"/>
    <mergeCell ref="B22:D22"/>
    <mergeCell ref="B23:D25"/>
    <mergeCell ref="I23:J23"/>
    <mergeCell ref="L23:N23"/>
    <mergeCell ref="O23:P23"/>
    <mergeCell ref="G24:J24"/>
    <mergeCell ref="K24:N24"/>
    <mergeCell ref="O24:P24"/>
    <mergeCell ref="Q20:R20"/>
    <mergeCell ref="F21:F23"/>
    <mergeCell ref="G21:H23"/>
    <mergeCell ref="I21:J22"/>
    <mergeCell ref="K21:K23"/>
    <mergeCell ref="L21:N22"/>
    <mergeCell ref="O21:P22"/>
    <mergeCell ref="Q21:R23"/>
    <mergeCell ref="G13:H15"/>
    <mergeCell ref="I13:J14"/>
    <mergeCell ref="K13:K15"/>
    <mergeCell ref="L13:N14"/>
    <mergeCell ref="O13:P14"/>
    <mergeCell ref="Q13:R15"/>
    <mergeCell ref="B18:D18"/>
    <mergeCell ref="B19:D21"/>
    <mergeCell ref="I19:J19"/>
    <mergeCell ref="L19:N19"/>
    <mergeCell ref="O19:P19"/>
    <mergeCell ref="G20:J20"/>
    <mergeCell ref="K20:N20"/>
    <mergeCell ref="O20:P20"/>
    <mergeCell ref="Q16:R16"/>
    <mergeCell ref="F17:F19"/>
    <mergeCell ref="G17:H19"/>
    <mergeCell ref="I17:J18"/>
    <mergeCell ref="K17:K19"/>
    <mergeCell ref="L17:N18"/>
    <mergeCell ref="O17:P18"/>
    <mergeCell ref="Q17:R19"/>
    <mergeCell ref="B11:R11"/>
    <mergeCell ref="A12:A33"/>
    <mergeCell ref="B12:D13"/>
    <mergeCell ref="E12:E33"/>
    <mergeCell ref="G12:J12"/>
    <mergeCell ref="K12:N12"/>
    <mergeCell ref="O12:P12"/>
    <mergeCell ref="A7:B9"/>
    <mergeCell ref="D7:Q7"/>
    <mergeCell ref="C8:C9"/>
    <mergeCell ref="D8:G9"/>
    <mergeCell ref="H8:I9"/>
    <mergeCell ref="J8:P9"/>
    <mergeCell ref="Q8:Q9"/>
    <mergeCell ref="B14:D14"/>
    <mergeCell ref="B15:D17"/>
    <mergeCell ref="I15:J15"/>
    <mergeCell ref="L15:N15"/>
    <mergeCell ref="O15:P15"/>
    <mergeCell ref="G16:J16"/>
    <mergeCell ref="K16:N16"/>
    <mergeCell ref="O16:P16"/>
    <mergeCell ref="Q12:R12"/>
    <mergeCell ref="F13:F15"/>
    <mergeCell ref="A1:R1"/>
    <mergeCell ref="A2:R2"/>
    <mergeCell ref="A3:R3"/>
    <mergeCell ref="A4:R4"/>
    <mergeCell ref="A5:R5"/>
    <mergeCell ref="A6:R6"/>
    <mergeCell ref="R8:R9"/>
    <mergeCell ref="S8:S9"/>
    <mergeCell ref="A10:R10"/>
  </mergeCells>
  <phoneticPr fontId="3"/>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AT291"/>
  <sheetViews>
    <sheetView view="pageBreakPreview" zoomScaleNormal="100" zoomScaleSheetLayoutView="100" workbookViewId="0">
      <selection activeCell="BD47" sqref="BD47"/>
    </sheetView>
  </sheetViews>
  <sheetFormatPr defaultRowHeight="13.5"/>
  <cols>
    <col min="1" max="1" width="2.125" style="426" customWidth="1"/>
    <col min="2" max="2" width="2.375" style="549" customWidth="1"/>
    <col min="3" max="3" width="3.125" style="549" customWidth="1"/>
    <col min="4" max="9" width="2.125" style="549" customWidth="1"/>
    <col min="10" max="10" width="3.75" style="549" customWidth="1"/>
    <col min="11" max="43" width="2.125" style="549" customWidth="1"/>
    <col min="44" max="44" width="4.75" style="549" customWidth="1"/>
    <col min="45" max="94" width="2.125" style="549" customWidth="1"/>
    <col min="95" max="256" width="9" style="549"/>
    <col min="257" max="257" width="2.125" style="549" customWidth="1"/>
    <col min="258" max="258" width="2.375" style="549" customWidth="1"/>
    <col min="259" max="259" width="3.125" style="549" customWidth="1"/>
    <col min="260" max="265" width="2.125" style="549" customWidth="1"/>
    <col min="266" max="266" width="3.75" style="549" customWidth="1"/>
    <col min="267" max="299" width="2.125" style="549" customWidth="1"/>
    <col min="300" max="300" width="4.75" style="549" customWidth="1"/>
    <col min="301" max="350" width="2.125" style="549" customWidth="1"/>
    <col min="351" max="512" width="9" style="549"/>
    <col min="513" max="513" width="2.125" style="549" customWidth="1"/>
    <col min="514" max="514" width="2.375" style="549" customWidth="1"/>
    <col min="515" max="515" width="3.125" style="549" customWidth="1"/>
    <col min="516" max="521" width="2.125" style="549" customWidth="1"/>
    <col min="522" max="522" width="3.75" style="549" customWidth="1"/>
    <col min="523" max="555" width="2.125" style="549" customWidth="1"/>
    <col min="556" max="556" width="4.75" style="549" customWidth="1"/>
    <col min="557" max="606" width="2.125" style="549" customWidth="1"/>
    <col min="607" max="768" width="9" style="549"/>
    <col min="769" max="769" width="2.125" style="549" customWidth="1"/>
    <col min="770" max="770" width="2.375" style="549" customWidth="1"/>
    <col min="771" max="771" width="3.125" style="549" customWidth="1"/>
    <col min="772" max="777" width="2.125" style="549" customWidth="1"/>
    <col min="778" max="778" width="3.75" style="549" customWidth="1"/>
    <col min="779" max="811" width="2.125" style="549" customWidth="1"/>
    <col min="812" max="812" width="4.75" style="549" customWidth="1"/>
    <col min="813" max="862" width="2.125" style="549" customWidth="1"/>
    <col min="863" max="1024" width="9" style="549"/>
    <col min="1025" max="1025" width="2.125" style="549" customWidth="1"/>
    <col min="1026" max="1026" width="2.375" style="549" customWidth="1"/>
    <col min="1027" max="1027" width="3.125" style="549" customWidth="1"/>
    <col min="1028" max="1033" width="2.125" style="549" customWidth="1"/>
    <col min="1034" max="1034" width="3.75" style="549" customWidth="1"/>
    <col min="1035" max="1067" width="2.125" style="549" customWidth="1"/>
    <col min="1068" max="1068" width="4.75" style="549" customWidth="1"/>
    <col min="1069" max="1118" width="2.125" style="549" customWidth="1"/>
    <col min="1119" max="1280" width="9" style="549"/>
    <col min="1281" max="1281" width="2.125" style="549" customWidth="1"/>
    <col min="1282" max="1282" width="2.375" style="549" customWidth="1"/>
    <col min="1283" max="1283" width="3.125" style="549" customWidth="1"/>
    <col min="1284" max="1289" width="2.125" style="549" customWidth="1"/>
    <col min="1290" max="1290" width="3.75" style="549" customWidth="1"/>
    <col min="1291" max="1323" width="2.125" style="549" customWidth="1"/>
    <col min="1324" max="1324" width="4.75" style="549" customWidth="1"/>
    <col min="1325" max="1374" width="2.125" style="549" customWidth="1"/>
    <col min="1375" max="1536" width="9" style="549"/>
    <col min="1537" max="1537" width="2.125" style="549" customWidth="1"/>
    <col min="1538" max="1538" width="2.375" style="549" customWidth="1"/>
    <col min="1539" max="1539" width="3.125" style="549" customWidth="1"/>
    <col min="1540" max="1545" width="2.125" style="549" customWidth="1"/>
    <col min="1546" max="1546" width="3.75" style="549" customWidth="1"/>
    <col min="1547" max="1579" width="2.125" style="549" customWidth="1"/>
    <col min="1580" max="1580" width="4.75" style="549" customWidth="1"/>
    <col min="1581" max="1630" width="2.125" style="549" customWidth="1"/>
    <col min="1631" max="1792" width="9" style="549"/>
    <col min="1793" max="1793" width="2.125" style="549" customWidth="1"/>
    <col min="1794" max="1794" width="2.375" style="549" customWidth="1"/>
    <col min="1795" max="1795" width="3.125" style="549" customWidth="1"/>
    <col min="1796" max="1801" width="2.125" style="549" customWidth="1"/>
    <col min="1802" max="1802" width="3.75" style="549" customWidth="1"/>
    <col min="1803" max="1835" width="2.125" style="549" customWidth="1"/>
    <col min="1836" max="1836" width="4.75" style="549" customWidth="1"/>
    <col min="1837" max="1886" width="2.125" style="549" customWidth="1"/>
    <col min="1887" max="2048" width="9" style="549"/>
    <col min="2049" max="2049" width="2.125" style="549" customWidth="1"/>
    <col min="2050" max="2050" width="2.375" style="549" customWidth="1"/>
    <col min="2051" max="2051" width="3.125" style="549" customWidth="1"/>
    <col min="2052" max="2057" width="2.125" style="549" customWidth="1"/>
    <col min="2058" max="2058" width="3.75" style="549" customWidth="1"/>
    <col min="2059" max="2091" width="2.125" style="549" customWidth="1"/>
    <col min="2092" max="2092" width="4.75" style="549" customWidth="1"/>
    <col min="2093" max="2142" width="2.125" style="549" customWidth="1"/>
    <col min="2143" max="2304" width="9" style="549"/>
    <col min="2305" max="2305" width="2.125" style="549" customWidth="1"/>
    <col min="2306" max="2306" width="2.375" style="549" customWidth="1"/>
    <col min="2307" max="2307" width="3.125" style="549" customWidth="1"/>
    <col min="2308" max="2313" width="2.125" style="549" customWidth="1"/>
    <col min="2314" max="2314" width="3.75" style="549" customWidth="1"/>
    <col min="2315" max="2347" width="2.125" style="549" customWidth="1"/>
    <col min="2348" max="2348" width="4.75" style="549" customWidth="1"/>
    <col min="2349" max="2398" width="2.125" style="549" customWidth="1"/>
    <col min="2399" max="2560" width="9" style="549"/>
    <col min="2561" max="2561" width="2.125" style="549" customWidth="1"/>
    <col min="2562" max="2562" width="2.375" style="549" customWidth="1"/>
    <col min="2563" max="2563" width="3.125" style="549" customWidth="1"/>
    <col min="2564" max="2569" width="2.125" style="549" customWidth="1"/>
    <col min="2570" max="2570" width="3.75" style="549" customWidth="1"/>
    <col min="2571" max="2603" width="2.125" style="549" customWidth="1"/>
    <col min="2604" max="2604" width="4.75" style="549" customWidth="1"/>
    <col min="2605" max="2654" width="2.125" style="549" customWidth="1"/>
    <col min="2655" max="2816" width="9" style="549"/>
    <col min="2817" max="2817" width="2.125" style="549" customWidth="1"/>
    <col min="2818" max="2818" width="2.375" style="549" customWidth="1"/>
    <col min="2819" max="2819" width="3.125" style="549" customWidth="1"/>
    <col min="2820" max="2825" width="2.125" style="549" customWidth="1"/>
    <col min="2826" max="2826" width="3.75" style="549" customWidth="1"/>
    <col min="2827" max="2859" width="2.125" style="549" customWidth="1"/>
    <col min="2860" max="2860" width="4.75" style="549" customWidth="1"/>
    <col min="2861" max="2910" width="2.125" style="549" customWidth="1"/>
    <col min="2911" max="3072" width="9" style="549"/>
    <col min="3073" max="3073" width="2.125" style="549" customWidth="1"/>
    <col min="3074" max="3074" width="2.375" style="549" customWidth="1"/>
    <col min="3075" max="3075" width="3.125" style="549" customWidth="1"/>
    <col min="3076" max="3081" width="2.125" style="549" customWidth="1"/>
    <col min="3082" max="3082" width="3.75" style="549" customWidth="1"/>
    <col min="3083" max="3115" width="2.125" style="549" customWidth="1"/>
    <col min="3116" max="3116" width="4.75" style="549" customWidth="1"/>
    <col min="3117" max="3166" width="2.125" style="549" customWidth="1"/>
    <col min="3167" max="3328" width="9" style="549"/>
    <col min="3329" max="3329" width="2.125" style="549" customWidth="1"/>
    <col min="3330" max="3330" width="2.375" style="549" customWidth="1"/>
    <col min="3331" max="3331" width="3.125" style="549" customWidth="1"/>
    <col min="3332" max="3337" width="2.125" style="549" customWidth="1"/>
    <col min="3338" max="3338" width="3.75" style="549" customWidth="1"/>
    <col min="3339" max="3371" width="2.125" style="549" customWidth="1"/>
    <col min="3372" max="3372" width="4.75" style="549" customWidth="1"/>
    <col min="3373" max="3422" width="2.125" style="549" customWidth="1"/>
    <col min="3423" max="3584" width="9" style="549"/>
    <col min="3585" max="3585" width="2.125" style="549" customWidth="1"/>
    <col min="3586" max="3586" width="2.375" style="549" customWidth="1"/>
    <col min="3587" max="3587" width="3.125" style="549" customWidth="1"/>
    <col min="3588" max="3593" width="2.125" style="549" customWidth="1"/>
    <col min="3594" max="3594" width="3.75" style="549" customWidth="1"/>
    <col min="3595" max="3627" width="2.125" style="549" customWidth="1"/>
    <col min="3628" max="3628" width="4.75" style="549" customWidth="1"/>
    <col min="3629" max="3678" width="2.125" style="549" customWidth="1"/>
    <col min="3679" max="3840" width="9" style="549"/>
    <col min="3841" max="3841" width="2.125" style="549" customWidth="1"/>
    <col min="3842" max="3842" width="2.375" style="549" customWidth="1"/>
    <col min="3843" max="3843" width="3.125" style="549" customWidth="1"/>
    <col min="3844" max="3849" width="2.125" style="549" customWidth="1"/>
    <col min="3850" max="3850" width="3.75" style="549" customWidth="1"/>
    <col min="3851" max="3883" width="2.125" style="549" customWidth="1"/>
    <col min="3884" max="3884" width="4.75" style="549" customWidth="1"/>
    <col min="3885" max="3934" width="2.125" style="549" customWidth="1"/>
    <col min="3935" max="4096" width="9" style="549"/>
    <col min="4097" max="4097" width="2.125" style="549" customWidth="1"/>
    <col min="4098" max="4098" width="2.375" style="549" customWidth="1"/>
    <col min="4099" max="4099" width="3.125" style="549" customWidth="1"/>
    <col min="4100" max="4105" width="2.125" style="549" customWidth="1"/>
    <col min="4106" max="4106" width="3.75" style="549" customWidth="1"/>
    <col min="4107" max="4139" width="2.125" style="549" customWidth="1"/>
    <col min="4140" max="4140" width="4.75" style="549" customWidth="1"/>
    <col min="4141" max="4190" width="2.125" style="549" customWidth="1"/>
    <col min="4191" max="4352" width="9" style="549"/>
    <col min="4353" max="4353" width="2.125" style="549" customWidth="1"/>
    <col min="4354" max="4354" width="2.375" style="549" customWidth="1"/>
    <col min="4355" max="4355" width="3.125" style="549" customWidth="1"/>
    <col min="4356" max="4361" width="2.125" style="549" customWidth="1"/>
    <col min="4362" max="4362" width="3.75" style="549" customWidth="1"/>
    <col min="4363" max="4395" width="2.125" style="549" customWidth="1"/>
    <col min="4396" max="4396" width="4.75" style="549" customWidth="1"/>
    <col min="4397" max="4446" width="2.125" style="549" customWidth="1"/>
    <col min="4447" max="4608" width="9" style="549"/>
    <col min="4609" max="4609" width="2.125" style="549" customWidth="1"/>
    <col min="4610" max="4610" width="2.375" style="549" customWidth="1"/>
    <col min="4611" max="4611" width="3.125" style="549" customWidth="1"/>
    <col min="4612" max="4617" width="2.125" style="549" customWidth="1"/>
    <col min="4618" max="4618" width="3.75" style="549" customWidth="1"/>
    <col min="4619" max="4651" width="2.125" style="549" customWidth="1"/>
    <col min="4652" max="4652" width="4.75" style="549" customWidth="1"/>
    <col min="4653" max="4702" width="2.125" style="549" customWidth="1"/>
    <col min="4703" max="4864" width="9" style="549"/>
    <col min="4865" max="4865" width="2.125" style="549" customWidth="1"/>
    <col min="4866" max="4866" width="2.375" style="549" customWidth="1"/>
    <col min="4867" max="4867" width="3.125" style="549" customWidth="1"/>
    <col min="4868" max="4873" width="2.125" style="549" customWidth="1"/>
    <col min="4874" max="4874" width="3.75" style="549" customWidth="1"/>
    <col min="4875" max="4907" width="2.125" style="549" customWidth="1"/>
    <col min="4908" max="4908" width="4.75" style="549" customWidth="1"/>
    <col min="4909" max="4958" width="2.125" style="549" customWidth="1"/>
    <col min="4959" max="5120" width="9" style="549"/>
    <col min="5121" max="5121" width="2.125" style="549" customWidth="1"/>
    <col min="5122" max="5122" width="2.375" style="549" customWidth="1"/>
    <col min="5123" max="5123" width="3.125" style="549" customWidth="1"/>
    <col min="5124" max="5129" width="2.125" style="549" customWidth="1"/>
    <col min="5130" max="5130" width="3.75" style="549" customWidth="1"/>
    <col min="5131" max="5163" width="2.125" style="549" customWidth="1"/>
    <col min="5164" max="5164" width="4.75" style="549" customWidth="1"/>
    <col min="5165" max="5214" width="2.125" style="549" customWidth="1"/>
    <col min="5215" max="5376" width="9" style="549"/>
    <col min="5377" max="5377" width="2.125" style="549" customWidth="1"/>
    <col min="5378" max="5378" width="2.375" style="549" customWidth="1"/>
    <col min="5379" max="5379" width="3.125" style="549" customWidth="1"/>
    <col min="5380" max="5385" width="2.125" style="549" customWidth="1"/>
    <col min="5386" max="5386" width="3.75" style="549" customWidth="1"/>
    <col min="5387" max="5419" width="2.125" style="549" customWidth="1"/>
    <col min="5420" max="5420" width="4.75" style="549" customWidth="1"/>
    <col min="5421" max="5470" width="2.125" style="549" customWidth="1"/>
    <col min="5471" max="5632" width="9" style="549"/>
    <col min="5633" max="5633" width="2.125" style="549" customWidth="1"/>
    <col min="5634" max="5634" width="2.375" style="549" customWidth="1"/>
    <col min="5635" max="5635" width="3.125" style="549" customWidth="1"/>
    <col min="5636" max="5641" width="2.125" style="549" customWidth="1"/>
    <col min="5642" max="5642" width="3.75" style="549" customWidth="1"/>
    <col min="5643" max="5675" width="2.125" style="549" customWidth="1"/>
    <col min="5676" max="5676" width="4.75" style="549" customWidth="1"/>
    <col min="5677" max="5726" width="2.125" style="549" customWidth="1"/>
    <col min="5727" max="5888" width="9" style="549"/>
    <col min="5889" max="5889" width="2.125" style="549" customWidth="1"/>
    <col min="5890" max="5890" width="2.375" style="549" customWidth="1"/>
    <col min="5891" max="5891" width="3.125" style="549" customWidth="1"/>
    <col min="5892" max="5897" width="2.125" style="549" customWidth="1"/>
    <col min="5898" max="5898" width="3.75" style="549" customWidth="1"/>
    <col min="5899" max="5931" width="2.125" style="549" customWidth="1"/>
    <col min="5932" max="5932" width="4.75" style="549" customWidth="1"/>
    <col min="5933" max="5982" width="2.125" style="549" customWidth="1"/>
    <col min="5983" max="6144" width="9" style="549"/>
    <col min="6145" max="6145" width="2.125" style="549" customWidth="1"/>
    <col min="6146" max="6146" width="2.375" style="549" customWidth="1"/>
    <col min="6147" max="6147" width="3.125" style="549" customWidth="1"/>
    <col min="6148" max="6153" width="2.125" style="549" customWidth="1"/>
    <col min="6154" max="6154" width="3.75" style="549" customWidth="1"/>
    <col min="6155" max="6187" width="2.125" style="549" customWidth="1"/>
    <col min="6188" max="6188" width="4.75" style="549" customWidth="1"/>
    <col min="6189" max="6238" width="2.125" style="549" customWidth="1"/>
    <col min="6239" max="6400" width="9" style="549"/>
    <col min="6401" max="6401" width="2.125" style="549" customWidth="1"/>
    <col min="6402" max="6402" width="2.375" style="549" customWidth="1"/>
    <col min="6403" max="6403" width="3.125" style="549" customWidth="1"/>
    <col min="6404" max="6409" width="2.125" style="549" customWidth="1"/>
    <col min="6410" max="6410" width="3.75" style="549" customWidth="1"/>
    <col min="6411" max="6443" width="2.125" style="549" customWidth="1"/>
    <col min="6444" max="6444" width="4.75" style="549" customWidth="1"/>
    <col min="6445" max="6494" width="2.125" style="549" customWidth="1"/>
    <col min="6495" max="6656" width="9" style="549"/>
    <col min="6657" max="6657" width="2.125" style="549" customWidth="1"/>
    <col min="6658" max="6658" width="2.375" style="549" customWidth="1"/>
    <col min="6659" max="6659" width="3.125" style="549" customWidth="1"/>
    <col min="6660" max="6665" width="2.125" style="549" customWidth="1"/>
    <col min="6666" max="6666" width="3.75" style="549" customWidth="1"/>
    <col min="6667" max="6699" width="2.125" style="549" customWidth="1"/>
    <col min="6700" max="6700" width="4.75" style="549" customWidth="1"/>
    <col min="6701" max="6750" width="2.125" style="549" customWidth="1"/>
    <col min="6751" max="6912" width="9" style="549"/>
    <col min="6913" max="6913" width="2.125" style="549" customWidth="1"/>
    <col min="6914" max="6914" width="2.375" style="549" customWidth="1"/>
    <col min="6915" max="6915" width="3.125" style="549" customWidth="1"/>
    <col min="6916" max="6921" width="2.125" style="549" customWidth="1"/>
    <col min="6922" max="6922" width="3.75" style="549" customWidth="1"/>
    <col min="6923" max="6955" width="2.125" style="549" customWidth="1"/>
    <col min="6956" max="6956" width="4.75" style="549" customWidth="1"/>
    <col min="6957" max="7006" width="2.125" style="549" customWidth="1"/>
    <col min="7007" max="7168" width="9" style="549"/>
    <col min="7169" max="7169" width="2.125" style="549" customWidth="1"/>
    <col min="7170" max="7170" width="2.375" style="549" customWidth="1"/>
    <col min="7171" max="7171" width="3.125" style="549" customWidth="1"/>
    <col min="7172" max="7177" width="2.125" style="549" customWidth="1"/>
    <col min="7178" max="7178" width="3.75" style="549" customWidth="1"/>
    <col min="7179" max="7211" width="2.125" style="549" customWidth="1"/>
    <col min="7212" max="7212" width="4.75" style="549" customWidth="1"/>
    <col min="7213" max="7262" width="2.125" style="549" customWidth="1"/>
    <col min="7263" max="7424" width="9" style="549"/>
    <col min="7425" max="7425" width="2.125" style="549" customWidth="1"/>
    <col min="7426" max="7426" width="2.375" style="549" customWidth="1"/>
    <col min="7427" max="7427" width="3.125" style="549" customWidth="1"/>
    <col min="7428" max="7433" width="2.125" style="549" customWidth="1"/>
    <col min="7434" max="7434" width="3.75" style="549" customWidth="1"/>
    <col min="7435" max="7467" width="2.125" style="549" customWidth="1"/>
    <col min="7468" max="7468" width="4.75" style="549" customWidth="1"/>
    <col min="7469" max="7518" width="2.125" style="549" customWidth="1"/>
    <col min="7519" max="7680" width="9" style="549"/>
    <col min="7681" max="7681" width="2.125" style="549" customWidth="1"/>
    <col min="7682" max="7682" width="2.375" style="549" customWidth="1"/>
    <col min="7683" max="7683" width="3.125" style="549" customWidth="1"/>
    <col min="7684" max="7689" width="2.125" style="549" customWidth="1"/>
    <col min="7690" max="7690" width="3.75" style="549" customWidth="1"/>
    <col min="7691" max="7723" width="2.125" style="549" customWidth="1"/>
    <col min="7724" max="7724" width="4.75" style="549" customWidth="1"/>
    <col min="7725" max="7774" width="2.125" style="549" customWidth="1"/>
    <col min="7775" max="7936" width="9" style="549"/>
    <col min="7937" max="7937" width="2.125" style="549" customWidth="1"/>
    <col min="7938" max="7938" width="2.375" style="549" customWidth="1"/>
    <col min="7939" max="7939" width="3.125" style="549" customWidth="1"/>
    <col min="7940" max="7945" width="2.125" style="549" customWidth="1"/>
    <col min="7946" max="7946" width="3.75" style="549" customWidth="1"/>
    <col min="7947" max="7979" width="2.125" style="549" customWidth="1"/>
    <col min="7980" max="7980" width="4.75" style="549" customWidth="1"/>
    <col min="7981" max="8030" width="2.125" style="549" customWidth="1"/>
    <col min="8031" max="8192" width="9" style="549"/>
    <col min="8193" max="8193" width="2.125" style="549" customWidth="1"/>
    <col min="8194" max="8194" width="2.375" style="549" customWidth="1"/>
    <col min="8195" max="8195" width="3.125" style="549" customWidth="1"/>
    <col min="8196" max="8201" width="2.125" style="549" customWidth="1"/>
    <col min="8202" max="8202" width="3.75" style="549" customWidth="1"/>
    <col min="8203" max="8235" width="2.125" style="549" customWidth="1"/>
    <col min="8236" max="8236" width="4.75" style="549" customWidth="1"/>
    <col min="8237" max="8286" width="2.125" style="549" customWidth="1"/>
    <col min="8287" max="8448" width="9" style="549"/>
    <col min="8449" max="8449" width="2.125" style="549" customWidth="1"/>
    <col min="8450" max="8450" width="2.375" style="549" customWidth="1"/>
    <col min="8451" max="8451" width="3.125" style="549" customWidth="1"/>
    <col min="8452" max="8457" width="2.125" style="549" customWidth="1"/>
    <col min="8458" max="8458" width="3.75" style="549" customWidth="1"/>
    <col min="8459" max="8491" width="2.125" style="549" customWidth="1"/>
    <col min="8492" max="8492" width="4.75" style="549" customWidth="1"/>
    <col min="8493" max="8542" width="2.125" style="549" customWidth="1"/>
    <col min="8543" max="8704" width="9" style="549"/>
    <col min="8705" max="8705" width="2.125" style="549" customWidth="1"/>
    <col min="8706" max="8706" width="2.375" style="549" customWidth="1"/>
    <col min="8707" max="8707" width="3.125" style="549" customWidth="1"/>
    <col min="8708" max="8713" width="2.125" style="549" customWidth="1"/>
    <col min="8714" max="8714" width="3.75" style="549" customWidth="1"/>
    <col min="8715" max="8747" width="2.125" style="549" customWidth="1"/>
    <col min="8748" max="8748" width="4.75" style="549" customWidth="1"/>
    <col min="8749" max="8798" width="2.125" style="549" customWidth="1"/>
    <col min="8799" max="8960" width="9" style="549"/>
    <col min="8961" max="8961" width="2.125" style="549" customWidth="1"/>
    <col min="8962" max="8962" width="2.375" style="549" customWidth="1"/>
    <col min="8963" max="8963" width="3.125" style="549" customWidth="1"/>
    <col min="8964" max="8969" width="2.125" style="549" customWidth="1"/>
    <col min="8970" max="8970" width="3.75" style="549" customWidth="1"/>
    <col min="8971" max="9003" width="2.125" style="549" customWidth="1"/>
    <col min="9004" max="9004" width="4.75" style="549" customWidth="1"/>
    <col min="9005" max="9054" width="2.125" style="549" customWidth="1"/>
    <col min="9055" max="9216" width="9" style="549"/>
    <col min="9217" max="9217" width="2.125" style="549" customWidth="1"/>
    <col min="9218" max="9218" width="2.375" style="549" customWidth="1"/>
    <col min="9219" max="9219" width="3.125" style="549" customWidth="1"/>
    <col min="9220" max="9225" width="2.125" style="549" customWidth="1"/>
    <col min="9226" max="9226" width="3.75" style="549" customWidth="1"/>
    <col min="9227" max="9259" width="2.125" style="549" customWidth="1"/>
    <col min="9260" max="9260" width="4.75" style="549" customWidth="1"/>
    <col min="9261" max="9310" width="2.125" style="549" customWidth="1"/>
    <col min="9311" max="9472" width="9" style="549"/>
    <col min="9473" max="9473" width="2.125" style="549" customWidth="1"/>
    <col min="9474" max="9474" width="2.375" style="549" customWidth="1"/>
    <col min="9475" max="9475" width="3.125" style="549" customWidth="1"/>
    <col min="9476" max="9481" width="2.125" style="549" customWidth="1"/>
    <col min="9482" max="9482" width="3.75" style="549" customWidth="1"/>
    <col min="9483" max="9515" width="2.125" style="549" customWidth="1"/>
    <col min="9516" max="9516" width="4.75" style="549" customWidth="1"/>
    <col min="9517" max="9566" width="2.125" style="549" customWidth="1"/>
    <col min="9567" max="9728" width="9" style="549"/>
    <col min="9729" max="9729" width="2.125" style="549" customWidth="1"/>
    <col min="9730" max="9730" width="2.375" style="549" customWidth="1"/>
    <col min="9731" max="9731" width="3.125" style="549" customWidth="1"/>
    <col min="9732" max="9737" width="2.125" style="549" customWidth="1"/>
    <col min="9738" max="9738" width="3.75" style="549" customWidth="1"/>
    <col min="9739" max="9771" width="2.125" style="549" customWidth="1"/>
    <col min="9772" max="9772" width="4.75" style="549" customWidth="1"/>
    <col min="9773" max="9822" width="2.125" style="549" customWidth="1"/>
    <col min="9823" max="9984" width="9" style="549"/>
    <col min="9985" max="9985" width="2.125" style="549" customWidth="1"/>
    <col min="9986" max="9986" width="2.375" style="549" customWidth="1"/>
    <col min="9987" max="9987" width="3.125" style="549" customWidth="1"/>
    <col min="9988" max="9993" width="2.125" style="549" customWidth="1"/>
    <col min="9994" max="9994" width="3.75" style="549" customWidth="1"/>
    <col min="9995" max="10027" width="2.125" style="549" customWidth="1"/>
    <col min="10028" max="10028" width="4.75" style="549" customWidth="1"/>
    <col min="10029" max="10078" width="2.125" style="549" customWidth="1"/>
    <col min="10079" max="10240" width="9" style="549"/>
    <col min="10241" max="10241" width="2.125" style="549" customWidth="1"/>
    <col min="10242" max="10242" width="2.375" style="549" customWidth="1"/>
    <col min="10243" max="10243" width="3.125" style="549" customWidth="1"/>
    <col min="10244" max="10249" width="2.125" style="549" customWidth="1"/>
    <col min="10250" max="10250" width="3.75" style="549" customWidth="1"/>
    <col min="10251" max="10283" width="2.125" style="549" customWidth="1"/>
    <col min="10284" max="10284" width="4.75" style="549" customWidth="1"/>
    <col min="10285" max="10334" width="2.125" style="549" customWidth="1"/>
    <col min="10335" max="10496" width="9" style="549"/>
    <col min="10497" max="10497" width="2.125" style="549" customWidth="1"/>
    <col min="10498" max="10498" width="2.375" style="549" customWidth="1"/>
    <col min="10499" max="10499" width="3.125" style="549" customWidth="1"/>
    <col min="10500" max="10505" width="2.125" style="549" customWidth="1"/>
    <col min="10506" max="10506" width="3.75" style="549" customWidth="1"/>
    <col min="10507" max="10539" width="2.125" style="549" customWidth="1"/>
    <col min="10540" max="10540" width="4.75" style="549" customWidth="1"/>
    <col min="10541" max="10590" width="2.125" style="549" customWidth="1"/>
    <col min="10591" max="10752" width="9" style="549"/>
    <col min="10753" max="10753" width="2.125" style="549" customWidth="1"/>
    <col min="10754" max="10754" width="2.375" style="549" customWidth="1"/>
    <col min="10755" max="10755" width="3.125" style="549" customWidth="1"/>
    <col min="10756" max="10761" width="2.125" style="549" customWidth="1"/>
    <col min="10762" max="10762" width="3.75" style="549" customWidth="1"/>
    <col min="10763" max="10795" width="2.125" style="549" customWidth="1"/>
    <col min="10796" max="10796" width="4.75" style="549" customWidth="1"/>
    <col min="10797" max="10846" width="2.125" style="549" customWidth="1"/>
    <col min="10847" max="11008" width="9" style="549"/>
    <col min="11009" max="11009" width="2.125" style="549" customWidth="1"/>
    <col min="11010" max="11010" width="2.375" style="549" customWidth="1"/>
    <col min="11011" max="11011" width="3.125" style="549" customWidth="1"/>
    <col min="11012" max="11017" width="2.125" style="549" customWidth="1"/>
    <col min="11018" max="11018" width="3.75" style="549" customWidth="1"/>
    <col min="11019" max="11051" width="2.125" style="549" customWidth="1"/>
    <col min="11052" max="11052" width="4.75" style="549" customWidth="1"/>
    <col min="11053" max="11102" width="2.125" style="549" customWidth="1"/>
    <col min="11103" max="11264" width="9" style="549"/>
    <col min="11265" max="11265" width="2.125" style="549" customWidth="1"/>
    <col min="11266" max="11266" width="2.375" style="549" customWidth="1"/>
    <col min="11267" max="11267" width="3.125" style="549" customWidth="1"/>
    <col min="11268" max="11273" width="2.125" style="549" customWidth="1"/>
    <col min="11274" max="11274" width="3.75" style="549" customWidth="1"/>
    <col min="11275" max="11307" width="2.125" style="549" customWidth="1"/>
    <col min="11308" max="11308" width="4.75" style="549" customWidth="1"/>
    <col min="11309" max="11358" width="2.125" style="549" customWidth="1"/>
    <col min="11359" max="11520" width="9" style="549"/>
    <col min="11521" max="11521" width="2.125" style="549" customWidth="1"/>
    <col min="11522" max="11522" width="2.375" style="549" customWidth="1"/>
    <col min="11523" max="11523" width="3.125" style="549" customWidth="1"/>
    <col min="11524" max="11529" width="2.125" style="549" customWidth="1"/>
    <col min="11530" max="11530" width="3.75" style="549" customWidth="1"/>
    <col min="11531" max="11563" width="2.125" style="549" customWidth="1"/>
    <col min="11564" max="11564" width="4.75" style="549" customWidth="1"/>
    <col min="11565" max="11614" width="2.125" style="549" customWidth="1"/>
    <col min="11615" max="11776" width="9" style="549"/>
    <col min="11777" max="11777" width="2.125" style="549" customWidth="1"/>
    <col min="11778" max="11778" width="2.375" style="549" customWidth="1"/>
    <col min="11779" max="11779" width="3.125" style="549" customWidth="1"/>
    <col min="11780" max="11785" width="2.125" style="549" customWidth="1"/>
    <col min="11786" max="11786" width="3.75" style="549" customWidth="1"/>
    <col min="11787" max="11819" width="2.125" style="549" customWidth="1"/>
    <col min="11820" max="11820" width="4.75" style="549" customWidth="1"/>
    <col min="11821" max="11870" width="2.125" style="549" customWidth="1"/>
    <col min="11871" max="12032" width="9" style="549"/>
    <col min="12033" max="12033" width="2.125" style="549" customWidth="1"/>
    <col min="12034" max="12034" width="2.375" style="549" customWidth="1"/>
    <col min="12035" max="12035" width="3.125" style="549" customWidth="1"/>
    <col min="12036" max="12041" width="2.125" style="549" customWidth="1"/>
    <col min="12042" max="12042" width="3.75" style="549" customWidth="1"/>
    <col min="12043" max="12075" width="2.125" style="549" customWidth="1"/>
    <col min="12076" max="12076" width="4.75" style="549" customWidth="1"/>
    <col min="12077" max="12126" width="2.125" style="549" customWidth="1"/>
    <col min="12127" max="12288" width="9" style="549"/>
    <col min="12289" max="12289" width="2.125" style="549" customWidth="1"/>
    <col min="12290" max="12290" width="2.375" style="549" customWidth="1"/>
    <col min="12291" max="12291" width="3.125" style="549" customWidth="1"/>
    <col min="12292" max="12297" width="2.125" style="549" customWidth="1"/>
    <col min="12298" max="12298" width="3.75" style="549" customWidth="1"/>
    <col min="12299" max="12331" width="2.125" style="549" customWidth="1"/>
    <col min="12332" max="12332" width="4.75" style="549" customWidth="1"/>
    <col min="12333" max="12382" width="2.125" style="549" customWidth="1"/>
    <col min="12383" max="12544" width="9" style="549"/>
    <col min="12545" max="12545" width="2.125" style="549" customWidth="1"/>
    <col min="12546" max="12546" width="2.375" style="549" customWidth="1"/>
    <col min="12547" max="12547" width="3.125" style="549" customWidth="1"/>
    <col min="12548" max="12553" width="2.125" style="549" customWidth="1"/>
    <col min="12554" max="12554" width="3.75" style="549" customWidth="1"/>
    <col min="12555" max="12587" width="2.125" style="549" customWidth="1"/>
    <col min="12588" max="12588" width="4.75" style="549" customWidth="1"/>
    <col min="12589" max="12638" width="2.125" style="549" customWidth="1"/>
    <col min="12639" max="12800" width="9" style="549"/>
    <col min="12801" max="12801" width="2.125" style="549" customWidth="1"/>
    <col min="12802" max="12802" width="2.375" style="549" customWidth="1"/>
    <col min="12803" max="12803" width="3.125" style="549" customWidth="1"/>
    <col min="12804" max="12809" width="2.125" style="549" customWidth="1"/>
    <col min="12810" max="12810" width="3.75" style="549" customWidth="1"/>
    <col min="12811" max="12843" width="2.125" style="549" customWidth="1"/>
    <col min="12844" max="12844" width="4.75" style="549" customWidth="1"/>
    <col min="12845" max="12894" width="2.125" style="549" customWidth="1"/>
    <col min="12895" max="13056" width="9" style="549"/>
    <col min="13057" max="13057" width="2.125" style="549" customWidth="1"/>
    <col min="13058" max="13058" width="2.375" style="549" customWidth="1"/>
    <col min="13059" max="13059" width="3.125" style="549" customWidth="1"/>
    <col min="13060" max="13065" width="2.125" style="549" customWidth="1"/>
    <col min="13066" max="13066" width="3.75" style="549" customWidth="1"/>
    <col min="13067" max="13099" width="2.125" style="549" customWidth="1"/>
    <col min="13100" max="13100" width="4.75" style="549" customWidth="1"/>
    <col min="13101" max="13150" width="2.125" style="549" customWidth="1"/>
    <col min="13151" max="13312" width="9" style="549"/>
    <col min="13313" max="13313" width="2.125" style="549" customWidth="1"/>
    <col min="13314" max="13314" width="2.375" style="549" customWidth="1"/>
    <col min="13315" max="13315" width="3.125" style="549" customWidth="1"/>
    <col min="13316" max="13321" width="2.125" style="549" customWidth="1"/>
    <col min="13322" max="13322" width="3.75" style="549" customWidth="1"/>
    <col min="13323" max="13355" width="2.125" style="549" customWidth="1"/>
    <col min="13356" max="13356" width="4.75" style="549" customWidth="1"/>
    <col min="13357" max="13406" width="2.125" style="549" customWidth="1"/>
    <col min="13407" max="13568" width="9" style="549"/>
    <col min="13569" max="13569" width="2.125" style="549" customWidth="1"/>
    <col min="13570" max="13570" width="2.375" style="549" customWidth="1"/>
    <col min="13571" max="13571" width="3.125" style="549" customWidth="1"/>
    <col min="13572" max="13577" width="2.125" style="549" customWidth="1"/>
    <col min="13578" max="13578" width="3.75" style="549" customWidth="1"/>
    <col min="13579" max="13611" width="2.125" style="549" customWidth="1"/>
    <col min="13612" max="13612" width="4.75" style="549" customWidth="1"/>
    <col min="13613" max="13662" width="2.125" style="549" customWidth="1"/>
    <col min="13663" max="13824" width="9" style="549"/>
    <col min="13825" max="13825" width="2.125" style="549" customWidth="1"/>
    <col min="13826" max="13826" width="2.375" style="549" customWidth="1"/>
    <col min="13827" max="13827" width="3.125" style="549" customWidth="1"/>
    <col min="13828" max="13833" width="2.125" style="549" customWidth="1"/>
    <col min="13834" max="13834" width="3.75" style="549" customWidth="1"/>
    <col min="13835" max="13867" width="2.125" style="549" customWidth="1"/>
    <col min="13868" max="13868" width="4.75" style="549" customWidth="1"/>
    <col min="13869" max="13918" width="2.125" style="549" customWidth="1"/>
    <col min="13919" max="14080" width="9" style="549"/>
    <col min="14081" max="14081" width="2.125" style="549" customWidth="1"/>
    <col min="14082" max="14082" width="2.375" style="549" customWidth="1"/>
    <col min="14083" max="14083" width="3.125" style="549" customWidth="1"/>
    <col min="14084" max="14089" width="2.125" style="549" customWidth="1"/>
    <col min="14090" max="14090" width="3.75" style="549" customWidth="1"/>
    <col min="14091" max="14123" width="2.125" style="549" customWidth="1"/>
    <col min="14124" max="14124" width="4.75" style="549" customWidth="1"/>
    <col min="14125" max="14174" width="2.125" style="549" customWidth="1"/>
    <col min="14175" max="14336" width="9" style="549"/>
    <col min="14337" max="14337" width="2.125" style="549" customWidth="1"/>
    <col min="14338" max="14338" width="2.375" style="549" customWidth="1"/>
    <col min="14339" max="14339" width="3.125" style="549" customWidth="1"/>
    <col min="14340" max="14345" width="2.125" style="549" customWidth="1"/>
    <col min="14346" max="14346" width="3.75" style="549" customWidth="1"/>
    <col min="14347" max="14379" width="2.125" style="549" customWidth="1"/>
    <col min="14380" max="14380" width="4.75" style="549" customWidth="1"/>
    <col min="14381" max="14430" width="2.125" style="549" customWidth="1"/>
    <col min="14431" max="14592" width="9" style="549"/>
    <col min="14593" max="14593" width="2.125" style="549" customWidth="1"/>
    <col min="14594" max="14594" width="2.375" style="549" customWidth="1"/>
    <col min="14595" max="14595" width="3.125" style="549" customWidth="1"/>
    <col min="14596" max="14601" width="2.125" style="549" customWidth="1"/>
    <col min="14602" max="14602" width="3.75" style="549" customWidth="1"/>
    <col min="14603" max="14635" width="2.125" style="549" customWidth="1"/>
    <col min="14636" max="14636" width="4.75" style="549" customWidth="1"/>
    <col min="14637" max="14686" width="2.125" style="549" customWidth="1"/>
    <col min="14687" max="14848" width="9" style="549"/>
    <col min="14849" max="14849" width="2.125" style="549" customWidth="1"/>
    <col min="14850" max="14850" width="2.375" style="549" customWidth="1"/>
    <col min="14851" max="14851" width="3.125" style="549" customWidth="1"/>
    <col min="14852" max="14857" width="2.125" style="549" customWidth="1"/>
    <col min="14858" max="14858" width="3.75" style="549" customWidth="1"/>
    <col min="14859" max="14891" width="2.125" style="549" customWidth="1"/>
    <col min="14892" max="14892" width="4.75" style="549" customWidth="1"/>
    <col min="14893" max="14942" width="2.125" style="549" customWidth="1"/>
    <col min="14943" max="15104" width="9" style="549"/>
    <col min="15105" max="15105" width="2.125" style="549" customWidth="1"/>
    <col min="15106" max="15106" width="2.375" style="549" customWidth="1"/>
    <col min="15107" max="15107" width="3.125" style="549" customWidth="1"/>
    <col min="15108" max="15113" width="2.125" style="549" customWidth="1"/>
    <col min="15114" max="15114" width="3.75" style="549" customWidth="1"/>
    <col min="15115" max="15147" width="2.125" style="549" customWidth="1"/>
    <col min="15148" max="15148" width="4.75" style="549" customWidth="1"/>
    <col min="15149" max="15198" width="2.125" style="549" customWidth="1"/>
    <col min="15199" max="15360" width="9" style="549"/>
    <col min="15361" max="15361" width="2.125" style="549" customWidth="1"/>
    <col min="15362" max="15362" width="2.375" style="549" customWidth="1"/>
    <col min="15363" max="15363" width="3.125" style="549" customWidth="1"/>
    <col min="15364" max="15369" width="2.125" style="549" customWidth="1"/>
    <col min="15370" max="15370" width="3.75" style="549" customWidth="1"/>
    <col min="15371" max="15403" width="2.125" style="549" customWidth="1"/>
    <col min="15404" max="15404" width="4.75" style="549" customWidth="1"/>
    <col min="15405" max="15454" width="2.125" style="549" customWidth="1"/>
    <col min="15455" max="15616" width="9" style="549"/>
    <col min="15617" max="15617" width="2.125" style="549" customWidth="1"/>
    <col min="15618" max="15618" width="2.375" style="549" customWidth="1"/>
    <col min="15619" max="15619" width="3.125" style="549" customWidth="1"/>
    <col min="15620" max="15625" width="2.125" style="549" customWidth="1"/>
    <col min="15626" max="15626" width="3.75" style="549" customWidth="1"/>
    <col min="15627" max="15659" width="2.125" style="549" customWidth="1"/>
    <col min="15660" max="15660" width="4.75" style="549" customWidth="1"/>
    <col min="15661" max="15710" width="2.125" style="549" customWidth="1"/>
    <col min="15711" max="15872" width="9" style="549"/>
    <col min="15873" max="15873" width="2.125" style="549" customWidth="1"/>
    <col min="15874" max="15874" width="2.375" style="549" customWidth="1"/>
    <col min="15875" max="15875" width="3.125" style="549" customWidth="1"/>
    <col min="15876" max="15881" width="2.125" style="549" customWidth="1"/>
    <col min="15882" max="15882" width="3.75" style="549" customWidth="1"/>
    <col min="15883" max="15915" width="2.125" style="549" customWidth="1"/>
    <col min="15916" max="15916" width="4.75" style="549" customWidth="1"/>
    <col min="15917" max="15966" width="2.125" style="549" customWidth="1"/>
    <col min="15967" max="16128" width="9" style="549"/>
    <col min="16129" max="16129" width="2.125" style="549" customWidth="1"/>
    <col min="16130" max="16130" width="2.375" style="549" customWidth="1"/>
    <col min="16131" max="16131" width="3.125" style="549" customWidth="1"/>
    <col min="16132" max="16137" width="2.125" style="549" customWidth="1"/>
    <col min="16138" max="16138" width="3.75" style="549" customWidth="1"/>
    <col min="16139" max="16171" width="2.125" style="549" customWidth="1"/>
    <col min="16172" max="16172" width="4.75" style="549" customWidth="1"/>
    <col min="16173" max="16222" width="2.125" style="549" customWidth="1"/>
    <col min="16223" max="16384" width="9" style="549"/>
  </cols>
  <sheetData>
    <row r="1" spans="1:46" ht="10.5" customHeight="1">
      <c r="AG1" s="1103"/>
      <c r="AH1" s="1103"/>
      <c r="AI1" s="1103"/>
      <c r="AJ1" s="1103"/>
      <c r="AK1" s="1103"/>
      <c r="AL1" s="1103"/>
      <c r="AM1" s="1103"/>
      <c r="AN1" s="1103"/>
      <c r="AO1" s="1103"/>
      <c r="AP1" s="1103"/>
      <c r="AQ1" s="1103"/>
      <c r="AR1" s="1103"/>
    </row>
    <row r="2" spans="1:46" ht="10.5" customHeight="1">
      <c r="A2" s="427"/>
      <c r="B2" s="428"/>
      <c r="C2" s="428"/>
      <c r="D2" s="428"/>
      <c r="E2" s="428"/>
      <c r="F2" s="428"/>
      <c r="G2" s="428"/>
      <c r="H2" s="428"/>
      <c r="I2" s="428"/>
      <c r="J2" s="428"/>
      <c r="K2" s="428"/>
      <c r="L2" s="428"/>
      <c r="M2" s="428"/>
      <c r="N2" s="428"/>
      <c r="O2" s="428"/>
      <c r="P2" s="428"/>
      <c r="Q2" s="428"/>
      <c r="R2" s="428"/>
      <c r="S2" s="428"/>
      <c r="T2" s="428"/>
      <c r="U2" s="428"/>
      <c r="V2" s="428"/>
      <c r="W2" s="428"/>
      <c r="X2" s="428"/>
      <c r="Y2" s="428"/>
      <c r="Z2" s="428"/>
      <c r="AA2" s="428"/>
      <c r="AB2" s="428"/>
      <c r="AC2" s="428"/>
      <c r="AD2" s="428"/>
      <c r="AE2" s="428"/>
      <c r="AF2" s="428"/>
      <c r="AG2" s="428"/>
      <c r="AH2" s="428"/>
      <c r="AI2" s="428"/>
      <c r="AJ2" s="428"/>
      <c r="AK2" s="428"/>
      <c r="AL2" s="428"/>
      <c r="AM2" s="428"/>
      <c r="AN2" s="428"/>
      <c r="AO2" s="428"/>
      <c r="AP2" s="428"/>
      <c r="AQ2" s="428"/>
      <c r="AR2" s="429"/>
      <c r="AS2" s="430"/>
      <c r="AT2" s="550"/>
    </row>
    <row r="3" spans="1:46" ht="12.75" customHeight="1">
      <c r="A3" s="431"/>
      <c r="B3" s="550" t="s">
        <v>406</v>
      </c>
      <c r="C3" s="550"/>
      <c r="D3" s="550"/>
      <c r="E3" s="550"/>
      <c r="F3" s="550"/>
      <c r="G3" s="550"/>
      <c r="H3" s="550"/>
      <c r="I3" s="550"/>
      <c r="J3" s="550"/>
      <c r="K3" s="550"/>
      <c r="L3" s="550"/>
      <c r="M3" s="550"/>
      <c r="N3" s="550"/>
      <c r="O3" s="550"/>
      <c r="P3" s="550"/>
      <c r="Q3" s="550"/>
      <c r="R3" s="550"/>
      <c r="S3" s="550"/>
      <c r="T3" s="550"/>
      <c r="U3" s="550"/>
      <c r="V3" s="550"/>
      <c r="W3" s="550"/>
      <c r="X3" s="550"/>
      <c r="Y3" s="550"/>
      <c r="Z3" s="550"/>
      <c r="AA3" s="550"/>
      <c r="AB3" s="550"/>
      <c r="AC3" s="550"/>
      <c r="AD3" s="550"/>
      <c r="AE3" s="550"/>
      <c r="AF3" s="550"/>
      <c r="AG3" s="550"/>
      <c r="AH3" s="550"/>
      <c r="AI3" s="550"/>
      <c r="AJ3" s="550"/>
      <c r="AK3" s="550"/>
      <c r="AL3" s="550"/>
      <c r="AM3" s="550"/>
      <c r="AN3" s="550"/>
      <c r="AO3" s="550"/>
      <c r="AP3" s="550"/>
      <c r="AQ3" s="550"/>
      <c r="AR3" s="432"/>
      <c r="AS3" s="430"/>
      <c r="AT3" s="550"/>
    </row>
    <row r="4" spans="1:46" ht="10.5" customHeight="1">
      <c r="A4" s="431"/>
      <c r="B4" s="550"/>
      <c r="C4" s="550"/>
      <c r="D4" s="550"/>
      <c r="E4" s="550"/>
      <c r="F4" s="550"/>
      <c r="G4" s="550"/>
      <c r="H4" s="550"/>
      <c r="I4" s="550"/>
      <c r="J4" s="550"/>
      <c r="K4" s="550"/>
      <c r="L4" s="550"/>
      <c r="M4" s="550"/>
      <c r="N4" s="550"/>
      <c r="O4" s="550"/>
      <c r="P4" s="550"/>
      <c r="Q4" s="550"/>
      <c r="R4" s="550"/>
      <c r="S4" s="550"/>
      <c r="T4" s="550"/>
      <c r="U4" s="550"/>
      <c r="V4" s="550"/>
      <c r="W4" s="550"/>
      <c r="X4" s="550"/>
      <c r="Y4" s="550"/>
      <c r="Z4" s="550"/>
      <c r="AA4" s="550"/>
      <c r="AB4" s="550"/>
      <c r="AC4" s="550"/>
      <c r="AD4" s="550"/>
      <c r="AE4" s="550"/>
      <c r="AF4" s="550"/>
      <c r="AG4" s="550"/>
      <c r="AH4" s="550"/>
      <c r="AI4" s="550"/>
      <c r="AJ4" s="550"/>
      <c r="AK4" s="550"/>
      <c r="AL4" s="550"/>
      <c r="AM4" s="550"/>
      <c r="AN4" s="550"/>
      <c r="AO4" s="550"/>
      <c r="AP4" s="550"/>
      <c r="AQ4" s="550"/>
      <c r="AR4" s="432"/>
      <c r="AS4" s="430"/>
      <c r="AT4" s="550"/>
    </row>
    <row r="5" spans="1:46" ht="10.5" customHeight="1">
      <c r="A5" s="431"/>
      <c r="B5" s="551"/>
      <c r="C5" s="551"/>
      <c r="D5" s="551"/>
      <c r="E5" s="551"/>
      <c r="F5" s="551"/>
      <c r="G5" s="551"/>
      <c r="H5" s="1128" t="s">
        <v>407</v>
      </c>
      <c r="I5" s="1128"/>
      <c r="J5" s="1128"/>
      <c r="K5" s="1128"/>
      <c r="L5" s="1128"/>
      <c r="M5" s="1128"/>
      <c r="N5" s="1128"/>
      <c r="O5" s="1128"/>
      <c r="P5" s="1128"/>
      <c r="Q5" s="1128"/>
      <c r="R5" s="1128"/>
      <c r="S5" s="1128"/>
      <c r="T5" s="1128"/>
      <c r="U5" s="552"/>
      <c r="V5" s="552"/>
      <c r="W5" s="552"/>
      <c r="X5" s="550"/>
      <c r="Y5" s="550"/>
      <c r="Z5" s="550"/>
      <c r="AA5" s="550"/>
      <c r="AB5" s="550"/>
      <c r="AC5" s="550"/>
      <c r="AD5" s="550"/>
      <c r="AE5" s="550"/>
      <c r="AF5" s="550"/>
      <c r="AG5" s="550"/>
      <c r="AH5" s="550"/>
      <c r="AI5" s="550"/>
      <c r="AJ5" s="550"/>
      <c r="AK5" s="550"/>
      <c r="AL5" s="550"/>
      <c r="AM5" s="550"/>
      <c r="AN5" s="550"/>
      <c r="AO5" s="550"/>
      <c r="AP5" s="550"/>
      <c r="AQ5" s="550"/>
      <c r="AR5" s="432"/>
      <c r="AS5" s="430"/>
      <c r="AT5" s="550"/>
    </row>
    <row r="6" spans="1:46" ht="10.5" customHeight="1">
      <c r="A6" s="553"/>
      <c r="B6" s="551"/>
      <c r="C6" s="551"/>
      <c r="D6" s="551"/>
      <c r="E6" s="551"/>
      <c r="F6" s="551"/>
      <c r="G6" s="551"/>
      <c r="H6" s="1128"/>
      <c r="I6" s="1128"/>
      <c r="J6" s="1128"/>
      <c r="K6" s="1128"/>
      <c r="L6" s="1128"/>
      <c r="M6" s="1128"/>
      <c r="N6" s="1128"/>
      <c r="O6" s="1128"/>
      <c r="P6" s="1128"/>
      <c r="Q6" s="1128"/>
      <c r="R6" s="1128"/>
      <c r="S6" s="1128"/>
      <c r="T6" s="1128"/>
      <c r="U6" s="1129" t="s">
        <v>408</v>
      </c>
      <c r="V6" s="1129"/>
      <c r="W6" s="1129"/>
      <c r="X6" s="1129"/>
      <c r="Y6" s="1129"/>
      <c r="Z6" s="1129"/>
      <c r="AA6" s="1129"/>
      <c r="AB6" s="1129"/>
      <c r="AC6" s="1129"/>
      <c r="AD6" s="1129"/>
      <c r="AE6" s="1129"/>
      <c r="AF6" s="1129"/>
      <c r="AG6" s="1129"/>
      <c r="AH6" s="1129"/>
      <c r="AI6" s="1129"/>
      <c r="AJ6" s="1129"/>
      <c r="AK6" s="1129"/>
      <c r="AL6" s="1129"/>
      <c r="AM6" s="1129"/>
      <c r="AN6" s="1129"/>
      <c r="AO6" s="551"/>
      <c r="AP6" s="551"/>
      <c r="AQ6" s="551"/>
      <c r="AR6" s="554"/>
      <c r="AS6" s="555"/>
      <c r="AT6" s="550"/>
    </row>
    <row r="7" spans="1:46" ht="10.5" customHeight="1">
      <c r="A7" s="553"/>
      <c r="B7" s="551"/>
      <c r="C7" s="551"/>
      <c r="D7" s="551"/>
      <c r="E7" s="551"/>
      <c r="F7" s="551"/>
      <c r="G7" s="551"/>
      <c r="H7" s="556"/>
      <c r="I7" s="556"/>
      <c r="J7" s="556"/>
      <c r="K7" s="556"/>
      <c r="L7" s="556"/>
      <c r="M7" s="556"/>
      <c r="N7" s="556"/>
      <c r="O7" s="556"/>
      <c r="P7" s="556"/>
      <c r="Q7" s="556"/>
      <c r="R7" s="556"/>
      <c r="S7" s="556"/>
      <c r="T7" s="556"/>
      <c r="U7" s="1129"/>
      <c r="V7" s="1129"/>
      <c r="W7" s="1129"/>
      <c r="X7" s="1129"/>
      <c r="Y7" s="1129"/>
      <c r="Z7" s="1129"/>
      <c r="AA7" s="1129"/>
      <c r="AB7" s="1129"/>
      <c r="AC7" s="1129"/>
      <c r="AD7" s="1129"/>
      <c r="AE7" s="1129"/>
      <c r="AF7" s="1129"/>
      <c r="AG7" s="1129"/>
      <c r="AH7" s="1129"/>
      <c r="AI7" s="1129"/>
      <c r="AJ7" s="1129"/>
      <c r="AK7" s="1129"/>
      <c r="AL7" s="1129"/>
      <c r="AM7" s="1129"/>
      <c r="AN7" s="1129"/>
      <c r="AO7" s="551"/>
      <c r="AP7" s="551"/>
      <c r="AQ7" s="551"/>
      <c r="AR7" s="554"/>
      <c r="AS7" s="555"/>
      <c r="AT7" s="550"/>
    </row>
    <row r="8" spans="1:46" ht="10.5" customHeight="1">
      <c r="A8" s="553"/>
      <c r="B8" s="551"/>
      <c r="C8" s="551"/>
      <c r="D8" s="551"/>
      <c r="E8" s="551"/>
      <c r="F8" s="551"/>
      <c r="G8" s="551"/>
      <c r="H8" s="1128" t="s">
        <v>409</v>
      </c>
      <c r="I8" s="1128"/>
      <c r="J8" s="1128"/>
      <c r="K8" s="1128"/>
      <c r="L8" s="1128"/>
      <c r="M8" s="1128"/>
      <c r="N8" s="1128"/>
      <c r="O8" s="1128"/>
      <c r="P8" s="1128"/>
      <c r="Q8" s="1128"/>
      <c r="R8" s="1128"/>
      <c r="S8" s="1128"/>
      <c r="T8" s="1128"/>
      <c r="U8" s="1129"/>
      <c r="V8" s="1129"/>
      <c r="W8" s="1129"/>
      <c r="X8" s="1129"/>
      <c r="Y8" s="1129"/>
      <c r="Z8" s="1129"/>
      <c r="AA8" s="1129"/>
      <c r="AB8" s="1129"/>
      <c r="AC8" s="1129"/>
      <c r="AD8" s="1129"/>
      <c r="AE8" s="1129"/>
      <c r="AF8" s="1129"/>
      <c r="AG8" s="1129"/>
      <c r="AH8" s="1129"/>
      <c r="AI8" s="1129"/>
      <c r="AJ8" s="1129"/>
      <c r="AK8" s="1129"/>
      <c r="AL8" s="1129"/>
      <c r="AM8" s="1129"/>
      <c r="AN8" s="1129"/>
      <c r="AO8" s="551"/>
      <c r="AP8" s="551"/>
      <c r="AQ8" s="551"/>
      <c r="AR8" s="554"/>
      <c r="AS8" s="555"/>
      <c r="AT8" s="550"/>
    </row>
    <row r="9" spans="1:46" ht="10.5" customHeight="1">
      <c r="A9" s="553"/>
      <c r="B9" s="551"/>
      <c r="C9" s="551"/>
      <c r="D9" s="551"/>
      <c r="E9" s="551"/>
      <c r="F9" s="551"/>
      <c r="G9" s="551"/>
      <c r="H9" s="1128"/>
      <c r="I9" s="1128"/>
      <c r="J9" s="1128"/>
      <c r="K9" s="1128"/>
      <c r="L9" s="1128"/>
      <c r="M9" s="1128"/>
      <c r="N9" s="1128"/>
      <c r="O9" s="1128"/>
      <c r="P9" s="1128"/>
      <c r="Q9" s="1128"/>
      <c r="R9" s="1128"/>
      <c r="S9" s="1128"/>
      <c r="T9" s="1128"/>
      <c r="U9" s="551"/>
      <c r="V9" s="551"/>
      <c r="W9" s="551"/>
      <c r="X9" s="551"/>
      <c r="Y9" s="551"/>
      <c r="Z9" s="551"/>
      <c r="AA9" s="551"/>
      <c r="AB9" s="551"/>
      <c r="AC9" s="551"/>
      <c r="AD9" s="551"/>
      <c r="AE9" s="551"/>
      <c r="AF9" s="551"/>
      <c r="AG9" s="551"/>
      <c r="AH9" s="551"/>
      <c r="AI9" s="551"/>
      <c r="AJ9" s="551"/>
      <c r="AK9" s="551"/>
      <c r="AL9" s="551"/>
      <c r="AM9" s="551"/>
      <c r="AN9" s="551"/>
      <c r="AO9" s="551"/>
      <c r="AP9" s="551"/>
      <c r="AQ9" s="551"/>
      <c r="AR9" s="554"/>
      <c r="AS9" s="555"/>
      <c r="AT9" s="550"/>
    </row>
    <row r="10" spans="1:46" ht="10.5" customHeight="1">
      <c r="A10" s="431"/>
      <c r="B10" s="551"/>
      <c r="C10" s="551"/>
      <c r="D10" s="551"/>
      <c r="E10" s="551"/>
      <c r="F10" s="551"/>
      <c r="G10" s="551"/>
      <c r="H10" s="557"/>
      <c r="I10" s="557"/>
      <c r="J10" s="557"/>
      <c r="K10" s="557"/>
      <c r="L10" s="557"/>
      <c r="M10" s="557"/>
      <c r="N10" s="557"/>
      <c r="O10" s="557"/>
      <c r="P10" s="557"/>
      <c r="Q10" s="557"/>
      <c r="R10" s="557"/>
      <c r="S10" s="557"/>
      <c r="T10" s="557"/>
      <c r="U10" s="558"/>
      <c r="V10" s="558"/>
      <c r="W10" s="558"/>
      <c r="X10" s="550"/>
      <c r="Y10" s="550"/>
      <c r="Z10" s="550"/>
      <c r="AA10" s="550"/>
      <c r="AB10" s="550"/>
      <c r="AC10" s="550"/>
      <c r="AD10" s="550"/>
      <c r="AE10" s="550"/>
      <c r="AF10" s="550"/>
      <c r="AG10" s="550"/>
      <c r="AH10" s="550"/>
      <c r="AI10" s="550"/>
      <c r="AJ10" s="550"/>
      <c r="AK10" s="550"/>
      <c r="AL10" s="550"/>
      <c r="AM10" s="550"/>
      <c r="AN10" s="550"/>
      <c r="AO10" s="550"/>
      <c r="AP10" s="550"/>
      <c r="AQ10" s="550"/>
      <c r="AR10" s="432"/>
      <c r="AS10" s="430"/>
      <c r="AT10" s="550"/>
    </row>
    <row r="11" spans="1:46" ht="11.25" customHeight="1">
      <c r="A11" s="431"/>
      <c r="B11" s="550"/>
      <c r="C11" s="550"/>
      <c r="D11" s="550"/>
      <c r="E11" s="550"/>
      <c r="F11" s="550"/>
      <c r="G11" s="550"/>
      <c r="H11" s="550"/>
      <c r="I11" s="550"/>
      <c r="J11" s="550"/>
      <c r="K11" s="550"/>
      <c r="L11" s="550"/>
      <c r="M11" s="550"/>
      <c r="N11" s="550"/>
      <c r="O11" s="550"/>
      <c r="P11" s="550"/>
      <c r="Q11" s="550"/>
      <c r="R11" s="550"/>
      <c r="S11" s="550"/>
      <c r="T11" s="550"/>
      <c r="U11" s="550"/>
      <c r="V11" s="550"/>
      <c r="W11" s="550"/>
      <c r="X11" s="550"/>
      <c r="Y11" s="550"/>
      <c r="Z11" s="550"/>
      <c r="AA11" s="550"/>
      <c r="AB11" s="550"/>
      <c r="AC11" s="550"/>
      <c r="AD11" s="550"/>
      <c r="AE11" s="550"/>
      <c r="AF11" s="550"/>
      <c r="AG11" s="550"/>
      <c r="AH11" s="550"/>
      <c r="AI11" s="550"/>
      <c r="AJ11" s="550"/>
      <c r="AK11" s="550"/>
      <c r="AL11" s="550"/>
      <c r="AM11" s="550"/>
      <c r="AN11" s="550"/>
      <c r="AO11" s="550"/>
      <c r="AP11" s="550"/>
      <c r="AQ11" s="550"/>
      <c r="AR11" s="432"/>
      <c r="AS11" s="430"/>
      <c r="AT11" s="550"/>
    </row>
    <row r="12" spans="1:46" ht="12" customHeight="1">
      <c r="A12" s="431"/>
      <c r="B12" s="1130" t="s">
        <v>410</v>
      </c>
      <c r="C12" s="1131"/>
      <c r="D12" s="1131"/>
      <c r="E12" s="1131"/>
      <c r="F12" s="1131"/>
      <c r="G12" s="1131"/>
      <c r="H12" s="1131"/>
      <c r="I12" s="1131"/>
      <c r="J12" s="1132"/>
      <c r="K12" s="1133"/>
      <c r="L12" s="1134"/>
      <c r="M12" s="1134"/>
      <c r="N12" s="1134"/>
      <c r="O12" s="1134"/>
      <c r="P12" s="1134"/>
      <c r="Q12" s="1134"/>
      <c r="R12" s="1134"/>
      <c r="S12" s="1134"/>
      <c r="T12" s="1134"/>
      <c r="U12" s="1134"/>
      <c r="V12" s="1135"/>
      <c r="W12" s="1136"/>
      <c r="X12" s="1137"/>
      <c r="Y12" s="1137"/>
      <c r="Z12" s="1137"/>
      <c r="AA12" s="1137"/>
      <c r="AB12" s="1137"/>
      <c r="AC12" s="1137"/>
      <c r="AD12" s="1137"/>
      <c r="AE12" s="1137"/>
      <c r="AF12" s="1137"/>
      <c r="AG12" s="1138"/>
      <c r="AH12" s="1136"/>
      <c r="AI12" s="1137"/>
      <c r="AJ12" s="1137"/>
      <c r="AK12" s="1137"/>
      <c r="AL12" s="1137"/>
      <c r="AM12" s="1137"/>
      <c r="AN12" s="1137"/>
      <c r="AO12" s="1137"/>
      <c r="AP12" s="1137"/>
      <c r="AQ12" s="1139"/>
      <c r="AR12" s="433"/>
      <c r="AS12" s="430"/>
      <c r="AT12" s="550"/>
    </row>
    <row r="13" spans="1:46" ht="12" customHeight="1">
      <c r="A13" s="431"/>
      <c r="B13" s="1105" t="s">
        <v>411</v>
      </c>
      <c r="C13" s="1106"/>
      <c r="D13" s="1106"/>
      <c r="E13" s="1106"/>
      <c r="F13" s="1106"/>
      <c r="G13" s="1106"/>
      <c r="H13" s="1106"/>
      <c r="I13" s="1106"/>
      <c r="J13" s="1107"/>
      <c r="K13" s="559" t="s">
        <v>271</v>
      </c>
      <c r="L13" s="560"/>
      <c r="M13" s="561"/>
      <c r="N13" s="561"/>
      <c r="O13" s="561"/>
      <c r="P13" s="561"/>
      <c r="Q13" s="561"/>
      <c r="R13" s="561"/>
      <c r="S13" s="561"/>
      <c r="T13" s="561"/>
      <c r="U13" s="561"/>
      <c r="V13" s="561"/>
      <c r="W13" s="435" t="s">
        <v>272</v>
      </c>
      <c r="X13" s="434"/>
      <c r="Y13" s="434"/>
      <c r="Z13" s="434"/>
      <c r="AA13" s="434"/>
      <c r="AB13" s="434"/>
      <c r="AC13" s="434"/>
      <c r="AD13" s="434"/>
      <c r="AE13" s="434"/>
      <c r="AF13" s="434"/>
      <c r="AG13" s="436"/>
      <c r="AH13" s="435" t="s">
        <v>412</v>
      </c>
      <c r="AI13" s="434"/>
      <c r="AJ13" s="434"/>
      <c r="AK13" s="434"/>
      <c r="AL13" s="434"/>
      <c r="AM13" s="434"/>
      <c r="AN13" s="434"/>
      <c r="AO13" s="434"/>
      <c r="AP13" s="434"/>
      <c r="AQ13" s="437"/>
      <c r="AR13" s="433"/>
      <c r="AS13" s="430"/>
      <c r="AT13" s="550"/>
    </row>
    <row r="14" spans="1:46" ht="12" customHeight="1">
      <c r="A14" s="431"/>
      <c r="B14" s="1108"/>
      <c r="C14" s="1109"/>
      <c r="D14" s="1109"/>
      <c r="E14" s="1109"/>
      <c r="F14" s="1109"/>
      <c r="G14" s="1109"/>
      <c r="H14" s="1109"/>
      <c r="I14" s="1109"/>
      <c r="J14" s="1110"/>
      <c r="K14" s="1114"/>
      <c r="L14" s="1115"/>
      <c r="M14" s="1115"/>
      <c r="N14" s="1115"/>
      <c r="O14" s="1115"/>
      <c r="P14" s="1115"/>
      <c r="Q14" s="1115"/>
      <c r="R14" s="1115"/>
      <c r="S14" s="1115"/>
      <c r="T14" s="1115"/>
      <c r="U14" s="1115"/>
      <c r="V14" s="1116"/>
      <c r="W14" s="1120"/>
      <c r="X14" s="1080"/>
      <c r="Y14" s="1080"/>
      <c r="Z14" s="1080"/>
      <c r="AA14" s="1080"/>
      <c r="AB14" s="1080"/>
      <c r="AC14" s="1080"/>
      <c r="AD14" s="1080"/>
      <c r="AE14" s="1080"/>
      <c r="AF14" s="1080"/>
      <c r="AG14" s="1121"/>
      <c r="AH14" s="1120"/>
      <c r="AI14" s="1080"/>
      <c r="AJ14" s="1080"/>
      <c r="AK14" s="1080"/>
      <c r="AL14" s="1080"/>
      <c r="AM14" s="1080"/>
      <c r="AN14" s="1080"/>
      <c r="AO14" s="1080"/>
      <c r="AP14" s="1080"/>
      <c r="AQ14" s="1081"/>
      <c r="AR14" s="433"/>
      <c r="AS14" s="430"/>
      <c r="AT14" s="550"/>
    </row>
    <row r="15" spans="1:46" ht="12" customHeight="1">
      <c r="A15" s="431"/>
      <c r="B15" s="1108"/>
      <c r="C15" s="1109"/>
      <c r="D15" s="1109"/>
      <c r="E15" s="1109"/>
      <c r="F15" s="1109"/>
      <c r="G15" s="1109"/>
      <c r="H15" s="1109"/>
      <c r="I15" s="1109"/>
      <c r="J15" s="1110"/>
      <c r="K15" s="1114"/>
      <c r="L15" s="1115"/>
      <c r="M15" s="1115"/>
      <c r="N15" s="1115"/>
      <c r="O15" s="1115"/>
      <c r="P15" s="1115"/>
      <c r="Q15" s="1115"/>
      <c r="R15" s="1115"/>
      <c r="S15" s="1115"/>
      <c r="T15" s="1115"/>
      <c r="U15" s="1115"/>
      <c r="V15" s="1116"/>
      <c r="W15" s="1120"/>
      <c r="X15" s="1080"/>
      <c r="Y15" s="1080"/>
      <c r="Z15" s="1080"/>
      <c r="AA15" s="1080"/>
      <c r="AB15" s="1080"/>
      <c r="AC15" s="1080"/>
      <c r="AD15" s="1080"/>
      <c r="AE15" s="1080"/>
      <c r="AF15" s="1080"/>
      <c r="AG15" s="1121"/>
      <c r="AH15" s="1120"/>
      <c r="AI15" s="1080"/>
      <c r="AJ15" s="1080"/>
      <c r="AK15" s="1080"/>
      <c r="AL15" s="1080"/>
      <c r="AM15" s="1080"/>
      <c r="AN15" s="1080"/>
      <c r="AO15" s="1080"/>
      <c r="AP15" s="1080"/>
      <c r="AQ15" s="1081"/>
      <c r="AR15" s="433"/>
      <c r="AS15" s="430"/>
      <c r="AT15" s="550"/>
    </row>
    <row r="16" spans="1:46" ht="12" customHeight="1">
      <c r="A16" s="431"/>
      <c r="B16" s="1111"/>
      <c r="C16" s="1112"/>
      <c r="D16" s="1112"/>
      <c r="E16" s="1112"/>
      <c r="F16" s="1112"/>
      <c r="G16" s="1112"/>
      <c r="H16" s="1112"/>
      <c r="I16" s="1112"/>
      <c r="J16" s="1113"/>
      <c r="K16" s="1117"/>
      <c r="L16" s="1118"/>
      <c r="M16" s="1118"/>
      <c r="N16" s="1118"/>
      <c r="O16" s="1118"/>
      <c r="P16" s="1118"/>
      <c r="Q16" s="1118"/>
      <c r="R16" s="1118"/>
      <c r="S16" s="1118"/>
      <c r="T16" s="1118"/>
      <c r="U16" s="1118"/>
      <c r="V16" s="1119"/>
      <c r="W16" s="1122"/>
      <c r="X16" s="1123"/>
      <c r="Y16" s="1123"/>
      <c r="Z16" s="1123"/>
      <c r="AA16" s="1123"/>
      <c r="AB16" s="1123"/>
      <c r="AC16" s="1123"/>
      <c r="AD16" s="1123"/>
      <c r="AE16" s="1123"/>
      <c r="AF16" s="1123"/>
      <c r="AG16" s="1124"/>
      <c r="AH16" s="1122"/>
      <c r="AI16" s="1123"/>
      <c r="AJ16" s="1123"/>
      <c r="AK16" s="1123"/>
      <c r="AL16" s="1123"/>
      <c r="AM16" s="1123"/>
      <c r="AN16" s="1123"/>
      <c r="AO16" s="1123"/>
      <c r="AP16" s="1123"/>
      <c r="AQ16" s="1125"/>
      <c r="AR16" s="433"/>
      <c r="AS16" s="430"/>
      <c r="AT16" s="550"/>
    </row>
    <row r="17" spans="1:46" ht="12" customHeight="1">
      <c r="A17" s="431"/>
      <c r="B17" s="1126" t="s">
        <v>273</v>
      </c>
      <c r="C17" s="1086"/>
      <c r="D17" s="1086"/>
      <c r="E17" s="1086"/>
      <c r="F17" s="1086"/>
      <c r="G17" s="1086"/>
      <c r="H17" s="1086"/>
      <c r="I17" s="1086"/>
      <c r="J17" s="1087"/>
      <c r="K17" s="1076"/>
      <c r="L17" s="1077"/>
      <c r="M17" s="1077"/>
      <c r="N17" s="1077"/>
      <c r="O17" s="1077"/>
      <c r="P17" s="1077"/>
      <c r="Q17" s="1077"/>
      <c r="R17" s="1077"/>
      <c r="S17" s="1077"/>
      <c r="T17" s="1077"/>
      <c r="U17" s="1077"/>
      <c r="V17" s="1078"/>
      <c r="W17" s="1085" t="s">
        <v>274</v>
      </c>
      <c r="X17" s="1086"/>
      <c r="Y17" s="1086"/>
      <c r="Z17" s="1086"/>
      <c r="AA17" s="1086"/>
      <c r="AB17" s="1086"/>
      <c r="AC17" s="1086"/>
      <c r="AD17" s="1086"/>
      <c r="AE17" s="1087"/>
      <c r="AF17" s="428"/>
      <c r="AG17" s="428"/>
      <c r="AH17" s="428"/>
      <c r="AI17" s="428"/>
      <c r="AJ17" s="428"/>
      <c r="AK17" s="428"/>
      <c r="AL17" s="428"/>
      <c r="AM17" s="428"/>
      <c r="AN17" s="428"/>
      <c r="AO17" s="428"/>
      <c r="AP17" s="428"/>
      <c r="AQ17" s="429"/>
      <c r="AR17" s="432"/>
      <c r="AS17" s="430"/>
      <c r="AT17" s="550"/>
    </row>
    <row r="18" spans="1:46" ht="12" customHeight="1">
      <c r="A18" s="431"/>
      <c r="B18" s="1088"/>
      <c r="C18" s="1047"/>
      <c r="D18" s="1047"/>
      <c r="E18" s="1047"/>
      <c r="F18" s="1047"/>
      <c r="G18" s="1047"/>
      <c r="H18" s="1047"/>
      <c r="I18" s="1047"/>
      <c r="J18" s="1089"/>
      <c r="K18" s="1079"/>
      <c r="L18" s="1080"/>
      <c r="M18" s="1080"/>
      <c r="N18" s="1080"/>
      <c r="O18" s="1080"/>
      <c r="P18" s="1080"/>
      <c r="Q18" s="1080"/>
      <c r="R18" s="1080"/>
      <c r="S18" s="1080"/>
      <c r="T18" s="1080"/>
      <c r="U18" s="1080"/>
      <c r="V18" s="1081"/>
      <c r="W18" s="1088"/>
      <c r="X18" s="1047"/>
      <c r="Y18" s="1047"/>
      <c r="Z18" s="1047"/>
      <c r="AA18" s="1047"/>
      <c r="AB18" s="1047"/>
      <c r="AC18" s="1047"/>
      <c r="AD18" s="1047"/>
      <c r="AE18" s="1089"/>
      <c r="AF18" s="1079"/>
      <c r="AG18" s="1080"/>
      <c r="AH18" s="1080"/>
      <c r="AI18" s="550"/>
      <c r="AJ18" s="1080"/>
      <c r="AK18" s="1080"/>
      <c r="AL18" s="550"/>
      <c r="AM18" s="1080"/>
      <c r="AN18" s="1080"/>
      <c r="AO18" s="550"/>
      <c r="AP18" s="550"/>
      <c r="AQ18" s="432"/>
      <c r="AR18" s="432"/>
      <c r="AS18" s="430"/>
      <c r="AT18" s="550"/>
    </row>
    <row r="19" spans="1:46" ht="12" customHeight="1">
      <c r="A19" s="431"/>
      <c r="B19" s="1088"/>
      <c r="C19" s="1047"/>
      <c r="D19" s="1047"/>
      <c r="E19" s="1047"/>
      <c r="F19" s="1047"/>
      <c r="G19" s="1047"/>
      <c r="H19" s="1047"/>
      <c r="I19" s="1047"/>
      <c r="J19" s="1089"/>
      <c r="K19" s="1079"/>
      <c r="L19" s="1080"/>
      <c r="M19" s="1080"/>
      <c r="N19" s="1080"/>
      <c r="O19" s="1080"/>
      <c r="P19" s="1080"/>
      <c r="Q19" s="1080"/>
      <c r="R19" s="1080"/>
      <c r="S19" s="1080"/>
      <c r="T19" s="1080"/>
      <c r="U19" s="1080"/>
      <c r="V19" s="1081"/>
      <c r="W19" s="1088"/>
      <c r="X19" s="1047"/>
      <c r="Y19" s="1047"/>
      <c r="Z19" s="1047"/>
      <c r="AA19" s="1047"/>
      <c r="AB19" s="1047"/>
      <c r="AC19" s="1047"/>
      <c r="AD19" s="1047"/>
      <c r="AE19" s="1089"/>
      <c r="AF19" s="1079"/>
      <c r="AG19" s="1080"/>
      <c r="AH19" s="1080"/>
      <c r="AI19" s="550" t="s">
        <v>8</v>
      </c>
      <c r="AJ19" s="1080"/>
      <c r="AK19" s="1080"/>
      <c r="AL19" s="550" t="s">
        <v>275</v>
      </c>
      <c r="AM19" s="1080"/>
      <c r="AN19" s="1080"/>
      <c r="AO19" s="550" t="s">
        <v>276</v>
      </c>
      <c r="AP19" s="550"/>
      <c r="AQ19" s="432"/>
      <c r="AR19" s="432"/>
      <c r="AS19" s="430"/>
      <c r="AT19" s="550"/>
    </row>
    <row r="20" spans="1:46" ht="12" customHeight="1">
      <c r="A20" s="431"/>
      <c r="B20" s="1088"/>
      <c r="C20" s="1047"/>
      <c r="D20" s="1047"/>
      <c r="E20" s="1047"/>
      <c r="F20" s="1047"/>
      <c r="G20" s="1047"/>
      <c r="H20" s="1047"/>
      <c r="I20" s="1047"/>
      <c r="J20" s="1089"/>
      <c r="K20" s="1079"/>
      <c r="L20" s="1080"/>
      <c r="M20" s="1080"/>
      <c r="N20" s="1080"/>
      <c r="O20" s="1080"/>
      <c r="P20" s="1080"/>
      <c r="Q20" s="1080"/>
      <c r="R20" s="1080"/>
      <c r="S20" s="1080"/>
      <c r="T20" s="1080"/>
      <c r="U20" s="1080"/>
      <c r="V20" s="1081"/>
      <c r="W20" s="1088"/>
      <c r="X20" s="1047"/>
      <c r="Y20" s="1047"/>
      <c r="Z20" s="1047"/>
      <c r="AA20" s="1047"/>
      <c r="AB20" s="1047"/>
      <c r="AC20" s="1047"/>
      <c r="AD20" s="1047"/>
      <c r="AE20" s="1089"/>
      <c r="AF20" s="1079"/>
      <c r="AG20" s="1080"/>
      <c r="AH20" s="1080"/>
      <c r="AI20" s="550"/>
      <c r="AJ20" s="1080"/>
      <c r="AK20" s="1080"/>
      <c r="AL20" s="550"/>
      <c r="AM20" s="1080"/>
      <c r="AN20" s="1080"/>
      <c r="AO20" s="550"/>
      <c r="AP20" s="550"/>
      <c r="AQ20" s="432"/>
      <c r="AR20" s="432"/>
      <c r="AS20" s="430"/>
      <c r="AT20" s="550"/>
    </row>
    <row r="21" spans="1:46" ht="12" customHeight="1">
      <c r="A21" s="431"/>
      <c r="B21" s="1102"/>
      <c r="C21" s="1103"/>
      <c r="D21" s="1103"/>
      <c r="E21" s="1103"/>
      <c r="F21" s="1103"/>
      <c r="G21" s="1103"/>
      <c r="H21" s="1103"/>
      <c r="I21" s="1103"/>
      <c r="J21" s="1104"/>
      <c r="K21" s="1127"/>
      <c r="L21" s="1123"/>
      <c r="M21" s="1123"/>
      <c r="N21" s="1123"/>
      <c r="O21" s="1123"/>
      <c r="P21" s="1123"/>
      <c r="Q21" s="1123"/>
      <c r="R21" s="1123"/>
      <c r="S21" s="1123"/>
      <c r="T21" s="1123"/>
      <c r="U21" s="1123"/>
      <c r="V21" s="1125"/>
      <c r="W21" s="1102"/>
      <c r="X21" s="1103"/>
      <c r="Y21" s="1103"/>
      <c r="Z21" s="1103"/>
      <c r="AA21" s="1103"/>
      <c r="AB21" s="1103"/>
      <c r="AC21" s="1103"/>
      <c r="AD21" s="1103"/>
      <c r="AE21" s="1104"/>
      <c r="AF21" s="438"/>
      <c r="AG21" s="438"/>
      <c r="AH21" s="438"/>
      <c r="AI21" s="438"/>
      <c r="AJ21" s="438"/>
      <c r="AK21" s="438"/>
      <c r="AL21" s="438"/>
      <c r="AM21" s="438"/>
      <c r="AN21" s="438"/>
      <c r="AO21" s="438" t="s">
        <v>413</v>
      </c>
      <c r="AP21" s="438"/>
      <c r="AQ21" s="439"/>
      <c r="AR21" s="432"/>
      <c r="AS21" s="430"/>
    </row>
    <row r="22" spans="1:46" ht="12" customHeight="1">
      <c r="A22" s="431"/>
      <c r="B22" s="1085" t="s">
        <v>414</v>
      </c>
      <c r="C22" s="1086"/>
      <c r="D22" s="1086"/>
      <c r="E22" s="1086"/>
      <c r="F22" s="1086"/>
      <c r="G22" s="1086"/>
      <c r="H22" s="1086"/>
      <c r="I22" s="1086"/>
      <c r="J22" s="1087"/>
      <c r="K22" s="428"/>
      <c r="L22" s="428"/>
      <c r="M22" s="428"/>
      <c r="N22" s="428"/>
      <c r="O22" s="428"/>
      <c r="P22" s="428"/>
      <c r="Q22" s="428"/>
      <c r="R22" s="428"/>
      <c r="S22" s="428"/>
      <c r="T22" s="428"/>
      <c r="U22" s="428"/>
      <c r="V22" s="429"/>
      <c r="W22" s="1085" t="s">
        <v>277</v>
      </c>
      <c r="X22" s="1086"/>
      <c r="Y22" s="1086"/>
      <c r="Z22" s="1086"/>
      <c r="AA22" s="1086"/>
      <c r="AB22" s="1086"/>
      <c r="AC22" s="1086"/>
      <c r="AD22" s="1086"/>
      <c r="AE22" s="1087"/>
      <c r="AF22" s="428"/>
      <c r="AG22" s="428"/>
      <c r="AH22" s="428"/>
      <c r="AI22" s="428"/>
      <c r="AJ22" s="428"/>
      <c r="AK22" s="428"/>
      <c r="AL22" s="428"/>
      <c r="AM22" s="428"/>
      <c r="AN22" s="428"/>
      <c r="AO22" s="428"/>
      <c r="AP22" s="428"/>
      <c r="AQ22" s="429"/>
      <c r="AR22" s="432"/>
      <c r="AS22" s="430"/>
    </row>
    <row r="23" spans="1:46" ht="12" customHeight="1">
      <c r="A23" s="431"/>
      <c r="B23" s="1088"/>
      <c r="C23" s="1047"/>
      <c r="D23" s="1047"/>
      <c r="E23" s="1047"/>
      <c r="F23" s="1047"/>
      <c r="G23" s="1047"/>
      <c r="H23" s="1047"/>
      <c r="I23" s="1047"/>
      <c r="J23" s="1089"/>
      <c r="K23" s="1079"/>
      <c r="L23" s="1080"/>
      <c r="M23" s="1080"/>
      <c r="N23" s="562"/>
      <c r="O23" s="1080"/>
      <c r="P23" s="1080"/>
      <c r="Q23" s="562"/>
      <c r="R23" s="1080"/>
      <c r="S23" s="1080"/>
      <c r="T23" s="562"/>
      <c r="U23" s="562"/>
      <c r="V23" s="432"/>
      <c r="W23" s="1088"/>
      <c r="X23" s="1047"/>
      <c r="Y23" s="1047"/>
      <c r="Z23" s="1047"/>
      <c r="AA23" s="1047"/>
      <c r="AB23" s="1047"/>
      <c r="AC23" s="1047"/>
      <c r="AD23" s="1047"/>
      <c r="AE23" s="1089"/>
      <c r="AF23" s="550"/>
      <c r="AG23" s="1080" t="s">
        <v>415</v>
      </c>
      <c r="AH23" s="1080"/>
      <c r="AI23" s="1080"/>
      <c r="AJ23" s="1080"/>
      <c r="AK23" s="1080"/>
      <c r="AL23" s="1080"/>
      <c r="AM23" s="1080"/>
      <c r="AN23" s="1080"/>
      <c r="AO23" s="1080"/>
      <c r="AP23" s="1080"/>
      <c r="AQ23" s="432"/>
      <c r="AR23" s="432"/>
      <c r="AS23" s="430"/>
    </row>
    <row r="24" spans="1:46" ht="12" customHeight="1">
      <c r="A24" s="431"/>
      <c r="B24" s="1088"/>
      <c r="C24" s="1047"/>
      <c r="D24" s="1047"/>
      <c r="E24" s="1047"/>
      <c r="F24" s="1047"/>
      <c r="G24" s="1047"/>
      <c r="H24" s="1047"/>
      <c r="I24" s="1047"/>
      <c r="J24" s="1089"/>
      <c r="K24" s="1079"/>
      <c r="L24" s="1080"/>
      <c r="M24" s="1080"/>
      <c r="N24" s="562" t="s">
        <v>8</v>
      </c>
      <c r="O24" s="1080"/>
      <c r="P24" s="1080"/>
      <c r="Q24" s="562" t="s">
        <v>281</v>
      </c>
      <c r="R24" s="1080"/>
      <c r="S24" s="1080"/>
      <c r="T24" s="562" t="s">
        <v>276</v>
      </c>
      <c r="U24" s="562"/>
      <c r="V24" s="432"/>
      <c r="W24" s="1088"/>
      <c r="X24" s="1047"/>
      <c r="Y24" s="1047"/>
      <c r="Z24" s="1047"/>
      <c r="AA24" s="1047"/>
      <c r="AB24" s="1047"/>
      <c r="AC24" s="1047"/>
      <c r="AD24" s="1047"/>
      <c r="AE24" s="1089"/>
      <c r="AF24" s="550"/>
      <c r="AG24" s="1080"/>
      <c r="AH24" s="1080"/>
      <c r="AI24" s="1080"/>
      <c r="AJ24" s="1080"/>
      <c r="AK24" s="1080"/>
      <c r="AL24" s="1080"/>
      <c r="AM24" s="1080"/>
      <c r="AN24" s="1080"/>
      <c r="AO24" s="1080"/>
      <c r="AP24" s="1080"/>
      <c r="AQ24" s="432"/>
      <c r="AR24" s="432"/>
      <c r="AS24" s="430"/>
    </row>
    <row r="25" spans="1:46" ht="12" customHeight="1">
      <c r="A25" s="431"/>
      <c r="B25" s="1088"/>
      <c r="C25" s="1047"/>
      <c r="D25" s="1047"/>
      <c r="E25" s="1047"/>
      <c r="F25" s="1047"/>
      <c r="G25" s="1047"/>
      <c r="H25" s="1047"/>
      <c r="I25" s="1047"/>
      <c r="J25" s="1089"/>
      <c r="K25" s="1079"/>
      <c r="L25" s="1080"/>
      <c r="M25" s="1080"/>
      <c r="N25" s="562"/>
      <c r="O25" s="1080"/>
      <c r="P25" s="1080"/>
      <c r="Q25" s="562"/>
      <c r="R25" s="1080"/>
      <c r="S25" s="1080"/>
      <c r="T25" s="562"/>
      <c r="U25" s="562"/>
      <c r="V25" s="432"/>
      <c r="W25" s="1088"/>
      <c r="X25" s="1047"/>
      <c r="Y25" s="1047"/>
      <c r="Z25" s="1047"/>
      <c r="AA25" s="1047"/>
      <c r="AB25" s="1047"/>
      <c r="AC25" s="1047"/>
      <c r="AD25" s="1047"/>
      <c r="AE25" s="1089"/>
      <c r="AF25" s="550"/>
      <c r="AG25" s="1080"/>
      <c r="AH25" s="1080"/>
      <c r="AI25" s="1080"/>
      <c r="AJ25" s="1080"/>
      <c r="AK25" s="1080"/>
      <c r="AL25" s="1080"/>
      <c r="AM25" s="1080"/>
      <c r="AN25" s="1080"/>
      <c r="AO25" s="1080"/>
      <c r="AP25" s="1080"/>
      <c r="AQ25" s="432"/>
      <c r="AR25" s="432"/>
      <c r="AS25" s="430"/>
    </row>
    <row r="26" spans="1:46" ht="12" customHeight="1">
      <c r="A26" s="431"/>
      <c r="B26" s="1102"/>
      <c r="C26" s="1103"/>
      <c r="D26" s="1103"/>
      <c r="E26" s="1103"/>
      <c r="F26" s="1103"/>
      <c r="G26" s="1103"/>
      <c r="H26" s="1103"/>
      <c r="I26" s="1103"/>
      <c r="J26" s="1104"/>
      <c r="K26" s="438"/>
      <c r="L26" s="438"/>
      <c r="M26" s="438"/>
      <c r="N26" s="438"/>
      <c r="O26" s="438"/>
      <c r="P26" s="438"/>
      <c r="Q26" s="438"/>
      <c r="R26" s="438"/>
      <c r="S26" s="438"/>
      <c r="T26" s="438"/>
      <c r="U26" s="438"/>
      <c r="V26" s="439"/>
      <c r="W26" s="1102"/>
      <c r="X26" s="1103"/>
      <c r="Y26" s="1103"/>
      <c r="Z26" s="1103"/>
      <c r="AA26" s="1103"/>
      <c r="AB26" s="1103"/>
      <c r="AC26" s="1103"/>
      <c r="AD26" s="1103"/>
      <c r="AE26" s="1104"/>
      <c r="AF26" s="438"/>
      <c r="AG26" s="438"/>
      <c r="AH26" s="438"/>
      <c r="AI26" s="438"/>
      <c r="AJ26" s="438"/>
      <c r="AK26" s="438"/>
      <c r="AL26" s="438"/>
      <c r="AM26" s="438"/>
      <c r="AN26" s="438"/>
      <c r="AO26" s="438"/>
      <c r="AP26" s="438"/>
      <c r="AQ26" s="439"/>
      <c r="AR26" s="432"/>
      <c r="AS26" s="430"/>
    </row>
    <row r="27" spans="1:46" ht="12" customHeight="1">
      <c r="A27" s="431"/>
      <c r="B27" s="1075" t="s">
        <v>416</v>
      </c>
      <c r="C27" s="1037"/>
      <c r="D27" s="1037"/>
      <c r="E27" s="1037"/>
      <c r="F27" s="1037"/>
      <c r="G27" s="1037"/>
      <c r="H27" s="1037"/>
      <c r="I27" s="1037"/>
      <c r="J27" s="1038"/>
      <c r="K27" s="1076"/>
      <c r="L27" s="1077"/>
      <c r="M27" s="1077"/>
      <c r="N27" s="1077"/>
      <c r="O27" s="1077"/>
      <c r="P27" s="1077"/>
      <c r="Q27" s="1077"/>
      <c r="R27" s="1077"/>
      <c r="S27" s="1077"/>
      <c r="T27" s="1077"/>
      <c r="U27" s="1077"/>
      <c r="V27" s="1078"/>
      <c r="W27" s="1085" t="s">
        <v>278</v>
      </c>
      <c r="X27" s="1086"/>
      <c r="Y27" s="1086"/>
      <c r="Z27" s="1086"/>
      <c r="AA27" s="1086"/>
      <c r="AB27" s="1086"/>
      <c r="AC27" s="1086"/>
      <c r="AD27" s="1086"/>
      <c r="AE27" s="1087"/>
      <c r="AF27" s="428"/>
      <c r="AG27" s="428"/>
      <c r="AH27" s="428"/>
      <c r="AI27" s="428"/>
      <c r="AJ27" s="428"/>
      <c r="AK27" s="428"/>
      <c r="AL27" s="428"/>
      <c r="AM27" s="428"/>
      <c r="AN27" s="428"/>
      <c r="AO27" s="428"/>
      <c r="AP27" s="428"/>
      <c r="AQ27" s="429"/>
      <c r="AR27" s="433"/>
      <c r="AS27" s="430"/>
    </row>
    <row r="28" spans="1:46" ht="12" customHeight="1">
      <c r="A28" s="431"/>
      <c r="B28" s="1039"/>
      <c r="C28" s="1040"/>
      <c r="D28" s="1040"/>
      <c r="E28" s="1040"/>
      <c r="F28" s="1040"/>
      <c r="G28" s="1040"/>
      <c r="H28" s="1040"/>
      <c r="I28" s="1040"/>
      <c r="J28" s="1041"/>
      <c r="K28" s="1079"/>
      <c r="L28" s="1080"/>
      <c r="M28" s="1080"/>
      <c r="N28" s="1080"/>
      <c r="O28" s="1080"/>
      <c r="P28" s="1080"/>
      <c r="Q28" s="1080"/>
      <c r="R28" s="1080"/>
      <c r="S28" s="1080"/>
      <c r="T28" s="1080"/>
      <c r="U28" s="1080"/>
      <c r="V28" s="1081"/>
      <c r="W28" s="1088"/>
      <c r="X28" s="1047"/>
      <c r="Y28" s="1047"/>
      <c r="Z28" s="1047"/>
      <c r="AA28" s="1047"/>
      <c r="AB28" s="1047"/>
      <c r="AC28" s="1047"/>
      <c r="AD28" s="1047"/>
      <c r="AE28" s="1089"/>
      <c r="AF28" s="550"/>
      <c r="AG28" s="1080" t="s">
        <v>417</v>
      </c>
      <c r="AH28" s="1080"/>
      <c r="AI28" s="1080"/>
      <c r="AJ28" s="1080"/>
      <c r="AK28" s="1080"/>
      <c r="AL28" s="1080"/>
      <c r="AM28" s="1080"/>
      <c r="AN28" s="1080"/>
      <c r="AO28" s="1080"/>
      <c r="AP28" s="1080"/>
      <c r="AQ28" s="432"/>
      <c r="AR28" s="433"/>
      <c r="AS28" s="430"/>
    </row>
    <row r="29" spans="1:46" ht="12" customHeight="1">
      <c r="A29" s="431"/>
      <c r="B29" s="1039"/>
      <c r="C29" s="1040"/>
      <c r="D29" s="1040"/>
      <c r="E29" s="1040"/>
      <c r="F29" s="1040"/>
      <c r="G29" s="1040"/>
      <c r="H29" s="1040"/>
      <c r="I29" s="1040"/>
      <c r="J29" s="1041"/>
      <c r="K29" s="1079"/>
      <c r="L29" s="1080"/>
      <c r="M29" s="1080"/>
      <c r="N29" s="1080"/>
      <c r="O29" s="1080"/>
      <c r="P29" s="1080"/>
      <c r="Q29" s="1080"/>
      <c r="R29" s="1080"/>
      <c r="S29" s="1080"/>
      <c r="T29" s="1080"/>
      <c r="U29" s="1080"/>
      <c r="V29" s="1081"/>
      <c r="W29" s="1088"/>
      <c r="X29" s="1047"/>
      <c r="Y29" s="1047"/>
      <c r="Z29" s="1047"/>
      <c r="AA29" s="1047"/>
      <c r="AB29" s="1047"/>
      <c r="AC29" s="1047"/>
      <c r="AD29" s="1047"/>
      <c r="AE29" s="1089"/>
      <c r="AF29" s="550"/>
      <c r="AG29" s="1080"/>
      <c r="AH29" s="1080"/>
      <c r="AI29" s="1080"/>
      <c r="AJ29" s="1080"/>
      <c r="AK29" s="1080"/>
      <c r="AL29" s="1080"/>
      <c r="AM29" s="1080"/>
      <c r="AN29" s="1080"/>
      <c r="AO29" s="1080"/>
      <c r="AP29" s="1080"/>
      <c r="AQ29" s="432"/>
      <c r="AR29" s="433"/>
      <c r="AS29" s="430"/>
    </row>
    <row r="30" spans="1:46" ht="12" customHeight="1">
      <c r="A30" s="431"/>
      <c r="B30" s="1039"/>
      <c r="C30" s="1040"/>
      <c r="D30" s="1040"/>
      <c r="E30" s="1040"/>
      <c r="F30" s="1040"/>
      <c r="G30" s="1040"/>
      <c r="H30" s="1040"/>
      <c r="I30" s="1040"/>
      <c r="J30" s="1041"/>
      <c r="K30" s="1079"/>
      <c r="L30" s="1080"/>
      <c r="M30" s="1080"/>
      <c r="N30" s="1080"/>
      <c r="O30" s="1080"/>
      <c r="P30" s="1080"/>
      <c r="Q30" s="1080"/>
      <c r="R30" s="1080"/>
      <c r="S30" s="1080"/>
      <c r="T30" s="1080"/>
      <c r="U30" s="1080"/>
      <c r="V30" s="1081"/>
      <c r="W30" s="1088"/>
      <c r="X30" s="1047"/>
      <c r="Y30" s="1047"/>
      <c r="Z30" s="1047"/>
      <c r="AA30" s="1047"/>
      <c r="AB30" s="1047"/>
      <c r="AC30" s="1047"/>
      <c r="AD30" s="1047"/>
      <c r="AE30" s="1089"/>
      <c r="AF30" s="550"/>
      <c r="AG30" s="1080"/>
      <c r="AH30" s="1080"/>
      <c r="AI30" s="1080"/>
      <c r="AJ30" s="1080"/>
      <c r="AK30" s="1080"/>
      <c r="AL30" s="1080"/>
      <c r="AM30" s="1080"/>
      <c r="AN30" s="1080"/>
      <c r="AO30" s="1080"/>
      <c r="AP30" s="1080"/>
      <c r="AQ30" s="432"/>
      <c r="AR30" s="433"/>
      <c r="AS30" s="430"/>
    </row>
    <row r="31" spans="1:46" ht="12" customHeight="1">
      <c r="A31" s="431"/>
      <c r="B31" s="1042"/>
      <c r="C31" s="1043"/>
      <c r="D31" s="1043"/>
      <c r="E31" s="1043"/>
      <c r="F31" s="1043"/>
      <c r="G31" s="1043"/>
      <c r="H31" s="1043"/>
      <c r="I31" s="1043"/>
      <c r="J31" s="1044"/>
      <c r="K31" s="1082"/>
      <c r="L31" s="1083"/>
      <c r="M31" s="1083"/>
      <c r="N31" s="1083"/>
      <c r="O31" s="1083"/>
      <c r="P31" s="1083"/>
      <c r="Q31" s="1083"/>
      <c r="R31" s="1083"/>
      <c r="S31" s="1083"/>
      <c r="T31" s="1083"/>
      <c r="U31" s="1083"/>
      <c r="V31" s="1084"/>
      <c r="W31" s="1088"/>
      <c r="X31" s="1047"/>
      <c r="Y31" s="1047"/>
      <c r="Z31" s="1047"/>
      <c r="AA31" s="1047"/>
      <c r="AB31" s="1047"/>
      <c r="AC31" s="1047"/>
      <c r="AD31" s="1047"/>
      <c r="AE31" s="1089"/>
      <c r="AF31" s="430"/>
      <c r="AG31" s="550"/>
      <c r="AH31" s="550"/>
      <c r="AI31" s="550"/>
      <c r="AJ31" s="550"/>
      <c r="AK31" s="550"/>
      <c r="AL31" s="550"/>
      <c r="AM31" s="550"/>
      <c r="AN31" s="550"/>
      <c r="AO31" s="550"/>
      <c r="AP31" s="550"/>
      <c r="AQ31" s="432"/>
      <c r="AR31" s="433"/>
      <c r="AS31" s="430"/>
    </row>
    <row r="32" spans="1:46" ht="12" customHeight="1">
      <c r="A32" s="431"/>
      <c r="B32" s="1090" t="s">
        <v>418</v>
      </c>
      <c r="C32" s="1091"/>
      <c r="D32" s="1091"/>
      <c r="E32" s="1091"/>
      <c r="F32" s="1091"/>
      <c r="G32" s="1091"/>
      <c r="H32" s="1091"/>
      <c r="I32" s="1091"/>
      <c r="J32" s="1092"/>
      <c r="K32" s="1093"/>
      <c r="L32" s="1094"/>
      <c r="M32" s="1094"/>
      <c r="N32" s="1094"/>
      <c r="O32" s="1094"/>
      <c r="P32" s="1094"/>
      <c r="Q32" s="1094"/>
      <c r="R32" s="1094"/>
      <c r="S32" s="1094"/>
      <c r="T32" s="1094"/>
      <c r="U32" s="1094"/>
      <c r="V32" s="1094"/>
      <c r="W32" s="1094"/>
      <c r="X32" s="1094"/>
      <c r="Y32" s="1094"/>
      <c r="Z32" s="1094"/>
      <c r="AA32" s="1094"/>
      <c r="AB32" s="1094"/>
      <c r="AC32" s="1094"/>
      <c r="AD32" s="1094"/>
      <c r="AE32" s="1094"/>
      <c r="AF32" s="1094"/>
      <c r="AG32" s="1094"/>
      <c r="AH32" s="1094"/>
      <c r="AI32" s="1094"/>
      <c r="AJ32" s="1094"/>
      <c r="AK32" s="1094"/>
      <c r="AL32" s="1094"/>
      <c r="AM32" s="1094"/>
      <c r="AN32" s="1094"/>
      <c r="AO32" s="1094"/>
      <c r="AP32" s="1094"/>
      <c r="AQ32" s="1095"/>
      <c r="AR32" s="432"/>
      <c r="AS32" s="430"/>
    </row>
    <row r="33" spans="1:46" ht="12" customHeight="1">
      <c r="A33" s="431"/>
      <c r="B33" s="1091"/>
      <c r="C33" s="1091"/>
      <c r="D33" s="1091"/>
      <c r="E33" s="1091"/>
      <c r="F33" s="1091"/>
      <c r="G33" s="1091"/>
      <c r="H33" s="1091"/>
      <c r="I33" s="1091"/>
      <c r="J33" s="1092"/>
      <c r="K33" s="1096"/>
      <c r="L33" s="1097"/>
      <c r="M33" s="1097"/>
      <c r="N33" s="1097"/>
      <c r="O33" s="1097"/>
      <c r="P33" s="1097"/>
      <c r="Q33" s="1097"/>
      <c r="R33" s="1097"/>
      <c r="S33" s="1097"/>
      <c r="T33" s="1097"/>
      <c r="U33" s="1097"/>
      <c r="V33" s="1097"/>
      <c r="W33" s="1097"/>
      <c r="X33" s="1097"/>
      <c r="Y33" s="1097"/>
      <c r="Z33" s="1097"/>
      <c r="AA33" s="1097"/>
      <c r="AB33" s="1097"/>
      <c r="AC33" s="1097"/>
      <c r="AD33" s="1097"/>
      <c r="AE33" s="1097"/>
      <c r="AF33" s="1097"/>
      <c r="AG33" s="1097"/>
      <c r="AH33" s="1097"/>
      <c r="AI33" s="1097"/>
      <c r="AJ33" s="1097"/>
      <c r="AK33" s="1097"/>
      <c r="AL33" s="1097"/>
      <c r="AM33" s="1097"/>
      <c r="AN33" s="1097"/>
      <c r="AO33" s="1097"/>
      <c r="AP33" s="1097"/>
      <c r="AQ33" s="1098"/>
      <c r="AR33" s="432"/>
      <c r="AS33" s="430"/>
    </row>
    <row r="34" spans="1:46" ht="12" customHeight="1">
      <c r="A34" s="431"/>
      <c r="B34" s="1091"/>
      <c r="C34" s="1091"/>
      <c r="D34" s="1091"/>
      <c r="E34" s="1091"/>
      <c r="F34" s="1091"/>
      <c r="G34" s="1091"/>
      <c r="H34" s="1091"/>
      <c r="I34" s="1091"/>
      <c r="J34" s="1092"/>
      <c r="K34" s="1096"/>
      <c r="L34" s="1097"/>
      <c r="M34" s="1097"/>
      <c r="N34" s="1097"/>
      <c r="O34" s="1097"/>
      <c r="P34" s="1097"/>
      <c r="Q34" s="1097"/>
      <c r="R34" s="1097"/>
      <c r="S34" s="1097"/>
      <c r="T34" s="1097"/>
      <c r="U34" s="1097"/>
      <c r="V34" s="1097"/>
      <c r="W34" s="1097"/>
      <c r="X34" s="1097"/>
      <c r="Y34" s="1097"/>
      <c r="Z34" s="1097"/>
      <c r="AA34" s="1097"/>
      <c r="AB34" s="1097"/>
      <c r="AC34" s="1097"/>
      <c r="AD34" s="1097"/>
      <c r="AE34" s="1097"/>
      <c r="AF34" s="1097"/>
      <c r="AG34" s="1097"/>
      <c r="AH34" s="1097"/>
      <c r="AI34" s="1097"/>
      <c r="AJ34" s="1097"/>
      <c r="AK34" s="1097"/>
      <c r="AL34" s="1097"/>
      <c r="AM34" s="1097"/>
      <c r="AN34" s="1097"/>
      <c r="AO34" s="1097"/>
      <c r="AP34" s="1097"/>
      <c r="AQ34" s="1098"/>
      <c r="AR34" s="432"/>
      <c r="AS34" s="430"/>
    </row>
    <row r="35" spans="1:46" ht="10.5" customHeight="1">
      <c r="A35" s="431"/>
      <c r="B35" s="1091"/>
      <c r="C35" s="1091"/>
      <c r="D35" s="1091"/>
      <c r="E35" s="1091"/>
      <c r="F35" s="1091"/>
      <c r="G35" s="1091"/>
      <c r="H35" s="1091"/>
      <c r="I35" s="1091"/>
      <c r="J35" s="1092"/>
      <c r="K35" s="1096"/>
      <c r="L35" s="1097"/>
      <c r="M35" s="1097"/>
      <c r="N35" s="1097"/>
      <c r="O35" s="1097"/>
      <c r="P35" s="1097"/>
      <c r="Q35" s="1097"/>
      <c r="R35" s="1097"/>
      <c r="S35" s="1097"/>
      <c r="T35" s="1097"/>
      <c r="U35" s="1097"/>
      <c r="V35" s="1097"/>
      <c r="W35" s="1097"/>
      <c r="X35" s="1097"/>
      <c r="Y35" s="1097"/>
      <c r="Z35" s="1097"/>
      <c r="AA35" s="1097"/>
      <c r="AB35" s="1097"/>
      <c r="AC35" s="1097"/>
      <c r="AD35" s="1097"/>
      <c r="AE35" s="1097"/>
      <c r="AF35" s="1097"/>
      <c r="AG35" s="1097"/>
      <c r="AH35" s="1097"/>
      <c r="AI35" s="1097"/>
      <c r="AJ35" s="1097"/>
      <c r="AK35" s="1097"/>
      <c r="AL35" s="1097"/>
      <c r="AM35" s="1097"/>
      <c r="AN35" s="1097"/>
      <c r="AO35" s="1097"/>
      <c r="AP35" s="1097"/>
      <c r="AQ35" s="1098"/>
      <c r="AR35" s="432"/>
      <c r="AS35" s="430"/>
    </row>
    <row r="36" spans="1:46" ht="10.5" customHeight="1">
      <c r="A36" s="431"/>
      <c r="B36" s="1091"/>
      <c r="C36" s="1091"/>
      <c r="D36" s="1091"/>
      <c r="E36" s="1091"/>
      <c r="F36" s="1091"/>
      <c r="G36" s="1091"/>
      <c r="H36" s="1091"/>
      <c r="I36" s="1091"/>
      <c r="J36" s="1092"/>
      <c r="K36" s="1099"/>
      <c r="L36" s="1100"/>
      <c r="M36" s="1100"/>
      <c r="N36" s="1100"/>
      <c r="O36" s="1100"/>
      <c r="P36" s="1100"/>
      <c r="Q36" s="1100"/>
      <c r="R36" s="1100"/>
      <c r="S36" s="1100"/>
      <c r="T36" s="1100"/>
      <c r="U36" s="1100"/>
      <c r="V36" s="1100"/>
      <c r="W36" s="1100"/>
      <c r="X36" s="1100"/>
      <c r="Y36" s="1100"/>
      <c r="Z36" s="1100"/>
      <c r="AA36" s="1100"/>
      <c r="AB36" s="1100"/>
      <c r="AC36" s="1100"/>
      <c r="AD36" s="1100"/>
      <c r="AE36" s="1100"/>
      <c r="AF36" s="1100"/>
      <c r="AG36" s="1100"/>
      <c r="AH36" s="1100"/>
      <c r="AI36" s="1100"/>
      <c r="AJ36" s="1100"/>
      <c r="AK36" s="1100"/>
      <c r="AL36" s="1100"/>
      <c r="AM36" s="1100"/>
      <c r="AN36" s="1100"/>
      <c r="AO36" s="1100"/>
      <c r="AP36" s="1100"/>
      <c r="AQ36" s="1101"/>
      <c r="AR36" s="432"/>
      <c r="AS36" s="430"/>
    </row>
    <row r="37" spans="1:46" ht="13.5" customHeight="1">
      <c r="A37" s="431"/>
      <c r="B37" s="563"/>
      <c r="C37" s="564"/>
      <c r="D37" s="563"/>
      <c r="E37" s="563"/>
      <c r="F37" s="564"/>
      <c r="G37" s="563"/>
      <c r="H37" s="563"/>
      <c r="I37" s="563"/>
      <c r="J37" s="563"/>
      <c r="K37" s="550"/>
      <c r="L37" s="550"/>
      <c r="M37" s="550"/>
      <c r="N37" s="550"/>
      <c r="O37" s="550"/>
      <c r="P37" s="550"/>
      <c r="Q37" s="550"/>
      <c r="R37" s="550"/>
      <c r="S37" s="550"/>
      <c r="T37" s="550"/>
      <c r="U37" s="550"/>
      <c r="V37" s="550"/>
      <c r="W37" s="550"/>
      <c r="X37" s="550"/>
      <c r="Y37" s="550"/>
      <c r="Z37" s="550"/>
      <c r="AA37" s="550"/>
      <c r="AB37" s="550"/>
      <c r="AC37" s="550"/>
      <c r="AD37" s="550"/>
      <c r="AE37" s="550"/>
      <c r="AF37" s="550"/>
      <c r="AG37" s="550"/>
      <c r="AH37" s="550"/>
      <c r="AI37" s="550"/>
      <c r="AJ37" s="550"/>
      <c r="AK37" s="550"/>
      <c r="AL37" s="550"/>
      <c r="AM37" s="550"/>
      <c r="AN37" s="550"/>
      <c r="AO37" s="550"/>
      <c r="AP37" s="550"/>
      <c r="AQ37" s="550"/>
      <c r="AR37" s="432"/>
      <c r="AS37" s="430"/>
    </row>
    <row r="38" spans="1:46" ht="12" customHeight="1">
      <c r="A38" s="431"/>
      <c r="B38" s="550"/>
      <c r="C38" s="550"/>
      <c r="D38" s="550"/>
      <c r="E38" s="550"/>
      <c r="F38" s="550"/>
      <c r="G38" s="550"/>
      <c r="H38" s="550"/>
      <c r="I38" s="550"/>
      <c r="J38" s="550"/>
      <c r="K38" s="550"/>
      <c r="L38" s="550"/>
      <c r="M38" s="550"/>
      <c r="N38" s="550"/>
      <c r="O38" s="550"/>
      <c r="P38" s="550"/>
      <c r="Q38" s="550"/>
      <c r="R38" s="550"/>
      <c r="S38" s="550"/>
      <c r="T38" s="550"/>
      <c r="U38" s="550"/>
      <c r="V38" s="550"/>
      <c r="W38" s="550"/>
      <c r="X38" s="550"/>
      <c r="Y38" s="550"/>
      <c r="Z38" s="550"/>
      <c r="AA38" s="550"/>
      <c r="AB38" s="550"/>
      <c r="AC38" s="550"/>
      <c r="AD38" s="550"/>
      <c r="AE38" s="550"/>
      <c r="AF38" s="550"/>
      <c r="AG38" s="550"/>
      <c r="AH38" s="550"/>
      <c r="AI38" s="550"/>
      <c r="AJ38" s="550"/>
      <c r="AK38" s="550"/>
      <c r="AL38" s="550"/>
      <c r="AM38" s="550"/>
      <c r="AN38" s="550"/>
      <c r="AO38" s="550"/>
      <c r="AP38" s="550"/>
      <c r="AQ38" s="550"/>
      <c r="AR38" s="432"/>
      <c r="AS38" s="430"/>
    </row>
    <row r="39" spans="1:46" ht="12" customHeight="1">
      <c r="A39" s="431"/>
      <c r="B39" s="1071" t="s">
        <v>279</v>
      </c>
      <c r="C39" s="1047"/>
      <c r="D39" s="1047"/>
      <c r="E39" s="1047"/>
      <c r="F39" s="1047"/>
      <c r="G39" s="1047"/>
      <c r="H39" s="1047"/>
      <c r="I39" s="1047"/>
      <c r="J39" s="1072" t="s">
        <v>419</v>
      </c>
      <c r="K39" s="1072"/>
      <c r="L39" s="1072"/>
      <c r="M39" s="1072"/>
      <c r="N39" s="1072"/>
      <c r="O39" s="1072"/>
      <c r="P39" s="1072"/>
      <c r="Q39" s="1072"/>
      <c r="R39" s="1072"/>
      <c r="S39" s="1072"/>
      <c r="T39" s="1072"/>
      <c r="U39" s="1072"/>
      <c r="V39" s="1072"/>
      <c r="W39" s="1071" t="s">
        <v>280</v>
      </c>
      <c r="X39" s="1047"/>
      <c r="Y39" s="1047"/>
      <c r="Z39" s="1047"/>
      <c r="AA39" s="1047"/>
      <c r="AB39" s="1047"/>
      <c r="AC39" s="1047"/>
      <c r="AD39" s="1047"/>
      <c r="AE39" s="1072" t="s">
        <v>419</v>
      </c>
      <c r="AF39" s="1072"/>
      <c r="AG39" s="1072"/>
      <c r="AH39" s="1072"/>
      <c r="AI39" s="1072"/>
      <c r="AJ39" s="1072"/>
      <c r="AK39" s="1072"/>
      <c r="AL39" s="1072"/>
      <c r="AM39" s="1072"/>
      <c r="AN39" s="1072"/>
      <c r="AO39" s="1072"/>
      <c r="AP39" s="1072"/>
      <c r="AQ39" s="1072"/>
      <c r="AR39" s="432"/>
      <c r="AS39" s="430"/>
    </row>
    <row r="40" spans="1:46" ht="12" customHeight="1">
      <c r="A40" s="431"/>
      <c r="B40" s="1047"/>
      <c r="C40" s="1047"/>
      <c r="D40" s="1047"/>
      <c r="E40" s="1047"/>
      <c r="F40" s="1047"/>
      <c r="G40" s="1047"/>
      <c r="H40" s="1047"/>
      <c r="I40" s="1047"/>
      <c r="J40" s="1072"/>
      <c r="K40" s="1072"/>
      <c r="L40" s="1072"/>
      <c r="M40" s="1072"/>
      <c r="N40" s="1072"/>
      <c r="O40" s="1072"/>
      <c r="P40" s="1072"/>
      <c r="Q40" s="1072"/>
      <c r="R40" s="1072"/>
      <c r="S40" s="1072"/>
      <c r="T40" s="1072"/>
      <c r="U40" s="1072"/>
      <c r="V40" s="1072"/>
      <c r="W40" s="1047"/>
      <c r="X40" s="1047"/>
      <c r="Y40" s="1047"/>
      <c r="Z40" s="1047"/>
      <c r="AA40" s="1047"/>
      <c r="AB40" s="1047"/>
      <c r="AC40" s="1047"/>
      <c r="AD40" s="1047"/>
      <c r="AE40" s="1072"/>
      <c r="AF40" s="1072"/>
      <c r="AG40" s="1072"/>
      <c r="AH40" s="1072"/>
      <c r="AI40" s="1072"/>
      <c r="AJ40" s="1072"/>
      <c r="AK40" s="1072"/>
      <c r="AL40" s="1072"/>
      <c r="AM40" s="1072"/>
      <c r="AN40" s="1072"/>
      <c r="AO40" s="1072"/>
      <c r="AP40" s="1072"/>
      <c r="AQ40" s="1072"/>
      <c r="AR40" s="432"/>
      <c r="AS40" s="430"/>
    </row>
    <row r="41" spans="1:46" ht="12" customHeight="1">
      <c r="A41" s="431"/>
      <c r="B41" s="565"/>
      <c r="C41" s="565"/>
      <c r="D41" s="565"/>
      <c r="E41" s="565"/>
      <c r="F41" s="565"/>
      <c r="G41" s="565"/>
      <c r="H41" s="565"/>
      <c r="I41" s="565"/>
      <c r="J41" s="566"/>
      <c r="K41" s="566"/>
      <c r="L41" s="566"/>
      <c r="M41" s="566"/>
      <c r="N41" s="566"/>
      <c r="O41" s="566"/>
      <c r="P41" s="566"/>
      <c r="Q41" s="566"/>
      <c r="R41" s="566"/>
      <c r="S41" s="566"/>
      <c r="T41" s="566"/>
      <c r="U41" s="566"/>
      <c r="V41" s="566"/>
      <c r="W41" s="565"/>
      <c r="X41" s="565"/>
      <c r="Y41" s="565"/>
      <c r="Z41" s="565"/>
      <c r="AA41" s="565"/>
      <c r="AB41" s="565"/>
      <c r="AC41" s="565"/>
      <c r="AD41" s="565"/>
      <c r="AE41" s="566"/>
      <c r="AF41" s="566"/>
      <c r="AG41" s="566"/>
      <c r="AH41" s="566"/>
      <c r="AI41" s="566"/>
      <c r="AJ41" s="566"/>
      <c r="AK41" s="566"/>
      <c r="AL41" s="566"/>
      <c r="AM41" s="566"/>
      <c r="AN41" s="566"/>
      <c r="AO41" s="566"/>
      <c r="AP41" s="566"/>
      <c r="AQ41" s="566"/>
      <c r="AR41" s="432"/>
      <c r="AS41" s="430"/>
    </row>
    <row r="42" spans="1:46" ht="12" customHeight="1">
      <c r="A42" s="431"/>
      <c r="B42" s="1071"/>
      <c r="C42" s="1047"/>
      <c r="D42" s="1047"/>
      <c r="E42" s="1047"/>
      <c r="F42" s="1047"/>
      <c r="G42" s="1047"/>
      <c r="H42" s="1047"/>
      <c r="I42" s="1047"/>
      <c r="J42" s="1072" t="s">
        <v>420</v>
      </c>
      <c r="K42" s="1072"/>
      <c r="L42" s="1072"/>
      <c r="M42" s="1072"/>
      <c r="N42" s="1072"/>
      <c r="O42" s="1072"/>
      <c r="P42" s="1072"/>
      <c r="Q42" s="1072"/>
      <c r="R42" s="1072"/>
      <c r="S42" s="1072"/>
      <c r="T42" s="1072"/>
      <c r="U42" s="1072"/>
      <c r="V42" s="1072"/>
      <c r="W42" s="1071"/>
      <c r="X42" s="1047"/>
      <c r="Y42" s="1047"/>
      <c r="Z42" s="1047"/>
      <c r="AA42" s="1047"/>
      <c r="AB42" s="1047"/>
      <c r="AC42" s="1047"/>
      <c r="AD42" s="1047"/>
      <c r="AE42" s="1072" t="s">
        <v>421</v>
      </c>
      <c r="AF42" s="1072"/>
      <c r="AG42" s="1072"/>
      <c r="AH42" s="1072"/>
      <c r="AI42" s="1072"/>
      <c r="AJ42" s="1072"/>
      <c r="AK42" s="1072"/>
      <c r="AL42" s="1072"/>
      <c r="AM42" s="1072"/>
      <c r="AN42" s="1072"/>
      <c r="AO42" s="1072"/>
      <c r="AP42" s="1072"/>
      <c r="AQ42" s="1072"/>
      <c r="AR42" s="432"/>
      <c r="AS42" s="430"/>
    </row>
    <row r="43" spans="1:46" ht="12" customHeight="1">
      <c r="A43" s="431"/>
      <c r="B43" s="1047"/>
      <c r="C43" s="1047"/>
      <c r="D43" s="1047"/>
      <c r="E43" s="1047"/>
      <c r="F43" s="1047"/>
      <c r="G43" s="1047"/>
      <c r="H43" s="1047"/>
      <c r="I43" s="1047"/>
      <c r="J43" s="1072"/>
      <c r="K43" s="1072"/>
      <c r="L43" s="1072"/>
      <c r="M43" s="1072"/>
      <c r="N43" s="1072"/>
      <c r="O43" s="1072"/>
      <c r="P43" s="1072"/>
      <c r="Q43" s="1072"/>
      <c r="R43" s="1072"/>
      <c r="S43" s="1072"/>
      <c r="T43" s="1072"/>
      <c r="U43" s="1072"/>
      <c r="V43" s="1072"/>
      <c r="W43" s="1047"/>
      <c r="X43" s="1047"/>
      <c r="Y43" s="1047"/>
      <c r="Z43" s="1047"/>
      <c r="AA43" s="1047"/>
      <c r="AB43" s="1047"/>
      <c r="AC43" s="1047"/>
      <c r="AD43" s="1047"/>
      <c r="AE43" s="1072"/>
      <c r="AF43" s="1072"/>
      <c r="AG43" s="1072"/>
      <c r="AH43" s="1072"/>
      <c r="AI43" s="1072"/>
      <c r="AJ43" s="1072"/>
      <c r="AK43" s="1072"/>
      <c r="AL43" s="1072"/>
      <c r="AM43" s="1072"/>
      <c r="AN43" s="1072"/>
      <c r="AO43" s="1072"/>
      <c r="AP43" s="1072"/>
      <c r="AQ43" s="1072"/>
      <c r="AR43" s="432"/>
      <c r="AS43" s="430"/>
    </row>
    <row r="44" spans="1:46" ht="12" customHeight="1">
      <c r="A44" s="431"/>
      <c r="B44" s="565"/>
      <c r="C44" s="565"/>
      <c r="D44" s="565"/>
      <c r="E44" s="565"/>
      <c r="F44" s="565"/>
      <c r="G44" s="565"/>
      <c r="H44" s="565"/>
      <c r="I44" s="565"/>
      <c r="J44" s="566"/>
      <c r="K44" s="566"/>
      <c r="L44" s="566"/>
      <c r="M44" s="566"/>
      <c r="N44" s="566"/>
      <c r="O44" s="566"/>
      <c r="P44" s="566"/>
      <c r="Q44" s="566"/>
      <c r="R44" s="566"/>
      <c r="S44" s="566"/>
      <c r="T44" s="566"/>
      <c r="U44" s="566"/>
      <c r="V44" s="566"/>
      <c r="W44" s="565"/>
      <c r="X44" s="565"/>
      <c r="Y44" s="565"/>
      <c r="Z44" s="565"/>
      <c r="AA44" s="565"/>
      <c r="AB44" s="565"/>
      <c r="AC44" s="565"/>
      <c r="AD44" s="565"/>
      <c r="AE44" s="566"/>
      <c r="AF44" s="566"/>
      <c r="AG44" s="566"/>
      <c r="AH44" s="566"/>
      <c r="AI44" s="566"/>
      <c r="AJ44" s="566"/>
      <c r="AK44" s="566"/>
      <c r="AL44" s="566"/>
      <c r="AM44" s="566"/>
      <c r="AN44" s="566"/>
      <c r="AO44" s="566"/>
      <c r="AP44" s="566"/>
      <c r="AQ44" s="566"/>
      <c r="AR44" s="432"/>
      <c r="AS44" s="430"/>
    </row>
    <row r="45" spans="1:46" ht="12" customHeight="1">
      <c r="A45" s="431"/>
      <c r="B45" s="1071"/>
      <c r="C45" s="1047"/>
      <c r="D45" s="1047"/>
      <c r="E45" s="1047"/>
      <c r="F45" s="1047"/>
      <c r="G45" s="1047"/>
      <c r="H45" s="1047"/>
      <c r="I45" s="1047"/>
      <c r="J45" s="1072" t="s">
        <v>420</v>
      </c>
      <c r="K45" s="1072"/>
      <c r="L45" s="1072"/>
      <c r="M45" s="1072"/>
      <c r="N45" s="1072"/>
      <c r="O45" s="1072"/>
      <c r="P45" s="1072"/>
      <c r="Q45" s="1072"/>
      <c r="R45" s="1072"/>
      <c r="S45" s="1072"/>
      <c r="T45" s="1072"/>
      <c r="U45" s="1072"/>
      <c r="V45" s="1072"/>
      <c r="W45" s="1071"/>
      <c r="X45" s="1047"/>
      <c r="Y45" s="1047"/>
      <c r="Z45" s="1047"/>
      <c r="AA45" s="1047"/>
      <c r="AB45" s="1047"/>
      <c r="AC45" s="1047"/>
      <c r="AD45" s="1047"/>
      <c r="AE45" s="1072" t="s">
        <v>422</v>
      </c>
      <c r="AF45" s="1072"/>
      <c r="AG45" s="1072"/>
      <c r="AH45" s="1072"/>
      <c r="AI45" s="1072"/>
      <c r="AJ45" s="1072"/>
      <c r="AK45" s="1072"/>
      <c r="AL45" s="1072"/>
      <c r="AM45" s="1072"/>
      <c r="AN45" s="1072"/>
      <c r="AO45" s="1072"/>
      <c r="AP45" s="1072"/>
      <c r="AQ45" s="1072"/>
      <c r="AR45" s="432"/>
      <c r="AS45" s="430"/>
    </row>
    <row r="46" spans="1:46" ht="12" customHeight="1">
      <c r="A46" s="431"/>
      <c r="B46" s="1047"/>
      <c r="C46" s="1047"/>
      <c r="D46" s="1047"/>
      <c r="E46" s="1047"/>
      <c r="F46" s="1047"/>
      <c r="G46" s="1047"/>
      <c r="H46" s="1047"/>
      <c r="I46" s="1047"/>
      <c r="J46" s="1072"/>
      <c r="K46" s="1072"/>
      <c r="L46" s="1072"/>
      <c r="M46" s="1072"/>
      <c r="N46" s="1072"/>
      <c r="O46" s="1072"/>
      <c r="P46" s="1072"/>
      <c r="Q46" s="1072"/>
      <c r="R46" s="1072"/>
      <c r="S46" s="1072"/>
      <c r="T46" s="1072"/>
      <c r="U46" s="1072"/>
      <c r="V46" s="1072"/>
      <c r="W46" s="1047"/>
      <c r="X46" s="1047"/>
      <c r="Y46" s="1047"/>
      <c r="Z46" s="1047"/>
      <c r="AA46" s="1047"/>
      <c r="AB46" s="1047"/>
      <c r="AC46" s="1047"/>
      <c r="AD46" s="1047"/>
      <c r="AE46" s="1072"/>
      <c r="AF46" s="1072"/>
      <c r="AG46" s="1072"/>
      <c r="AH46" s="1072"/>
      <c r="AI46" s="1072"/>
      <c r="AJ46" s="1072"/>
      <c r="AK46" s="1072"/>
      <c r="AL46" s="1072"/>
      <c r="AM46" s="1072"/>
      <c r="AN46" s="1072"/>
      <c r="AO46" s="1072"/>
      <c r="AP46" s="1072"/>
      <c r="AQ46" s="1072"/>
      <c r="AR46" s="432"/>
      <c r="AS46" s="430"/>
    </row>
    <row r="47" spans="1:46" ht="12" customHeight="1">
      <c r="A47" s="431"/>
      <c r="B47" s="550"/>
      <c r="C47" s="550"/>
      <c r="D47" s="550"/>
      <c r="E47" s="550"/>
      <c r="F47" s="550"/>
      <c r="G47" s="550"/>
      <c r="H47" s="550"/>
      <c r="I47" s="550"/>
      <c r="J47" s="550"/>
      <c r="K47" s="550"/>
      <c r="L47" s="550"/>
      <c r="M47" s="550"/>
      <c r="N47" s="550"/>
      <c r="O47" s="550"/>
      <c r="P47" s="550"/>
      <c r="Q47" s="550"/>
      <c r="R47" s="550"/>
      <c r="S47" s="550"/>
      <c r="T47" s="550"/>
      <c r="U47" s="550"/>
      <c r="V47" s="550"/>
      <c r="W47" s="550"/>
      <c r="X47" s="550"/>
      <c r="Y47" s="550"/>
      <c r="Z47" s="550"/>
      <c r="AA47" s="550"/>
      <c r="AB47" s="550"/>
      <c r="AC47" s="550"/>
      <c r="AD47" s="550"/>
      <c r="AE47" s="550"/>
      <c r="AF47" s="550"/>
      <c r="AG47" s="550"/>
      <c r="AH47" s="550"/>
      <c r="AI47" s="550"/>
      <c r="AJ47" s="550"/>
      <c r="AK47" s="550"/>
      <c r="AL47" s="550"/>
      <c r="AM47" s="550"/>
      <c r="AN47" s="550"/>
      <c r="AO47" s="550"/>
      <c r="AP47" s="550"/>
      <c r="AQ47" s="550"/>
      <c r="AR47" s="432"/>
      <c r="AS47" s="430"/>
      <c r="AT47" s="550"/>
    </row>
    <row r="48" spans="1:46" ht="12" customHeight="1">
      <c r="A48" s="431"/>
      <c r="B48" s="562" t="s">
        <v>423</v>
      </c>
      <c r="C48" s="550"/>
      <c r="D48" s="562"/>
      <c r="E48" s="562"/>
      <c r="F48" s="562"/>
      <c r="G48" s="562"/>
      <c r="H48" s="562"/>
      <c r="I48" s="562"/>
      <c r="J48" s="562"/>
      <c r="K48" s="562"/>
      <c r="L48" s="562"/>
      <c r="M48" s="562"/>
      <c r="N48" s="562"/>
      <c r="O48" s="562"/>
      <c r="P48" s="562"/>
      <c r="Q48" s="562"/>
      <c r="R48" s="562"/>
      <c r="S48" s="562"/>
      <c r="T48" s="562"/>
      <c r="U48" s="562"/>
      <c r="V48" s="562"/>
      <c r="W48" s="562"/>
      <c r="X48" s="562"/>
      <c r="Y48" s="562"/>
      <c r="Z48" s="562"/>
      <c r="AA48" s="562"/>
      <c r="AB48" s="562"/>
      <c r="AC48" s="562"/>
      <c r="AD48" s="562"/>
      <c r="AE48" s="562"/>
      <c r="AF48" s="550"/>
      <c r="AG48" s="550"/>
      <c r="AH48" s="550"/>
      <c r="AI48" s="550"/>
      <c r="AJ48" s="550"/>
      <c r="AK48" s="550"/>
      <c r="AL48" s="550"/>
      <c r="AM48" s="550"/>
      <c r="AN48" s="550"/>
      <c r="AO48" s="550"/>
      <c r="AP48" s="550"/>
      <c r="AQ48" s="550"/>
      <c r="AR48" s="432"/>
      <c r="AS48" s="430"/>
      <c r="AT48" s="550"/>
    </row>
    <row r="49" spans="1:46" ht="12" customHeight="1">
      <c r="A49" s="430" t="s">
        <v>424</v>
      </c>
      <c r="B49" s="550"/>
      <c r="C49" s="550"/>
      <c r="D49" s="562"/>
      <c r="E49" s="562"/>
      <c r="F49" s="562"/>
      <c r="G49" s="562"/>
      <c r="H49" s="562"/>
      <c r="I49" s="562"/>
      <c r="J49" s="562"/>
      <c r="K49" s="562"/>
      <c r="L49" s="562"/>
      <c r="M49" s="562"/>
      <c r="N49" s="562"/>
      <c r="O49" s="562"/>
      <c r="P49" s="562"/>
      <c r="Q49" s="562"/>
      <c r="R49" s="562"/>
      <c r="S49" s="562"/>
      <c r="T49" s="562"/>
      <c r="U49" s="562"/>
      <c r="V49" s="562"/>
      <c r="W49" s="562"/>
      <c r="X49" s="562"/>
      <c r="Y49" s="562"/>
      <c r="Z49" s="562"/>
      <c r="AA49" s="562"/>
      <c r="AB49" s="562"/>
      <c r="AC49" s="562"/>
      <c r="AD49" s="562"/>
      <c r="AE49" s="562"/>
      <c r="AF49" s="550"/>
      <c r="AG49" s="550"/>
      <c r="AH49" s="550"/>
      <c r="AI49" s="550"/>
      <c r="AJ49" s="550"/>
      <c r="AK49" s="550"/>
      <c r="AL49" s="550"/>
      <c r="AM49" s="550"/>
      <c r="AN49" s="550"/>
      <c r="AO49" s="550"/>
      <c r="AP49" s="550"/>
      <c r="AQ49" s="550"/>
      <c r="AR49" s="432"/>
      <c r="AS49" s="430"/>
      <c r="AT49" s="550"/>
    </row>
    <row r="50" spans="1:46" ht="12" customHeight="1">
      <c r="A50" s="431"/>
      <c r="B50" s="550"/>
      <c r="C50" s="550"/>
      <c r="D50" s="550"/>
      <c r="E50" s="550"/>
      <c r="F50" s="550"/>
      <c r="G50" s="550"/>
      <c r="H50" s="550"/>
      <c r="I50" s="550"/>
      <c r="J50" s="550"/>
      <c r="K50" s="550"/>
      <c r="L50" s="550"/>
      <c r="M50" s="550"/>
      <c r="N50" s="550"/>
      <c r="O50" s="550"/>
      <c r="P50" s="550"/>
      <c r="Q50" s="550"/>
      <c r="R50" s="550"/>
      <c r="S50" s="550"/>
      <c r="T50" s="550"/>
      <c r="U50" s="550"/>
      <c r="V50" s="550"/>
      <c r="W50" s="550"/>
      <c r="X50" s="550"/>
      <c r="Y50" s="1073"/>
      <c r="Z50" s="1073"/>
      <c r="AA50" s="1073"/>
      <c r="AB50" s="550"/>
      <c r="AC50" s="550"/>
      <c r="AD50" s="567"/>
      <c r="AE50" s="1074" t="s">
        <v>425</v>
      </c>
      <c r="AF50" s="1074"/>
      <c r="AG50" s="1074"/>
      <c r="AH50" s="1074"/>
      <c r="AI50" s="1074"/>
      <c r="AJ50" s="1074"/>
      <c r="AK50" s="1074"/>
      <c r="AL50" s="1074"/>
      <c r="AM50" s="1074"/>
      <c r="AN50" s="1074"/>
      <c r="AO50" s="1074"/>
      <c r="AP50" s="1074"/>
      <c r="AQ50" s="1074"/>
      <c r="AR50" s="432"/>
      <c r="AS50" s="430"/>
      <c r="AT50" s="550"/>
    </row>
    <row r="51" spans="1:46" ht="11.25" customHeight="1">
      <c r="A51" s="431"/>
      <c r="B51" s="550"/>
      <c r="C51" s="550"/>
      <c r="D51" s="550"/>
      <c r="E51" s="550"/>
      <c r="F51" s="550"/>
      <c r="G51" s="550"/>
      <c r="H51" s="550"/>
      <c r="I51" s="550"/>
      <c r="J51" s="550"/>
      <c r="K51" s="550"/>
      <c r="L51" s="550"/>
      <c r="M51" s="550"/>
      <c r="N51" s="550"/>
      <c r="O51" s="550"/>
      <c r="P51" s="550"/>
      <c r="Q51" s="550"/>
      <c r="R51" s="550"/>
      <c r="S51" s="550"/>
      <c r="T51" s="550"/>
      <c r="U51" s="550"/>
      <c r="V51" s="550"/>
      <c r="W51" s="550"/>
      <c r="X51" s="550"/>
      <c r="Y51" s="562"/>
      <c r="Z51" s="562"/>
      <c r="AA51" s="562"/>
      <c r="AB51" s="550"/>
      <c r="AC51" s="550"/>
      <c r="AD51" s="550"/>
      <c r="AE51" s="550"/>
      <c r="AF51" s="550"/>
      <c r="AG51" s="550"/>
      <c r="AH51" s="550"/>
      <c r="AI51" s="550"/>
      <c r="AJ51" s="550"/>
      <c r="AK51" s="550"/>
      <c r="AL51" s="550"/>
      <c r="AM51" s="550"/>
      <c r="AN51" s="550"/>
      <c r="AO51" s="550"/>
      <c r="AP51" s="550"/>
      <c r="AQ51" s="550"/>
      <c r="AR51" s="432"/>
      <c r="AS51" s="430"/>
      <c r="AT51" s="550"/>
    </row>
    <row r="52" spans="1:46" ht="11.25" customHeight="1">
      <c r="A52" s="431"/>
      <c r="B52" s="550"/>
      <c r="C52" s="550"/>
      <c r="D52" s="550"/>
      <c r="E52" s="550"/>
      <c r="F52" s="550"/>
      <c r="G52" s="550"/>
      <c r="H52" s="550"/>
      <c r="I52" s="550"/>
      <c r="J52" s="550"/>
      <c r="K52" s="550"/>
      <c r="L52" s="550"/>
      <c r="M52" s="550"/>
      <c r="N52" s="550"/>
      <c r="O52" s="550"/>
      <c r="P52" s="550"/>
      <c r="Q52" s="550"/>
      <c r="R52" s="550"/>
      <c r="S52" s="550"/>
      <c r="T52" s="550"/>
      <c r="U52" s="550"/>
      <c r="V52" s="550"/>
      <c r="W52" s="550"/>
      <c r="X52" s="550"/>
      <c r="Y52" s="562"/>
      <c r="Z52" s="562"/>
      <c r="AA52" s="562"/>
      <c r="AB52" s="550"/>
      <c r="AC52" s="550"/>
      <c r="AD52" s="550"/>
      <c r="AE52" s="550"/>
      <c r="AF52" s="550"/>
      <c r="AG52" s="550"/>
      <c r="AH52" s="550"/>
      <c r="AI52" s="550"/>
      <c r="AJ52" s="550"/>
      <c r="AK52" s="550"/>
      <c r="AL52" s="550"/>
      <c r="AM52" s="550"/>
      <c r="AN52" s="550"/>
      <c r="AO52" s="550"/>
      <c r="AP52" s="550"/>
      <c r="AQ52" s="550"/>
      <c r="AR52" s="432"/>
      <c r="AS52" s="430"/>
      <c r="AT52" s="550"/>
    </row>
    <row r="53" spans="1:46" ht="3.75" customHeight="1">
      <c r="A53" s="431"/>
      <c r="B53" s="1047" t="s">
        <v>282</v>
      </c>
      <c r="C53" s="1047"/>
      <c r="D53" s="1047"/>
      <c r="E53" s="1047"/>
      <c r="F53" s="1058" t="s">
        <v>426</v>
      </c>
      <c r="G53" s="1059"/>
      <c r="H53" s="1059"/>
      <c r="I53" s="1059"/>
      <c r="J53" s="1059"/>
      <c r="K53" s="1059"/>
      <c r="L53" s="1059"/>
      <c r="M53" s="1059"/>
      <c r="N53" s="1060"/>
      <c r="O53" s="440"/>
      <c r="P53" s="441"/>
      <c r="Q53" s="441"/>
      <c r="R53" s="441"/>
      <c r="S53" s="441"/>
      <c r="T53" s="441"/>
      <c r="U53" s="441"/>
      <c r="V53" s="441"/>
      <c r="W53" s="441"/>
      <c r="X53" s="441"/>
      <c r="Y53" s="441"/>
      <c r="Z53" s="441"/>
      <c r="AA53" s="441"/>
      <c r="AB53" s="441"/>
      <c r="AC53" s="441"/>
      <c r="AD53" s="441"/>
      <c r="AE53" s="441"/>
      <c r="AF53" s="441"/>
      <c r="AG53" s="441"/>
      <c r="AH53" s="441"/>
      <c r="AI53" s="441"/>
      <c r="AJ53" s="441"/>
      <c r="AK53" s="441"/>
      <c r="AL53" s="441"/>
      <c r="AM53" s="441"/>
      <c r="AN53" s="441"/>
      <c r="AO53" s="441"/>
      <c r="AP53" s="441"/>
      <c r="AQ53" s="442"/>
      <c r="AR53" s="432"/>
      <c r="AS53" s="430"/>
      <c r="AT53" s="550"/>
    </row>
    <row r="54" spans="1:46" ht="15.75" customHeight="1">
      <c r="A54" s="431"/>
      <c r="B54" s="1047"/>
      <c r="C54" s="1047"/>
      <c r="D54" s="1047"/>
      <c r="E54" s="1047"/>
      <c r="F54" s="1061"/>
      <c r="G54" s="1062"/>
      <c r="H54" s="1062"/>
      <c r="I54" s="1062"/>
      <c r="J54" s="1062"/>
      <c r="K54" s="1062"/>
      <c r="L54" s="1062"/>
      <c r="M54" s="1062"/>
      <c r="N54" s="1063"/>
      <c r="O54" s="568" t="s">
        <v>427</v>
      </c>
      <c r="P54" s="550"/>
      <c r="Q54" s="550"/>
      <c r="R54" s="550"/>
      <c r="S54" s="550"/>
      <c r="T54" s="550"/>
      <c r="U54" s="550"/>
      <c r="V54" s="550"/>
      <c r="W54" s="550"/>
      <c r="X54" s="550"/>
      <c r="Y54" s="550"/>
      <c r="Z54" s="550"/>
      <c r="AA54" s="550"/>
      <c r="AB54" s="550"/>
      <c r="AC54" s="550"/>
      <c r="AD54" s="568" t="s">
        <v>283</v>
      </c>
      <c r="AE54" s="550"/>
      <c r="AF54" s="550"/>
      <c r="AG54" s="550"/>
      <c r="AH54" s="565"/>
      <c r="AI54" s="550"/>
      <c r="AJ54" s="550"/>
      <c r="AK54" s="550"/>
      <c r="AL54" s="550"/>
      <c r="AM54" s="550"/>
      <c r="AN54" s="550"/>
      <c r="AO54" s="565"/>
      <c r="AP54" s="550"/>
      <c r="AQ54" s="443"/>
      <c r="AR54" s="432"/>
      <c r="AS54" s="430"/>
      <c r="AT54" s="550"/>
    </row>
    <row r="55" spans="1:46" ht="15.75" customHeight="1">
      <c r="A55" s="431"/>
      <c r="B55" s="1047"/>
      <c r="C55" s="1047"/>
      <c r="D55" s="1047"/>
      <c r="E55" s="1047"/>
      <c r="F55" s="1061"/>
      <c r="G55" s="1062"/>
      <c r="H55" s="1062"/>
      <c r="I55" s="1062"/>
      <c r="J55" s="1062"/>
      <c r="K55" s="1062"/>
      <c r="L55" s="1062"/>
      <c r="M55" s="1062"/>
      <c r="N55" s="1063"/>
      <c r="O55" s="568"/>
      <c r="P55" s="550"/>
      <c r="Q55" s="550"/>
      <c r="R55" s="550"/>
      <c r="S55" s="550"/>
      <c r="T55" s="550"/>
      <c r="U55" s="550"/>
      <c r="V55" s="550"/>
      <c r="W55" s="550"/>
      <c r="X55" s="550"/>
      <c r="Y55" s="550"/>
      <c r="Z55" s="550"/>
      <c r="AA55" s="550"/>
      <c r="AB55" s="550"/>
      <c r="AC55" s="550"/>
      <c r="AD55" s="444"/>
      <c r="AE55" s="444"/>
      <c r="AF55" s="444"/>
      <c r="AG55" s="444"/>
      <c r="AH55" s="565" t="s">
        <v>428</v>
      </c>
      <c r="AI55" s="444"/>
      <c r="AJ55" s="444"/>
      <c r="AK55" s="444"/>
      <c r="AL55" s="444"/>
      <c r="AM55" s="444"/>
      <c r="AN55" s="444"/>
      <c r="AO55" s="565" t="s">
        <v>428</v>
      </c>
      <c r="AP55" s="444"/>
      <c r="AQ55" s="443"/>
      <c r="AR55" s="432"/>
      <c r="AS55" s="430"/>
      <c r="AT55" s="550"/>
    </row>
    <row r="56" spans="1:46" ht="9" customHeight="1">
      <c r="A56" s="431"/>
      <c r="B56" s="1047"/>
      <c r="C56" s="1047"/>
      <c r="D56" s="1047"/>
      <c r="E56" s="1047"/>
      <c r="F56" s="1061"/>
      <c r="G56" s="1062"/>
      <c r="H56" s="1062"/>
      <c r="I56" s="1062"/>
      <c r="J56" s="1062"/>
      <c r="K56" s="1062"/>
      <c r="L56" s="1062"/>
      <c r="M56" s="1062"/>
      <c r="N56" s="1063"/>
      <c r="O56" s="568"/>
      <c r="P56" s="550"/>
      <c r="Q56" s="550"/>
      <c r="R56" s="550"/>
      <c r="S56" s="550"/>
      <c r="T56" s="550"/>
      <c r="U56" s="550"/>
      <c r="V56" s="550"/>
      <c r="W56" s="550"/>
      <c r="X56" s="550"/>
      <c r="Y56" s="550"/>
      <c r="Z56" s="550"/>
      <c r="AA56" s="550"/>
      <c r="AB56" s="550"/>
      <c r="AC56" s="550"/>
      <c r="AD56" s="550"/>
      <c r="AE56" s="550"/>
      <c r="AF56" s="550"/>
      <c r="AG56" s="550"/>
      <c r="AH56" s="565"/>
      <c r="AI56" s="550"/>
      <c r="AJ56" s="550"/>
      <c r="AK56" s="550"/>
      <c r="AL56" s="550"/>
      <c r="AM56" s="550"/>
      <c r="AN56" s="550"/>
      <c r="AO56" s="565"/>
      <c r="AP56" s="550"/>
      <c r="AQ56" s="443"/>
      <c r="AR56" s="432"/>
      <c r="AS56" s="430"/>
      <c r="AT56" s="550"/>
    </row>
    <row r="57" spans="1:46" ht="12" customHeight="1">
      <c r="A57" s="431"/>
      <c r="B57" s="1047"/>
      <c r="C57" s="1047"/>
      <c r="D57" s="1047"/>
      <c r="E57" s="1047"/>
      <c r="F57" s="1061"/>
      <c r="G57" s="1062"/>
      <c r="H57" s="1062"/>
      <c r="I57" s="1062"/>
      <c r="J57" s="1062"/>
      <c r="K57" s="1062"/>
      <c r="L57" s="1062"/>
      <c r="M57" s="1062"/>
      <c r="N57" s="1063"/>
      <c r="O57" s="1045" t="s">
        <v>284</v>
      </c>
      <c r="P57" s="1046"/>
      <c r="Q57" s="1046"/>
      <c r="R57" s="1046"/>
      <c r="S57" s="1047"/>
      <c r="T57" s="1047"/>
      <c r="U57" s="1047"/>
      <c r="V57" s="1047"/>
      <c r="W57" s="1047"/>
      <c r="X57" s="1047"/>
      <c r="Y57" s="1047"/>
      <c r="Z57" s="1047"/>
      <c r="AA57" s="1047"/>
      <c r="AB57" s="1047"/>
      <c r="AC57" s="1047"/>
      <c r="AD57" s="1047"/>
      <c r="AE57" s="1047"/>
      <c r="AF57" s="1047"/>
      <c r="AG57" s="1047"/>
      <c r="AH57" s="1047"/>
      <c r="AI57" s="1047"/>
      <c r="AJ57" s="1047"/>
      <c r="AK57" s="1067" t="s">
        <v>429</v>
      </c>
      <c r="AL57" s="1067"/>
      <c r="AM57" s="1067"/>
      <c r="AN57" s="1067"/>
      <c r="AO57" s="1067"/>
      <c r="AP57" s="1067"/>
      <c r="AQ57" s="1068"/>
      <c r="AR57" s="432"/>
      <c r="AS57" s="430"/>
      <c r="AT57" s="550"/>
    </row>
    <row r="58" spans="1:46" ht="12" customHeight="1" thickBot="1">
      <c r="A58" s="431"/>
      <c r="B58" s="1047"/>
      <c r="C58" s="1047"/>
      <c r="D58" s="1047"/>
      <c r="E58" s="1047"/>
      <c r="F58" s="1061"/>
      <c r="G58" s="1062"/>
      <c r="H58" s="1062"/>
      <c r="I58" s="1062"/>
      <c r="J58" s="1062"/>
      <c r="K58" s="1062"/>
      <c r="L58" s="1062"/>
      <c r="M58" s="1062"/>
      <c r="N58" s="1063"/>
      <c r="O58" s="1045"/>
      <c r="P58" s="1046"/>
      <c r="Q58" s="1046"/>
      <c r="R58" s="1046"/>
      <c r="S58" s="1047"/>
      <c r="T58" s="1047"/>
      <c r="U58" s="1047"/>
      <c r="V58" s="1047"/>
      <c r="W58" s="1047"/>
      <c r="X58" s="1047"/>
      <c r="Y58" s="1047"/>
      <c r="Z58" s="1047"/>
      <c r="AA58" s="1047"/>
      <c r="AB58" s="1047"/>
      <c r="AC58" s="1047"/>
      <c r="AD58" s="1047"/>
      <c r="AE58" s="1047"/>
      <c r="AF58" s="1047"/>
      <c r="AG58" s="1047"/>
      <c r="AH58" s="1047"/>
      <c r="AI58" s="1047"/>
      <c r="AJ58" s="1047"/>
      <c r="AK58" s="1067"/>
      <c r="AL58" s="1067"/>
      <c r="AM58" s="1067"/>
      <c r="AN58" s="1067"/>
      <c r="AO58" s="1067"/>
      <c r="AP58" s="1067"/>
      <c r="AQ58" s="1068"/>
      <c r="AR58" s="432"/>
      <c r="AS58" s="430"/>
      <c r="AT58" s="550"/>
    </row>
    <row r="59" spans="1:46" ht="10.5" customHeight="1" thickBot="1">
      <c r="A59" s="431"/>
      <c r="B59" s="1047"/>
      <c r="C59" s="1047"/>
      <c r="D59" s="1047"/>
      <c r="E59" s="1047"/>
      <c r="F59" s="1061"/>
      <c r="G59" s="1062"/>
      <c r="H59" s="1062"/>
      <c r="I59" s="1062"/>
      <c r="J59" s="1062"/>
      <c r="K59" s="1062"/>
      <c r="L59" s="1062"/>
      <c r="M59" s="1062"/>
      <c r="N59" s="1063"/>
      <c r="O59" s="1045" t="s">
        <v>285</v>
      </c>
      <c r="P59" s="1046"/>
      <c r="Q59" s="1046"/>
      <c r="R59" s="1046"/>
      <c r="S59" s="1047"/>
      <c r="T59" s="1047"/>
      <c r="U59" s="1047"/>
      <c r="V59" s="1047"/>
      <c r="W59" s="1047"/>
      <c r="X59" s="1047"/>
      <c r="Y59" s="1047"/>
      <c r="Z59" s="1047"/>
      <c r="AA59" s="1047"/>
      <c r="AB59" s="1047"/>
      <c r="AC59" s="1047"/>
      <c r="AD59" s="1047"/>
      <c r="AE59" s="550"/>
      <c r="AF59" s="550"/>
      <c r="AG59" s="550"/>
      <c r="AH59" s="569"/>
      <c r="AI59" s="569"/>
      <c r="AJ59" s="569"/>
      <c r="AK59" s="569"/>
      <c r="AL59" s="569"/>
      <c r="AM59" s="569"/>
      <c r="AN59" s="570"/>
      <c r="AO59" s="569"/>
      <c r="AP59" s="569"/>
      <c r="AQ59" s="445"/>
      <c r="AR59" s="432"/>
      <c r="AS59" s="430"/>
      <c r="AT59" s="550"/>
    </row>
    <row r="60" spans="1:46" ht="10.5" customHeight="1">
      <c r="A60" s="431"/>
      <c r="B60" s="1047"/>
      <c r="C60" s="1047"/>
      <c r="D60" s="1047"/>
      <c r="E60" s="1047"/>
      <c r="F60" s="1061"/>
      <c r="G60" s="1062"/>
      <c r="H60" s="1062"/>
      <c r="I60" s="1062"/>
      <c r="J60" s="1062"/>
      <c r="K60" s="1062"/>
      <c r="L60" s="1062"/>
      <c r="M60" s="1062"/>
      <c r="N60" s="1063"/>
      <c r="O60" s="1045"/>
      <c r="P60" s="1046"/>
      <c r="Q60" s="1046"/>
      <c r="R60" s="1046"/>
      <c r="S60" s="1047"/>
      <c r="T60" s="1047"/>
      <c r="U60" s="1047"/>
      <c r="V60" s="1047"/>
      <c r="W60" s="1047"/>
      <c r="X60" s="1047"/>
      <c r="Y60" s="1047"/>
      <c r="Z60" s="1047"/>
      <c r="AA60" s="1047"/>
      <c r="AB60" s="1047"/>
      <c r="AC60" s="1047"/>
      <c r="AD60" s="1047"/>
      <c r="AE60" s="550" t="s">
        <v>430</v>
      </c>
      <c r="AF60" s="550"/>
      <c r="AG60" s="550"/>
      <c r="AH60" s="1069"/>
      <c r="AI60" s="1069"/>
      <c r="AJ60" s="1069"/>
      <c r="AK60" s="1069"/>
      <c r="AL60" s="1069"/>
      <c r="AM60" s="1069"/>
      <c r="AN60" s="1069"/>
      <c r="AO60" s="1069"/>
      <c r="AP60" s="1069"/>
      <c r="AQ60" s="1070"/>
      <c r="AR60" s="432"/>
      <c r="AS60" s="430"/>
      <c r="AT60" s="550"/>
    </row>
    <row r="61" spans="1:46" ht="10.5" customHeight="1">
      <c r="A61" s="431"/>
      <c r="B61" s="1047"/>
      <c r="C61" s="1047"/>
      <c r="D61" s="1047"/>
      <c r="E61" s="1047"/>
      <c r="F61" s="1061"/>
      <c r="G61" s="1062"/>
      <c r="H61" s="1062"/>
      <c r="I61" s="1062"/>
      <c r="J61" s="1062"/>
      <c r="K61" s="1062"/>
      <c r="L61" s="1062"/>
      <c r="M61" s="1062"/>
      <c r="N61" s="1063"/>
      <c r="O61" s="568" t="s">
        <v>286</v>
      </c>
      <c r="P61" s="550"/>
      <c r="Q61" s="550"/>
      <c r="R61" s="550"/>
      <c r="S61" s="550"/>
      <c r="T61" s="550"/>
      <c r="U61" s="550"/>
      <c r="V61" s="550"/>
      <c r="W61" s="550"/>
      <c r="X61" s="550"/>
      <c r="Y61" s="550"/>
      <c r="Z61" s="550"/>
      <c r="AA61" s="550"/>
      <c r="AB61" s="550"/>
      <c r="AC61" s="550"/>
      <c r="AD61" s="550"/>
      <c r="AE61" s="550"/>
      <c r="AF61" s="550"/>
      <c r="AG61" s="550"/>
      <c r="AH61" s="550"/>
      <c r="AI61" s="550"/>
      <c r="AJ61" s="550"/>
      <c r="AK61" s="550"/>
      <c r="AL61" s="550"/>
      <c r="AM61" s="550"/>
      <c r="AN61" s="550"/>
      <c r="AO61" s="550"/>
      <c r="AP61" s="550"/>
      <c r="AQ61" s="443"/>
      <c r="AR61" s="432"/>
      <c r="AS61" s="430"/>
      <c r="AT61" s="550"/>
    </row>
    <row r="62" spans="1:46" ht="10.5" customHeight="1">
      <c r="A62" s="431"/>
      <c r="B62" s="1047"/>
      <c r="C62" s="1047"/>
      <c r="D62" s="1047"/>
      <c r="E62" s="1047"/>
      <c r="F62" s="1061"/>
      <c r="G62" s="1062"/>
      <c r="H62" s="1062"/>
      <c r="I62" s="1062"/>
      <c r="J62" s="1062"/>
      <c r="K62" s="1062"/>
      <c r="L62" s="1062"/>
      <c r="M62" s="1062"/>
      <c r="N62" s="1063"/>
      <c r="O62" s="1045" t="s">
        <v>284</v>
      </c>
      <c r="P62" s="1046"/>
      <c r="Q62" s="1046"/>
      <c r="R62" s="1046"/>
      <c r="S62" s="1047"/>
      <c r="T62" s="1047"/>
      <c r="U62" s="1047"/>
      <c r="V62" s="1047"/>
      <c r="W62" s="1047"/>
      <c r="X62" s="1047"/>
      <c r="Y62" s="1047"/>
      <c r="Z62" s="1047"/>
      <c r="AA62" s="1047"/>
      <c r="AB62" s="1047"/>
      <c r="AC62" s="1047"/>
      <c r="AD62" s="1047"/>
      <c r="AE62" s="1047"/>
      <c r="AF62" s="1047"/>
      <c r="AG62" s="1047"/>
      <c r="AH62" s="1047"/>
      <c r="AI62" s="1047"/>
      <c r="AJ62" s="1047"/>
      <c r="AK62" s="1047"/>
      <c r="AL62" s="1047"/>
      <c r="AM62" s="1047"/>
      <c r="AN62" s="1047"/>
      <c r="AO62" s="1047"/>
      <c r="AP62" s="1047"/>
      <c r="AQ62" s="1049"/>
      <c r="AR62" s="432"/>
      <c r="AS62" s="430"/>
      <c r="AT62" s="550"/>
    </row>
    <row r="63" spans="1:46" ht="10.5" customHeight="1">
      <c r="A63" s="431"/>
      <c r="B63" s="1047"/>
      <c r="C63" s="1047"/>
      <c r="D63" s="1047"/>
      <c r="E63" s="1047"/>
      <c r="F63" s="1061"/>
      <c r="G63" s="1062"/>
      <c r="H63" s="1062"/>
      <c r="I63" s="1062"/>
      <c r="J63" s="1062"/>
      <c r="K63" s="1062"/>
      <c r="L63" s="1062"/>
      <c r="M63" s="1062"/>
      <c r="N63" s="1063"/>
      <c r="O63" s="1045"/>
      <c r="P63" s="1046"/>
      <c r="Q63" s="1046"/>
      <c r="R63" s="1046"/>
      <c r="S63" s="1047"/>
      <c r="T63" s="1047"/>
      <c r="U63" s="1047"/>
      <c r="V63" s="1047"/>
      <c r="W63" s="1047"/>
      <c r="X63" s="1047"/>
      <c r="Y63" s="1047"/>
      <c r="Z63" s="1047"/>
      <c r="AA63" s="1047"/>
      <c r="AB63" s="1047"/>
      <c r="AC63" s="1047"/>
      <c r="AD63" s="1047"/>
      <c r="AE63" s="1047"/>
      <c r="AF63" s="1047"/>
      <c r="AG63" s="1047"/>
      <c r="AH63" s="1047"/>
      <c r="AI63" s="1047"/>
      <c r="AJ63" s="1047"/>
      <c r="AK63" s="1047"/>
      <c r="AL63" s="1047"/>
      <c r="AM63" s="1047"/>
      <c r="AN63" s="1047"/>
      <c r="AO63" s="1047"/>
      <c r="AP63" s="1047"/>
      <c r="AQ63" s="1049"/>
      <c r="AR63" s="432"/>
      <c r="AS63" s="430"/>
      <c r="AT63" s="550"/>
    </row>
    <row r="64" spans="1:46" ht="10.5" customHeight="1">
      <c r="A64" s="431"/>
      <c r="B64" s="1047"/>
      <c r="C64" s="1047"/>
      <c r="D64" s="1047"/>
      <c r="E64" s="1047"/>
      <c r="F64" s="1061"/>
      <c r="G64" s="1062"/>
      <c r="H64" s="1062"/>
      <c r="I64" s="1062"/>
      <c r="J64" s="1062"/>
      <c r="K64" s="1062"/>
      <c r="L64" s="1062"/>
      <c r="M64" s="1062"/>
      <c r="N64" s="1063"/>
      <c r="O64" s="1045" t="s">
        <v>285</v>
      </c>
      <c r="P64" s="1046"/>
      <c r="Q64" s="1046"/>
      <c r="R64" s="1046"/>
      <c r="S64" s="1047"/>
      <c r="T64" s="1047"/>
      <c r="U64" s="1047"/>
      <c r="V64" s="1047"/>
      <c r="W64" s="1047"/>
      <c r="X64" s="1047"/>
      <c r="Y64" s="1047"/>
      <c r="Z64" s="1047"/>
      <c r="AA64" s="1047"/>
      <c r="AB64" s="1047"/>
      <c r="AC64" s="1047"/>
      <c r="AD64" s="1047"/>
      <c r="AE64" s="550"/>
      <c r="AF64" s="550"/>
      <c r="AG64" s="550"/>
      <c r="AH64" s="1047"/>
      <c r="AI64" s="1047"/>
      <c r="AJ64" s="1047"/>
      <c r="AK64" s="1047"/>
      <c r="AL64" s="1047"/>
      <c r="AM64" s="1047"/>
      <c r="AN64" s="1047"/>
      <c r="AO64" s="1047"/>
      <c r="AP64" s="1047"/>
      <c r="AQ64" s="1049"/>
      <c r="AR64" s="432"/>
      <c r="AS64" s="430"/>
      <c r="AT64" s="550"/>
    </row>
    <row r="65" spans="1:46" ht="10.5" customHeight="1">
      <c r="A65" s="431"/>
      <c r="B65" s="1047"/>
      <c r="C65" s="1047"/>
      <c r="D65" s="1047"/>
      <c r="E65" s="1047"/>
      <c r="F65" s="1064"/>
      <c r="G65" s="1065"/>
      <c r="H65" s="1065"/>
      <c r="I65" s="1065"/>
      <c r="J65" s="1065"/>
      <c r="K65" s="1065"/>
      <c r="L65" s="1065"/>
      <c r="M65" s="1065"/>
      <c r="N65" s="1066"/>
      <c r="O65" s="1045"/>
      <c r="P65" s="1046"/>
      <c r="Q65" s="1046"/>
      <c r="R65" s="1046"/>
      <c r="S65" s="1048"/>
      <c r="T65" s="1048"/>
      <c r="U65" s="1048"/>
      <c r="V65" s="1048"/>
      <c r="W65" s="1048"/>
      <c r="X65" s="1048"/>
      <c r="Y65" s="1048"/>
      <c r="Z65" s="1048"/>
      <c r="AA65" s="1048"/>
      <c r="AB65" s="1048"/>
      <c r="AC65" s="1048"/>
      <c r="AD65" s="1048"/>
      <c r="AE65" s="550" t="s">
        <v>431</v>
      </c>
      <c r="AF65" s="550"/>
      <c r="AG65" s="550"/>
      <c r="AH65" s="1048"/>
      <c r="AI65" s="1048"/>
      <c r="AJ65" s="1048"/>
      <c r="AK65" s="1048"/>
      <c r="AL65" s="1048"/>
      <c r="AM65" s="1048"/>
      <c r="AN65" s="1048"/>
      <c r="AO65" s="1048"/>
      <c r="AP65" s="1048"/>
      <c r="AQ65" s="1050"/>
      <c r="AR65" s="432"/>
      <c r="AS65" s="430"/>
      <c r="AT65" s="550"/>
    </row>
    <row r="66" spans="1:46" ht="10.5" customHeight="1">
      <c r="A66" s="431"/>
      <c r="B66" s="1047"/>
      <c r="C66" s="1047"/>
      <c r="D66" s="1047"/>
      <c r="E66" s="1047"/>
      <c r="F66" s="1051" t="s">
        <v>145</v>
      </c>
      <c r="G66" s="1052"/>
      <c r="H66" s="1052"/>
      <c r="I66" s="1052"/>
      <c r="J66" s="1052"/>
      <c r="K66" s="1052"/>
      <c r="L66" s="1052"/>
      <c r="M66" s="1052"/>
      <c r="N66" s="1053"/>
      <c r="O66" s="1056"/>
      <c r="P66" s="1052"/>
      <c r="Q66" s="1052"/>
      <c r="R66" s="1052"/>
      <c r="S66" s="1052"/>
      <c r="T66" s="1052"/>
      <c r="U66" s="1052"/>
      <c r="V66" s="1052"/>
      <c r="W66" s="1052"/>
      <c r="X66" s="1052"/>
      <c r="Y66" s="1052"/>
      <c r="Z66" s="1052"/>
      <c r="AA66" s="1052"/>
      <c r="AB66" s="1052"/>
      <c r="AC66" s="1052"/>
      <c r="AD66" s="1052"/>
      <c r="AE66" s="1052"/>
      <c r="AF66" s="1052"/>
      <c r="AG66" s="1052"/>
      <c r="AH66" s="1052"/>
      <c r="AI66" s="1052"/>
      <c r="AJ66" s="1052"/>
      <c r="AK66" s="1052"/>
      <c r="AL66" s="441"/>
      <c r="AM66" s="441"/>
      <c r="AN66" s="441"/>
      <c r="AO66" s="441"/>
      <c r="AP66" s="441"/>
      <c r="AQ66" s="442"/>
      <c r="AR66" s="432"/>
      <c r="AS66" s="430"/>
      <c r="AT66" s="550"/>
    </row>
    <row r="67" spans="1:46" ht="10.5" customHeight="1">
      <c r="A67" s="431"/>
      <c r="B67" s="1047"/>
      <c r="C67" s="1047"/>
      <c r="D67" s="1047"/>
      <c r="E67" s="1047"/>
      <c r="F67" s="1054"/>
      <c r="G67" s="1047"/>
      <c r="H67" s="1047"/>
      <c r="I67" s="1047"/>
      <c r="J67" s="1047"/>
      <c r="K67" s="1047"/>
      <c r="L67" s="1047"/>
      <c r="M67" s="1047"/>
      <c r="N67" s="1049"/>
      <c r="O67" s="1054"/>
      <c r="P67" s="1047"/>
      <c r="Q67" s="1047"/>
      <c r="R67" s="1047"/>
      <c r="S67" s="1047"/>
      <c r="T67" s="1047"/>
      <c r="U67" s="1047"/>
      <c r="V67" s="1047"/>
      <c r="W67" s="1047"/>
      <c r="X67" s="1047"/>
      <c r="Y67" s="1047"/>
      <c r="Z67" s="1047"/>
      <c r="AA67" s="1047"/>
      <c r="AB67" s="1047"/>
      <c r="AC67" s="1047"/>
      <c r="AD67" s="1047"/>
      <c r="AE67" s="1047"/>
      <c r="AF67" s="1047"/>
      <c r="AG67" s="1047"/>
      <c r="AH67" s="1047"/>
      <c r="AI67" s="1047"/>
      <c r="AJ67" s="1047"/>
      <c r="AK67" s="1047"/>
      <c r="AL67" s="571"/>
      <c r="AM67" s="571"/>
      <c r="AN67" s="550"/>
      <c r="AO67" s="550"/>
      <c r="AP67" s="550"/>
      <c r="AQ67" s="443"/>
      <c r="AR67" s="432"/>
      <c r="AS67" s="430"/>
      <c r="AT67" s="550"/>
    </row>
    <row r="68" spans="1:46" ht="10.5" customHeight="1">
      <c r="A68" s="431"/>
      <c r="B68" s="1047"/>
      <c r="C68" s="1047"/>
      <c r="D68" s="1047"/>
      <c r="E68" s="1047"/>
      <c r="F68" s="1054"/>
      <c r="G68" s="1047"/>
      <c r="H68" s="1047"/>
      <c r="I68" s="1047"/>
      <c r="J68" s="1047"/>
      <c r="K68" s="1047"/>
      <c r="L68" s="1047"/>
      <c r="M68" s="1047"/>
      <c r="N68" s="1049"/>
      <c r="O68" s="1054"/>
      <c r="P68" s="1047"/>
      <c r="Q68" s="1047"/>
      <c r="R68" s="1047"/>
      <c r="S68" s="1047"/>
      <c r="T68" s="1047"/>
      <c r="U68" s="1047"/>
      <c r="V68" s="1047"/>
      <c r="W68" s="1047"/>
      <c r="X68" s="1047"/>
      <c r="Y68" s="1047"/>
      <c r="Z68" s="1047"/>
      <c r="AA68" s="1047"/>
      <c r="AB68" s="1047"/>
      <c r="AC68" s="1047"/>
      <c r="AD68" s="1047"/>
      <c r="AE68" s="1047"/>
      <c r="AF68" s="1047"/>
      <c r="AG68" s="1047"/>
      <c r="AH68" s="1047"/>
      <c r="AI68" s="1047"/>
      <c r="AJ68" s="1047"/>
      <c r="AK68" s="1047"/>
      <c r="AL68" s="571"/>
      <c r="AM68" s="1057" t="s">
        <v>432</v>
      </c>
      <c r="AN68" s="1057"/>
      <c r="AO68" s="550"/>
      <c r="AP68" s="550"/>
      <c r="AQ68" s="443"/>
      <c r="AR68" s="432"/>
      <c r="AS68" s="430"/>
      <c r="AT68" s="550"/>
    </row>
    <row r="69" spans="1:46" ht="10.5" customHeight="1">
      <c r="A69" s="431"/>
      <c r="B69" s="1047"/>
      <c r="C69" s="1047"/>
      <c r="D69" s="1047"/>
      <c r="E69" s="1047"/>
      <c r="F69" s="1054"/>
      <c r="G69" s="1047"/>
      <c r="H69" s="1047"/>
      <c r="I69" s="1047"/>
      <c r="J69" s="1047"/>
      <c r="K69" s="1047"/>
      <c r="L69" s="1047"/>
      <c r="M69" s="1047"/>
      <c r="N69" s="1049"/>
      <c r="O69" s="1054"/>
      <c r="P69" s="1047"/>
      <c r="Q69" s="1047"/>
      <c r="R69" s="1047"/>
      <c r="S69" s="1047"/>
      <c r="T69" s="1047"/>
      <c r="U69" s="1047"/>
      <c r="V69" s="1047"/>
      <c r="W69" s="1047"/>
      <c r="X69" s="1047"/>
      <c r="Y69" s="1047"/>
      <c r="Z69" s="1047"/>
      <c r="AA69" s="1047"/>
      <c r="AB69" s="1047"/>
      <c r="AC69" s="1047"/>
      <c r="AD69" s="1047"/>
      <c r="AE69" s="1047"/>
      <c r="AF69" s="1047"/>
      <c r="AG69" s="1047"/>
      <c r="AH69" s="1047"/>
      <c r="AI69" s="1047"/>
      <c r="AJ69" s="1047"/>
      <c r="AK69" s="1047"/>
      <c r="AL69" s="569"/>
      <c r="AM69" s="1057"/>
      <c r="AN69" s="1057"/>
      <c r="AO69" s="569"/>
      <c r="AP69" s="569"/>
      <c r="AQ69" s="445"/>
      <c r="AR69" s="432"/>
      <c r="AS69" s="430"/>
      <c r="AT69" s="550"/>
    </row>
    <row r="70" spans="1:46" ht="10.5" customHeight="1">
      <c r="A70" s="431"/>
      <c r="B70" s="1047"/>
      <c r="C70" s="1047"/>
      <c r="D70" s="1047"/>
      <c r="E70" s="1047"/>
      <c r="F70" s="1055"/>
      <c r="G70" s="1048"/>
      <c r="H70" s="1048"/>
      <c r="I70" s="1048"/>
      <c r="J70" s="1048"/>
      <c r="K70" s="1048"/>
      <c r="L70" s="1048"/>
      <c r="M70" s="1048"/>
      <c r="N70" s="1050"/>
      <c r="O70" s="1055"/>
      <c r="P70" s="1048"/>
      <c r="Q70" s="1048"/>
      <c r="R70" s="1048"/>
      <c r="S70" s="1048"/>
      <c r="T70" s="1048"/>
      <c r="U70" s="1048"/>
      <c r="V70" s="1048"/>
      <c r="W70" s="1048"/>
      <c r="X70" s="1048"/>
      <c r="Y70" s="1048"/>
      <c r="Z70" s="1048"/>
      <c r="AA70" s="1048"/>
      <c r="AB70" s="1048"/>
      <c r="AC70" s="1048"/>
      <c r="AD70" s="1048"/>
      <c r="AE70" s="1048"/>
      <c r="AF70" s="1048"/>
      <c r="AG70" s="1048"/>
      <c r="AH70" s="1048"/>
      <c r="AI70" s="1048"/>
      <c r="AJ70" s="1048"/>
      <c r="AK70" s="1048"/>
      <c r="AL70" s="569"/>
      <c r="AM70" s="569"/>
      <c r="AN70" s="569"/>
      <c r="AO70" s="569"/>
      <c r="AP70" s="569"/>
      <c r="AQ70" s="445"/>
      <c r="AR70" s="432"/>
      <c r="AS70" s="430"/>
      <c r="AT70" s="550"/>
    </row>
    <row r="71" spans="1:46" ht="10.5" customHeight="1">
      <c r="A71" s="431"/>
      <c r="B71" s="562"/>
      <c r="C71" s="562"/>
      <c r="D71" s="562"/>
      <c r="E71" s="562"/>
      <c r="F71" s="562"/>
      <c r="G71" s="562"/>
      <c r="H71" s="562"/>
      <c r="I71" s="562"/>
      <c r="J71" s="562"/>
      <c r="K71" s="562"/>
      <c r="L71" s="562"/>
      <c r="M71" s="562"/>
      <c r="N71" s="562"/>
      <c r="O71" s="572"/>
      <c r="P71" s="441"/>
      <c r="Q71" s="441"/>
      <c r="R71" s="441"/>
      <c r="S71" s="441"/>
      <c r="T71" s="441"/>
      <c r="U71" s="441"/>
      <c r="V71" s="441"/>
      <c r="W71" s="441"/>
      <c r="X71" s="441"/>
      <c r="Y71" s="441"/>
      <c r="Z71" s="441"/>
      <c r="AA71" s="441"/>
      <c r="AB71" s="441"/>
      <c r="AC71" s="441"/>
      <c r="AD71" s="441"/>
      <c r="AE71" s="441"/>
      <c r="AF71" s="441"/>
      <c r="AG71" s="441"/>
      <c r="AH71" s="446"/>
      <c r="AI71" s="446"/>
      <c r="AJ71" s="446"/>
      <c r="AK71" s="446"/>
      <c r="AL71" s="446"/>
      <c r="AM71" s="446"/>
      <c r="AN71" s="446"/>
      <c r="AO71" s="446"/>
      <c r="AP71" s="446"/>
      <c r="AQ71" s="446"/>
      <c r="AR71" s="432"/>
      <c r="AS71" s="430"/>
      <c r="AT71" s="550"/>
    </row>
    <row r="72" spans="1:46" ht="10.5" customHeight="1">
      <c r="A72" s="431"/>
      <c r="B72" s="562"/>
      <c r="C72" s="562"/>
      <c r="D72" s="562"/>
      <c r="E72" s="562"/>
      <c r="F72" s="562"/>
      <c r="G72" s="562"/>
      <c r="H72" s="562"/>
      <c r="I72" s="562"/>
      <c r="J72" s="562"/>
      <c r="K72" s="562"/>
      <c r="L72" s="562"/>
      <c r="M72" s="562"/>
      <c r="N72" s="562"/>
      <c r="O72" s="562"/>
      <c r="P72" s="550"/>
      <c r="Q72" s="550"/>
      <c r="R72" s="550"/>
      <c r="S72" s="550"/>
      <c r="T72" s="550"/>
      <c r="U72" s="550"/>
      <c r="V72" s="550"/>
      <c r="W72" s="550"/>
      <c r="X72" s="550"/>
      <c r="Y72" s="550"/>
      <c r="Z72" s="550"/>
      <c r="AA72" s="550"/>
      <c r="AB72" s="550"/>
      <c r="AC72" s="550"/>
      <c r="AD72" s="550"/>
      <c r="AE72" s="550"/>
      <c r="AF72" s="550"/>
      <c r="AG72" s="550"/>
      <c r="AH72" s="550"/>
      <c r="AI72" s="550"/>
      <c r="AJ72" s="558"/>
      <c r="AK72" s="558"/>
      <c r="AL72" s="558"/>
      <c r="AM72" s="550"/>
      <c r="AN72" s="550"/>
      <c r="AO72" s="550"/>
      <c r="AP72" s="550"/>
      <c r="AQ72" s="550"/>
      <c r="AR72" s="432"/>
      <c r="AS72" s="430"/>
      <c r="AT72" s="550"/>
    </row>
    <row r="73" spans="1:46" ht="18" customHeight="1">
      <c r="A73" s="431"/>
      <c r="B73" s="1021" t="s">
        <v>433</v>
      </c>
      <c r="C73" s="1022"/>
      <c r="D73" s="1022"/>
      <c r="E73" s="1023"/>
      <c r="F73" s="1030" t="s">
        <v>434</v>
      </c>
      <c r="G73" s="1031"/>
      <c r="H73" s="1031"/>
      <c r="I73" s="1031"/>
      <c r="J73" s="1031"/>
      <c r="K73" s="1031"/>
      <c r="L73" s="1031"/>
      <c r="M73" s="1031"/>
      <c r="N73" s="1031"/>
      <c r="O73" s="1031"/>
      <c r="P73" s="1031"/>
      <c r="Q73" s="1032"/>
      <c r="R73" s="1033" t="s">
        <v>145</v>
      </c>
      <c r="S73" s="1034"/>
      <c r="T73" s="1034"/>
      <c r="U73" s="1034"/>
      <c r="V73" s="1034"/>
      <c r="W73" s="1034"/>
      <c r="X73" s="1034"/>
      <c r="Y73" s="1034"/>
      <c r="Z73" s="1034"/>
      <c r="AA73" s="1034"/>
      <c r="AB73" s="1034"/>
      <c r="AC73" s="1035"/>
      <c r="AD73" s="550"/>
      <c r="AE73" s="562"/>
      <c r="AF73" s="562"/>
      <c r="AG73" s="562"/>
      <c r="AH73" s="562"/>
      <c r="AI73" s="550"/>
      <c r="AJ73" s="550"/>
      <c r="AK73" s="550"/>
      <c r="AL73" s="550"/>
      <c r="AM73" s="550"/>
      <c r="AN73" s="550"/>
      <c r="AO73" s="550"/>
      <c r="AP73" s="550"/>
      <c r="AQ73" s="550"/>
      <c r="AR73" s="432"/>
      <c r="AS73" s="430"/>
      <c r="AT73" s="550"/>
    </row>
    <row r="74" spans="1:46" ht="12" customHeight="1">
      <c r="A74" s="431"/>
      <c r="B74" s="1024"/>
      <c r="C74" s="1025"/>
      <c r="D74" s="1025"/>
      <c r="E74" s="1026"/>
      <c r="F74" s="1036"/>
      <c r="G74" s="1037"/>
      <c r="H74" s="1037"/>
      <c r="I74" s="1037"/>
      <c r="J74" s="1037"/>
      <c r="K74" s="1037"/>
      <c r="L74" s="1037"/>
      <c r="M74" s="1037"/>
      <c r="N74" s="1037"/>
      <c r="O74" s="1037"/>
      <c r="P74" s="1037"/>
      <c r="Q74" s="1038"/>
      <c r="R74" s="1036"/>
      <c r="S74" s="1037"/>
      <c r="T74" s="1037"/>
      <c r="U74" s="1037"/>
      <c r="V74" s="1037"/>
      <c r="W74" s="1037"/>
      <c r="X74" s="1037"/>
      <c r="Y74" s="1037"/>
      <c r="Z74" s="1037"/>
      <c r="AA74" s="573"/>
      <c r="AB74" s="573"/>
      <c r="AC74" s="574"/>
      <c r="AD74" s="550"/>
      <c r="AE74" s="562"/>
      <c r="AF74" s="703" t="s">
        <v>287</v>
      </c>
      <c r="AG74" s="703"/>
      <c r="AH74" s="703"/>
      <c r="AI74" s="703"/>
      <c r="AJ74" s="703"/>
      <c r="AK74" s="703"/>
      <c r="AL74" s="703"/>
      <c r="AM74" s="703"/>
      <c r="AN74" s="703"/>
      <c r="AO74" s="703"/>
      <c r="AP74" s="703"/>
      <c r="AQ74" s="550"/>
      <c r="AR74" s="432"/>
      <c r="AS74" s="430"/>
      <c r="AT74" s="550"/>
    </row>
    <row r="75" spans="1:46" ht="12" customHeight="1">
      <c r="A75" s="431"/>
      <c r="B75" s="1024"/>
      <c r="C75" s="1025"/>
      <c r="D75" s="1025"/>
      <c r="E75" s="1026"/>
      <c r="F75" s="1039"/>
      <c r="G75" s="1040"/>
      <c r="H75" s="1040"/>
      <c r="I75" s="1040"/>
      <c r="J75" s="1040"/>
      <c r="K75" s="1040"/>
      <c r="L75" s="1040"/>
      <c r="M75" s="1040"/>
      <c r="N75" s="1040"/>
      <c r="O75" s="1040"/>
      <c r="P75" s="1040"/>
      <c r="Q75" s="1041"/>
      <c r="R75" s="1039"/>
      <c r="S75" s="1040"/>
      <c r="T75" s="1040"/>
      <c r="U75" s="1040"/>
      <c r="V75" s="1040"/>
      <c r="W75" s="1040"/>
      <c r="X75" s="1040"/>
      <c r="Y75" s="1040"/>
      <c r="Z75" s="1040"/>
      <c r="AA75" s="573"/>
      <c r="AB75" s="573"/>
      <c r="AC75" s="574"/>
      <c r="AD75" s="550"/>
      <c r="AE75" s="550"/>
      <c r="AF75" s="703"/>
      <c r="AG75" s="703"/>
      <c r="AH75" s="703"/>
      <c r="AI75" s="703"/>
      <c r="AJ75" s="703"/>
      <c r="AK75" s="703"/>
      <c r="AL75" s="703"/>
      <c r="AM75" s="703"/>
      <c r="AN75" s="703"/>
      <c r="AO75" s="703"/>
      <c r="AP75" s="703"/>
      <c r="AQ75" s="550"/>
      <c r="AR75" s="432"/>
      <c r="AS75" s="430"/>
      <c r="AT75" s="550"/>
    </row>
    <row r="76" spans="1:46" ht="12" customHeight="1">
      <c r="A76" s="431"/>
      <c r="B76" s="1024"/>
      <c r="C76" s="1025"/>
      <c r="D76" s="1025"/>
      <c r="E76" s="1026"/>
      <c r="F76" s="1039"/>
      <c r="G76" s="1040"/>
      <c r="H76" s="1040"/>
      <c r="I76" s="1040"/>
      <c r="J76" s="1040"/>
      <c r="K76" s="1040"/>
      <c r="L76" s="1040"/>
      <c r="M76" s="1040"/>
      <c r="N76" s="1040"/>
      <c r="O76" s="1040"/>
      <c r="P76" s="1040"/>
      <c r="Q76" s="1041"/>
      <c r="R76" s="1039"/>
      <c r="S76" s="1040"/>
      <c r="T76" s="1040"/>
      <c r="U76" s="1040"/>
      <c r="V76" s="1040"/>
      <c r="W76" s="1040"/>
      <c r="X76" s="1040"/>
      <c r="Y76" s="1040"/>
      <c r="Z76" s="1040"/>
      <c r="AA76" s="573"/>
      <c r="AB76" s="575" t="s">
        <v>270</v>
      </c>
      <c r="AC76" s="574"/>
      <c r="AD76" s="550"/>
      <c r="AE76" s="550"/>
      <c r="AF76" s="550"/>
      <c r="AG76" s="550"/>
      <c r="AH76" s="550"/>
      <c r="AI76" s="550"/>
      <c r="AJ76" s="550"/>
      <c r="AK76" s="550"/>
      <c r="AL76" s="550"/>
      <c r="AM76" s="550"/>
      <c r="AN76" s="550"/>
      <c r="AO76" s="550"/>
      <c r="AP76" s="550"/>
      <c r="AQ76" s="550"/>
      <c r="AR76" s="432"/>
      <c r="AS76" s="430"/>
      <c r="AT76" s="550"/>
    </row>
    <row r="77" spans="1:46" ht="6" customHeight="1">
      <c r="A77" s="431"/>
      <c r="B77" s="1027"/>
      <c r="C77" s="1028"/>
      <c r="D77" s="1028"/>
      <c r="E77" s="1029"/>
      <c r="F77" s="1042"/>
      <c r="G77" s="1043"/>
      <c r="H77" s="1043"/>
      <c r="I77" s="1043"/>
      <c r="J77" s="1043"/>
      <c r="K77" s="1043"/>
      <c r="L77" s="1043"/>
      <c r="M77" s="1043"/>
      <c r="N77" s="1043"/>
      <c r="O77" s="1043"/>
      <c r="P77" s="1043"/>
      <c r="Q77" s="1044"/>
      <c r="R77" s="1042"/>
      <c r="S77" s="1043"/>
      <c r="T77" s="1043"/>
      <c r="U77" s="1043"/>
      <c r="V77" s="1043"/>
      <c r="W77" s="1043"/>
      <c r="X77" s="1043"/>
      <c r="Y77" s="1043"/>
      <c r="Z77" s="1043"/>
      <c r="AA77" s="576"/>
      <c r="AB77" s="576"/>
      <c r="AC77" s="577"/>
      <c r="AD77" s="550"/>
      <c r="AE77" s="550"/>
      <c r="AG77" s="550"/>
      <c r="AH77" s="550"/>
      <c r="AI77" s="550"/>
      <c r="AJ77" s="550"/>
      <c r="AK77" s="550"/>
      <c r="AL77" s="550"/>
      <c r="AM77" s="550"/>
      <c r="AN77" s="550"/>
      <c r="AO77" s="550"/>
      <c r="AP77" s="550"/>
      <c r="AQ77" s="550"/>
      <c r="AR77" s="432"/>
      <c r="AS77" s="430"/>
      <c r="AT77" s="550"/>
    </row>
    <row r="78" spans="1:46" ht="12" customHeight="1">
      <c r="A78" s="431"/>
      <c r="B78" s="550"/>
      <c r="C78" s="550"/>
      <c r="D78" s="550"/>
      <c r="E78" s="550"/>
      <c r="F78" s="550"/>
      <c r="G78" s="550"/>
      <c r="H78" s="550"/>
      <c r="I78" s="550"/>
      <c r="J78" s="550"/>
      <c r="K78" s="550"/>
      <c r="L78" s="550"/>
      <c r="M78" s="550"/>
      <c r="N78" s="550"/>
      <c r="O78" s="550"/>
      <c r="P78" s="550"/>
      <c r="Q78" s="550"/>
      <c r="R78" s="550"/>
      <c r="S78" s="550"/>
      <c r="T78" s="550"/>
      <c r="U78" s="550"/>
      <c r="V78" s="550"/>
      <c r="W78" s="550"/>
      <c r="X78" s="550"/>
      <c r="Y78" s="550"/>
      <c r="Z78" s="550"/>
      <c r="AA78" s="550"/>
      <c r="AB78" s="550"/>
      <c r="AC78" s="550"/>
      <c r="AD78" s="550"/>
      <c r="AE78" s="550"/>
      <c r="AF78" s="550"/>
      <c r="AG78" s="550"/>
      <c r="AH78" s="550"/>
      <c r="AI78" s="550"/>
      <c r="AJ78" s="550"/>
      <c r="AK78" s="550"/>
      <c r="AL78" s="550"/>
      <c r="AM78" s="550"/>
      <c r="AN78" s="550"/>
      <c r="AO78" s="550"/>
      <c r="AP78" s="550"/>
      <c r="AQ78" s="550"/>
      <c r="AR78" s="432"/>
      <c r="AS78" s="430"/>
      <c r="AT78" s="550"/>
    </row>
    <row r="79" spans="1:46" ht="12" customHeight="1">
      <c r="A79" s="447"/>
      <c r="B79" s="438"/>
      <c r="C79" s="438"/>
      <c r="D79" s="438"/>
      <c r="E79" s="438"/>
      <c r="F79" s="438"/>
      <c r="G79" s="438"/>
      <c r="H79" s="438"/>
      <c r="I79" s="438"/>
      <c r="J79" s="438"/>
      <c r="K79" s="438"/>
      <c r="L79" s="438"/>
      <c r="M79" s="438"/>
      <c r="N79" s="438"/>
      <c r="O79" s="438"/>
      <c r="P79" s="438"/>
      <c r="Q79" s="438"/>
      <c r="R79" s="438"/>
      <c r="S79" s="438"/>
      <c r="T79" s="438"/>
      <c r="U79" s="438"/>
      <c r="V79" s="438"/>
      <c r="W79" s="438"/>
      <c r="X79" s="438"/>
      <c r="Y79" s="438"/>
      <c r="Z79" s="438"/>
      <c r="AA79" s="438"/>
      <c r="AB79" s="438"/>
      <c r="AC79" s="438"/>
      <c r="AD79" s="438"/>
      <c r="AE79" s="438"/>
      <c r="AF79" s="438"/>
      <c r="AG79" s="438"/>
      <c r="AH79" s="438"/>
      <c r="AI79" s="438"/>
      <c r="AJ79" s="438"/>
      <c r="AK79" s="438"/>
      <c r="AL79" s="438"/>
      <c r="AM79" s="438"/>
      <c r="AN79" s="438"/>
      <c r="AO79" s="438"/>
      <c r="AP79" s="438"/>
      <c r="AQ79" s="438"/>
      <c r="AR79" s="439"/>
      <c r="AS79" s="430"/>
      <c r="AT79" s="550"/>
    </row>
    <row r="80" spans="1:46" ht="12" customHeight="1">
      <c r="A80" s="578" t="s">
        <v>288</v>
      </c>
      <c r="B80" s="550"/>
      <c r="C80" s="550"/>
      <c r="D80" s="550"/>
      <c r="E80" s="550"/>
      <c r="F80" s="550"/>
      <c r="G80" s="550"/>
      <c r="H80" s="550"/>
      <c r="I80" s="550"/>
      <c r="J80" s="550"/>
      <c r="K80" s="550"/>
      <c r="L80" s="550"/>
      <c r="M80" s="550"/>
      <c r="N80" s="550"/>
      <c r="O80" s="550"/>
      <c r="P80" s="550"/>
      <c r="Q80" s="550"/>
      <c r="R80" s="550"/>
      <c r="S80" s="550"/>
      <c r="T80" s="550"/>
      <c r="U80" s="550"/>
      <c r="V80" s="550"/>
      <c r="W80" s="550"/>
      <c r="X80" s="550"/>
      <c r="Y80" s="550"/>
      <c r="Z80" s="550"/>
      <c r="AA80" s="550"/>
      <c r="AB80" s="550"/>
      <c r="AC80" s="550"/>
      <c r="AD80" s="550"/>
      <c r="AE80" s="550"/>
      <c r="AF80" s="550"/>
      <c r="AG80" s="550"/>
      <c r="AH80" s="550"/>
      <c r="AI80" s="550"/>
      <c r="AJ80" s="550"/>
      <c r="AK80" s="550"/>
      <c r="AL80" s="550"/>
      <c r="AM80" s="550"/>
      <c r="AN80" s="550"/>
      <c r="AO80" s="550"/>
      <c r="AP80" s="550"/>
      <c r="AQ80" s="550"/>
      <c r="AR80" s="550"/>
      <c r="AS80" s="550"/>
      <c r="AT80" s="550"/>
    </row>
    <row r="81" spans="1:46" ht="12" customHeight="1">
      <c r="A81" s="579"/>
      <c r="B81" s="568"/>
      <c r="C81" s="568"/>
      <c r="D81" s="568"/>
      <c r="E81" s="568"/>
      <c r="F81" s="568"/>
      <c r="G81" s="568"/>
      <c r="H81" s="568"/>
      <c r="I81" s="568"/>
      <c r="J81" s="568"/>
      <c r="K81" s="568"/>
      <c r="L81" s="568"/>
      <c r="M81" s="568"/>
      <c r="N81" s="568"/>
      <c r="O81" s="568"/>
      <c r="P81" s="568"/>
      <c r="Q81" s="568"/>
      <c r="R81" s="568"/>
      <c r="S81" s="568"/>
      <c r="T81" s="568"/>
      <c r="U81" s="568"/>
      <c r="V81" s="568"/>
      <c r="W81" s="568"/>
      <c r="X81" s="568"/>
      <c r="Y81" s="568"/>
      <c r="Z81" s="568"/>
      <c r="AA81" s="568"/>
      <c r="AB81" s="568"/>
      <c r="AC81" s="568"/>
      <c r="AD81" s="568"/>
      <c r="AE81" s="568"/>
      <c r="AF81" s="568"/>
      <c r="AG81" s="568"/>
      <c r="AH81" s="568"/>
      <c r="AI81" s="568"/>
      <c r="AJ81" s="568"/>
      <c r="AK81" s="568"/>
      <c r="AL81" s="568"/>
      <c r="AM81" s="568"/>
      <c r="AN81" s="568"/>
      <c r="AO81" s="568"/>
      <c r="AP81" s="568"/>
      <c r="AQ81" s="568"/>
      <c r="AR81" s="568"/>
      <c r="AS81" s="550"/>
      <c r="AT81" s="550"/>
    </row>
    <row r="82" spans="1:46" ht="12" customHeight="1">
      <c r="A82" s="580" t="s">
        <v>289</v>
      </c>
      <c r="B82" s="581"/>
      <c r="C82" s="581"/>
      <c r="D82" s="581"/>
      <c r="E82" s="581"/>
      <c r="F82" s="581"/>
      <c r="G82" s="581"/>
      <c r="H82" s="581"/>
      <c r="I82" s="581"/>
      <c r="J82" s="581"/>
      <c r="K82" s="581"/>
      <c r="L82" s="581"/>
      <c r="M82" s="581"/>
      <c r="N82" s="581"/>
      <c r="O82" s="581"/>
      <c r="P82" s="581"/>
      <c r="Q82" s="581"/>
      <c r="R82" s="581"/>
      <c r="S82" s="581"/>
      <c r="T82" s="581"/>
      <c r="U82" s="581"/>
      <c r="V82" s="581"/>
      <c r="W82" s="581"/>
      <c r="X82" s="581"/>
      <c r="Y82" s="581"/>
      <c r="Z82" s="581"/>
      <c r="AA82" s="581"/>
      <c r="AB82" s="581"/>
      <c r="AC82" s="581"/>
      <c r="AD82" s="581"/>
      <c r="AE82" s="581"/>
      <c r="AF82" s="581"/>
      <c r="AG82" s="581"/>
      <c r="AH82" s="581"/>
      <c r="AI82" s="581"/>
      <c r="AJ82" s="581"/>
      <c r="AK82" s="581"/>
      <c r="AL82" s="581"/>
      <c r="AM82" s="581"/>
      <c r="AN82" s="581"/>
      <c r="AO82" s="581"/>
      <c r="AP82" s="581"/>
      <c r="AQ82" s="581"/>
      <c r="AR82" s="581"/>
      <c r="AS82" s="550"/>
      <c r="AT82" s="550"/>
    </row>
    <row r="83" spans="1:46" ht="12" customHeight="1">
      <c r="A83" s="549"/>
      <c r="B83" s="580" t="s">
        <v>435</v>
      </c>
      <c r="C83" s="1019" t="s">
        <v>290</v>
      </c>
      <c r="D83" s="1019"/>
      <c r="E83" s="1019"/>
      <c r="F83" s="1019"/>
      <c r="G83" s="1019"/>
      <c r="H83" s="1019"/>
      <c r="I83" s="1019"/>
      <c r="J83" s="1019"/>
      <c r="K83" s="1019"/>
      <c r="L83" s="1019"/>
      <c r="M83" s="1019"/>
      <c r="N83" s="1019"/>
      <c r="O83" s="1019"/>
      <c r="P83" s="1019"/>
      <c r="Q83" s="1019"/>
      <c r="R83" s="1019"/>
      <c r="S83" s="1019"/>
      <c r="T83" s="1019"/>
      <c r="U83" s="1019"/>
      <c r="V83" s="1019"/>
      <c r="W83" s="1019"/>
      <c r="X83" s="1019"/>
      <c r="Y83" s="1019"/>
      <c r="Z83" s="1019"/>
      <c r="AA83" s="1019"/>
      <c r="AB83" s="1019"/>
      <c r="AC83" s="1019"/>
      <c r="AD83" s="1019"/>
      <c r="AE83" s="1019"/>
      <c r="AF83" s="1019"/>
      <c r="AG83" s="1019"/>
      <c r="AH83" s="1019"/>
      <c r="AI83" s="1019"/>
      <c r="AJ83" s="1019"/>
      <c r="AK83" s="1019"/>
      <c r="AL83" s="1019"/>
      <c r="AM83" s="1019"/>
      <c r="AN83" s="1019"/>
      <c r="AO83" s="1019"/>
      <c r="AP83" s="1019"/>
      <c r="AQ83" s="1019"/>
      <c r="AR83" s="1019"/>
      <c r="AS83" s="1019"/>
    </row>
    <row r="84" spans="1:46" ht="12" customHeight="1">
      <c r="A84" s="549"/>
      <c r="C84" s="582" t="s">
        <v>436</v>
      </c>
      <c r="D84" s="1012" t="s">
        <v>437</v>
      </c>
      <c r="E84" s="1012"/>
      <c r="F84" s="1012"/>
      <c r="G84" s="1012"/>
      <c r="H84" s="1012"/>
      <c r="I84" s="1012"/>
      <c r="J84" s="1012"/>
      <c r="K84" s="1012"/>
      <c r="L84" s="1012"/>
      <c r="M84" s="1012"/>
      <c r="N84" s="1012"/>
      <c r="O84" s="1012"/>
      <c r="P84" s="1012"/>
      <c r="Q84" s="1012"/>
      <c r="R84" s="1012"/>
      <c r="S84" s="1012"/>
      <c r="T84" s="1012"/>
      <c r="U84" s="1012"/>
      <c r="V84" s="1012"/>
      <c r="W84" s="1012"/>
      <c r="X84" s="1012"/>
      <c r="Y84" s="1012"/>
      <c r="Z84" s="1012"/>
      <c r="AA84" s="1012"/>
      <c r="AB84" s="1012"/>
      <c r="AC84" s="1012"/>
      <c r="AD84" s="1012"/>
      <c r="AE84" s="1012"/>
      <c r="AF84" s="1012"/>
      <c r="AG84" s="1012"/>
      <c r="AH84" s="1012"/>
      <c r="AI84" s="1012"/>
      <c r="AJ84" s="1012"/>
      <c r="AK84" s="1012"/>
      <c r="AL84" s="1012"/>
      <c r="AM84" s="1012"/>
      <c r="AN84" s="1012"/>
      <c r="AO84" s="1012"/>
      <c r="AP84" s="1012"/>
      <c r="AQ84" s="1012"/>
      <c r="AR84" s="1012"/>
      <c r="AS84" s="583"/>
      <c r="AT84" s="583"/>
    </row>
    <row r="85" spans="1:46" ht="1.5" customHeight="1">
      <c r="A85" s="549"/>
      <c r="C85" s="584"/>
      <c r="D85" s="1012"/>
      <c r="E85" s="1012"/>
      <c r="F85" s="1012"/>
      <c r="G85" s="1012"/>
      <c r="H85" s="1012"/>
      <c r="I85" s="1012"/>
      <c r="J85" s="1012"/>
      <c r="K85" s="1012"/>
      <c r="L85" s="1012"/>
      <c r="M85" s="1012"/>
      <c r="N85" s="1012"/>
      <c r="O85" s="1012"/>
      <c r="P85" s="1012"/>
      <c r="Q85" s="1012"/>
      <c r="R85" s="1012"/>
      <c r="S85" s="1012"/>
      <c r="T85" s="1012"/>
      <c r="U85" s="1012"/>
      <c r="V85" s="1012"/>
      <c r="W85" s="1012"/>
      <c r="X85" s="1012"/>
      <c r="Y85" s="1012"/>
      <c r="Z85" s="1012"/>
      <c r="AA85" s="1012"/>
      <c r="AB85" s="1012"/>
      <c r="AC85" s="1012"/>
      <c r="AD85" s="1012"/>
      <c r="AE85" s="1012"/>
      <c r="AF85" s="1012"/>
      <c r="AG85" s="1012"/>
      <c r="AH85" s="1012"/>
      <c r="AI85" s="1012"/>
      <c r="AJ85" s="1012"/>
      <c r="AK85" s="1012"/>
      <c r="AL85" s="1012"/>
      <c r="AM85" s="1012"/>
      <c r="AN85" s="1012"/>
      <c r="AO85" s="1012"/>
      <c r="AP85" s="1012"/>
      <c r="AQ85" s="1012"/>
      <c r="AR85" s="1012"/>
      <c r="AS85" s="583"/>
      <c r="AT85" s="583"/>
    </row>
    <row r="86" spans="1:46" ht="12" customHeight="1">
      <c r="A86" s="549"/>
      <c r="C86" s="584"/>
      <c r="D86" s="585"/>
      <c r="E86" s="585"/>
      <c r="F86" s="585"/>
      <c r="G86" s="585"/>
      <c r="H86" s="585"/>
      <c r="I86" s="585"/>
      <c r="J86" s="585"/>
      <c r="K86" s="585"/>
      <c r="L86" s="585"/>
      <c r="M86" s="585"/>
      <c r="N86" s="585"/>
      <c r="O86" s="585"/>
      <c r="P86" s="585"/>
      <c r="Q86" s="585"/>
      <c r="R86" s="585"/>
      <c r="S86" s="585"/>
      <c r="T86" s="585"/>
      <c r="U86" s="585"/>
      <c r="V86" s="585"/>
      <c r="W86" s="585"/>
      <c r="X86" s="585"/>
      <c r="Y86" s="585"/>
      <c r="Z86" s="585"/>
      <c r="AA86" s="585"/>
      <c r="AB86" s="585"/>
      <c r="AC86" s="585"/>
      <c r="AD86" s="585"/>
      <c r="AE86" s="585"/>
      <c r="AF86" s="585"/>
      <c r="AG86" s="585"/>
      <c r="AH86" s="585"/>
      <c r="AI86" s="585"/>
      <c r="AJ86" s="585"/>
      <c r="AK86" s="585"/>
      <c r="AL86" s="585"/>
      <c r="AM86" s="585"/>
      <c r="AN86" s="585"/>
      <c r="AO86" s="585"/>
      <c r="AP86" s="585"/>
      <c r="AQ86" s="585"/>
      <c r="AR86" s="585"/>
      <c r="AS86" s="586"/>
      <c r="AT86" s="586"/>
    </row>
    <row r="87" spans="1:46" ht="12" customHeight="1">
      <c r="A87" s="549"/>
      <c r="C87" s="582" t="s">
        <v>438</v>
      </c>
      <c r="D87" s="1020" t="s">
        <v>439</v>
      </c>
      <c r="E87" s="1020"/>
      <c r="F87" s="1020"/>
      <c r="G87" s="1020"/>
      <c r="H87" s="1020"/>
      <c r="I87" s="1020"/>
      <c r="J87" s="1020"/>
      <c r="K87" s="1020"/>
      <c r="L87" s="1020"/>
      <c r="M87" s="1020"/>
      <c r="N87" s="1020"/>
      <c r="O87" s="1020"/>
      <c r="P87" s="1020"/>
      <c r="Q87" s="1020"/>
      <c r="R87" s="1020"/>
      <c r="S87" s="1020"/>
      <c r="T87" s="1020"/>
      <c r="U87" s="1020"/>
      <c r="V87" s="1020"/>
      <c r="W87" s="1020"/>
      <c r="X87" s="1020"/>
      <c r="Y87" s="1020"/>
      <c r="Z87" s="1020"/>
      <c r="AA87" s="1020"/>
      <c r="AB87" s="1020"/>
      <c r="AC87" s="1020"/>
      <c r="AD87" s="1020"/>
      <c r="AE87" s="1020"/>
      <c r="AF87" s="1020"/>
      <c r="AG87" s="1020"/>
      <c r="AH87" s="1020"/>
      <c r="AI87" s="1020"/>
      <c r="AJ87" s="1020"/>
      <c r="AK87" s="1020"/>
      <c r="AL87" s="1020"/>
      <c r="AM87" s="1020"/>
      <c r="AN87" s="1020"/>
      <c r="AO87" s="1020"/>
      <c r="AP87" s="1020"/>
      <c r="AQ87" s="1020"/>
      <c r="AR87" s="1020"/>
      <c r="AS87" s="581"/>
      <c r="AT87" s="581"/>
    </row>
    <row r="88" spans="1:46" ht="14.25" customHeight="1">
      <c r="A88" s="549"/>
      <c r="C88" s="584"/>
      <c r="D88" s="1020"/>
      <c r="E88" s="1020"/>
      <c r="F88" s="1020"/>
      <c r="G88" s="1020"/>
      <c r="H88" s="1020"/>
      <c r="I88" s="1020"/>
      <c r="J88" s="1020"/>
      <c r="K88" s="1020"/>
      <c r="L88" s="1020"/>
      <c r="M88" s="1020"/>
      <c r="N88" s="1020"/>
      <c r="O88" s="1020"/>
      <c r="P88" s="1020"/>
      <c r="Q88" s="1020"/>
      <c r="R88" s="1020"/>
      <c r="S88" s="1020"/>
      <c r="T88" s="1020"/>
      <c r="U88" s="1020"/>
      <c r="V88" s="1020"/>
      <c r="W88" s="1020"/>
      <c r="X88" s="1020"/>
      <c r="Y88" s="1020"/>
      <c r="Z88" s="1020"/>
      <c r="AA88" s="1020"/>
      <c r="AB88" s="1020"/>
      <c r="AC88" s="1020"/>
      <c r="AD88" s="1020"/>
      <c r="AE88" s="1020"/>
      <c r="AF88" s="1020"/>
      <c r="AG88" s="1020"/>
      <c r="AH88" s="1020"/>
      <c r="AI88" s="1020"/>
      <c r="AJ88" s="1020"/>
      <c r="AK88" s="1020"/>
      <c r="AL88" s="1020"/>
      <c r="AM88" s="1020"/>
      <c r="AN88" s="1020"/>
      <c r="AO88" s="1020"/>
      <c r="AP88" s="1020"/>
      <c r="AQ88" s="1020"/>
      <c r="AR88" s="1020"/>
      <c r="AS88" s="581"/>
      <c r="AT88" s="581"/>
    </row>
    <row r="89" spans="1:46" ht="12" customHeight="1">
      <c r="A89" s="549"/>
      <c r="C89" s="584"/>
      <c r="D89" s="587"/>
      <c r="E89" s="587"/>
      <c r="F89" s="587"/>
      <c r="G89" s="587"/>
      <c r="H89" s="587"/>
      <c r="I89" s="587"/>
      <c r="J89" s="587"/>
      <c r="K89" s="587"/>
      <c r="L89" s="587"/>
      <c r="M89" s="587"/>
      <c r="N89" s="587"/>
      <c r="O89" s="587"/>
      <c r="P89" s="587"/>
      <c r="Q89" s="587"/>
      <c r="R89" s="587"/>
      <c r="S89" s="587"/>
      <c r="T89" s="587"/>
      <c r="U89" s="587"/>
      <c r="V89" s="587"/>
      <c r="W89" s="587"/>
      <c r="X89" s="587"/>
      <c r="Y89" s="587"/>
      <c r="Z89" s="587"/>
      <c r="AA89" s="587"/>
      <c r="AB89" s="587"/>
      <c r="AC89" s="587"/>
      <c r="AD89" s="587"/>
      <c r="AE89" s="587"/>
      <c r="AF89" s="587"/>
      <c r="AG89" s="587"/>
      <c r="AH89" s="587"/>
      <c r="AI89" s="587"/>
      <c r="AJ89" s="587"/>
      <c r="AK89" s="587"/>
      <c r="AL89" s="587"/>
      <c r="AM89" s="587"/>
      <c r="AN89" s="587"/>
      <c r="AO89" s="587"/>
      <c r="AP89" s="587"/>
      <c r="AQ89" s="587"/>
      <c r="AR89" s="587"/>
      <c r="AS89" s="581"/>
      <c r="AT89" s="581"/>
    </row>
    <row r="90" spans="1:46" ht="53.25" customHeight="1">
      <c r="A90" s="549"/>
      <c r="C90" s="588" t="s">
        <v>440</v>
      </c>
      <c r="D90" s="1012" t="s">
        <v>441</v>
      </c>
      <c r="E90" s="1012"/>
      <c r="F90" s="1012"/>
      <c r="G90" s="1012"/>
      <c r="H90" s="1012"/>
      <c r="I90" s="1012"/>
      <c r="J90" s="1012"/>
      <c r="K90" s="1012"/>
      <c r="L90" s="1012"/>
      <c r="M90" s="1012"/>
      <c r="N90" s="1012"/>
      <c r="O90" s="1012"/>
      <c r="P90" s="1012"/>
      <c r="Q90" s="1012"/>
      <c r="R90" s="1012"/>
      <c r="S90" s="1012"/>
      <c r="T90" s="1012"/>
      <c r="U90" s="1012"/>
      <c r="V90" s="1012"/>
      <c r="W90" s="1012"/>
      <c r="X90" s="1012"/>
      <c r="Y90" s="1012"/>
      <c r="Z90" s="1012"/>
      <c r="AA90" s="1012"/>
      <c r="AB90" s="1012"/>
      <c r="AC90" s="1012"/>
      <c r="AD90" s="1012"/>
      <c r="AE90" s="1012"/>
      <c r="AF90" s="1012"/>
      <c r="AG90" s="1012"/>
      <c r="AH90" s="1012"/>
      <c r="AI90" s="1012"/>
      <c r="AJ90" s="1012"/>
      <c r="AK90" s="1012"/>
      <c r="AL90" s="1012"/>
      <c r="AM90" s="1012"/>
      <c r="AN90" s="1012"/>
      <c r="AO90" s="1012"/>
      <c r="AP90" s="1012"/>
      <c r="AQ90" s="1012"/>
      <c r="AR90" s="1012"/>
      <c r="AS90" s="581"/>
      <c r="AT90" s="581"/>
    </row>
    <row r="91" spans="1:46" ht="12" customHeight="1">
      <c r="A91" s="549"/>
      <c r="C91" s="584"/>
      <c r="D91" s="587"/>
      <c r="E91" s="587"/>
      <c r="F91" s="587"/>
      <c r="G91" s="587"/>
      <c r="H91" s="587"/>
      <c r="I91" s="587"/>
      <c r="J91" s="587"/>
      <c r="K91" s="587"/>
      <c r="L91" s="587"/>
      <c r="M91" s="587"/>
      <c r="N91" s="587"/>
      <c r="O91" s="587"/>
      <c r="P91" s="587"/>
      <c r="Q91" s="587"/>
      <c r="R91" s="587"/>
      <c r="S91" s="587"/>
      <c r="T91" s="587"/>
      <c r="U91" s="587"/>
      <c r="V91" s="587"/>
      <c r="W91" s="587"/>
      <c r="X91" s="587"/>
      <c r="Y91" s="587"/>
      <c r="Z91" s="587"/>
      <c r="AA91" s="587"/>
      <c r="AB91" s="587"/>
      <c r="AC91" s="587"/>
      <c r="AD91" s="587"/>
      <c r="AE91" s="587"/>
      <c r="AF91" s="587"/>
      <c r="AG91" s="587"/>
      <c r="AH91" s="587"/>
      <c r="AI91" s="587"/>
      <c r="AJ91" s="587"/>
      <c r="AK91" s="587"/>
      <c r="AL91" s="587"/>
      <c r="AM91" s="587"/>
      <c r="AN91" s="587"/>
      <c r="AO91" s="587"/>
      <c r="AP91" s="587"/>
      <c r="AQ91" s="587"/>
      <c r="AR91" s="587"/>
      <c r="AS91" s="581"/>
      <c r="AT91" s="581"/>
    </row>
    <row r="92" spans="1:46" ht="12" customHeight="1">
      <c r="A92" s="549"/>
      <c r="C92" s="582" t="s">
        <v>442</v>
      </c>
      <c r="D92" s="1012" t="s">
        <v>291</v>
      </c>
      <c r="E92" s="1012"/>
      <c r="F92" s="1012"/>
      <c r="G92" s="1012"/>
      <c r="H92" s="1012"/>
      <c r="I92" s="1012"/>
      <c r="J92" s="1012"/>
      <c r="K92" s="1012"/>
      <c r="L92" s="1012"/>
      <c r="M92" s="1012"/>
      <c r="N92" s="1012"/>
      <c r="O92" s="1012"/>
      <c r="P92" s="1012"/>
      <c r="Q92" s="1012"/>
      <c r="R92" s="1012"/>
      <c r="S92" s="1012"/>
      <c r="T92" s="1012"/>
      <c r="U92" s="1012"/>
      <c r="V92" s="1012"/>
      <c r="W92" s="1012"/>
      <c r="X92" s="1012"/>
      <c r="Y92" s="1012"/>
      <c r="Z92" s="1012"/>
      <c r="AA92" s="1012"/>
      <c r="AB92" s="1012"/>
      <c r="AC92" s="1012"/>
      <c r="AD92" s="1012"/>
      <c r="AE92" s="1012"/>
      <c r="AF92" s="1012"/>
      <c r="AG92" s="1012"/>
      <c r="AH92" s="1012"/>
      <c r="AI92" s="1012"/>
      <c r="AJ92" s="1012"/>
      <c r="AK92" s="1012"/>
      <c r="AL92" s="1012"/>
      <c r="AM92" s="1012"/>
      <c r="AN92" s="1012"/>
      <c r="AO92" s="1012"/>
      <c r="AP92" s="1012"/>
      <c r="AQ92" s="1012"/>
      <c r="AR92" s="1012"/>
      <c r="AS92" s="581"/>
      <c r="AT92" s="581"/>
    </row>
    <row r="93" spans="1:46" ht="12" customHeight="1">
      <c r="A93" s="549"/>
      <c r="C93" s="584"/>
      <c r="D93" s="587"/>
      <c r="E93" s="587"/>
      <c r="F93" s="587"/>
      <c r="G93" s="587"/>
      <c r="H93" s="587"/>
      <c r="I93" s="587"/>
      <c r="J93" s="587"/>
      <c r="K93" s="587"/>
      <c r="L93" s="587"/>
      <c r="M93" s="587"/>
      <c r="N93" s="587"/>
      <c r="O93" s="587"/>
      <c r="P93" s="587"/>
      <c r="Q93" s="587"/>
      <c r="R93" s="587"/>
      <c r="S93" s="587"/>
      <c r="T93" s="587"/>
      <c r="U93" s="587"/>
      <c r="V93" s="587"/>
      <c r="W93" s="587"/>
      <c r="X93" s="587"/>
      <c r="Y93" s="587"/>
      <c r="Z93" s="587"/>
      <c r="AA93" s="587"/>
      <c r="AB93" s="587"/>
      <c r="AC93" s="587"/>
      <c r="AD93" s="587"/>
      <c r="AE93" s="587"/>
      <c r="AF93" s="587"/>
      <c r="AG93" s="587"/>
      <c r="AH93" s="587"/>
      <c r="AI93" s="587"/>
      <c r="AJ93" s="587"/>
      <c r="AK93" s="587"/>
      <c r="AL93" s="587"/>
      <c r="AM93" s="587"/>
      <c r="AN93" s="587"/>
      <c r="AO93" s="587"/>
      <c r="AP93" s="587"/>
      <c r="AQ93" s="587"/>
      <c r="AR93" s="587"/>
      <c r="AS93" s="581"/>
      <c r="AT93" s="581"/>
    </row>
    <row r="94" spans="1:46" ht="12" customHeight="1">
      <c r="A94" s="549"/>
      <c r="C94" s="582" t="s">
        <v>443</v>
      </c>
      <c r="D94" s="1012" t="s">
        <v>444</v>
      </c>
      <c r="E94" s="1012"/>
      <c r="F94" s="1012"/>
      <c r="G94" s="1012"/>
      <c r="H94" s="1012"/>
      <c r="I94" s="1012"/>
      <c r="J94" s="1012"/>
      <c r="K94" s="1012"/>
      <c r="L94" s="1012"/>
      <c r="M94" s="1012"/>
      <c r="N94" s="1012"/>
      <c r="O94" s="1012"/>
      <c r="P94" s="1012"/>
      <c r="Q94" s="1012"/>
      <c r="R94" s="1012"/>
      <c r="S94" s="1012"/>
      <c r="T94" s="1012"/>
      <c r="U94" s="1012"/>
      <c r="V94" s="1012"/>
      <c r="W94" s="1012"/>
      <c r="X94" s="1012"/>
      <c r="Y94" s="1012"/>
      <c r="Z94" s="1012"/>
      <c r="AA94" s="1012"/>
      <c r="AB94" s="1012"/>
      <c r="AC94" s="1012"/>
      <c r="AD94" s="1012"/>
      <c r="AE94" s="1012"/>
      <c r="AF94" s="1012"/>
      <c r="AG94" s="1012"/>
      <c r="AH94" s="1012"/>
      <c r="AI94" s="1012"/>
      <c r="AJ94" s="1012"/>
      <c r="AK94" s="1012"/>
      <c r="AL94" s="1012"/>
      <c r="AM94" s="1012"/>
      <c r="AN94" s="1012"/>
      <c r="AO94" s="1012"/>
      <c r="AP94" s="1012"/>
      <c r="AQ94" s="1012"/>
      <c r="AR94" s="1012"/>
      <c r="AS94" s="581"/>
      <c r="AT94" s="581"/>
    </row>
    <row r="95" spans="1:46" ht="12" customHeight="1">
      <c r="A95" s="549"/>
      <c r="C95" s="584"/>
      <c r="D95" s="1012"/>
      <c r="E95" s="1012"/>
      <c r="F95" s="1012"/>
      <c r="G95" s="1012"/>
      <c r="H95" s="1012"/>
      <c r="I95" s="1012"/>
      <c r="J95" s="1012"/>
      <c r="K95" s="1012"/>
      <c r="L95" s="1012"/>
      <c r="M95" s="1012"/>
      <c r="N95" s="1012"/>
      <c r="O95" s="1012"/>
      <c r="P95" s="1012"/>
      <c r="Q95" s="1012"/>
      <c r="R95" s="1012"/>
      <c r="S95" s="1012"/>
      <c r="T95" s="1012"/>
      <c r="U95" s="1012"/>
      <c r="V95" s="1012"/>
      <c r="W95" s="1012"/>
      <c r="X95" s="1012"/>
      <c r="Y95" s="1012"/>
      <c r="Z95" s="1012"/>
      <c r="AA95" s="1012"/>
      <c r="AB95" s="1012"/>
      <c r="AC95" s="1012"/>
      <c r="AD95" s="1012"/>
      <c r="AE95" s="1012"/>
      <c r="AF95" s="1012"/>
      <c r="AG95" s="1012"/>
      <c r="AH95" s="1012"/>
      <c r="AI95" s="1012"/>
      <c r="AJ95" s="1012"/>
      <c r="AK95" s="1012"/>
      <c r="AL95" s="1012"/>
      <c r="AM95" s="1012"/>
      <c r="AN95" s="1012"/>
      <c r="AO95" s="1012"/>
      <c r="AP95" s="1012"/>
      <c r="AQ95" s="1012"/>
      <c r="AR95" s="1012"/>
      <c r="AS95" s="581"/>
      <c r="AT95" s="581"/>
    </row>
    <row r="96" spans="1:46" ht="12.75" customHeight="1">
      <c r="A96" s="549"/>
      <c r="C96" s="584"/>
      <c r="D96" s="1012"/>
      <c r="E96" s="1012"/>
      <c r="F96" s="1012"/>
      <c r="G96" s="1012"/>
      <c r="H96" s="1012"/>
      <c r="I96" s="1012"/>
      <c r="J96" s="1012"/>
      <c r="K96" s="1012"/>
      <c r="L96" s="1012"/>
      <c r="M96" s="1012"/>
      <c r="N96" s="1012"/>
      <c r="O96" s="1012"/>
      <c r="P96" s="1012"/>
      <c r="Q96" s="1012"/>
      <c r="R96" s="1012"/>
      <c r="S96" s="1012"/>
      <c r="T96" s="1012"/>
      <c r="U96" s="1012"/>
      <c r="V96" s="1012"/>
      <c r="W96" s="1012"/>
      <c r="X96" s="1012"/>
      <c r="Y96" s="1012"/>
      <c r="Z96" s="1012"/>
      <c r="AA96" s="1012"/>
      <c r="AB96" s="1012"/>
      <c r="AC96" s="1012"/>
      <c r="AD96" s="1012"/>
      <c r="AE96" s="1012"/>
      <c r="AF96" s="1012"/>
      <c r="AG96" s="1012"/>
      <c r="AH96" s="1012"/>
      <c r="AI96" s="1012"/>
      <c r="AJ96" s="1012"/>
      <c r="AK96" s="1012"/>
      <c r="AL96" s="1012"/>
      <c r="AM96" s="1012"/>
      <c r="AN96" s="1012"/>
      <c r="AO96" s="1012"/>
      <c r="AP96" s="1012"/>
      <c r="AQ96" s="1012"/>
      <c r="AR96" s="1012"/>
      <c r="AS96" s="581"/>
      <c r="AT96" s="581"/>
    </row>
    <row r="97" spans="1:46" ht="12.75" customHeight="1">
      <c r="A97" s="549"/>
      <c r="C97" s="584"/>
      <c r="D97" s="587"/>
      <c r="E97" s="587"/>
      <c r="F97" s="587"/>
      <c r="G97" s="587"/>
      <c r="H97" s="587"/>
      <c r="I97" s="587"/>
      <c r="J97" s="587"/>
      <c r="K97" s="587"/>
      <c r="L97" s="587"/>
      <c r="M97" s="587"/>
      <c r="N97" s="587"/>
      <c r="O97" s="587"/>
      <c r="P97" s="587"/>
      <c r="Q97" s="587"/>
      <c r="R97" s="587"/>
      <c r="S97" s="587"/>
      <c r="T97" s="587"/>
      <c r="U97" s="587"/>
      <c r="V97" s="587"/>
      <c r="W97" s="587"/>
      <c r="X97" s="587"/>
      <c r="Y97" s="587"/>
      <c r="Z97" s="587"/>
      <c r="AA97" s="587"/>
      <c r="AB97" s="587"/>
      <c r="AC97" s="587"/>
      <c r="AD97" s="587"/>
      <c r="AE97" s="587"/>
      <c r="AF97" s="587"/>
      <c r="AG97" s="587"/>
      <c r="AH97" s="587"/>
      <c r="AI97" s="587"/>
      <c r="AJ97" s="587"/>
      <c r="AK97" s="587"/>
      <c r="AL97" s="587"/>
      <c r="AM97" s="587"/>
      <c r="AN97" s="587"/>
      <c r="AO97" s="587"/>
      <c r="AP97" s="587"/>
      <c r="AQ97" s="587"/>
      <c r="AR97" s="587"/>
      <c r="AS97" s="581"/>
      <c r="AT97" s="581"/>
    </row>
    <row r="98" spans="1:46" ht="12.75" customHeight="1">
      <c r="A98" s="549"/>
      <c r="C98" s="582" t="s">
        <v>445</v>
      </c>
      <c r="D98" s="1017" t="s">
        <v>446</v>
      </c>
      <c r="E98" s="1017"/>
      <c r="F98" s="1017"/>
      <c r="G98" s="1017"/>
      <c r="H98" s="1017"/>
      <c r="I98" s="1017"/>
      <c r="J98" s="1017"/>
      <c r="K98" s="1017"/>
      <c r="L98" s="1017"/>
      <c r="M98" s="1017"/>
      <c r="N98" s="1017"/>
      <c r="O98" s="1017"/>
      <c r="P98" s="1017"/>
      <c r="Q98" s="1017"/>
      <c r="R98" s="1017"/>
      <c r="S98" s="1017"/>
      <c r="T98" s="1017"/>
      <c r="U98" s="1017"/>
      <c r="V98" s="1017"/>
      <c r="W98" s="1017"/>
      <c r="X98" s="1017"/>
      <c r="Y98" s="1017"/>
      <c r="Z98" s="1017"/>
      <c r="AA98" s="1017"/>
      <c r="AB98" s="1017"/>
      <c r="AC98" s="1017"/>
      <c r="AD98" s="1017"/>
      <c r="AE98" s="1017"/>
      <c r="AF98" s="1017"/>
      <c r="AG98" s="1017"/>
      <c r="AH98" s="1017"/>
      <c r="AI98" s="1017"/>
      <c r="AJ98" s="1017"/>
      <c r="AK98" s="1017"/>
      <c r="AL98" s="1017"/>
      <c r="AM98" s="1017"/>
      <c r="AN98" s="1017"/>
      <c r="AO98" s="1017"/>
      <c r="AP98" s="1017"/>
      <c r="AQ98" s="1017"/>
      <c r="AR98" s="1017"/>
      <c r="AS98" s="581"/>
      <c r="AT98" s="581"/>
    </row>
    <row r="99" spans="1:46" ht="12.75" customHeight="1">
      <c r="A99" s="549"/>
      <c r="C99" s="582"/>
      <c r="D99" s="1017"/>
      <c r="E99" s="1017"/>
      <c r="F99" s="1017"/>
      <c r="G99" s="1017"/>
      <c r="H99" s="1017"/>
      <c r="I99" s="1017"/>
      <c r="J99" s="1017"/>
      <c r="K99" s="1017"/>
      <c r="L99" s="1017"/>
      <c r="M99" s="1017"/>
      <c r="N99" s="1017"/>
      <c r="O99" s="1017"/>
      <c r="P99" s="1017"/>
      <c r="Q99" s="1017"/>
      <c r="R99" s="1017"/>
      <c r="S99" s="1017"/>
      <c r="T99" s="1017"/>
      <c r="U99" s="1017"/>
      <c r="V99" s="1017"/>
      <c r="W99" s="1017"/>
      <c r="X99" s="1017"/>
      <c r="Y99" s="1017"/>
      <c r="Z99" s="1017"/>
      <c r="AA99" s="1017"/>
      <c r="AB99" s="1017"/>
      <c r="AC99" s="1017"/>
      <c r="AD99" s="1017"/>
      <c r="AE99" s="1017"/>
      <c r="AF99" s="1017"/>
      <c r="AG99" s="1017"/>
      <c r="AH99" s="1017"/>
      <c r="AI99" s="1017"/>
      <c r="AJ99" s="1017"/>
      <c r="AK99" s="1017"/>
      <c r="AL99" s="1017"/>
      <c r="AM99" s="1017"/>
      <c r="AN99" s="1017"/>
      <c r="AO99" s="1017"/>
      <c r="AP99" s="1017"/>
      <c r="AQ99" s="1017"/>
      <c r="AR99" s="1017"/>
      <c r="AS99" s="581"/>
      <c r="AT99" s="581"/>
    </row>
    <row r="100" spans="1:46" ht="12.75" customHeight="1">
      <c r="A100" s="549"/>
      <c r="C100" s="582"/>
      <c r="D100" s="1017"/>
      <c r="E100" s="1017"/>
      <c r="F100" s="1017"/>
      <c r="G100" s="1017"/>
      <c r="H100" s="1017"/>
      <c r="I100" s="1017"/>
      <c r="J100" s="1017"/>
      <c r="K100" s="1017"/>
      <c r="L100" s="1017"/>
      <c r="M100" s="1017"/>
      <c r="N100" s="1017"/>
      <c r="O100" s="1017"/>
      <c r="P100" s="1017"/>
      <c r="Q100" s="1017"/>
      <c r="R100" s="1017"/>
      <c r="S100" s="1017"/>
      <c r="T100" s="1017"/>
      <c r="U100" s="1017"/>
      <c r="V100" s="1017"/>
      <c r="W100" s="1017"/>
      <c r="X100" s="1017"/>
      <c r="Y100" s="1017"/>
      <c r="Z100" s="1017"/>
      <c r="AA100" s="1017"/>
      <c r="AB100" s="1017"/>
      <c r="AC100" s="1017"/>
      <c r="AD100" s="1017"/>
      <c r="AE100" s="1017"/>
      <c r="AF100" s="1017"/>
      <c r="AG100" s="1017"/>
      <c r="AH100" s="1017"/>
      <c r="AI100" s="1017"/>
      <c r="AJ100" s="1017"/>
      <c r="AK100" s="1017"/>
      <c r="AL100" s="1017"/>
      <c r="AM100" s="1017"/>
      <c r="AN100" s="1017"/>
      <c r="AO100" s="1017"/>
      <c r="AP100" s="1017"/>
      <c r="AQ100" s="1017"/>
      <c r="AR100" s="1017"/>
      <c r="AS100" s="581"/>
      <c r="AT100" s="581"/>
    </row>
    <row r="101" spans="1:46" ht="12" customHeight="1">
      <c r="A101" s="549"/>
      <c r="C101" s="584"/>
      <c r="D101" s="585"/>
      <c r="E101" s="585"/>
      <c r="F101" s="585"/>
      <c r="G101" s="585"/>
      <c r="H101" s="585"/>
      <c r="I101" s="585"/>
      <c r="J101" s="585"/>
      <c r="K101" s="585"/>
      <c r="L101" s="585"/>
      <c r="M101" s="585"/>
      <c r="N101" s="585"/>
      <c r="O101" s="585"/>
      <c r="P101" s="585"/>
      <c r="Q101" s="585"/>
      <c r="R101" s="585"/>
      <c r="S101" s="585"/>
      <c r="T101" s="585"/>
      <c r="U101" s="585"/>
      <c r="V101" s="585"/>
      <c r="W101" s="585"/>
      <c r="X101" s="585"/>
      <c r="Y101" s="585"/>
      <c r="Z101" s="585"/>
      <c r="AA101" s="585"/>
      <c r="AB101" s="585"/>
      <c r="AC101" s="585"/>
      <c r="AD101" s="585"/>
      <c r="AE101" s="585"/>
      <c r="AF101" s="585"/>
      <c r="AG101" s="585"/>
      <c r="AH101" s="585"/>
      <c r="AI101" s="585"/>
      <c r="AJ101" s="585"/>
      <c r="AK101" s="585"/>
      <c r="AL101" s="585"/>
      <c r="AM101" s="585"/>
      <c r="AN101" s="585"/>
      <c r="AO101" s="585"/>
      <c r="AP101" s="585"/>
      <c r="AQ101" s="585"/>
      <c r="AR101" s="585"/>
      <c r="AS101" s="568"/>
      <c r="AT101" s="568"/>
    </row>
    <row r="102" spans="1:46" ht="12" customHeight="1">
      <c r="A102" s="549"/>
      <c r="B102" s="589"/>
      <c r="C102" s="582" t="s">
        <v>447</v>
      </c>
      <c r="D102" s="1014" t="s">
        <v>292</v>
      </c>
      <c r="E102" s="1014"/>
      <c r="F102" s="1014"/>
      <c r="G102" s="1014"/>
      <c r="H102" s="1014"/>
      <c r="I102" s="1014"/>
      <c r="J102" s="1014"/>
      <c r="K102" s="1014"/>
      <c r="L102" s="1014"/>
      <c r="M102" s="1014"/>
      <c r="N102" s="1014"/>
      <c r="O102" s="1014"/>
      <c r="P102" s="1014"/>
      <c r="Q102" s="1014"/>
      <c r="R102" s="1014"/>
      <c r="S102" s="1014"/>
      <c r="T102" s="1014"/>
      <c r="U102" s="1014"/>
      <c r="V102" s="1014"/>
      <c r="W102" s="1014"/>
      <c r="X102" s="1014"/>
      <c r="Y102" s="1014"/>
      <c r="Z102" s="1014"/>
      <c r="AA102" s="1014"/>
      <c r="AB102" s="1014"/>
      <c r="AC102" s="1014"/>
      <c r="AD102" s="1014"/>
      <c r="AE102" s="1014"/>
      <c r="AF102" s="1014"/>
      <c r="AG102" s="1014"/>
      <c r="AH102" s="1014"/>
      <c r="AI102" s="1014"/>
      <c r="AJ102" s="1014"/>
      <c r="AK102" s="1014"/>
      <c r="AL102" s="1014"/>
      <c r="AM102" s="1014"/>
      <c r="AN102" s="1014"/>
      <c r="AO102" s="1014"/>
      <c r="AP102" s="1014"/>
      <c r="AQ102" s="1014"/>
      <c r="AR102" s="1014"/>
      <c r="AS102" s="558"/>
      <c r="AT102" s="568"/>
    </row>
    <row r="103" spans="1:46" ht="12" customHeight="1">
      <c r="A103" s="549"/>
      <c r="C103" s="584"/>
      <c r="D103" s="587"/>
      <c r="E103" s="587"/>
      <c r="F103" s="587"/>
      <c r="G103" s="587"/>
      <c r="H103" s="587"/>
      <c r="I103" s="587"/>
      <c r="J103" s="587"/>
      <c r="K103" s="587"/>
      <c r="L103" s="587"/>
      <c r="M103" s="587"/>
      <c r="N103" s="587"/>
      <c r="O103" s="587"/>
      <c r="P103" s="587"/>
      <c r="Q103" s="587"/>
      <c r="R103" s="587"/>
      <c r="S103" s="587"/>
      <c r="T103" s="587"/>
      <c r="U103" s="587"/>
      <c r="V103" s="587"/>
      <c r="W103" s="587"/>
      <c r="X103" s="587"/>
      <c r="Y103" s="587"/>
      <c r="Z103" s="587"/>
      <c r="AA103" s="587"/>
      <c r="AB103" s="587"/>
      <c r="AC103" s="587"/>
      <c r="AD103" s="587"/>
      <c r="AE103" s="587"/>
      <c r="AF103" s="587"/>
      <c r="AG103" s="587"/>
      <c r="AH103" s="587"/>
      <c r="AI103" s="587"/>
      <c r="AJ103" s="587"/>
      <c r="AK103" s="587"/>
      <c r="AL103" s="587"/>
      <c r="AM103" s="587"/>
      <c r="AN103" s="587"/>
      <c r="AO103" s="587"/>
      <c r="AP103" s="587"/>
      <c r="AQ103" s="587"/>
      <c r="AR103" s="587"/>
      <c r="AS103" s="581"/>
      <c r="AT103" s="581"/>
    </row>
    <row r="104" spans="1:46" ht="12" customHeight="1">
      <c r="A104" s="549"/>
      <c r="B104" s="580" t="s">
        <v>448</v>
      </c>
      <c r="C104" s="1014" t="s">
        <v>293</v>
      </c>
      <c r="D104" s="1014"/>
      <c r="E104" s="1014"/>
      <c r="F104" s="1014"/>
      <c r="G104" s="1014"/>
      <c r="H104" s="1014"/>
      <c r="I104" s="1014"/>
      <c r="J104" s="1014"/>
      <c r="K104" s="1014"/>
      <c r="L104" s="1014"/>
      <c r="M104" s="1014"/>
      <c r="N104" s="1014"/>
      <c r="O104" s="1014"/>
      <c r="P104" s="1014"/>
      <c r="Q104" s="1014"/>
      <c r="R104" s="1014"/>
      <c r="S104" s="1014"/>
      <c r="T104" s="1014"/>
      <c r="U104" s="1014"/>
      <c r="V104" s="1014"/>
      <c r="W104" s="1014"/>
      <c r="X104" s="1014"/>
      <c r="Y104" s="1014"/>
      <c r="Z104" s="1014"/>
      <c r="AA104" s="1014"/>
      <c r="AB104" s="1014"/>
      <c r="AC104" s="1014"/>
      <c r="AD104" s="1014"/>
      <c r="AE104" s="1014"/>
      <c r="AF104" s="1014"/>
      <c r="AG104" s="1014"/>
      <c r="AH104" s="1014"/>
      <c r="AI104" s="1014"/>
      <c r="AJ104" s="1014"/>
      <c r="AK104" s="1014"/>
      <c r="AL104" s="1014"/>
      <c r="AM104" s="1014"/>
      <c r="AN104" s="1014"/>
      <c r="AO104" s="1014"/>
      <c r="AP104" s="1014"/>
      <c r="AQ104" s="1014"/>
      <c r="AR104" s="1014"/>
      <c r="AS104" s="558"/>
    </row>
    <row r="105" spans="1:46" ht="12" customHeight="1">
      <c r="A105" s="549"/>
      <c r="C105" s="582" t="s">
        <v>449</v>
      </c>
      <c r="D105" s="1012" t="s">
        <v>450</v>
      </c>
      <c r="E105" s="1012"/>
      <c r="F105" s="1012"/>
      <c r="G105" s="1012"/>
      <c r="H105" s="1012"/>
      <c r="I105" s="1012"/>
      <c r="J105" s="1012"/>
      <c r="K105" s="1012"/>
      <c r="L105" s="1012"/>
      <c r="M105" s="1012"/>
      <c r="N105" s="1012"/>
      <c r="O105" s="1012"/>
      <c r="P105" s="1012"/>
      <c r="Q105" s="1012"/>
      <c r="R105" s="1012"/>
      <c r="S105" s="1012"/>
      <c r="T105" s="1012"/>
      <c r="U105" s="1012"/>
      <c r="V105" s="1012"/>
      <c r="W105" s="1012"/>
      <c r="X105" s="1012"/>
      <c r="Y105" s="1012"/>
      <c r="Z105" s="1012"/>
      <c r="AA105" s="1012"/>
      <c r="AB105" s="1012"/>
      <c r="AC105" s="1012"/>
      <c r="AD105" s="1012"/>
      <c r="AE105" s="1012"/>
      <c r="AF105" s="1012"/>
      <c r="AG105" s="1012"/>
      <c r="AH105" s="1012"/>
      <c r="AI105" s="1012"/>
      <c r="AJ105" s="1012"/>
      <c r="AK105" s="1012"/>
      <c r="AL105" s="1012"/>
      <c r="AM105" s="1012"/>
      <c r="AN105" s="1012"/>
      <c r="AO105" s="1012"/>
      <c r="AP105" s="1012"/>
      <c r="AQ105" s="1012"/>
      <c r="AR105" s="1012"/>
      <c r="AS105" s="583"/>
      <c r="AT105" s="583"/>
    </row>
    <row r="106" spans="1:46" ht="12" hidden="1" customHeight="1">
      <c r="A106" s="549"/>
      <c r="C106" s="584"/>
      <c r="D106" s="1012"/>
      <c r="E106" s="1012"/>
      <c r="F106" s="1012"/>
      <c r="G106" s="1012"/>
      <c r="H106" s="1012"/>
      <c r="I106" s="1012"/>
      <c r="J106" s="1012"/>
      <c r="K106" s="1012"/>
      <c r="L106" s="1012"/>
      <c r="M106" s="1012"/>
      <c r="N106" s="1012"/>
      <c r="O106" s="1012"/>
      <c r="P106" s="1012"/>
      <c r="Q106" s="1012"/>
      <c r="R106" s="1012"/>
      <c r="S106" s="1012"/>
      <c r="T106" s="1012"/>
      <c r="U106" s="1012"/>
      <c r="V106" s="1012"/>
      <c r="W106" s="1012"/>
      <c r="X106" s="1012"/>
      <c r="Y106" s="1012"/>
      <c r="Z106" s="1012"/>
      <c r="AA106" s="1012"/>
      <c r="AB106" s="1012"/>
      <c r="AC106" s="1012"/>
      <c r="AD106" s="1012"/>
      <c r="AE106" s="1012"/>
      <c r="AF106" s="1012"/>
      <c r="AG106" s="1012"/>
      <c r="AH106" s="1012"/>
      <c r="AI106" s="1012"/>
      <c r="AJ106" s="1012"/>
      <c r="AK106" s="1012"/>
      <c r="AL106" s="1012"/>
      <c r="AM106" s="1012"/>
      <c r="AN106" s="1012"/>
      <c r="AO106" s="1012"/>
      <c r="AP106" s="1012"/>
      <c r="AQ106" s="1012"/>
      <c r="AR106" s="1012"/>
      <c r="AS106" s="583"/>
      <c r="AT106" s="583"/>
    </row>
    <row r="107" spans="1:46" ht="12" customHeight="1">
      <c r="A107" s="549"/>
      <c r="C107" s="584"/>
      <c r="D107" s="590"/>
      <c r="E107" s="590"/>
      <c r="F107" s="590"/>
      <c r="G107" s="590"/>
      <c r="H107" s="590"/>
      <c r="I107" s="590"/>
      <c r="J107" s="590"/>
      <c r="K107" s="590"/>
      <c r="L107" s="590"/>
      <c r="M107" s="590"/>
      <c r="N107" s="590"/>
      <c r="O107" s="590"/>
      <c r="P107" s="590"/>
      <c r="Q107" s="590"/>
      <c r="R107" s="590"/>
      <c r="S107" s="590"/>
      <c r="T107" s="590"/>
      <c r="U107" s="590"/>
      <c r="V107" s="590"/>
      <c r="W107" s="590"/>
      <c r="X107" s="590"/>
      <c r="Y107" s="590"/>
      <c r="Z107" s="590"/>
      <c r="AA107" s="590"/>
      <c r="AB107" s="590"/>
      <c r="AC107" s="590"/>
      <c r="AD107" s="590"/>
      <c r="AE107" s="590"/>
      <c r="AF107" s="590"/>
      <c r="AG107" s="590"/>
      <c r="AH107" s="590"/>
      <c r="AI107" s="590"/>
      <c r="AJ107" s="590"/>
      <c r="AK107" s="590"/>
      <c r="AL107" s="590"/>
      <c r="AM107" s="590"/>
      <c r="AN107" s="590"/>
      <c r="AO107" s="590"/>
      <c r="AP107" s="590"/>
      <c r="AQ107" s="590"/>
      <c r="AR107" s="590"/>
      <c r="AS107" s="583"/>
      <c r="AT107" s="583"/>
    </row>
    <row r="108" spans="1:46" ht="12" customHeight="1">
      <c r="A108" s="549"/>
      <c r="C108" s="582" t="s">
        <v>451</v>
      </c>
      <c r="D108" s="1018" t="s">
        <v>452</v>
      </c>
      <c r="E108" s="1018"/>
      <c r="F108" s="1018"/>
      <c r="G108" s="1018"/>
      <c r="H108" s="1018"/>
      <c r="I108" s="1018"/>
      <c r="J108" s="1018"/>
      <c r="K108" s="1018"/>
      <c r="L108" s="1018"/>
      <c r="M108" s="1018"/>
      <c r="N108" s="1018"/>
      <c r="O108" s="1018"/>
      <c r="P108" s="1018"/>
      <c r="Q108" s="1018"/>
      <c r="R108" s="1018"/>
      <c r="S108" s="1018"/>
      <c r="T108" s="1018"/>
      <c r="U108" s="1018"/>
      <c r="V108" s="1018"/>
      <c r="W108" s="1018"/>
      <c r="X108" s="1018"/>
      <c r="Y108" s="1018"/>
      <c r="Z108" s="1018"/>
      <c r="AA108" s="1018"/>
      <c r="AB108" s="1018"/>
      <c r="AC108" s="1018"/>
      <c r="AD108" s="1018"/>
      <c r="AE108" s="1018"/>
      <c r="AF108" s="1018"/>
      <c r="AG108" s="1018"/>
      <c r="AH108" s="1018"/>
      <c r="AI108" s="1018"/>
      <c r="AJ108" s="1018"/>
      <c r="AK108" s="1018"/>
      <c r="AL108" s="1018"/>
      <c r="AM108" s="1018"/>
      <c r="AN108" s="1018"/>
      <c r="AO108" s="1018"/>
      <c r="AP108" s="1018"/>
      <c r="AQ108" s="1018"/>
      <c r="AR108" s="1018"/>
      <c r="AS108" s="583"/>
      <c r="AT108" s="583"/>
    </row>
    <row r="109" spans="1:46" ht="12" customHeight="1">
      <c r="A109" s="549"/>
      <c r="C109" s="584"/>
      <c r="D109" s="1018"/>
      <c r="E109" s="1018"/>
      <c r="F109" s="1018"/>
      <c r="G109" s="1018"/>
      <c r="H109" s="1018"/>
      <c r="I109" s="1018"/>
      <c r="J109" s="1018"/>
      <c r="K109" s="1018"/>
      <c r="L109" s="1018"/>
      <c r="M109" s="1018"/>
      <c r="N109" s="1018"/>
      <c r="O109" s="1018"/>
      <c r="P109" s="1018"/>
      <c r="Q109" s="1018"/>
      <c r="R109" s="1018"/>
      <c r="S109" s="1018"/>
      <c r="T109" s="1018"/>
      <c r="U109" s="1018"/>
      <c r="V109" s="1018"/>
      <c r="W109" s="1018"/>
      <c r="X109" s="1018"/>
      <c r="Y109" s="1018"/>
      <c r="Z109" s="1018"/>
      <c r="AA109" s="1018"/>
      <c r="AB109" s="1018"/>
      <c r="AC109" s="1018"/>
      <c r="AD109" s="1018"/>
      <c r="AE109" s="1018"/>
      <c r="AF109" s="1018"/>
      <c r="AG109" s="1018"/>
      <c r="AH109" s="1018"/>
      <c r="AI109" s="1018"/>
      <c r="AJ109" s="1018"/>
      <c r="AK109" s="1018"/>
      <c r="AL109" s="1018"/>
      <c r="AM109" s="1018"/>
      <c r="AN109" s="1018"/>
      <c r="AO109" s="1018"/>
      <c r="AP109" s="1018"/>
      <c r="AQ109" s="1018"/>
      <c r="AR109" s="1018"/>
      <c r="AS109" s="568"/>
      <c r="AT109" s="568"/>
    </row>
    <row r="110" spans="1:46" ht="12" customHeight="1">
      <c r="A110" s="549"/>
      <c r="C110" s="584"/>
      <c r="D110" s="591"/>
      <c r="E110" s="591"/>
      <c r="F110" s="591"/>
      <c r="G110" s="591"/>
      <c r="H110" s="591"/>
      <c r="I110" s="591"/>
      <c r="J110" s="591"/>
      <c r="K110" s="591"/>
      <c r="L110" s="591"/>
      <c r="M110" s="591"/>
      <c r="N110" s="591"/>
      <c r="O110" s="591"/>
      <c r="P110" s="591"/>
      <c r="Q110" s="591"/>
      <c r="R110" s="591"/>
      <c r="S110" s="591"/>
      <c r="T110" s="591"/>
      <c r="U110" s="591"/>
      <c r="V110" s="591"/>
      <c r="W110" s="591"/>
      <c r="X110" s="591"/>
      <c r="Y110" s="591"/>
      <c r="Z110" s="591"/>
      <c r="AA110" s="591"/>
      <c r="AB110" s="591"/>
      <c r="AC110" s="591"/>
      <c r="AD110" s="591"/>
      <c r="AE110" s="591"/>
      <c r="AF110" s="591"/>
      <c r="AG110" s="591"/>
      <c r="AH110" s="591"/>
      <c r="AI110" s="591"/>
      <c r="AJ110" s="591"/>
      <c r="AK110" s="591"/>
      <c r="AL110" s="591"/>
      <c r="AM110" s="591"/>
      <c r="AN110" s="591"/>
      <c r="AO110" s="591"/>
      <c r="AP110" s="591"/>
      <c r="AQ110" s="591"/>
      <c r="AR110" s="591"/>
      <c r="AS110" s="568"/>
      <c r="AT110" s="568"/>
    </row>
    <row r="111" spans="1:46" ht="12" customHeight="1">
      <c r="A111" s="549"/>
      <c r="C111" s="582" t="s">
        <v>453</v>
      </c>
      <c r="D111" s="1014" t="s">
        <v>294</v>
      </c>
      <c r="E111" s="1014"/>
      <c r="F111" s="1014"/>
      <c r="G111" s="1014"/>
      <c r="H111" s="1014"/>
      <c r="I111" s="1014"/>
      <c r="J111" s="1014"/>
      <c r="K111" s="1014"/>
      <c r="L111" s="1014"/>
      <c r="M111" s="1014"/>
      <c r="N111" s="1014"/>
      <c r="O111" s="1014"/>
      <c r="P111" s="1014"/>
      <c r="Q111" s="1014"/>
      <c r="R111" s="1014"/>
      <c r="S111" s="1014"/>
      <c r="T111" s="1014"/>
      <c r="U111" s="1014"/>
      <c r="V111" s="1014"/>
      <c r="W111" s="1014"/>
      <c r="X111" s="1014"/>
      <c r="Y111" s="1014"/>
      <c r="Z111" s="1014"/>
      <c r="AA111" s="1014"/>
      <c r="AB111" s="1014"/>
      <c r="AC111" s="1014"/>
      <c r="AD111" s="1014"/>
      <c r="AE111" s="1014"/>
      <c r="AF111" s="1014"/>
      <c r="AG111" s="1014"/>
      <c r="AH111" s="1014"/>
      <c r="AI111" s="1014"/>
      <c r="AJ111" s="1014"/>
      <c r="AK111" s="1014"/>
      <c r="AL111" s="1014"/>
      <c r="AM111" s="1014"/>
      <c r="AN111" s="1014"/>
      <c r="AO111" s="1014"/>
      <c r="AP111" s="1014"/>
      <c r="AQ111" s="1014"/>
      <c r="AR111" s="1014"/>
      <c r="AS111" s="558"/>
      <c r="AT111" s="568"/>
    </row>
    <row r="112" spans="1:46" ht="12" customHeight="1">
      <c r="A112" s="549"/>
      <c r="C112" s="584"/>
      <c r="D112" s="585"/>
      <c r="E112" s="585"/>
      <c r="F112" s="585"/>
      <c r="G112" s="585"/>
      <c r="H112" s="585"/>
      <c r="I112" s="585"/>
      <c r="J112" s="585"/>
      <c r="K112" s="585"/>
      <c r="L112" s="585"/>
      <c r="M112" s="585"/>
      <c r="N112" s="585"/>
      <c r="O112" s="585"/>
      <c r="P112" s="585"/>
      <c r="Q112" s="585"/>
      <c r="R112" s="585"/>
      <c r="S112" s="585"/>
      <c r="T112" s="585"/>
      <c r="U112" s="585"/>
      <c r="V112" s="585"/>
      <c r="W112" s="585"/>
      <c r="X112" s="585"/>
      <c r="Y112" s="585"/>
      <c r="Z112" s="585"/>
      <c r="AA112" s="585"/>
      <c r="AB112" s="585"/>
      <c r="AC112" s="585"/>
      <c r="AD112" s="585"/>
      <c r="AE112" s="585"/>
      <c r="AF112" s="585"/>
      <c r="AG112" s="585"/>
      <c r="AH112" s="585"/>
      <c r="AI112" s="585"/>
      <c r="AJ112" s="585"/>
      <c r="AK112" s="585"/>
      <c r="AL112" s="585"/>
      <c r="AM112" s="585"/>
      <c r="AN112" s="585"/>
      <c r="AO112" s="585"/>
      <c r="AP112" s="585"/>
      <c r="AQ112" s="585"/>
      <c r="AR112" s="585"/>
      <c r="AS112" s="568"/>
      <c r="AT112" s="568"/>
    </row>
    <row r="113" spans="1:46" ht="12" customHeight="1">
      <c r="A113" s="549"/>
      <c r="C113" s="582" t="s">
        <v>442</v>
      </c>
      <c r="D113" s="1014" t="s">
        <v>295</v>
      </c>
      <c r="E113" s="1014"/>
      <c r="F113" s="1014"/>
      <c r="G113" s="1014"/>
      <c r="H113" s="1014"/>
      <c r="I113" s="1014"/>
      <c r="J113" s="1014"/>
      <c r="K113" s="1014"/>
      <c r="L113" s="1014"/>
      <c r="M113" s="1014"/>
      <c r="N113" s="1014"/>
      <c r="O113" s="1014"/>
      <c r="P113" s="1014"/>
      <c r="Q113" s="1014"/>
      <c r="R113" s="1014"/>
      <c r="S113" s="1014"/>
      <c r="T113" s="1014"/>
      <c r="U113" s="1014"/>
      <c r="V113" s="1014"/>
      <c r="W113" s="1014"/>
      <c r="X113" s="1014"/>
      <c r="Y113" s="1014"/>
      <c r="Z113" s="1014"/>
      <c r="AA113" s="1014"/>
      <c r="AB113" s="1014"/>
      <c r="AC113" s="1014"/>
      <c r="AD113" s="1014"/>
      <c r="AE113" s="1014"/>
      <c r="AF113" s="1014"/>
      <c r="AG113" s="1014"/>
      <c r="AH113" s="1014"/>
      <c r="AI113" s="1014"/>
      <c r="AJ113" s="1014"/>
      <c r="AK113" s="1014"/>
      <c r="AL113" s="1014"/>
      <c r="AM113" s="1014"/>
      <c r="AN113" s="1014"/>
      <c r="AO113" s="1014"/>
      <c r="AP113" s="1014"/>
      <c r="AQ113" s="1014"/>
      <c r="AR113" s="1014"/>
      <c r="AS113" s="558"/>
      <c r="AT113" s="568"/>
    </row>
    <row r="114" spans="1:46" ht="12" customHeight="1">
      <c r="A114" s="549"/>
      <c r="C114" s="584"/>
      <c r="D114" s="585"/>
      <c r="E114" s="585"/>
      <c r="F114" s="585"/>
      <c r="G114" s="585"/>
      <c r="H114" s="585"/>
      <c r="I114" s="585"/>
      <c r="J114" s="585"/>
      <c r="K114" s="585"/>
      <c r="L114" s="585"/>
      <c r="M114" s="585"/>
      <c r="N114" s="585"/>
      <c r="O114" s="585"/>
      <c r="P114" s="585"/>
      <c r="Q114" s="585"/>
      <c r="R114" s="585"/>
      <c r="S114" s="585"/>
      <c r="T114" s="585"/>
      <c r="U114" s="585"/>
      <c r="V114" s="585"/>
      <c r="W114" s="585"/>
      <c r="X114" s="585"/>
      <c r="Y114" s="585"/>
      <c r="Z114" s="585"/>
      <c r="AA114" s="585"/>
      <c r="AB114" s="585"/>
      <c r="AC114" s="585"/>
      <c r="AD114" s="585"/>
      <c r="AE114" s="585"/>
      <c r="AF114" s="585"/>
      <c r="AG114" s="585"/>
      <c r="AH114" s="585"/>
      <c r="AI114" s="585"/>
      <c r="AJ114" s="585"/>
      <c r="AK114" s="585"/>
      <c r="AL114" s="585"/>
      <c r="AM114" s="585"/>
      <c r="AN114" s="585"/>
      <c r="AO114" s="585"/>
      <c r="AP114" s="585"/>
      <c r="AQ114" s="585"/>
      <c r="AR114" s="585"/>
      <c r="AS114" s="558"/>
      <c r="AT114" s="568"/>
    </row>
    <row r="115" spans="1:46" ht="12" customHeight="1">
      <c r="A115" s="549"/>
      <c r="B115" s="580" t="s">
        <v>454</v>
      </c>
      <c r="C115" s="1014" t="s">
        <v>296</v>
      </c>
      <c r="D115" s="1014"/>
      <c r="E115" s="1014"/>
      <c r="F115" s="1014"/>
      <c r="G115" s="1014"/>
      <c r="H115" s="1014"/>
      <c r="I115" s="1014"/>
      <c r="J115" s="1014"/>
      <c r="K115" s="1014"/>
      <c r="L115" s="1014"/>
      <c r="M115" s="1014"/>
      <c r="N115" s="1014"/>
      <c r="O115" s="1014"/>
      <c r="P115" s="1014"/>
      <c r="Q115" s="1014"/>
      <c r="R115" s="1014"/>
      <c r="S115" s="1014"/>
      <c r="T115" s="1014"/>
      <c r="U115" s="1014"/>
      <c r="V115" s="1014"/>
      <c r="W115" s="1014"/>
      <c r="X115" s="1014"/>
      <c r="Y115" s="1014"/>
      <c r="Z115" s="1014"/>
      <c r="AA115" s="1014"/>
      <c r="AB115" s="1014"/>
      <c r="AC115" s="1014"/>
      <c r="AD115" s="1014"/>
      <c r="AE115" s="1014"/>
      <c r="AF115" s="1014"/>
      <c r="AG115" s="1014"/>
      <c r="AH115" s="1014"/>
      <c r="AI115" s="1014"/>
      <c r="AJ115" s="1014"/>
      <c r="AK115" s="1014"/>
      <c r="AL115" s="1014"/>
      <c r="AM115" s="1014"/>
      <c r="AN115" s="1014"/>
      <c r="AO115" s="1014"/>
      <c r="AP115" s="1014"/>
      <c r="AQ115" s="1014"/>
      <c r="AR115" s="1014"/>
      <c r="AS115" s="568"/>
    </row>
    <row r="116" spans="1:46" ht="12" customHeight="1">
      <c r="A116" s="549"/>
      <c r="C116" s="582" t="s">
        <v>455</v>
      </c>
      <c r="D116" s="1012" t="s">
        <v>456</v>
      </c>
      <c r="E116" s="1012"/>
      <c r="F116" s="1012"/>
      <c r="G116" s="1012"/>
      <c r="H116" s="1012"/>
      <c r="I116" s="1012"/>
      <c r="J116" s="1012"/>
      <c r="K116" s="1012"/>
      <c r="L116" s="1012"/>
      <c r="M116" s="1012"/>
      <c r="N116" s="1012"/>
      <c r="O116" s="1012"/>
      <c r="P116" s="1012"/>
      <c r="Q116" s="1012"/>
      <c r="R116" s="1012"/>
      <c r="S116" s="1012"/>
      <c r="T116" s="1012"/>
      <c r="U116" s="1012"/>
      <c r="V116" s="1012"/>
      <c r="W116" s="1012"/>
      <c r="X116" s="1012"/>
      <c r="Y116" s="1012"/>
      <c r="Z116" s="1012"/>
      <c r="AA116" s="1012"/>
      <c r="AB116" s="1012"/>
      <c r="AC116" s="1012"/>
      <c r="AD116" s="1012"/>
      <c r="AE116" s="1012"/>
      <c r="AF116" s="1012"/>
      <c r="AG116" s="1012"/>
      <c r="AH116" s="1012"/>
      <c r="AI116" s="1012"/>
      <c r="AJ116" s="1012"/>
      <c r="AK116" s="1012"/>
      <c r="AL116" s="1012"/>
      <c r="AM116" s="1012"/>
      <c r="AN116" s="1012"/>
      <c r="AO116" s="1012"/>
      <c r="AP116" s="1012"/>
      <c r="AQ116" s="1012"/>
      <c r="AR116" s="1012"/>
      <c r="AS116" s="583"/>
      <c r="AT116" s="568"/>
    </row>
    <row r="117" spans="1:46" ht="12.75" customHeight="1">
      <c r="A117" s="549"/>
      <c r="C117" s="584"/>
      <c r="D117" s="1012"/>
      <c r="E117" s="1012"/>
      <c r="F117" s="1012"/>
      <c r="G117" s="1012"/>
      <c r="H117" s="1012"/>
      <c r="I117" s="1012"/>
      <c r="J117" s="1012"/>
      <c r="K117" s="1012"/>
      <c r="L117" s="1012"/>
      <c r="M117" s="1012"/>
      <c r="N117" s="1012"/>
      <c r="O117" s="1012"/>
      <c r="P117" s="1012"/>
      <c r="Q117" s="1012"/>
      <c r="R117" s="1012"/>
      <c r="S117" s="1012"/>
      <c r="T117" s="1012"/>
      <c r="U117" s="1012"/>
      <c r="V117" s="1012"/>
      <c r="W117" s="1012"/>
      <c r="X117" s="1012"/>
      <c r="Y117" s="1012"/>
      <c r="Z117" s="1012"/>
      <c r="AA117" s="1012"/>
      <c r="AB117" s="1012"/>
      <c r="AC117" s="1012"/>
      <c r="AD117" s="1012"/>
      <c r="AE117" s="1012"/>
      <c r="AF117" s="1012"/>
      <c r="AG117" s="1012"/>
      <c r="AH117" s="1012"/>
      <c r="AI117" s="1012"/>
      <c r="AJ117" s="1012"/>
      <c r="AK117" s="1012"/>
      <c r="AL117" s="1012"/>
      <c r="AM117" s="1012"/>
      <c r="AN117" s="1012"/>
      <c r="AO117" s="1012"/>
      <c r="AP117" s="1012"/>
      <c r="AQ117" s="1012"/>
      <c r="AR117" s="1012"/>
      <c r="AS117" s="558"/>
      <c r="AT117" s="568"/>
    </row>
    <row r="118" spans="1:46" ht="12" customHeight="1">
      <c r="A118" s="549"/>
      <c r="C118" s="584"/>
      <c r="D118" s="590"/>
      <c r="E118" s="590"/>
      <c r="F118" s="590"/>
      <c r="G118" s="590"/>
      <c r="H118" s="590"/>
      <c r="I118" s="590"/>
      <c r="J118" s="590"/>
      <c r="K118" s="590"/>
      <c r="L118" s="590"/>
      <c r="M118" s="590"/>
      <c r="N118" s="590"/>
      <c r="O118" s="590"/>
      <c r="P118" s="590"/>
      <c r="Q118" s="590"/>
      <c r="R118" s="590"/>
      <c r="S118" s="590"/>
      <c r="T118" s="590"/>
      <c r="U118" s="590"/>
      <c r="V118" s="590"/>
      <c r="W118" s="590"/>
      <c r="X118" s="590"/>
      <c r="Y118" s="590"/>
      <c r="Z118" s="590"/>
      <c r="AA118" s="590"/>
      <c r="AB118" s="590"/>
      <c r="AC118" s="590"/>
      <c r="AD118" s="590"/>
      <c r="AE118" s="590"/>
      <c r="AF118" s="590"/>
      <c r="AG118" s="590"/>
      <c r="AH118" s="590"/>
      <c r="AI118" s="590"/>
      <c r="AJ118" s="590"/>
      <c r="AK118" s="590"/>
      <c r="AL118" s="590"/>
      <c r="AM118" s="590"/>
      <c r="AN118" s="590"/>
      <c r="AO118" s="590"/>
      <c r="AP118" s="590"/>
      <c r="AQ118" s="590"/>
      <c r="AR118" s="590"/>
      <c r="AS118" s="558"/>
      <c r="AT118" s="568"/>
    </row>
    <row r="119" spans="1:46" ht="12" customHeight="1">
      <c r="A119" s="549"/>
      <c r="C119" s="582" t="s">
        <v>457</v>
      </c>
      <c r="D119" s="1015" t="s">
        <v>458</v>
      </c>
      <c r="E119" s="1015"/>
      <c r="F119" s="1015"/>
      <c r="G119" s="1015"/>
      <c r="H119" s="1015"/>
      <c r="I119" s="1015"/>
      <c r="J119" s="1015"/>
      <c r="K119" s="1015"/>
      <c r="L119" s="1015"/>
      <c r="M119" s="1015"/>
      <c r="N119" s="1015"/>
      <c r="O119" s="1015"/>
      <c r="P119" s="1015"/>
      <c r="Q119" s="1015"/>
      <c r="R119" s="1015"/>
      <c r="S119" s="1015"/>
      <c r="T119" s="1015"/>
      <c r="U119" s="1015"/>
      <c r="V119" s="1015"/>
      <c r="W119" s="1015"/>
      <c r="X119" s="1015"/>
      <c r="Y119" s="1015"/>
      <c r="Z119" s="1015"/>
      <c r="AA119" s="1015"/>
      <c r="AB119" s="1015"/>
      <c r="AC119" s="1015"/>
      <c r="AD119" s="1015"/>
      <c r="AE119" s="1015"/>
      <c r="AF119" s="1015"/>
      <c r="AG119" s="1015"/>
      <c r="AH119" s="1015"/>
      <c r="AI119" s="1015"/>
      <c r="AJ119" s="1015"/>
      <c r="AK119" s="1015"/>
      <c r="AL119" s="1015"/>
      <c r="AM119" s="1015"/>
      <c r="AN119" s="1015"/>
      <c r="AO119" s="1015"/>
      <c r="AP119" s="1015"/>
      <c r="AQ119" s="1015"/>
      <c r="AR119" s="1015"/>
      <c r="AS119" s="558"/>
      <c r="AT119" s="568"/>
    </row>
    <row r="120" spans="1:46" ht="12" customHeight="1">
      <c r="A120" s="549"/>
      <c r="C120" s="584"/>
      <c r="D120" s="590"/>
      <c r="E120" s="590"/>
      <c r="F120" s="590"/>
      <c r="G120" s="590"/>
      <c r="H120" s="590"/>
      <c r="I120" s="590"/>
      <c r="J120" s="590"/>
      <c r="K120" s="590"/>
      <c r="L120" s="590"/>
      <c r="M120" s="590"/>
      <c r="N120" s="590"/>
      <c r="O120" s="590"/>
      <c r="P120" s="590"/>
      <c r="Q120" s="590"/>
      <c r="R120" s="590"/>
      <c r="S120" s="590"/>
      <c r="T120" s="590"/>
      <c r="U120" s="590"/>
      <c r="V120" s="590"/>
      <c r="W120" s="590"/>
      <c r="X120" s="590"/>
      <c r="Y120" s="590"/>
      <c r="Z120" s="590"/>
      <c r="AA120" s="590"/>
      <c r="AB120" s="590"/>
      <c r="AC120" s="590"/>
      <c r="AD120" s="590"/>
      <c r="AE120" s="590"/>
      <c r="AF120" s="590"/>
      <c r="AG120" s="590"/>
      <c r="AH120" s="590"/>
      <c r="AI120" s="590"/>
      <c r="AJ120" s="590"/>
      <c r="AK120" s="590"/>
      <c r="AL120" s="590"/>
      <c r="AM120" s="590"/>
      <c r="AN120" s="590"/>
      <c r="AO120" s="590"/>
      <c r="AP120" s="590"/>
      <c r="AQ120" s="590"/>
      <c r="AR120" s="590"/>
      <c r="AS120" s="558"/>
      <c r="AT120" s="568"/>
    </row>
    <row r="121" spans="1:46" ht="12" customHeight="1">
      <c r="A121" s="549"/>
      <c r="C121" s="582" t="s">
        <v>453</v>
      </c>
      <c r="D121" s="1014" t="s">
        <v>459</v>
      </c>
      <c r="E121" s="1014"/>
      <c r="F121" s="1014"/>
      <c r="G121" s="1014"/>
      <c r="H121" s="1014"/>
      <c r="I121" s="1014"/>
      <c r="J121" s="1014"/>
      <c r="K121" s="1014"/>
      <c r="L121" s="1014"/>
      <c r="M121" s="1014"/>
      <c r="N121" s="1014"/>
      <c r="O121" s="1014"/>
      <c r="P121" s="1014"/>
      <c r="Q121" s="1014"/>
      <c r="R121" s="1014"/>
      <c r="S121" s="1014"/>
      <c r="T121" s="1014"/>
      <c r="U121" s="1014"/>
      <c r="V121" s="1014"/>
      <c r="W121" s="1014"/>
      <c r="X121" s="1014"/>
      <c r="Y121" s="1014"/>
      <c r="Z121" s="1014"/>
      <c r="AA121" s="1014"/>
      <c r="AB121" s="1014"/>
      <c r="AC121" s="1014"/>
      <c r="AD121" s="1014"/>
      <c r="AE121" s="1014"/>
      <c r="AF121" s="1014"/>
      <c r="AG121" s="1014"/>
      <c r="AH121" s="1014"/>
      <c r="AI121" s="1014"/>
      <c r="AJ121" s="1014"/>
      <c r="AK121" s="1014"/>
      <c r="AL121" s="1014"/>
      <c r="AM121" s="1014"/>
      <c r="AN121" s="1014"/>
      <c r="AO121" s="1014"/>
      <c r="AP121" s="1014"/>
      <c r="AQ121" s="1014"/>
      <c r="AR121" s="1014"/>
      <c r="AS121" s="558"/>
      <c r="AT121" s="568"/>
    </row>
    <row r="122" spans="1:46" ht="12" customHeight="1">
      <c r="A122" s="549"/>
      <c r="C122" s="584"/>
      <c r="D122" s="585"/>
      <c r="E122" s="585"/>
      <c r="F122" s="585"/>
      <c r="G122" s="585"/>
      <c r="H122" s="585"/>
      <c r="I122" s="585"/>
      <c r="J122" s="585"/>
      <c r="K122" s="585"/>
      <c r="L122" s="585"/>
      <c r="M122" s="585"/>
      <c r="N122" s="585"/>
      <c r="O122" s="585"/>
      <c r="P122" s="585"/>
      <c r="Q122" s="585"/>
      <c r="R122" s="585"/>
      <c r="S122" s="585"/>
      <c r="T122" s="585"/>
      <c r="U122" s="585"/>
      <c r="V122" s="585"/>
      <c r="W122" s="585"/>
      <c r="X122" s="585"/>
      <c r="Y122" s="585"/>
      <c r="Z122" s="585"/>
      <c r="AA122" s="585"/>
      <c r="AB122" s="585"/>
      <c r="AC122" s="585"/>
      <c r="AD122" s="585"/>
      <c r="AE122" s="585"/>
      <c r="AF122" s="585"/>
      <c r="AG122" s="585"/>
      <c r="AH122" s="585"/>
      <c r="AI122" s="585"/>
      <c r="AJ122" s="585"/>
      <c r="AK122" s="585"/>
      <c r="AL122" s="585"/>
      <c r="AM122" s="585"/>
      <c r="AN122" s="585"/>
      <c r="AO122" s="585"/>
      <c r="AP122" s="585"/>
      <c r="AQ122" s="585"/>
      <c r="AR122" s="585"/>
      <c r="AS122" s="558"/>
      <c r="AT122" s="568"/>
    </row>
    <row r="123" spans="1:46" ht="12" customHeight="1">
      <c r="A123" s="549"/>
      <c r="B123" s="580" t="s">
        <v>460</v>
      </c>
      <c r="C123" s="1016" t="s">
        <v>461</v>
      </c>
      <c r="D123" s="1016"/>
      <c r="E123" s="1016"/>
      <c r="F123" s="1016"/>
      <c r="G123" s="1016"/>
      <c r="H123" s="1016"/>
      <c r="I123" s="1016"/>
      <c r="J123" s="1016"/>
      <c r="K123" s="1016"/>
      <c r="L123" s="1016"/>
      <c r="M123" s="1016"/>
      <c r="N123" s="1016"/>
      <c r="O123" s="1016"/>
      <c r="P123" s="1016"/>
      <c r="Q123" s="1016"/>
      <c r="R123" s="1016"/>
      <c r="S123" s="1016"/>
      <c r="T123" s="1016"/>
      <c r="U123" s="1016"/>
      <c r="V123" s="1016"/>
      <c r="W123" s="1016"/>
      <c r="X123" s="1016"/>
      <c r="Y123" s="1016"/>
      <c r="Z123" s="1016"/>
      <c r="AA123" s="1016"/>
      <c r="AB123" s="1016"/>
      <c r="AC123" s="1016"/>
      <c r="AD123" s="1016"/>
      <c r="AE123" s="1016"/>
      <c r="AF123" s="1016"/>
      <c r="AG123" s="1016"/>
      <c r="AH123" s="1016"/>
      <c r="AI123" s="1016"/>
      <c r="AJ123" s="1016"/>
      <c r="AK123" s="1016"/>
      <c r="AL123" s="1016"/>
      <c r="AM123" s="1016"/>
      <c r="AN123" s="1016"/>
      <c r="AO123" s="1016"/>
      <c r="AP123" s="1016"/>
      <c r="AQ123" s="1016"/>
      <c r="AR123" s="1016"/>
      <c r="AS123" s="583"/>
      <c r="AT123" s="568"/>
    </row>
    <row r="124" spans="1:46" ht="12" customHeight="1">
      <c r="A124" s="549"/>
      <c r="C124" s="1016"/>
      <c r="D124" s="1016"/>
      <c r="E124" s="1016"/>
      <c r="F124" s="1016"/>
      <c r="G124" s="1016"/>
      <c r="H124" s="1016"/>
      <c r="I124" s="1016"/>
      <c r="J124" s="1016"/>
      <c r="K124" s="1016"/>
      <c r="L124" s="1016"/>
      <c r="M124" s="1016"/>
      <c r="N124" s="1016"/>
      <c r="O124" s="1016"/>
      <c r="P124" s="1016"/>
      <c r="Q124" s="1016"/>
      <c r="R124" s="1016"/>
      <c r="S124" s="1016"/>
      <c r="T124" s="1016"/>
      <c r="U124" s="1016"/>
      <c r="V124" s="1016"/>
      <c r="W124" s="1016"/>
      <c r="X124" s="1016"/>
      <c r="Y124" s="1016"/>
      <c r="Z124" s="1016"/>
      <c r="AA124" s="1016"/>
      <c r="AB124" s="1016"/>
      <c r="AC124" s="1016"/>
      <c r="AD124" s="1016"/>
      <c r="AE124" s="1016"/>
      <c r="AF124" s="1016"/>
      <c r="AG124" s="1016"/>
      <c r="AH124" s="1016"/>
      <c r="AI124" s="1016"/>
      <c r="AJ124" s="1016"/>
      <c r="AK124" s="1016"/>
      <c r="AL124" s="1016"/>
      <c r="AM124" s="1016"/>
      <c r="AN124" s="1016"/>
      <c r="AO124" s="1016"/>
      <c r="AP124" s="1016"/>
      <c r="AQ124" s="1016"/>
      <c r="AR124" s="1016"/>
      <c r="AS124" s="583"/>
      <c r="AT124" s="568"/>
    </row>
    <row r="125" spans="1:46" ht="12" customHeight="1">
      <c r="A125" s="549"/>
      <c r="C125" s="592"/>
      <c r="D125" s="592"/>
      <c r="E125" s="592"/>
      <c r="F125" s="592"/>
      <c r="G125" s="592"/>
      <c r="H125" s="592"/>
      <c r="I125" s="592"/>
      <c r="J125" s="592"/>
      <c r="K125" s="592"/>
      <c r="L125" s="592"/>
      <c r="M125" s="592"/>
      <c r="N125" s="592"/>
      <c r="O125" s="592"/>
      <c r="P125" s="592"/>
      <c r="Q125" s="592"/>
      <c r="R125" s="592"/>
      <c r="S125" s="592"/>
      <c r="T125" s="592"/>
      <c r="U125" s="592"/>
      <c r="V125" s="592"/>
      <c r="W125" s="592"/>
      <c r="X125" s="592"/>
      <c r="Y125" s="592"/>
      <c r="Z125" s="592"/>
      <c r="AA125" s="592"/>
      <c r="AB125" s="592"/>
      <c r="AC125" s="592"/>
      <c r="AD125" s="592"/>
      <c r="AE125" s="592"/>
      <c r="AF125" s="592"/>
      <c r="AG125" s="592"/>
      <c r="AH125" s="592"/>
      <c r="AI125" s="592"/>
      <c r="AJ125" s="592"/>
      <c r="AK125" s="592"/>
      <c r="AL125" s="592"/>
      <c r="AM125" s="592"/>
      <c r="AN125" s="592"/>
      <c r="AO125" s="592"/>
      <c r="AP125" s="592"/>
      <c r="AQ125" s="592"/>
      <c r="AR125" s="592"/>
      <c r="AS125" s="583"/>
      <c r="AT125" s="568"/>
    </row>
    <row r="126" spans="1:46" ht="12" customHeight="1">
      <c r="A126" s="549"/>
      <c r="B126" s="448" t="s">
        <v>462</v>
      </c>
      <c r="C126" s="1010" t="s">
        <v>463</v>
      </c>
      <c r="D126" s="1010"/>
      <c r="E126" s="1010"/>
      <c r="F126" s="1010"/>
      <c r="G126" s="1010"/>
      <c r="H126" s="1010"/>
      <c r="I126" s="1010"/>
      <c r="J126" s="1010"/>
      <c r="K126" s="1010"/>
      <c r="L126" s="1010"/>
      <c r="M126" s="1010"/>
      <c r="N126" s="1010"/>
      <c r="O126" s="1010"/>
      <c r="P126" s="1010"/>
      <c r="Q126" s="1010"/>
      <c r="R126" s="1010"/>
      <c r="S126" s="1010"/>
      <c r="T126" s="1010"/>
      <c r="U126" s="1010"/>
      <c r="V126" s="1010"/>
      <c r="W126" s="1010"/>
      <c r="X126" s="1010"/>
      <c r="Y126" s="1010"/>
      <c r="Z126" s="1010"/>
      <c r="AA126" s="1010"/>
      <c r="AB126" s="1010"/>
      <c r="AC126" s="1010"/>
      <c r="AD126" s="1010"/>
      <c r="AE126" s="1010"/>
      <c r="AF126" s="1010"/>
      <c r="AG126" s="1010"/>
      <c r="AH126" s="1010"/>
      <c r="AI126" s="1010"/>
      <c r="AJ126" s="1010"/>
      <c r="AK126" s="1010"/>
      <c r="AL126" s="1010"/>
      <c r="AM126" s="1010"/>
      <c r="AN126" s="1010"/>
      <c r="AO126" s="1010"/>
      <c r="AP126" s="1010"/>
      <c r="AQ126" s="1010"/>
      <c r="AR126" s="1010"/>
      <c r="AS126" s="583"/>
      <c r="AT126" s="568"/>
    </row>
    <row r="127" spans="1:46" ht="12" customHeight="1">
      <c r="A127" s="549"/>
      <c r="B127" s="593"/>
      <c r="C127" s="592"/>
      <c r="D127" s="592"/>
      <c r="E127" s="592"/>
      <c r="F127" s="592"/>
      <c r="G127" s="592"/>
      <c r="H127" s="592"/>
      <c r="I127" s="592"/>
      <c r="J127" s="592"/>
      <c r="K127" s="592"/>
      <c r="L127" s="592"/>
      <c r="M127" s="592"/>
      <c r="N127" s="592"/>
      <c r="O127" s="592"/>
      <c r="P127" s="592"/>
      <c r="Q127" s="592"/>
      <c r="R127" s="592"/>
      <c r="S127" s="592"/>
      <c r="T127" s="592"/>
      <c r="U127" s="592"/>
      <c r="V127" s="592"/>
      <c r="W127" s="592"/>
      <c r="X127" s="592"/>
      <c r="Y127" s="592"/>
      <c r="Z127" s="592"/>
      <c r="AA127" s="592"/>
      <c r="AB127" s="592"/>
      <c r="AC127" s="592"/>
      <c r="AD127" s="592"/>
      <c r="AE127" s="592"/>
      <c r="AF127" s="592"/>
      <c r="AG127" s="592"/>
      <c r="AH127" s="592"/>
      <c r="AI127" s="592"/>
      <c r="AJ127" s="592"/>
      <c r="AK127" s="592"/>
      <c r="AL127" s="592"/>
      <c r="AM127" s="592"/>
      <c r="AN127" s="592"/>
      <c r="AO127" s="592"/>
      <c r="AP127" s="592"/>
      <c r="AQ127" s="592"/>
      <c r="AR127" s="592"/>
      <c r="AS127" s="583"/>
      <c r="AT127" s="568"/>
    </row>
    <row r="128" spans="1:46" ht="12" customHeight="1">
      <c r="A128" s="549"/>
      <c r="B128" s="448" t="s">
        <v>464</v>
      </c>
      <c r="C128" s="1011" t="s">
        <v>465</v>
      </c>
      <c r="D128" s="1011"/>
      <c r="E128" s="1011"/>
      <c r="F128" s="1011"/>
      <c r="G128" s="1011"/>
      <c r="H128" s="1011"/>
      <c r="I128" s="1011"/>
      <c r="J128" s="1011"/>
      <c r="K128" s="1011"/>
      <c r="L128" s="1011"/>
      <c r="M128" s="1011"/>
      <c r="N128" s="1011"/>
      <c r="O128" s="1011"/>
      <c r="P128" s="1011"/>
      <c r="Q128" s="1011"/>
      <c r="R128" s="1011"/>
      <c r="S128" s="1011"/>
      <c r="T128" s="1011"/>
      <c r="U128" s="1011"/>
      <c r="V128" s="1011"/>
      <c r="W128" s="1011"/>
      <c r="X128" s="1011"/>
      <c r="Y128" s="1011"/>
      <c r="Z128" s="1011"/>
      <c r="AA128" s="1011"/>
      <c r="AB128" s="1011"/>
      <c r="AC128" s="1011"/>
      <c r="AD128" s="1011"/>
      <c r="AE128" s="1011"/>
      <c r="AF128" s="1011"/>
      <c r="AG128" s="1011"/>
      <c r="AH128" s="1011"/>
      <c r="AI128" s="1011"/>
      <c r="AJ128" s="1011"/>
      <c r="AK128" s="1011"/>
      <c r="AL128" s="1011"/>
      <c r="AM128" s="1011"/>
      <c r="AN128" s="1011"/>
      <c r="AO128" s="1011"/>
      <c r="AP128" s="1011"/>
      <c r="AQ128" s="1011"/>
      <c r="AR128" s="1011"/>
      <c r="AS128" s="583"/>
      <c r="AT128" s="568"/>
    </row>
    <row r="129" spans="1:46" ht="51" customHeight="1">
      <c r="A129" s="549"/>
      <c r="B129" s="448"/>
      <c r="C129" s="1011"/>
      <c r="D129" s="1011"/>
      <c r="E129" s="1011"/>
      <c r="F129" s="1011"/>
      <c r="G129" s="1011"/>
      <c r="H129" s="1011"/>
      <c r="I129" s="1011"/>
      <c r="J129" s="1011"/>
      <c r="K129" s="1011"/>
      <c r="L129" s="1011"/>
      <c r="M129" s="1011"/>
      <c r="N129" s="1011"/>
      <c r="O129" s="1011"/>
      <c r="P129" s="1011"/>
      <c r="Q129" s="1011"/>
      <c r="R129" s="1011"/>
      <c r="S129" s="1011"/>
      <c r="T129" s="1011"/>
      <c r="U129" s="1011"/>
      <c r="V129" s="1011"/>
      <c r="W129" s="1011"/>
      <c r="X129" s="1011"/>
      <c r="Y129" s="1011"/>
      <c r="Z129" s="1011"/>
      <c r="AA129" s="1011"/>
      <c r="AB129" s="1011"/>
      <c r="AC129" s="1011"/>
      <c r="AD129" s="1011"/>
      <c r="AE129" s="1011"/>
      <c r="AF129" s="1011"/>
      <c r="AG129" s="1011"/>
      <c r="AH129" s="1011"/>
      <c r="AI129" s="1011"/>
      <c r="AJ129" s="1011"/>
      <c r="AK129" s="1011"/>
      <c r="AL129" s="1011"/>
      <c r="AM129" s="1011"/>
      <c r="AN129" s="1011"/>
      <c r="AO129" s="1011"/>
      <c r="AP129" s="1011"/>
      <c r="AQ129" s="1011"/>
      <c r="AR129" s="1011"/>
      <c r="AS129" s="583"/>
      <c r="AT129" s="568"/>
    </row>
    <row r="130" spans="1:46" ht="12" customHeight="1">
      <c r="A130" s="549"/>
      <c r="B130" s="448"/>
      <c r="C130" s="592"/>
      <c r="D130" s="592"/>
      <c r="E130" s="592"/>
      <c r="F130" s="592"/>
      <c r="G130" s="592"/>
      <c r="H130" s="592"/>
      <c r="I130" s="592"/>
      <c r="J130" s="592"/>
      <c r="K130" s="592"/>
      <c r="L130" s="592"/>
      <c r="M130" s="592"/>
      <c r="N130" s="592"/>
      <c r="O130" s="592"/>
      <c r="P130" s="592"/>
      <c r="Q130" s="592"/>
      <c r="R130" s="592"/>
      <c r="S130" s="592"/>
      <c r="T130" s="592"/>
      <c r="U130" s="592"/>
      <c r="V130" s="592"/>
      <c r="W130" s="592"/>
      <c r="X130" s="592"/>
      <c r="Y130" s="592"/>
      <c r="Z130" s="592"/>
      <c r="AA130" s="592"/>
      <c r="AB130" s="592"/>
      <c r="AC130" s="592"/>
      <c r="AD130" s="592"/>
      <c r="AE130" s="592"/>
      <c r="AF130" s="592"/>
      <c r="AG130" s="592"/>
      <c r="AH130" s="592"/>
      <c r="AI130" s="592"/>
      <c r="AJ130" s="592"/>
      <c r="AK130" s="592"/>
      <c r="AL130" s="592"/>
      <c r="AM130" s="592"/>
      <c r="AN130" s="592"/>
      <c r="AO130" s="592"/>
      <c r="AP130" s="592"/>
      <c r="AQ130" s="592"/>
      <c r="AR130" s="592"/>
      <c r="AS130" s="583"/>
      <c r="AT130" s="568"/>
    </row>
    <row r="131" spans="1:46" ht="12" customHeight="1">
      <c r="A131" s="549"/>
      <c r="B131" s="580" t="s">
        <v>466</v>
      </c>
      <c r="C131" s="1012" t="s">
        <v>467</v>
      </c>
      <c r="D131" s="1012"/>
      <c r="E131" s="1012"/>
      <c r="F131" s="1012"/>
      <c r="G131" s="1012"/>
      <c r="H131" s="1012"/>
      <c r="I131" s="1012"/>
      <c r="J131" s="1012"/>
      <c r="K131" s="1012"/>
      <c r="L131" s="1012"/>
      <c r="M131" s="1012"/>
      <c r="N131" s="1012"/>
      <c r="O131" s="1012"/>
      <c r="P131" s="1012"/>
      <c r="Q131" s="1012"/>
      <c r="R131" s="1012"/>
      <c r="S131" s="1012"/>
      <c r="T131" s="1012"/>
      <c r="U131" s="1012"/>
      <c r="V131" s="1012"/>
      <c r="W131" s="1012"/>
      <c r="X131" s="1012"/>
      <c r="Y131" s="1012"/>
      <c r="Z131" s="1012"/>
      <c r="AA131" s="1012"/>
      <c r="AB131" s="1012"/>
      <c r="AC131" s="1012"/>
      <c r="AD131" s="1012"/>
      <c r="AE131" s="1012"/>
      <c r="AF131" s="1012"/>
      <c r="AG131" s="1012"/>
      <c r="AH131" s="1012"/>
      <c r="AI131" s="1012"/>
      <c r="AJ131" s="1012"/>
      <c r="AK131" s="1012"/>
      <c r="AL131" s="1012"/>
      <c r="AM131" s="1012"/>
      <c r="AN131" s="1012"/>
      <c r="AO131" s="1012"/>
      <c r="AP131" s="1012"/>
      <c r="AQ131" s="1012"/>
      <c r="AR131" s="1012"/>
      <c r="AS131" s="581"/>
    </row>
    <row r="132" spans="1:46" ht="12" customHeight="1">
      <c r="A132" s="549"/>
      <c r="B132" s="580"/>
      <c r="C132" s="1012"/>
      <c r="D132" s="1012"/>
      <c r="E132" s="1012"/>
      <c r="F132" s="1012"/>
      <c r="G132" s="1012"/>
      <c r="H132" s="1012"/>
      <c r="I132" s="1012"/>
      <c r="J132" s="1012"/>
      <c r="K132" s="1012"/>
      <c r="L132" s="1012"/>
      <c r="M132" s="1012"/>
      <c r="N132" s="1012"/>
      <c r="O132" s="1012"/>
      <c r="P132" s="1012"/>
      <c r="Q132" s="1012"/>
      <c r="R132" s="1012"/>
      <c r="S132" s="1012"/>
      <c r="T132" s="1012"/>
      <c r="U132" s="1012"/>
      <c r="V132" s="1012"/>
      <c r="W132" s="1012"/>
      <c r="X132" s="1012"/>
      <c r="Y132" s="1012"/>
      <c r="Z132" s="1012"/>
      <c r="AA132" s="1012"/>
      <c r="AB132" s="1012"/>
      <c r="AC132" s="1012"/>
      <c r="AD132" s="1012"/>
      <c r="AE132" s="1012"/>
      <c r="AF132" s="1012"/>
      <c r="AG132" s="1012"/>
      <c r="AH132" s="1012"/>
      <c r="AI132" s="1012"/>
      <c r="AJ132" s="1012"/>
      <c r="AK132" s="1012"/>
      <c r="AL132" s="1012"/>
      <c r="AM132" s="1012"/>
      <c r="AN132" s="1012"/>
      <c r="AO132" s="1012"/>
      <c r="AP132" s="1012"/>
      <c r="AQ132" s="1012"/>
      <c r="AR132" s="1012"/>
      <c r="AS132" s="581"/>
    </row>
    <row r="133" spans="1:46" ht="12" customHeight="1">
      <c r="A133" s="549"/>
      <c r="B133" s="580"/>
      <c r="C133" s="1012"/>
      <c r="D133" s="1012"/>
      <c r="E133" s="1012"/>
      <c r="F133" s="1012"/>
      <c r="G133" s="1012"/>
      <c r="H133" s="1012"/>
      <c r="I133" s="1012"/>
      <c r="J133" s="1012"/>
      <c r="K133" s="1012"/>
      <c r="L133" s="1012"/>
      <c r="M133" s="1012"/>
      <c r="N133" s="1012"/>
      <c r="O133" s="1012"/>
      <c r="P133" s="1012"/>
      <c r="Q133" s="1012"/>
      <c r="R133" s="1012"/>
      <c r="S133" s="1012"/>
      <c r="T133" s="1012"/>
      <c r="U133" s="1012"/>
      <c r="V133" s="1012"/>
      <c r="W133" s="1012"/>
      <c r="X133" s="1012"/>
      <c r="Y133" s="1012"/>
      <c r="Z133" s="1012"/>
      <c r="AA133" s="1012"/>
      <c r="AB133" s="1012"/>
      <c r="AC133" s="1012"/>
      <c r="AD133" s="1012"/>
      <c r="AE133" s="1012"/>
      <c r="AF133" s="1012"/>
      <c r="AG133" s="1012"/>
      <c r="AH133" s="1012"/>
      <c r="AI133" s="1012"/>
      <c r="AJ133" s="1012"/>
      <c r="AK133" s="1012"/>
      <c r="AL133" s="1012"/>
      <c r="AM133" s="1012"/>
      <c r="AN133" s="1012"/>
      <c r="AO133" s="1012"/>
      <c r="AP133" s="1012"/>
      <c r="AQ133" s="1012"/>
      <c r="AR133" s="1012"/>
      <c r="AS133" s="581"/>
    </row>
    <row r="134" spans="1:46" ht="14.25" customHeight="1">
      <c r="A134" s="549"/>
      <c r="B134" s="580"/>
      <c r="C134" s="1012"/>
      <c r="D134" s="1012"/>
      <c r="E134" s="1012"/>
      <c r="F134" s="1012"/>
      <c r="G134" s="1012"/>
      <c r="H134" s="1012"/>
      <c r="I134" s="1012"/>
      <c r="J134" s="1012"/>
      <c r="K134" s="1012"/>
      <c r="L134" s="1012"/>
      <c r="M134" s="1012"/>
      <c r="N134" s="1012"/>
      <c r="O134" s="1012"/>
      <c r="P134" s="1012"/>
      <c r="Q134" s="1012"/>
      <c r="R134" s="1012"/>
      <c r="S134" s="1012"/>
      <c r="T134" s="1012"/>
      <c r="U134" s="1012"/>
      <c r="V134" s="1012"/>
      <c r="W134" s="1012"/>
      <c r="X134" s="1012"/>
      <c r="Y134" s="1012"/>
      <c r="Z134" s="1012"/>
      <c r="AA134" s="1012"/>
      <c r="AB134" s="1012"/>
      <c r="AC134" s="1012"/>
      <c r="AD134" s="1012"/>
      <c r="AE134" s="1012"/>
      <c r="AF134" s="1012"/>
      <c r="AG134" s="1012"/>
      <c r="AH134" s="1012"/>
      <c r="AI134" s="1012"/>
      <c r="AJ134" s="1012"/>
      <c r="AK134" s="1012"/>
      <c r="AL134" s="1012"/>
      <c r="AM134" s="1012"/>
      <c r="AN134" s="1012"/>
      <c r="AO134" s="1012"/>
      <c r="AP134" s="1012"/>
      <c r="AQ134" s="1012"/>
      <c r="AR134" s="1012"/>
      <c r="AS134" s="581"/>
    </row>
    <row r="135" spans="1:46" ht="12" customHeight="1">
      <c r="A135" s="549"/>
      <c r="B135" s="580"/>
      <c r="C135" s="587"/>
      <c r="D135" s="587"/>
      <c r="E135" s="587"/>
      <c r="F135" s="587"/>
      <c r="G135" s="587"/>
      <c r="H135" s="587"/>
      <c r="I135" s="587"/>
      <c r="J135" s="587"/>
      <c r="K135" s="587"/>
      <c r="L135" s="587"/>
      <c r="M135" s="587"/>
      <c r="N135" s="587"/>
      <c r="O135" s="587"/>
      <c r="P135" s="587"/>
      <c r="Q135" s="587"/>
      <c r="R135" s="587"/>
      <c r="S135" s="587"/>
      <c r="T135" s="587"/>
      <c r="U135" s="587"/>
      <c r="V135" s="587"/>
      <c r="W135" s="587"/>
      <c r="X135" s="587"/>
      <c r="Y135" s="587"/>
      <c r="Z135" s="587"/>
      <c r="AA135" s="587"/>
      <c r="AB135" s="587"/>
      <c r="AC135" s="587"/>
      <c r="AD135" s="587"/>
      <c r="AE135" s="587"/>
      <c r="AF135" s="587"/>
      <c r="AG135" s="587"/>
      <c r="AH135" s="587"/>
      <c r="AI135" s="587"/>
      <c r="AJ135" s="587"/>
      <c r="AK135" s="587"/>
      <c r="AL135" s="587"/>
      <c r="AM135" s="587"/>
      <c r="AN135" s="587"/>
      <c r="AO135" s="587"/>
      <c r="AP135" s="587"/>
      <c r="AQ135" s="587"/>
      <c r="AR135" s="587"/>
      <c r="AS135" s="581"/>
    </row>
    <row r="136" spans="1:46" ht="12" customHeight="1">
      <c r="A136" s="549"/>
      <c r="B136" s="580" t="s">
        <v>468</v>
      </c>
      <c r="C136" s="1012" t="s">
        <v>469</v>
      </c>
      <c r="D136" s="1012"/>
      <c r="E136" s="1012"/>
      <c r="F136" s="1012"/>
      <c r="G136" s="1012"/>
      <c r="H136" s="1012"/>
      <c r="I136" s="1012"/>
      <c r="J136" s="1012"/>
      <c r="K136" s="1012"/>
      <c r="L136" s="1012"/>
      <c r="M136" s="1012"/>
      <c r="N136" s="1012"/>
      <c r="O136" s="1012"/>
      <c r="P136" s="1012"/>
      <c r="Q136" s="1012"/>
      <c r="R136" s="1012"/>
      <c r="S136" s="1012"/>
      <c r="T136" s="1012"/>
      <c r="U136" s="1012"/>
      <c r="V136" s="1012"/>
      <c r="W136" s="1012"/>
      <c r="X136" s="1012"/>
      <c r="Y136" s="1012"/>
      <c r="Z136" s="1012"/>
      <c r="AA136" s="1012"/>
      <c r="AB136" s="1012"/>
      <c r="AC136" s="1012"/>
      <c r="AD136" s="1012"/>
      <c r="AE136" s="1012"/>
      <c r="AF136" s="1012"/>
      <c r="AG136" s="1012"/>
      <c r="AH136" s="1012"/>
      <c r="AI136" s="1012"/>
      <c r="AJ136" s="1012"/>
      <c r="AK136" s="1012"/>
      <c r="AL136" s="1012"/>
      <c r="AM136" s="1012"/>
      <c r="AN136" s="1012"/>
      <c r="AO136" s="1012"/>
      <c r="AP136" s="1012"/>
      <c r="AQ136" s="1012"/>
      <c r="AR136" s="1012"/>
      <c r="AS136" s="581"/>
    </row>
    <row r="137" spans="1:46" ht="13.5" customHeight="1">
      <c r="A137" s="549"/>
      <c r="B137" s="580"/>
      <c r="C137" s="1012"/>
      <c r="D137" s="1012"/>
      <c r="E137" s="1012"/>
      <c r="F137" s="1012"/>
      <c r="G137" s="1012"/>
      <c r="H137" s="1012"/>
      <c r="I137" s="1012"/>
      <c r="J137" s="1012"/>
      <c r="K137" s="1012"/>
      <c r="L137" s="1012"/>
      <c r="M137" s="1012"/>
      <c r="N137" s="1012"/>
      <c r="O137" s="1012"/>
      <c r="P137" s="1012"/>
      <c r="Q137" s="1012"/>
      <c r="R137" s="1012"/>
      <c r="S137" s="1012"/>
      <c r="T137" s="1012"/>
      <c r="U137" s="1012"/>
      <c r="V137" s="1012"/>
      <c r="W137" s="1012"/>
      <c r="X137" s="1012"/>
      <c r="Y137" s="1012"/>
      <c r="Z137" s="1012"/>
      <c r="AA137" s="1012"/>
      <c r="AB137" s="1012"/>
      <c r="AC137" s="1012"/>
      <c r="AD137" s="1012"/>
      <c r="AE137" s="1012"/>
      <c r="AF137" s="1012"/>
      <c r="AG137" s="1012"/>
      <c r="AH137" s="1012"/>
      <c r="AI137" s="1012"/>
      <c r="AJ137" s="1012"/>
      <c r="AK137" s="1012"/>
      <c r="AL137" s="1012"/>
      <c r="AM137" s="1012"/>
      <c r="AN137" s="1012"/>
      <c r="AO137" s="1012"/>
      <c r="AP137" s="1012"/>
      <c r="AQ137" s="1012"/>
      <c r="AR137" s="1012"/>
      <c r="AS137" s="581"/>
    </row>
    <row r="138" spans="1:46" ht="13.5" customHeight="1">
      <c r="A138" s="549"/>
      <c r="B138" s="580"/>
      <c r="C138" s="587"/>
      <c r="D138" s="587"/>
      <c r="E138" s="587"/>
      <c r="F138" s="587"/>
      <c r="G138" s="587"/>
      <c r="H138" s="587"/>
      <c r="I138" s="587"/>
      <c r="J138" s="587"/>
      <c r="K138" s="587"/>
      <c r="L138" s="587"/>
      <c r="M138" s="587"/>
      <c r="N138" s="587"/>
      <c r="O138" s="587"/>
      <c r="P138" s="587"/>
      <c r="Q138" s="587"/>
      <c r="R138" s="587"/>
      <c r="S138" s="587"/>
      <c r="T138" s="587"/>
      <c r="U138" s="587"/>
      <c r="V138" s="587"/>
      <c r="W138" s="587"/>
      <c r="X138" s="587"/>
      <c r="Y138" s="587"/>
      <c r="Z138" s="587"/>
      <c r="AA138" s="587"/>
      <c r="AB138" s="587"/>
      <c r="AC138" s="587"/>
      <c r="AD138" s="587"/>
      <c r="AE138" s="587"/>
      <c r="AF138" s="587"/>
      <c r="AG138" s="587"/>
      <c r="AH138" s="587"/>
      <c r="AI138" s="587"/>
      <c r="AJ138" s="587"/>
      <c r="AK138" s="587"/>
      <c r="AL138" s="587"/>
      <c r="AM138" s="587"/>
      <c r="AN138" s="587"/>
      <c r="AO138" s="587"/>
      <c r="AP138" s="587"/>
      <c r="AQ138" s="587"/>
      <c r="AR138" s="587"/>
      <c r="AS138" s="581"/>
    </row>
    <row r="139" spans="1:46" ht="13.5" customHeight="1">
      <c r="A139" s="549"/>
      <c r="B139" s="580" t="s">
        <v>470</v>
      </c>
      <c r="C139" s="1012" t="s">
        <v>471</v>
      </c>
      <c r="D139" s="1012"/>
      <c r="E139" s="1012"/>
      <c r="F139" s="1012"/>
      <c r="G139" s="1012"/>
      <c r="H139" s="1012"/>
      <c r="I139" s="1012"/>
      <c r="J139" s="1012"/>
      <c r="K139" s="1012"/>
      <c r="L139" s="1012"/>
      <c r="M139" s="1012"/>
      <c r="N139" s="1012"/>
      <c r="O139" s="1012"/>
      <c r="P139" s="1012"/>
      <c r="Q139" s="1012"/>
      <c r="R139" s="1012"/>
      <c r="S139" s="1012"/>
      <c r="T139" s="1012"/>
      <c r="U139" s="1012"/>
      <c r="V139" s="1012"/>
      <c r="W139" s="1012"/>
      <c r="X139" s="1012"/>
      <c r="Y139" s="1012"/>
      <c r="Z139" s="1012"/>
      <c r="AA139" s="1012"/>
      <c r="AB139" s="1012"/>
      <c r="AC139" s="1012"/>
      <c r="AD139" s="1012"/>
      <c r="AE139" s="1012"/>
      <c r="AF139" s="1012"/>
      <c r="AG139" s="1012"/>
      <c r="AH139" s="1012"/>
      <c r="AI139" s="1012"/>
      <c r="AJ139" s="1012"/>
      <c r="AK139" s="1012"/>
      <c r="AL139" s="1012"/>
      <c r="AM139" s="1012"/>
      <c r="AN139" s="1012"/>
      <c r="AO139" s="1012"/>
      <c r="AP139" s="1012"/>
      <c r="AQ139" s="1012"/>
      <c r="AR139" s="1012"/>
      <c r="AS139" s="581"/>
    </row>
    <row r="140" spans="1:46" ht="13.5" customHeight="1">
      <c r="A140" s="549"/>
      <c r="B140" s="580"/>
      <c r="C140" s="1012"/>
      <c r="D140" s="1012"/>
      <c r="E140" s="1012"/>
      <c r="F140" s="1012"/>
      <c r="G140" s="1012"/>
      <c r="H140" s="1012"/>
      <c r="I140" s="1012"/>
      <c r="J140" s="1012"/>
      <c r="K140" s="1012"/>
      <c r="L140" s="1012"/>
      <c r="M140" s="1012"/>
      <c r="N140" s="1012"/>
      <c r="O140" s="1012"/>
      <c r="P140" s="1012"/>
      <c r="Q140" s="1012"/>
      <c r="R140" s="1012"/>
      <c r="S140" s="1012"/>
      <c r="T140" s="1012"/>
      <c r="U140" s="1012"/>
      <c r="V140" s="1012"/>
      <c r="W140" s="1012"/>
      <c r="X140" s="1012"/>
      <c r="Y140" s="1012"/>
      <c r="Z140" s="1012"/>
      <c r="AA140" s="1012"/>
      <c r="AB140" s="1012"/>
      <c r="AC140" s="1012"/>
      <c r="AD140" s="1012"/>
      <c r="AE140" s="1012"/>
      <c r="AF140" s="1012"/>
      <c r="AG140" s="1012"/>
      <c r="AH140" s="1012"/>
      <c r="AI140" s="1012"/>
      <c r="AJ140" s="1012"/>
      <c r="AK140" s="1012"/>
      <c r="AL140" s="1012"/>
      <c r="AM140" s="1012"/>
      <c r="AN140" s="1012"/>
      <c r="AO140" s="1012"/>
      <c r="AP140" s="1012"/>
      <c r="AQ140" s="1012"/>
      <c r="AR140" s="1012"/>
      <c r="AS140" s="581"/>
    </row>
    <row r="141" spans="1:46" ht="13.5" customHeight="1">
      <c r="A141" s="549"/>
      <c r="B141" s="580"/>
      <c r="C141" s="1012"/>
      <c r="D141" s="1012"/>
      <c r="E141" s="1012"/>
      <c r="F141" s="1012"/>
      <c r="G141" s="1012"/>
      <c r="H141" s="1012"/>
      <c r="I141" s="1012"/>
      <c r="J141" s="1012"/>
      <c r="K141" s="1012"/>
      <c r="L141" s="1012"/>
      <c r="M141" s="1012"/>
      <c r="N141" s="1012"/>
      <c r="O141" s="1012"/>
      <c r="P141" s="1012"/>
      <c r="Q141" s="1012"/>
      <c r="R141" s="1012"/>
      <c r="S141" s="1012"/>
      <c r="T141" s="1012"/>
      <c r="U141" s="1012"/>
      <c r="V141" s="1012"/>
      <c r="W141" s="1012"/>
      <c r="X141" s="1012"/>
      <c r="Y141" s="1012"/>
      <c r="Z141" s="1012"/>
      <c r="AA141" s="1012"/>
      <c r="AB141" s="1012"/>
      <c r="AC141" s="1012"/>
      <c r="AD141" s="1012"/>
      <c r="AE141" s="1012"/>
      <c r="AF141" s="1012"/>
      <c r="AG141" s="1012"/>
      <c r="AH141" s="1012"/>
      <c r="AI141" s="1012"/>
      <c r="AJ141" s="1012"/>
      <c r="AK141" s="1012"/>
      <c r="AL141" s="1012"/>
      <c r="AM141" s="1012"/>
      <c r="AN141" s="1012"/>
      <c r="AO141" s="1012"/>
      <c r="AP141" s="1012"/>
      <c r="AQ141" s="1012"/>
      <c r="AR141" s="1012"/>
      <c r="AS141" s="581"/>
    </row>
    <row r="142" spans="1:46" ht="12" customHeight="1">
      <c r="A142" s="549"/>
      <c r="B142" s="580"/>
      <c r="C142" s="587"/>
      <c r="D142" s="587"/>
      <c r="E142" s="587"/>
      <c r="F142" s="587"/>
      <c r="G142" s="587"/>
      <c r="H142" s="587"/>
      <c r="I142" s="587"/>
      <c r="J142" s="587"/>
      <c r="K142" s="587"/>
      <c r="L142" s="587"/>
      <c r="M142" s="587"/>
      <c r="N142" s="587"/>
      <c r="O142" s="587"/>
      <c r="P142" s="587"/>
      <c r="Q142" s="587"/>
      <c r="R142" s="587"/>
      <c r="S142" s="587"/>
      <c r="T142" s="587"/>
      <c r="U142" s="587"/>
      <c r="V142" s="587"/>
      <c r="W142" s="587"/>
      <c r="X142" s="587"/>
      <c r="Y142" s="587"/>
      <c r="Z142" s="587"/>
      <c r="AA142" s="587"/>
      <c r="AB142" s="587"/>
      <c r="AC142" s="587"/>
      <c r="AD142" s="587"/>
      <c r="AE142" s="587"/>
      <c r="AF142" s="587"/>
      <c r="AG142" s="587"/>
      <c r="AH142" s="587"/>
      <c r="AI142" s="587"/>
      <c r="AJ142" s="587"/>
      <c r="AK142" s="587"/>
      <c r="AL142" s="587"/>
      <c r="AM142" s="587"/>
      <c r="AN142" s="587"/>
      <c r="AO142" s="587"/>
      <c r="AP142" s="587"/>
      <c r="AQ142" s="587"/>
      <c r="AR142" s="587"/>
      <c r="AS142" s="581"/>
    </row>
    <row r="143" spans="1:46" ht="12" customHeight="1">
      <c r="A143" s="549"/>
      <c r="B143" s="580" t="s">
        <v>472</v>
      </c>
      <c r="C143" s="1013" t="s">
        <v>297</v>
      </c>
      <c r="D143" s="1013"/>
      <c r="E143" s="1013"/>
      <c r="F143" s="1013"/>
      <c r="G143" s="1013"/>
      <c r="H143" s="1013"/>
      <c r="I143" s="1013"/>
      <c r="J143" s="1013"/>
      <c r="K143" s="1013"/>
      <c r="L143" s="1013"/>
      <c r="M143" s="1013"/>
      <c r="N143" s="1013"/>
      <c r="O143" s="1013"/>
      <c r="P143" s="1013"/>
      <c r="Q143" s="1013"/>
      <c r="R143" s="1013"/>
      <c r="S143" s="1013"/>
      <c r="T143" s="1013"/>
      <c r="U143" s="1013"/>
      <c r="V143" s="1013"/>
      <c r="W143" s="1013"/>
      <c r="X143" s="1013"/>
      <c r="Y143" s="1013"/>
      <c r="Z143" s="1013"/>
      <c r="AA143" s="1013"/>
      <c r="AB143" s="1013"/>
      <c r="AC143" s="1013"/>
      <c r="AD143" s="1013"/>
      <c r="AE143" s="1013"/>
      <c r="AF143" s="1013"/>
      <c r="AG143" s="1013"/>
      <c r="AH143" s="1013"/>
      <c r="AI143" s="1013"/>
      <c r="AJ143" s="1013"/>
      <c r="AK143" s="1013"/>
      <c r="AL143" s="1013"/>
      <c r="AM143" s="1013"/>
      <c r="AN143" s="1013"/>
      <c r="AO143" s="1013"/>
      <c r="AP143" s="1013"/>
      <c r="AQ143" s="1013"/>
      <c r="AR143" s="1013"/>
    </row>
    <row r="144" spans="1:46" ht="12" customHeight="1">
      <c r="A144" s="549"/>
      <c r="C144" s="592"/>
      <c r="D144" s="592"/>
      <c r="E144" s="592"/>
      <c r="F144" s="592"/>
      <c r="G144" s="592"/>
      <c r="H144" s="592"/>
      <c r="I144" s="592"/>
      <c r="J144" s="592"/>
      <c r="K144" s="592"/>
      <c r="L144" s="592"/>
      <c r="M144" s="592"/>
      <c r="N144" s="592"/>
      <c r="O144" s="592"/>
      <c r="P144" s="592"/>
      <c r="Q144" s="592"/>
      <c r="R144" s="592"/>
      <c r="S144" s="592"/>
      <c r="T144" s="592"/>
      <c r="U144" s="592"/>
      <c r="V144" s="592"/>
      <c r="W144" s="592"/>
      <c r="X144" s="592"/>
      <c r="Y144" s="592"/>
      <c r="Z144" s="592"/>
      <c r="AA144" s="592"/>
      <c r="AB144" s="592"/>
      <c r="AC144" s="592"/>
      <c r="AD144" s="592"/>
      <c r="AE144" s="592"/>
      <c r="AF144" s="592"/>
      <c r="AG144" s="592"/>
      <c r="AH144" s="592"/>
      <c r="AI144" s="592"/>
      <c r="AJ144" s="592"/>
      <c r="AK144" s="592"/>
      <c r="AL144" s="592"/>
      <c r="AM144" s="592"/>
      <c r="AN144" s="592"/>
      <c r="AO144" s="592"/>
      <c r="AP144" s="592"/>
      <c r="AQ144" s="592"/>
      <c r="AR144" s="592"/>
      <c r="AS144" s="583"/>
      <c r="AT144" s="568"/>
    </row>
    <row r="145" spans="1:45" ht="12" customHeight="1">
      <c r="A145" s="549"/>
      <c r="B145" s="580"/>
    </row>
    <row r="146" spans="1:45" ht="12" customHeight="1">
      <c r="A146" s="549"/>
      <c r="B146" s="580"/>
      <c r="C146" s="581"/>
      <c r="D146" s="581"/>
      <c r="E146" s="581"/>
      <c r="F146" s="581"/>
      <c r="G146" s="581"/>
      <c r="H146" s="581"/>
      <c r="I146" s="581"/>
      <c r="J146" s="581"/>
      <c r="K146" s="581"/>
      <c r="L146" s="581"/>
      <c r="M146" s="581"/>
      <c r="N146" s="581"/>
      <c r="O146" s="581"/>
      <c r="P146" s="581"/>
      <c r="Q146" s="581"/>
      <c r="R146" s="581"/>
      <c r="S146" s="581"/>
      <c r="T146" s="581"/>
      <c r="U146" s="581"/>
      <c r="V146" s="581"/>
      <c r="W146" s="581"/>
      <c r="X146" s="581"/>
      <c r="Y146" s="581"/>
      <c r="Z146" s="581"/>
      <c r="AA146" s="581"/>
      <c r="AB146" s="581"/>
      <c r="AC146" s="581"/>
      <c r="AD146" s="581"/>
      <c r="AE146" s="581"/>
      <c r="AF146" s="581"/>
      <c r="AG146" s="581"/>
      <c r="AH146" s="581"/>
      <c r="AI146" s="581"/>
      <c r="AJ146" s="581"/>
      <c r="AK146" s="581"/>
      <c r="AL146" s="581"/>
      <c r="AM146" s="581"/>
      <c r="AN146" s="581"/>
      <c r="AO146" s="581"/>
      <c r="AP146" s="581"/>
      <c r="AQ146" s="581"/>
      <c r="AR146" s="581"/>
      <c r="AS146" s="581"/>
    </row>
    <row r="147" spans="1:45" ht="12" customHeight="1">
      <c r="A147" s="549"/>
      <c r="B147" s="580"/>
      <c r="C147" s="568"/>
      <c r="D147" s="568"/>
      <c r="E147" s="568"/>
      <c r="F147" s="568"/>
      <c r="G147" s="568"/>
      <c r="H147" s="568"/>
      <c r="I147" s="568"/>
      <c r="J147" s="568"/>
      <c r="K147" s="568"/>
      <c r="L147" s="568"/>
      <c r="M147" s="568"/>
      <c r="N147" s="568"/>
      <c r="O147" s="568"/>
      <c r="P147" s="568"/>
      <c r="Q147" s="568"/>
      <c r="R147" s="568"/>
      <c r="S147" s="568"/>
      <c r="T147" s="568"/>
      <c r="U147" s="568"/>
      <c r="V147" s="568"/>
      <c r="W147" s="568"/>
      <c r="X147" s="568"/>
      <c r="Y147" s="568"/>
      <c r="Z147" s="568"/>
      <c r="AA147" s="568"/>
      <c r="AB147" s="568"/>
      <c r="AC147" s="568"/>
      <c r="AD147" s="568"/>
      <c r="AE147" s="568"/>
      <c r="AF147" s="568"/>
      <c r="AG147" s="568"/>
      <c r="AH147" s="568"/>
      <c r="AI147" s="568"/>
      <c r="AJ147" s="568"/>
      <c r="AK147" s="568"/>
      <c r="AL147" s="568"/>
      <c r="AM147" s="568"/>
      <c r="AN147" s="568"/>
      <c r="AO147" s="568"/>
      <c r="AP147" s="568"/>
      <c r="AQ147" s="568"/>
      <c r="AR147" s="568"/>
      <c r="AS147" s="568"/>
    </row>
    <row r="148" spans="1:45" ht="12" customHeight="1">
      <c r="A148" s="549"/>
      <c r="B148" s="580"/>
      <c r="C148" s="568"/>
      <c r="D148" s="568"/>
      <c r="E148" s="568"/>
      <c r="F148" s="568"/>
      <c r="G148" s="568"/>
      <c r="H148" s="568"/>
      <c r="I148" s="568"/>
      <c r="J148" s="568"/>
      <c r="K148" s="568"/>
      <c r="L148" s="568"/>
      <c r="M148" s="568"/>
      <c r="N148" s="568"/>
      <c r="O148" s="568"/>
      <c r="P148" s="568"/>
      <c r="Q148" s="568"/>
      <c r="R148" s="568"/>
      <c r="S148" s="568"/>
      <c r="T148" s="568"/>
      <c r="U148" s="568"/>
      <c r="V148" s="568"/>
      <c r="W148" s="568"/>
      <c r="X148" s="568"/>
      <c r="Y148" s="568"/>
      <c r="Z148" s="568"/>
      <c r="AA148" s="568"/>
      <c r="AB148" s="568"/>
      <c r="AC148" s="568"/>
      <c r="AD148" s="568"/>
      <c r="AE148" s="568"/>
      <c r="AF148" s="568"/>
      <c r="AG148" s="568"/>
      <c r="AH148" s="568"/>
      <c r="AI148" s="568"/>
      <c r="AJ148" s="568"/>
      <c r="AK148" s="568"/>
      <c r="AL148" s="568"/>
      <c r="AM148" s="568"/>
      <c r="AN148" s="568"/>
      <c r="AO148" s="568"/>
      <c r="AP148" s="568"/>
      <c r="AQ148" s="568"/>
      <c r="AR148" s="568"/>
      <c r="AS148" s="568"/>
    </row>
    <row r="149" spans="1:45" ht="12" customHeight="1">
      <c r="A149" s="549"/>
      <c r="B149" s="580"/>
      <c r="C149" s="568"/>
      <c r="D149" s="568"/>
      <c r="E149" s="568"/>
      <c r="F149" s="568"/>
      <c r="G149" s="568"/>
      <c r="H149" s="568"/>
      <c r="I149" s="568"/>
      <c r="J149" s="568"/>
      <c r="K149" s="568"/>
      <c r="L149" s="568"/>
      <c r="M149" s="568"/>
      <c r="N149" s="568"/>
      <c r="O149" s="568"/>
      <c r="P149" s="568"/>
      <c r="Q149" s="568"/>
      <c r="R149" s="568"/>
      <c r="S149" s="568"/>
      <c r="T149" s="568"/>
      <c r="U149" s="568"/>
      <c r="V149" s="568"/>
      <c r="W149" s="568"/>
      <c r="X149" s="568"/>
      <c r="Y149" s="568"/>
      <c r="Z149" s="568"/>
      <c r="AA149" s="568"/>
      <c r="AB149" s="568"/>
      <c r="AC149" s="568"/>
      <c r="AD149" s="568"/>
      <c r="AE149" s="568"/>
      <c r="AF149" s="568"/>
      <c r="AG149" s="568"/>
      <c r="AH149" s="568"/>
      <c r="AI149" s="568"/>
      <c r="AJ149" s="568"/>
      <c r="AK149" s="568"/>
      <c r="AL149" s="568"/>
      <c r="AM149" s="568"/>
      <c r="AN149" s="568"/>
      <c r="AO149" s="568"/>
      <c r="AP149" s="568"/>
      <c r="AQ149" s="568"/>
      <c r="AR149" s="568"/>
      <c r="AS149" s="568"/>
    </row>
    <row r="150" spans="1:45" ht="12" customHeight="1">
      <c r="A150" s="549"/>
      <c r="B150" s="580"/>
      <c r="C150" s="568"/>
      <c r="D150" s="568"/>
      <c r="E150" s="568"/>
      <c r="F150" s="568"/>
      <c r="G150" s="568"/>
      <c r="H150" s="568"/>
      <c r="I150" s="568"/>
      <c r="J150" s="568"/>
      <c r="K150" s="568"/>
      <c r="L150" s="568"/>
      <c r="M150" s="568"/>
      <c r="N150" s="568"/>
      <c r="O150" s="568"/>
      <c r="P150" s="568"/>
      <c r="Q150" s="568"/>
      <c r="R150" s="568"/>
      <c r="S150" s="568"/>
      <c r="T150" s="568"/>
      <c r="U150" s="568"/>
      <c r="V150" s="568"/>
      <c r="W150" s="568"/>
      <c r="X150" s="568"/>
      <c r="Y150" s="568"/>
      <c r="Z150" s="568"/>
      <c r="AA150" s="568"/>
      <c r="AB150" s="568"/>
      <c r="AC150" s="568"/>
      <c r="AD150" s="568"/>
      <c r="AE150" s="568"/>
      <c r="AF150" s="568"/>
      <c r="AG150" s="568"/>
      <c r="AH150" s="568"/>
      <c r="AI150" s="568"/>
      <c r="AJ150" s="568"/>
      <c r="AK150" s="568"/>
      <c r="AL150" s="568"/>
      <c r="AM150" s="568"/>
      <c r="AN150" s="568"/>
      <c r="AO150" s="568"/>
      <c r="AP150" s="568"/>
      <c r="AQ150" s="568"/>
      <c r="AR150" s="568"/>
      <c r="AS150" s="568"/>
    </row>
    <row r="151" spans="1:45" ht="12" customHeight="1">
      <c r="A151" s="549"/>
      <c r="B151" s="580"/>
      <c r="C151" s="568"/>
      <c r="D151" s="568"/>
      <c r="E151" s="568"/>
      <c r="F151" s="568"/>
      <c r="G151" s="568"/>
      <c r="H151" s="568"/>
      <c r="I151" s="568"/>
      <c r="J151" s="568"/>
      <c r="K151" s="568"/>
      <c r="L151" s="568"/>
      <c r="M151" s="568"/>
      <c r="N151" s="568"/>
      <c r="O151" s="568"/>
      <c r="P151" s="568"/>
      <c r="Q151" s="568"/>
      <c r="R151" s="568"/>
      <c r="S151" s="568"/>
      <c r="T151" s="568"/>
      <c r="U151" s="568"/>
      <c r="V151" s="568"/>
      <c r="W151" s="568"/>
      <c r="X151" s="568"/>
      <c r="Y151" s="568"/>
      <c r="Z151" s="568"/>
      <c r="AA151" s="568"/>
      <c r="AB151" s="568"/>
      <c r="AC151" s="568"/>
      <c r="AD151" s="568"/>
      <c r="AE151" s="568"/>
      <c r="AF151" s="568"/>
      <c r="AG151" s="568"/>
      <c r="AH151" s="568"/>
      <c r="AI151" s="568"/>
      <c r="AJ151" s="568"/>
      <c r="AK151" s="568"/>
      <c r="AL151" s="568"/>
      <c r="AM151" s="568"/>
      <c r="AN151" s="568"/>
      <c r="AO151" s="568"/>
      <c r="AP151" s="568"/>
      <c r="AQ151" s="568"/>
      <c r="AR151" s="568"/>
      <c r="AS151" s="568"/>
    </row>
    <row r="152" spans="1:45" ht="12" customHeight="1">
      <c r="A152" s="549"/>
      <c r="B152" s="580"/>
      <c r="C152" s="568"/>
      <c r="D152" s="568"/>
      <c r="E152" s="568"/>
      <c r="F152" s="568"/>
      <c r="G152" s="568"/>
      <c r="H152" s="568"/>
      <c r="I152" s="568"/>
      <c r="J152" s="568"/>
      <c r="K152" s="568"/>
      <c r="L152" s="568"/>
      <c r="M152" s="568"/>
      <c r="N152" s="568"/>
      <c r="O152" s="568"/>
      <c r="P152" s="568"/>
      <c r="Q152" s="568"/>
      <c r="R152" s="568"/>
      <c r="S152" s="568"/>
      <c r="T152" s="568"/>
      <c r="U152" s="568"/>
      <c r="V152" s="568"/>
      <c r="W152" s="568"/>
      <c r="X152" s="568"/>
      <c r="Y152" s="568"/>
      <c r="Z152" s="568"/>
      <c r="AA152" s="568"/>
      <c r="AB152" s="568"/>
      <c r="AC152" s="568"/>
      <c r="AD152" s="568"/>
      <c r="AE152" s="568"/>
      <c r="AF152" s="568"/>
      <c r="AG152" s="568"/>
      <c r="AH152" s="568"/>
      <c r="AI152" s="568"/>
      <c r="AJ152" s="568"/>
      <c r="AK152" s="568"/>
      <c r="AL152" s="568"/>
      <c r="AM152" s="568"/>
      <c r="AN152" s="568"/>
      <c r="AO152" s="568"/>
      <c r="AP152" s="568"/>
      <c r="AQ152" s="568"/>
      <c r="AR152" s="568"/>
      <c r="AS152" s="568"/>
    </row>
    <row r="153" spans="1:45" ht="12" customHeight="1">
      <c r="A153" s="549"/>
      <c r="B153" s="580"/>
      <c r="C153" s="568"/>
      <c r="D153" s="568"/>
      <c r="E153" s="568"/>
      <c r="F153" s="568"/>
      <c r="G153" s="568"/>
      <c r="H153" s="568"/>
      <c r="I153" s="568"/>
      <c r="J153" s="568"/>
      <c r="K153" s="568"/>
      <c r="L153" s="568"/>
      <c r="M153" s="568"/>
      <c r="N153" s="568"/>
      <c r="O153" s="568"/>
      <c r="P153" s="568"/>
      <c r="Q153" s="568"/>
      <c r="R153" s="568"/>
      <c r="S153" s="568"/>
      <c r="T153" s="568"/>
      <c r="U153" s="568"/>
      <c r="V153" s="568"/>
      <c r="W153" s="568"/>
      <c r="X153" s="568"/>
      <c r="Y153" s="568"/>
      <c r="Z153" s="568"/>
      <c r="AA153" s="568"/>
      <c r="AB153" s="568"/>
      <c r="AC153" s="568"/>
      <c r="AD153" s="568"/>
      <c r="AE153" s="568"/>
      <c r="AF153" s="568"/>
      <c r="AG153" s="568"/>
      <c r="AH153" s="568"/>
      <c r="AI153" s="568"/>
      <c r="AJ153" s="568"/>
      <c r="AK153" s="568"/>
      <c r="AL153" s="568"/>
      <c r="AM153" s="568"/>
      <c r="AN153" s="568"/>
      <c r="AO153" s="568"/>
      <c r="AP153" s="568"/>
      <c r="AQ153" s="568"/>
      <c r="AR153" s="568"/>
      <c r="AS153" s="568"/>
    </row>
    <row r="154" spans="1:45" ht="12" customHeight="1">
      <c r="A154" s="549"/>
      <c r="B154" s="580"/>
      <c r="C154" s="568"/>
      <c r="D154" s="568"/>
      <c r="E154" s="568"/>
      <c r="F154" s="568"/>
      <c r="G154" s="568"/>
      <c r="H154" s="568"/>
      <c r="I154" s="568"/>
      <c r="J154" s="568"/>
      <c r="K154" s="568"/>
      <c r="L154" s="568"/>
      <c r="M154" s="568"/>
      <c r="N154" s="568"/>
      <c r="O154" s="568"/>
      <c r="P154" s="568"/>
      <c r="Q154" s="568"/>
      <c r="R154" s="568"/>
      <c r="S154" s="568"/>
      <c r="T154" s="568"/>
      <c r="U154" s="568"/>
      <c r="V154" s="568"/>
      <c r="W154" s="568"/>
      <c r="X154" s="568"/>
      <c r="Y154" s="568"/>
      <c r="Z154" s="568"/>
      <c r="AA154" s="568"/>
      <c r="AB154" s="568"/>
      <c r="AC154" s="568"/>
      <c r="AD154" s="568"/>
      <c r="AE154" s="568"/>
      <c r="AF154" s="568"/>
      <c r="AG154" s="568"/>
      <c r="AH154" s="568"/>
      <c r="AI154" s="568"/>
      <c r="AJ154" s="568"/>
      <c r="AK154" s="568"/>
      <c r="AL154" s="568"/>
      <c r="AM154" s="568"/>
      <c r="AN154" s="568"/>
      <c r="AO154" s="568"/>
      <c r="AP154" s="568"/>
      <c r="AQ154" s="568"/>
      <c r="AR154" s="568"/>
      <c r="AS154" s="568"/>
    </row>
    <row r="155" spans="1:45" ht="12" customHeight="1">
      <c r="A155" s="549"/>
      <c r="B155" s="580"/>
      <c r="C155" s="568"/>
      <c r="D155" s="568"/>
      <c r="E155" s="568"/>
      <c r="F155" s="568"/>
      <c r="G155" s="568"/>
      <c r="H155" s="568"/>
      <c r="I155" s="568"/>
      <c r="J155" s="568"/>
      <c r="K155" s="568"/>
      <c r="L155" s="568"/>
      <c r="M155" s="568"/>
      <c r="N155" s="568"/>
      <c r="O155" s="568"/>
      <c r="P155" s="568"/>
      <c r="Q155" s="568"/>
      <c r="R155" s="568"/>
      <c r="S155" s="568"/>
      <c r="T155" s="568"/>
      <c r="U155" s="568"/>
      <c r="V155" s="568"/>
      <c r="W155" s="568"/>
      <c r="X155" s="568"/>
      <c r="Y155" s="568"/>
      <c r="Z155" s="568"/>
      <c r="AA155" s="568"/>
      <c r="AB155" s="568"/>
      <c r="AC155" s="568"/>
      <c r="AD155" s="568"/>
      <c r="AE155" s="568"/>
      <c r="AF155" s="568"/>
      <c r="AG155" s="568"/>
      <c r="AH155" s="568"/>
      <c r="AI155" s="568"/>
      <c r="AJ155" s="568"/>
      <c r="AK155" s="568"/>
      <c r="AL155" s="568"/>
      <c r="AM155" s="568"/>
      <c r="AN155" s="568"/>
      <c r="AO155" s="568"/>
      <c r="AP155" s="568"/>
      <c r="AQ155" s="568"/>
      <c r="AR155" s="568"/>
      <c r="AS155" s="568"/>
    </row>
    <row r="156" spans="1:45" ht="12" customHeight="1">
      <c r="A156" s="549"/>
      <c r="B156" s="580"/>
      <c r="C156" s="568"/>
      <c r="D156" s="568"/>
      <c r="E156" s="568"/>
      <c r="F156" s="568"/>
      <c r="G156" s="568"/>
      <c r="H156" s="568"/>
      <c r="I156" s="568"/>
      <c r="J156" s="568"/>
      <c r="K156" s="568"/>
      <c r="L156" s="568"/>
      <c r="M156" s="568"/>
      <c r="N156" s="568"/>
      <c r="O156" s="568"/>
      <c r="P156" s="568"/>
      <c r="Q156" s="568"/>
      <c r="R156" s="568"/>
      <c r="S156" s="568"/>
      <c r="T156" s="568"/>
      <c r="U156" s="568"/>
      <c r="V156" s="568"/>
      <c r="W156" s="568"/>
      <c r="X156" s="568"/>
      <c r="Y156" s="568"/>
      <c r="Z156" s="568"/>
      <c r="AA156" s="568"/>
      <c r="AB156" s="568"/>
      <c r="AC156" s="568"/>
      <c r="AD156" s="568"/>
      <c r="AE156" s="568"/>
      <c r="AF156" s="568"/>
      <c r="AG156" s="568"/>
      <c r="AH156" s="568"/>
      <c r="AI156" s="568"/>
      <c r="AJ156" s="568"/>
      <c r="AK156" s="568"/>
      <c r="AL156" s="568"/>
      <c r="AM156" s="568"/>
      <c r="AN156" s="568"/>
      <c r="AO156" s="568"/>
      <c r="AP156" s="568"/>
      <c r="AQ156" s="568"/>
      <c r="AR156" s="568"/>
      <c r="AS156" s="568"/>
    </row>
    <row r="157" spans="1:45" ht="12" customHeight="1">
      <c r="A157" s="549"/>
      <c r="B157" s="580"/>
      <c r="C157" s="568"/>
      <c r="D157" s="568"/>
      <c r="E157" s="568"/>
      <c r="F157" s="568"/>
      <c r="G157" s="568"/>
      <c r="H157" s="568"/>
      <c r="I157" s="568"/>
      <c r="J157" s="568"/>
      <c r="K157" s="568"/>
      <c r="L157" s="568"/>
      <c r="M157" s="568"/>
      <c r="N157" s="568"/>
      <c r="O157" s="568"/>
      <c r="P157" s="568"/>
      <c r="Q157" s="568"/>
      <c r="R157" s="568"/>
      <c r="S157" s="568"/>
      <c r="T157" s="568"/>
      <c r="U157" s="568"/>
      <c r="V157" s="568"/>
      <c r="W157" s="568"/>
      <c r="X157" s="568"/>
      <c r="Y157" s="568"/>
      <c r="Z157" s="568"/>
      <c r="AA157" s="568"/>
      <c r="AB157" s="568"/>
      <c r="AC157" s="568"/>
      <c r="AD157" s="568"/>
      <c r="AE157" s="568"/>
      <c r="AF157" s="568"/>
      <c r="AG157" s="568"/>
      <c r="AH157" s="568"/>
      <c r="AI157" s="568"/>
      <c r="AJ157" s="568"/>
      <c r="AK157" s="568"/>
      <c r="AL157" s="568"/>
      <c r="AM157" s="568"/>
      <c r="AN157" s="568"/>
      <c r="AO157" s="568"/>
      <c r="AP157" s="568"/>
      <c r="AQ157" s="568"/>
      <c r="AR157" s="568"/>
      <c r="AS157" s="568"/>
    </row>
    <row r="158" spans="1:45" ht="12" customHeight="1">
      <c r="A158" s="549"/>
      <c r="B158" s="580"/>
      <c r="C158" s="568"/>
      <c r="D158" s="568"/>
      <c r="E158" s="568"/>
      <c r="F158" s="568"/>
      <c r="G158" s="568"/>
      <c r="H158" s="568"/>
      <c r="I158" s="568"/>
      <c r="J158" s="568"/>
      <c r="K158" s="568"/>
      <c r="L158" s="568"/>
      <c r="M158" s="568"/>
      <c r="N158" s="568"/>
      <c r="O158" s="568"/>
      <c r="P158" s="568"/>
      <c r="Q158" s="568"/>
      <c r="R158" s="568"/>
      <c r="S158" s="568"/>
      <c r="T158" s="568"/>
      <c r="U158" s="568"/>
      <c r="V158" s="568"/>
      <c r="W158" s="568"/>
      <c r="X158" s="568"/>
      <c r="Y158" s="568"/>
      <c r="Z158" s="568"/>
      <c r="AA158" s="568"/>
      <c r="AB158" s="568"/>
      <c r="AC158" s="568"/>
      <c r="AD158" s="568"/>
      <c r="AE158" s="568"/>
      <c r="AF158" s="568"/>
      <c r="AG158" s="568"/>
      <c r="AH158" s="568"/>
      <c r="AI158" s="568"/>
      <c r="AJ158" s="568"/>
      <c r="AK158" s="568"/>
      <c r="AL158" s="568"/>
      <c r="AM158" s="568"/>
      <c r="AN158" s="568"/>
      <c r="AO158" s="568"/>
      <c r="AP158" s="568"/>
      <c r="AQ158" s="568"/>
      <c r="AR158" s="568"/>
      <c r="AS158" s="568"/>
    </row>
    <row r="159" spans="1:45" ht="12" customHeight="1">
      <c r="A159" s="549"/>
      <c r="B159" s="580"/>
      <c r="C159" s="568"/>
      <c r="D159" s="568"/>
      <c r="E159" s="568"/>
      <c r="F159" s="568"/>
      <c r="G159" s="568"/>
      <c r="H159" s="568"/>
      <c r="I159" s="568"/>
      <c r="J159" s="568"/>
      <c r="K159" s="568"/>
      <c r="L159" s="568"/>
      <c r="M159" s="568"/>
      <c r="N159" s="568"/>
      <c r="O159" s="568"/>
      <c r="P159" s="568"/>
      <c r="Q159" s="568"/>
      <c r="R159" s="568"/>
      <c r="S159" s="568"/>
      <c r="T159" s="568"/>
      <c r="U159" s="568"/>
      <c r="V159" s="568"/>
      <c r="W159" s="568"/>
      <c r="X159" s="568"/>
      <c r="Y159" s="568"/>
      <c r="Z159" s="568"/>
      <c r="AA159" s="568"/>
      <c r="AB159" s="568"/>
      <c r="AC159" s="568"/>
      <c r="AD159" s="568"/>
      <c r="AE159" s="568"/>
      <c r="AF159" s="568"/>
      <c r="AG159" s="568"/>
      <c r="AH159" s="568"/>
      <c r="AI159" s="568"/>
      <c r="AJ159" s="568"/>
      <c r="AK159" s="568"/>
      <c r="AL159" s="568"/>
      <c r="AM159" s="568"/>
      <c r="AN159" s="568"/>
      <c r="AO159" s="568"/>
      <c r="AP159" s="568"/>
      <c r="AQ159" s="568"/>
      <c r="AR159" s="568"/>
      <c r="AS159" s="568"/>
    </row>
    <row r="160" spans="1:45" ht="12" customHeight="1">
      <c r="A160" s="549"/>
      <c r="B160" s="580"/>
      <c r="C160" s="568"/>
      <c r="D160" s="568"/>
      <c r="E160" s="568"/>
      <c r="F160" s="568"/>
      <c r="G160" s="568"/>
      <c r="H160" s="568"/>
      <c r="I160" s="568"/>
      <c r="J160" s="568"/>
      <c r="K160" s="568"/>
      <c r="L160" s="568"/>
      <c r="M160" s="568"/>
      <c r="N160" s="568"/>
      <c r="O160" s="568"/>
      <c r="P160" s="568"/>
      <c r="Q160" s="568"/>
      <c r="R160" s="568"/>
      <c r="S160" s="568"/>
      <c r="T160" s="568"/>
      <c r="U160" s="568"/>
      <c r="V160" s="568"/>
      <c r="W160" s="568"/>
      <c r="X160" s="568"/>
      <c r="Y160" s="568"/>
      <c r="Z160" s="568"/>
      <c r="AA160" s="568"/>
      <c r="AB160" s="568"/>
      <c r="AC160" s="568"/>
      <c r="AD160" s="568"/>
      <c r="AE160" s="568"/>
      <c r="AF160" s="568"/>
      <c r="AG160" s="568"/>
      <c r="AH160" s="568"/>
      <c r="AI160" s="568"/>
      <c r="AJ160" s="568"/>
      <c r="AK160" s="568"/>
      <c r="AL160" s="568"/>
      <c r="AM160" s="568"/>
      <c r="AN160" s="568"/>
      <c r="AO160" s="568"/>
      <c r="AP160" s="568"/>
      <c r="AQ160" s="568"/>
      <c r="AR160" s="568"/>
      <c r="AS160" s="568"/>
    </row>
    <row r="161" spans="1:45" ht="12" customHeight="1">
      <c r="A161" s="549"/>
      <c r="B161" s="580"/>
      <c r="C161" s="568"/>
      <c r="D161" s="568"/>
      <c r="E161" s="568"/>
      <c r="F161" s="568"/>
      <c r="G161" s="568"/>
      <c r="H161" s="568"/>
      <c r="I161" s="568"/>
      <c r="J161" s="568"/>
      <c r="K161" s="568"/>
      <c r="L161" s="568"/>
      <c r="M161" s="568"/>
      <c r="N161" s="568"/>
      <c r="O161" s="568"/>
      <c r="P161" s="568"/>
      <c r="Q161" s="568"/>
      <c r="R161" s="568"/>
      <c r="S161" s="568"/>
      <c r="T161" s="568"/>
      <c r="U161" s="568"/>
      <c r="V161" s="568"/>
      <c r="W161" s="568"/>
      <c r="X161" s="568"/>
      <c r="Y161" s="568"/>
      <c r="Z161" s="568"/>
      <c r="AA161" s="568"/>
      <c r="AB161" s="568"/>
      <c r="AC161" s="568"/>
      <c r="AD161" s="568"/>
      <c r="AE161" s="568"/>
      <c r="AF161" s="568"/>
      <c r="AG161" s="568"/>
      <c r="AH161" s="568"/>
      <c r="AI161" s="568"/>
      <c r="AJ161" s="568"/>
      <c r="AK161" s="568"/>
      <c r="AL161" s="568"/>
      <c r="AM161" s="568"/>
      <c r="AN161" s="568"/>
      <c r="AO161" s="568"/>
      <c r="AP161" s="568"/>
      <c r="AQ161" s="568"/>
      <c r="AR161" s="568"/>
      <c r="AS161" s="568"/>
    </row>
    <row r="162" spans="1:45" ht="12" customHeight="1">
      <c r="A162" s="549"/>
      <c r="B162" s="580"/>
      <c r="C162" s="568"/>
      <c r="D162" s="568"/>
      <c r="E162" s="568"/>
      <c r="F162" s="568"/>
      <c r="G162" s="568"/>
      <c r="H162" s="568"/>
      <c r="I162" s="568"/>
      <c r="J162" s="568"/>
      <c r="K162" s="568"/>
      <c r="L162" s="568"/>
      <c r="M162" s="568"/>
      <c r="N162" s="568"/>
      <c r="O162" s="568"/>
      <c r="P162" s="568"/>
      <c r="Q162" s="568"/>
      <c r="R162" s="568"/>
      <c r="S162" s="568"/>
      <c r="T162" s="568"/>
      <c r="U162" s="568"/>
      <c r="V162" s="568"/>
      <c r="W162" s="568"/>
      <c r="X162" s="568"/>
      <c r="Y162" s="568"/>
      <c r="Z162" s="568"/>
      <c r="AA162" s="568"/>
      <c r="AB162" s="568"/>
      <c r="AC162" s="568"/>
      <c r="AD162" s="568"/>
      <c r="AE162" s="568"/>
      <c r="AF162" s="568"/>
      <c r="AG162" s="568"/>
      <c r="AH162" s="568"/>
      <c r="AI162" s="568"/>
      <c r="AJ162" s="568"/>
      <c r="AK162" s="568"/>
      <c r="AL162" s="568"/>
      <c r="AM162" s="568"/>
      <c r="AN162" s="568"/>
      <c r="AO162" s="568"/>
      <c r="AP162" s="568"/>
      <c r="AQ162" s="568"/>
      <c r="AR162" s="568"/>
      <c r="AS162" s="568"/>
    </row>
    <row r="163" spans="1:45" ht="12" customHeight="1">
      <c r="A163" s="549"/>
      <c r="B163" s="580"/>
      <c r="C163" s="568"/>
      <c r="D163" s="568"/>
      <c r="E163" s="568"/>
      <c r="F163" s="568"/>
      <c r="G163" s="568"/>
      <c r="H163" s="568"/>
      <c r="I163" s="568"/>
      <c r="J163" s="568"/>
      <c r="K163" s="568"/>
      <c r="L163" s="568"/>
      <c r="M163" s="568"/>
      <c r="N163" s="568"/>
      <c r="O163" s="568"/>
      <c r="P163" s="568"/>
      <c r="Q163" s="568"/>
      <c r="R163" s="568"/>
      <c r="S163" s="568"/>
      <c r="T163" s="568"/>
      <c r="U163" s="568"/>
      <c r="V163" s="568"/>
      <c r="W163" s="568"/>
      <c r="X163" s="568"/>
      <c r="Y163" s="568"/>
      <c r="Z163" s="568"/>
      <c r="AA163" s="568"/>
      <c r="AB163" s="568"/>
      <c r="AC163" s="568"/>
      <c r="AD163" s="568"/>
      <c r="AE163" s="568"/>
      <c r="AF163" s="568"/>
      <c r="AG163" s="568"/>
      <c r="AH163" s="568"/>
      <c r="AI163" s="568"/>
      <c r="AJ163" s="568"/>
      <c r="AK163" s="568"/>
      <c r="AL163" s="568"/>
      <c r="AM163" s="568"/>
      <c r="AN163" s="568"/>
      <c r="AO163" s="568"/>
      <c r="AP163" s="568"/>
      <c r="AQ163" s="568"/>
      <c r="AR163" s="568"/>
      <c r="AS163" s="568"/>
    </row>
    <row r="164" spans="1:45" ht="12" customHeight="1">
      <c r="A164" s="549"/>
      <c r="B164" s="580"/>
      <c r="C164" s="568"/>
      <c r="D164" s="568"/>
      <c r="E164" s="568"/>
      <c r="F164" s="568"/>
      <c r="G164" s="568"/>
      <c r="H164" s="568"/>
      <c r="I164" s="568"/>
      <c r="J164" s="568"/>
      <c r="K164" s="568"/>
      <c r="L164" s="568"/>
      <c r="M164" s="568"/>
      <c r="N164" s="568"/>
      <c r="O164" s="568"/>
      <c r="P164" s="568"/>
      <c r="Q164" s="568"/>
      <c r="R164" s="568"/>
      <c r="S164" s="568"/>
      <c r="T164" s="568"/>
      <c r="U164" s="568"/>
      <c r="V164" s="568"/>
      <c r="W164" s="568"/>
      <c r="X164" s="568"/>
      <c r="Y164" s="568"/>
      <c r="Z164" s="568"/>
      <c r="AA164" s="568"/>
      <c r="AB164" s="568"/>
      <c r="AC164" s="568"/>
      <c r="AD164" s="568"/>
      <c r="AE164" s="568"/>
      <c r="AF164" s="568"/>
      <c r="AG164" s="568"/>
      <c r="AH164" s="568"/>
      <c r="AI164" s="568"/>
      <c r="AJ164" s="568"/>
      <c r="AK164" s="568"/>
      <c r="AL164" s="568"/>
      <c r="AM164" s="568"/>
      <c r="AN164" s="568"/>
      <c r="AO164" s="568"/>
      <c r="AP164" s="568"/>
      <c r="AQ164" s="568"/>
      <c r="AR164" s="568"/>
      <c r="AS164" s="568"/>
    </row>
    <row r="165" spans="1:45" ht="12" customHeight="1">
      <c r="A165" s="549"/>
      <c r="B165" s="580"/>
      <c r="C165" s="568"/>
      <c r="D165" s="568"/>
      <c r="E165" s="568"/>
      <c r="F165" s="568"/>
      <c r="G165" s="568"/>
      <c r="H165" s="568"/>
      <c r="I165" s="568"/>
      <c r="J165" s="568"/>
      <c r="K165" s="568"/>
      <c r="L165" s="568"/>
      <c r="M165" s="568"/>
      <c r="N165" s="568"/>
      <c r="O165" s="568"/>
      <c r="P165" s="568"/>
      <c r="Q165" s="568"/>
      <c r="R165" s="568"/>
      <c r="S165" s="568"/>
      <c r="T165" s="568"/>
      <c r="U165" s="568"/>
      <c r="V165" s="568"/>
      <c r="W165" s="568"/>
      <c r="X165" s="568"/>
      <c r="Y165" s="568"/>
      <c r="Z165" s="568"/>
      <c r="AA165" s="568"/>
      <c r="AB165" s="568"/>
      <c r="AC165" s="568"/>
      <c r="AD165" s="568"/>
      <c r="AE165" s="568"/>
      <c r="AF165" s="568"/>
      <c r="AG165" s="568"/>
      <c r="AH165" s="568"/>
      <c r="AI165" s="568"/>
      <c r="AJ165" s="568"/>
      <c r="AK165" s="568"/>
      <c r="AL165" s="568"/>
      <c r="AM165" s="568"/>
      <c r="AN165" s="568"/>
      <c r="AO165" s="568"/>
      <c r="AP165" s="568"/>
      <c r="AQ165" s="568"/>
      <c r="AR165" s="568"/>
      <c r="AS165" s="568"/>
    </row>
    <row r="166" spans="1:45" ht="12" customHeight="1">
      <c r="A166" s="549"/>
      <c r="B166" s="580"/>
      <c r="C166" s="568"/>
      <c r="D166" s="568"/>
      <c r="E166" s="568"/>
      <c r="F166" s="568"/>
      <c r="G166" s="568"/>
      <c r="H166" s="568"/>
      <c r="I166" s="568"/>
      <c r="J166" s="568"/>
      <c r="K166" s="568"/>
      <c r="L166" s="568"/>
      <c r="M166" s="568"/>
      <c r="N166" s="568"/>
      <c r="O166" s="568"/>
      <c r="P166" s="568"/>
      <c r="Q166" s="568"/>
      <c r="R166" s="568"/>
      <c r="S166" s="568"/>
      <c r="T166" s="568"/>
      <c r="U166" s="568"/>
      <c r="V166" s="568"/>
      <c r="W166" s="568"/>
      <c r="X166" s="568"/>
      <c r="Y166" s="568"/>
      <c r="Z166" s="568"/>
      <c r="AA166" s="568"/>
      <c r="AB166" s="568"/>
      <c r="AC166" s="568"/>
      <c r="AD166" s="568"/>
      <c r="AE166" s="568"/>
      <c r="AF166" s="568"/>
      <c r="AG166" s="568"/>
      <c r="AH166" s="568"/>
      <c r="AI166" s="568"/>
      <c r="AJ166" s="568"/>
      <c r="AK166" s="568"/>
      <c r="AL166" s="568"/>
      <c r="AM166" s="568"/>
      <c r="AN166" s="568"/>
      <c r="AO166" s="568"/>
      <c r="AP166" s="568"/>
      <c r="AQ166" s="568"/>
      <c r="AR166" s="568"/>
      <c r="AS166" s="568"/>
    </row>
    <row r="167" spans="1:45" ht="12" customHeight="1">
      <c r="A167" s="549"/>
      <c r="B167" s="580"/>
      <c r="C167" s="568"/>
      <c r="D167" s="568"/>
      <c r="E167" s="568"/>
      <c r="F167" s="568"/>
      <c r="G167" s="568"/>
      <c r="H167" s="568"/>
      <c r="I167" s="568"/>
      <c r="J167" s="568"/>
      <c r="K167" s="568"/>
      <c r="L167" s="568"/>
      <c r="M167" s="568"/>
      <c r="N167" s="568"/>
      <c r="O167" s="568"/>
      <c r="P167" s="568"/>
      <c r="Q167" s="568"/>
      <c r="R167" s="568"/>
      <c r="S167" s="568"/>
      <c r="T167" s="568"/>
      <c r="U167" s="568"/>
      <c r="V167" s="568"/>
      <c r="W167" s="568"/>
      <c r="X167" s="568"/>
      <c r="Y167" s="568"/>
      <c r="Z167" s="568"/>
      <c r="AA167" s="568"/>
      <c r="AB167" s="568"/>
      <c r="AC167" s="568"/>
      <c r="AD167" s="568"/>
      <c r="AE167" s="568"/>
      <c r="AF167" s="568"/>
      <c r="AG167" s="568"/>
      <c r="AH167" s="568"/>
      <c r="AI167" s="568"/>
      <c r="AJ167" s="568"/>
      <c r="AK167" s="568"/>
      <c r="AL167" s="568"/>
      <c r="AM167" s="568"/>
      <c r="AN167" s="568"/>
      <c r="AO167" s="568"/>
      <c r="AP167" s="568"/>
      <c r="AQ167" s="568"/>
      <c r="AR167" s="568"/>
      <c r="AS167" s="568"/>
    </row>
    <row r="168" spans="1:45" ht="12" customHeight="1">
      <c r="A168" s="549"/>
      <c r="B168" s="580"/>
      <c r="C168" s="568"/>
      <c r="D168" s="568"/>
      <c r="E168" s="568"/>
      <c r="F168" s="568"/>
      <c r="G168" s="568"/>
      <c r="H168" s="568"/>
      <c r="I168" s="568"/>
      <c r="J168" s="568"/>
      <c r="K168" s="568"/>
      <c r="L168" s="568"/>
      <c r="M168" s="568"/>
      <c r="N168" s="568"/>
      <c r="O168" s="568"/>
      <c r="P168" s="568"/>
      <c r="Q168" s="568"/>
      <c r="R168" s="568"/>
      <c r="S168" s="568"/>
      <c r="T168" s="568"/>
      <c r="U168" s="568"/>
      <c r="V168" s="568"/>
      <c r="W168" s="568"/>
      <c r="X168" s="568"/>
      <c r="Y168" s="568"/>
      <c r="Z168" s="568"/>
      <c r="AA168" s="568"/>
      <c r="AB168" s="568"/>
      <c r="AC168" s="568"/>
      <c r="AD168" s="568"/>
      <c r="AE168" s="568"/>
      <c r="AF168" s="568"/>
      <c r="AG168" s="568"/>
      <c r="AH168" s="568"/>
      <c r="AI168" s="568"/>
      <c r="AJ168" s="568"/>
      <c r="AK168" s="568"/>
      <c r="AL168" s="568"/>
      <c r="AM168" s="568"/>
      <c r="AN168" s="568"/>
      <c r="AO168" s="568"/>
      <c r="AP168" s="568"/>
      <c r="AQ168" s="568"/>
      <c r="AR168" s="568"/>
      <c r="AS168" s="568"/>
    </row>
    <row r="169" spans="1:45" ht="12" customHeight="1">
      <c r="A169" s="549"/>
      <c r="B169" s="580"/>
      <c r="C169" s="568"/>
      <c r="D169" s="568"/>
      <c r="E169" s="568"/>
      <c r="F169" s="568"/>
      <c r="G169" s="568"/>
      <c r="H169" s="568"/>
      <c r="I169" s="568"/>
      <c r="J169" s="568"/>
      <c r="K169" s="568"/>
      <c r="L169" s="568"/>
      <c r="M169" s="568"/>
      <c r="N169" s="568"/>
      <c r="O169" s="568"/>
      <c r="P169" s="568"/>
      <c r="Q169" s="568"/>
      <c r="R169" s="568"/>
      <c r="S169" s="568"/>
      <c r="T169" s="568"/>
      <c r="U169" s="568"/>
      <c r="V169" s="568"/>
      <c r="W169" s="568"/>
      <c r="X169" s="568"/>
      <c r="Y169" s="568"/>
      <c r="Z169" s="568"/>
      <c r="AA169" s="568"/>
      <c r="AB169" s="568"/>
      <c r="AC169" s="568"/>
      <c r="AD169" s="568"/>
      <c r="AE169" s="568"/>
      <c r="AF169" s="568"/>
      <c r="AG169" s="568"/>
      <c r="AH169" s="568"/>
      <c r="AI169" s="568"/>
      <c r="AJ169" s="568"/>
      <c r="AK169" s="568"/>
      <c r="AL169" s="568"/>
      <c r="AM169" s="568"/>
      <c r="AN169" s="568"/>
      <c r="AO169" s="568"/>
      <c r="AP169" s="568"/>
      <c r="AQ169" s="568"/>
      <c r="AR169" s="568"/>
      <c r="AS169" s="568"/>
    </row>
    <row r="170" spans="1:45" ht="12" customHeight="1">
      <c r="A170" s="580"/>
      <c r="B170" s="568"/>
      <c r="C170" s="568"/>
      <c r="D170" s="568"/>
      <c r="E170" s="568"/>
      <c r="F170" s="568"/>
      <c r="G170" s="568"/>
      <c r="H170" s="568"/>
      <c r="I170" s="568"/>
      <c r="J170" s="568"/>
      <c r="K170" s="568"/>
      <c r="L170" s="568"/>
      <c r="M170" s="568"/>
      <c r="N170" s="568"/>
      <c r="O170" s="568"/>
      <c r="P170" s="568"/>
      <c r="Q170" s="568"/>
      <c r="R170" s="568"/>
      <c r="S170" s="568"/>
      <c r="T170" s="568"/>
      <c r="U170" s="568"/>
      <c r="V170" s="568"/>
      <c r="W170" s="568"/>
      <c r="X170" s="568"/>
      <c r="Y170" s="568"/>
      <c r="Z170" s="568"/>
      <c r="AA170" s="568"/>
      <c r="AB170" s="568"/>
      <c r="AC170" s="568"/>
      <c r="AD170" s="568"/>
      <c r="AE170" s="568"/>
      <c r="AF170" s="568"/>
      <c r="AG170" s="568"/>
      <c r="AH170" s="568"/>
      <c r="AI170" s="568"/>
      <c r="AJ170" s="568"/>
      <c r="AK170" s="568"/>
      <c r="AL170" s="568"/>
      <c r="AM170" s="568"/>
      <c r="AN170" s="568"/>
      <c r="AO170" s="568"/>
      <c r="AP170" s="568"/>
      <c r="AQ170" s="568"/>
      <c r="AR170" s="568"/>
    </row>
    <row r="171" spans="1:45" ht="12" customHeight="1">
      <c r="A171" s="580"/>
      <c r="B171" s="568"/>
      <c r="C171" s="568"/>
      <c r="D171" s="568"/>
      <c r="E171" s="568"/>
      <c r="F171" s="568"/>
      <c r="G171" s="568"/>
      <c r="H171" s="568"/>
      <c r="I171" s="568"/>
      <c r="J171" s="568"/>
      <c r="K171" s="568"/>
      <c r="L171" s="568"/>
      <c r="M171" s="568"/>
      <c r="N171" s="568"/>
      <c r="O171" s="568"/>
      <c r="P171" s="568"/>
      <c r="Q171" s="568"/>
      <c r="R171" s="568"/>
      <c r="S171" s="568"/>
      <c r="T171" s="568"/>
      <c r="U171" s="568"/>
      <c r="V171" s="568"/>
      <c r="W171" s="568"/>
      <c r="X171" s="568"/>
      <c r="Y171" s="568"/>
      <c r="Z171" s="568"/>
      <c r="AA171" s="568"/>
      <c r="AB171" s="568"/>
      <c r="AC171" s="568"/>
      <c r="AD171" s="568"/>
      <c r="AE171" s="568"/>
      <c r="AF171" s="568"/>
      <c r="AG171" s="568"/>
      <c r="AH171" s="568"/>
      <c r="AI171" s="568"/>
      <c r="AJ171" s="568"/>
      <c r="AK171" s="568"/>
      <c r="AL171" s="568"/>
      <c r="AM171" s="568"/>
      <c r="AN171" s="568"/>
      <c r="AO171" s="568"/>
      <c r="AP171" s="568"/>
      <c r="AQ171" s="568"/>
      <c r="AR171" s="568"/>
    </row>
    <row r="172" spans="1:45" ht="12" customHeight="1">
      <c r="A172" s="580"/>
      <c r="B172" s="568"/>
      <c r="C172" s="568"/>
      <c r="D172" s="568"/>
      <c r="E172" s="568"/>
      <c r="F172" s="568"/>
      <c r="G172" s="568"/>
      <c r="H172" s="568"/>
      <c r="I172" s="568"/>
      <c r="J172" s="568"/>
      <c r="K172" s="568"/>
      <c r="L172" s="568"/>
      <c r="M172" s="568"/>
      <c r="N172" s="568"/>
      <c r="O172" s="568"/>
      <c r="P172" s="568"/>
      <c r="Q172" s="568"/>
      <c r="R172" s="568"/>
      <c r="S172" s="568"/>
      <c r="T172" s="568"/>
      <c r="U172" s="568"/>
      <c r="V172" s="568"/>
      <c r="W172" s="568"/>
      <c r="X172" s="568"/>
      <c r="Y172" s="568"/>
      <c r="Z172" s="568"/>
      <c r="AA172" s="568"/>
      <c r="AB172" s="568"/>
      <c r="AC172" s="568"/>
      <c r="AD172" s="568"/>
      <c r="AE172" s="568"/>
      <c r="AF172" s="568"/>
      <c r="AG172" s="568"/>
      <c r="AH172" s="568"/>
      <c r="AI172" s="568"/>
      <c r="AJ172" s="568"/>
      <c r="AK172" s="568"/>
      <c r="AL172" s="568"/>
      <c r="AM172" s="568"/>
      <c r="AN172" s="568"/>
      <c r="AO172" s="568"/>
      <c r="AP172" s="568"/>
      <c r="AQ172" s="568"/>
      <c r="AR172" s="568"/>
    </row>
    <row r="173" spans="1:45" ht="12" customHeight="1">
      <c r="A173" s="580"/>
      <c r="B173" s="568"/>
      <c r="C173" s="568"/>
      <c r="D173" s="568"/>
      <c r="E173" s="568"/>
      <c r="F173" s="568"/>
      <c r="G173" s="568"/>
      <c r="H173" s="568"/>
      <c r="I173" s="568"/>
      <c r="J173" s="568"/>
      <c r="K173" s="568"/>
      <c r="L173" s="568"/>
      <c r="M173" s="568"/>
      <c r="N173" s="568"/>
      <c r="O173" s="568"/>
      <c r="P173" s="568"/>
      <c r="Q173" s="568"/>
      <c r="R173" s="568"/>
      <c r="S173" s="568"/>
      <c r="T173" s="568"/>
      <c r="U173" s="568"/>
      <c r="V173" s="568"/>
      <c r="W173" s="568"/>
      <c r="X173" s="568"/>
      <c r="Y173" s="568"/>
      <c r="Z173" s="568"/>
      <c r="AA173" s="568"/>
      <c r="AB173" s="568"/>
      <c r="AC173" s="568"/>
      <c r="AD173" s="568"/>
      <c r="AE173" s="568"/>
      <c r="AF173" s="568"/>
      <c r="AG173" s="568"/>
      <c r="AH173" s="568"/>
      <c r="AI173" s="568"/>
      <c r="AJ173" s="568"/>
      <c r="AK173" s="568"/>
      <c r="AL173" s="568"/>
      <c r="AM173" s="568"/>
      <c r="AN173" s="568"/>
      <c r="AO173" s="568"/>
      <c r="AP173" s="568"/>
      <c r="AQ173" s="568"/>
      <c r="AR173" s="568"/>
    </row>
    <row r="174" spans="1:45" ht="12" customHeight="1">
      <c r="A174" s="580"/>
      <c r="B174" s="568"/>
      <c r="C174" s="568"/>
      <c r="D174" s="568"/>
      <c r="E174" s="568"/>
      <c r="F174" s="568"/>
      <c r="G174" s="568"/>
      <c r="H174" s="568"/>
      <c r="I174" s="568"/>
      <c r="J174" s="568"/>
      <c r="K174" s="568"/>
      <c r="L174" s="568"/>
      <c r="M174" s="568"/>
      <c r="N174" s="568"/>
      <c r="O174" s="568"/>
      <c r="P174" s="568"/>
      <c r="Q174" s="568"/>
      <c r="R174" s="568"/>
      <c r="S174" s="568"/>
      <c r="T174" s="568"/>
      <c r="U174" s="568"/>
      <c r="V174" s="568"/>
      <c r="W174" s="568"/>
      <c r="X174" s="568"/>
      <c r="Y174" s="568"/>
      <c r="Z174" s="568"/>
      <c r="AA174" s="568"/>
      <c r="AB174" s="568"/>
      <c r="AC174" s="568"/>
      <c r="AD174" s="568"/>
      <c r="AE174" s="568"/>
      <c r="AF174" s="568"/>
      <c r="AG174" s="568"/>
      <c r="AH174" s="568"/>
      <c r="AI174" s="568"/>
      <c r="AJ174" s="568"/>
      <c r="AK174" s="568"/>
      <c r="AL174" s="568"/>
      <c r="AM174" s="568"/>
      <c r="AN174" s="568"/>
      <c r="AO174" s="568"/>
      <c r="AP174" s="568"/>
      <c r="AQ174" s="568"/>
      <c r="AR174" s="568"/>
    </row>
    <row r="175" spans="1:45" ht="12" customHeight="1">
      <c r="A175" s="580"/>
      <c r="B175" s="568"/>
      <c r="C175" s="568"/>
      <c r="D175" s="568"/>
      <c r="E175" s="568"/>
      <c r="F175" s="568"/>
      <c r="G175" s="568"/>
      <c r="H175" s="568"/>
      <c r="I175" s="568"/>
      <c r="J175" s="568"/>
      <c r="K175" s="568"/>
      <c r="L175" s="568"/>
      <c r="M175" s="568"/>
      <c r="N175" s="568"/>
      <c r="O175" s="568"/>
      <c r="P175" s="568"/>
      <c r="Q175" s="568"/>
      <c r="R175" s="568"/>
      <c r="S175" s="568"/>
      <c r="T175" s="568"/>
      <c r="U175" s="568"/>
      <c r="V175" s="568"/>
      <c r="W175" s="568"/>
      <c r="X175" s="568"/>
      <c r="Y175" s="568"/>
      <c r="Z175" s="568"/>
      <c r="AA175" s="568"/>
      <c r="AB175" s="568"/>
      <c r="AC175" s="568"/>
      <c r="AD175" s="568"/>
      <c r="AE175" s="568"/>
      <c r="AF175" s="568"/>
      <c r="AG175" s="568"/>
      <c r="AH175" s="568"/>
      <c r="AI175" s="568"/>
      <c r="AJ175" s="568"/>
      <c r="AK175" s="568"/>
      <c r="AL175" s="568"/>
      <c r="AM175" s="568"/>
      <c r="AN175" s="568"/>
      <c r="AO175" s="568"/>
      <c r="AP175" s="568"/>
      <c r="AQ175" s="568"/>
      <c r="AR175" s="568"/>
    </row>
    <row r="176" spans="1:45" ht="12" customHeight="1"/>
    <row r="177" ht="12" customHeight="1"/>
    <row r="178" ht="12" customHeight="1"/>
    <row r="179" ht="12" customHeight="1"/>
    <row r="180" ht="12" customHeight="1"/>
    <row r="181" ht="12" customHeight="1"/>
    <row r="182" ht="12" customHeight="1"/>
    <row r="183" ht="12" customHeight="1"/>
    <row r="184" ht="12" customHeight="1"/>
    <row r="185" ht="12" customHeight="1"/>
    <row r="186" ht="12" customHeight="1"/>
    <row r="187" ht="12" customHeight="1"/>
    <row r="188" ht="12" customHeight="1"/>
    <row r="189" ht="12" customHeight="1"/>
    <row r="190" ht="12" customHeight="1"/>
    <row r="191" ht="12" customHeight="1"/>
    <row r="192" ht="12" customHeight="1"/>
    <row r="193" ht="12" customHeight="1"/>
    <row r="194" ht="12" customHeight="1"/>
    <row r="195" ht="12" customHeight="1"/>
    <row r="196" ht="12" customHeight="1"/>
    <row r="197" ht="12" customHeight="1"/>
    <row r="198" ht="12" customHeight="1"/>
    <row r="199" ht="12" customHeight="1"/>
    <row r="200" ht="12" customHeight="1"/>
    <row r="201" ht="12" customHeight="1"/>
    <row r="202" ht="12" customHeight="1"/>
    <row r="203" ht="12" customHeight="1"/>
    <row r="204" ht="12" customHeight="1"/>
    <row r="205" ht="12" customHeight="1"/>
    <row r="206" ht="12" customHeight="1"/>
    <row r="207" ht="12" customHeight="1"/>
    <row r="208" ht="12" customHeight="1"/>
    <row r="209" ht="12" customHeight="1"/>
    <row r="210" ht="12" customHeight="1"/>
    <row r="211" ht="12" customHeight="1"/>
    <row r="212" ht="12" customHeight="1"/>
    <row r="213" ht="12" customHeight="1"/>
    <row r="214" ht="12" customHeight="1"/>
    <row r="215" ht="12" customHeight="1"/>
    <row r="216" ht="12" customHeight="1"/>
    <row r="217" ht="12" customHeight="1"/>
    <row r="218" ht="12" customHeight="1"/>
    <row r="219" ht="12" customHeight="1"/>
    <row r="220" ht="12" customHeight="1"/>
    <row r="221" ht="12" customHeight="1"/>
    <row r="222" ht="12" customHeight="1"/>
    <row r="223" ht="12" customHeight="1"/>
    <row r="224" ht="12" customHeight="1"/>
    <row r="225" ht="12" customHeight="1"/>
    <row r="226" ht="12" customHeight="1"/>
    <row r="227" ht="12" customHeight="1"/>
    <row r="228" ht="12" customHeight="1"/>
    <row r="229" ht="12" customHeight="1"/>
    <row r="230" ht="12" customHeight="1"/>
    <row r="231" ht="12" customHeight="1"/>
    <row r="232" ht="12" customHeight="1"/>
    <row r="233" ht="12" customHeight="1"/>
    <row r="234" ht="12" customHeight="1"/>
    <row r="235" ht="12" customHeight="1"/>
    <row r="236" ht="12" customHeight="1"/>
    <row r="237" ht="12" customHeight="1"/>
    <row r="238" ht="12" customHeight="1"/>
    <row r="239" ht="12" customHeight="1"/>
    <row r="240" ht="12" customHeight="1"/>
    <row r="241" ht="12" customHeight="1"/>
    <row r="242" ht="12" customHeight="1"/>
    <row r="243" ht="12" customHeight="1"/>
    <row r="244" ht="12" customHeight="1"/>
    <row r="245" ht="12" customHeight="1"/>
    <row r="246" ht="12" customHeight="1"/>
    <row r="247" ht="12" customHeight="1"/>
    <row r="248" ht="12" customHeight="1"/>
    <row r="249" ht="12" customHeight="1"/>
    <row r="250" ht="12" customHeight="1"/>
    <row r="251" ht="12" customHeight="1"/>
    <row r="252" ht="12" customHeight="1"/>
    <row r="253" ht="12" customHeight="1"/>
    <row r="254" ht="12" customHeight="1"/>
    <row r="255" ht="12" customHeight="1"/>
    <row r="256" ht="12" customHeight="1"/>
    <row r="257" ht="12" customHeight="1"/>
    <row r="258" ht="12" customHeight="1"/>
    <row r="259" ht="12" customHeight="1"/>
    <row r="260" ht="12" customHeight="1"/>
    <row r="261" ht="12" customHeight="1"/>
    <row r="262" ht="12" customHeight="1"/>
    <row r="263" ht="12" customHeight="1"/>
    <row r="264" ht="12" customHeight="1"/>
    <row r="265" ht="12" customHeight="1"/>
    <row r="266" ht="12" customHeight="1"/>
    <row r="267" ht="12" customHeight="1"/>
    <row r="268" ht="12" customHeight="1"/>
    <row r="269" ht="12" customHeight="1"/>
    <row r="270" ht="12" customHeight="1"/>
    <row r="271" ht="12" customHeight="1"/>
    <row r="272"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sheetData>
  <mergeCells count="90">
    <mergeCell ref="AG1:AR1"/>
    <mergeCell ref="H5:T6"/>
    <mergeCell ref="U6:AN8"/>
    <mergeCell ref="H8:T9"/>
    <mergeCell ref="B12:J12"/>
    <mergeCell ref="K12:V12"/>
    <mergeCell ref="W12:AG12"/>
    <mergeCell ref="AH12:AQ12"/>
    <mergeCell ref="AG23:AP25"/>
    <mergeCell ref="B13:J16"/>
    <mergeCell ref="K14:V16"/>
    <mergeCell ref="W14:AG16"/>
    <mergeCell ref="AH14:AQ16"/>
    <mergeCell ref="B17:J21"/>
    <mergeCell ref="K17:V21"/>
    <mergeCell ref="W17:AE21"/>
    <mergeCell ref="AF18:AH20"/>
    <mergeCell ref="AJ18:AK20"/>
    <mergeCell ref="AM18:AN20"/>
    <mergeCell ref="B22:J26"/>
    <mergeCell ref="W22:AE26"/>
    <mergeCell ref="K23:M25"/>
    <mergeCell ref="O23:P25"/>
    <mergeCell ref="R23:S25"/>
    <mergeCell ref="B27:J31"/>
    <mergeCell ref="K27:V31"/>
    <mergeCell ref="W27:AE31"/>
    <mergeCell ref="AG28:AP30"/>
    <mergeCell ref="B32:J36"/>
    <mergeCell ref="K32:AQ36"/>
    <mergeCell ref="B39:I40"/>
    <mergeCell ref="J39:V40"/>
    <mergeCell ref="W39:AD40"/>
    <mergeCell ref="AE39:AQ40"/>
    <mergeCell ref="B42:I43"/>
    <mergeCell ref="J42:V43"/>
    <mergeCell ref="W42:AD43"/>
    <mergeCell ref="AE42:AQ43"/>
    <mergeCell ref="B45:I46"/>
    <mergeCell ref="J45:V46"/>
    <mergeCell ref="W45:AD46"/>
    <mergeCell ref="AE45:AQ46"/>
    <mergeCell ref="Y50:AA50"/>
    <mergeCell ref="AE50:AQ50"/>
    <mergeCell ref="B53:E70"/>
    <mergeCell ref="F53:N65"/>
    <mergeCell ref="O57:R58"/>
    <mergeCell ref="S57:AJ58"/>
    <mergeCell ref="AK57:AQ58"/>
    <mergeCell ref="O59:R60"/>
    <mergeCell ref="S59:AD60"/>
    <mergeCell ref="AH60:AQ60"/>
    <mergeCell ref="O62:R63"/>
    <mergeCell ref="S62:AQ63"/>
    <mergeCell ref="AF74:AP75"/>
    <mergeCell ref="O64:R65"/>
    <mergeCell ref="S64:AD65"/>
    <mergeCell ref="AH64:AQ65"/>
    <mergeCell ref="F66:N70"/>
    <mergeCell ref="O66:AK70"/>
    <mergeCell ref="AM68:AN69"/>
    <mergeCell ref="B73:E77"/>
    <mergeCell ref="F73:Q73"/>
    <mergeCell ref="R73:AC73"/>
    <mergeCell ref="F74:Q77"/>
    <mergeCell ref="R74:Z77"/>
    <mergeCell ref="D111:AR111"/>
    <mergeCell ref="C83:AS83"/>
    <mergeCell ref="D84:AR85"/>
    <mergeCell ref="D87:AR88"/>
    <mergeCell ref="D90:AR90"/>
    <mergeCell ref="D92:AR92"/>
    <mergeCell ref="D94:AR96"/>
    <mergeCell ref="D98:AR100"/>
    <mergeCell ref="D102:AR102"/>
    <mergeCell ref="C104:AR104"/>
    <mergeCell ref="D105:AR106"/>
    <mergeCell ref="D108:AR109"/>
    <mergeCell ref="C143:AR143"/>
    <mergeCell ref="D113:AR113"/>
    <mergeCell ref="C115:AR115"/>
    <mergeCell ref="D116:AR117"/>
    <mergeCell ref="D119:AR119"/>
    <mergeCell ref="D121:AR121"/>
    <mergeCell ref="C123:AR124"/>
    <mergeCell ref="C126:AR126"/>
    <mergeCell ref="C128:AR129"/>
    <mergeCell ref="C131:AR134"/>
    <mergeCell ref="C136:AR137"/>
    <mergeCell ref="C139:AR141"/>
  </mergeCells>
  <phoneticPr fontId="3"/>
  <dataValidations count="2">
    <dataValidation imeMode="fullKatakana" allowBlank="1" showInputMessage="1" showErrorMessage="1" sqref="K12:AQ12 JG12:KM12 TC12:UI12 ACY12:AEE12 AMU12:AOA12 AWQ12:AXW12 BGM12:BHS12 BQI12:BRO12 CAE12:CBK12 CKA12:CLG12 CTW12:CVC12 DDS12:DEY12 DNO12:DOU12 DXK12:DYQ12 EHG12:EIM12 ERC12:ESI12 FAY12:FCE12 FKU12:FMA12 FUQ12:FVW12 GEM12:GFS12 GOI12:GPO12 GYE12:GZK12 HIA12:HJG12 HRW12:HTC12 IBS12:ICY12 ILO12:IMU12 IVK12:IWQ12 JFG12:JGM12 JPC12:JQI12 JYY12:KAE12 KIU12:KKA12 KSQ12:KTW12 LCM12:LDS12 LMI12:LNO12 LWE12:LXK12 MGA12:MHG12 MPW12:MRC12 MZS12:NAY12 NJO12:NKU12 NTK12:NUQ12 ODG12:OEM12 ONC12:OOI12 OWY12:OYE12 PGU12:PIA12 PQQ12:PRW12 QAM12:QBS12 QKI12:QLO12 QUE12:QVK12 REA12:RFG12 RNW12:RPC12 RXS12:RYY12 SHO12:SIU12 SRK12:SSQ12 TBG12:TCM12 TLC12:TMI12 TUY12:TWE12 UEU12:UGA12 UOQ12:UPW12 UYM12:UZS12 VII12:VJO12 VSE12:VTK12 WCA12:WDG12 WLW12:WNC12 WVS12:WWY12 K65548:AQ65548 JG65548:KM65548 TC65548:UI65548 ACY65548:AEE65548 AMU65548:AOA65548 AWQ65548:AXW65548 BGM65548:BHS65548 BQI65548:BRO65548 CAE65548:CBK65548 CKA65548:CLG65548 CTW65548:CVC65548 DDS65548:DEY65548 DNO65548:DOU65548 DXK65548:DYQ65548 EHG65548:EIM65548 ERC65548:ESI65548 FAY65548:FCE65548 FKU65548:FMA65548 FUQ65548:FVW65548 GEM65548:GFS65548 GOI65548:GPO65548 GYE65548:GZK65548 HIA65548:HJG65548 HRW65548:HTC65548 IBS65548:ICY65548 ILO65548:IMU65548 IVK65548:IWQ65548 JFG65548:JGM65548 JPC65548:JQI65548 JYY65548:KAE65548 KIU65548:KKA65548 KSQ65548:KTW65548 LCM65548:LDS65548 LMI65548:LNO65548 LWE65548:LXK65548 MGA65548:MHG65548 MPW65548:MRC65548 MZS65548:NAY65548 NJO65548:NKU65548 NTK65548:NUQ65548 ODG65548:OEM65548 ONC65548:OOI65548 OWY65548:OYE65548 PGU65548:PIA65548 PQQ65548:PRW65548 QAM65548:QBS65548 QKI65548:QLO65548 QUE65548:QVK65548 REA65548:RFG65548 RNW65548:RPC65548 RXS65548:RYY65548 SHO65548:SIU65548 SRK65548:SSQ65548 TBG65548:TCM65548 TLC65548:TMI65548 TUY65548:TWE65548 UEU65548:UGA65548 UOQ65548:UPW65548 UYM65548:UZS65548 VII65548:VJO65548 VSE65548:VTK65548 WCA65548:WDG65548 WLW65548:WNC65548 WVS65548:WWY65548 K131084:AQ131084 JG131084:KM131084 TC131084:UI131084 ACY131084:AEE131084 AMU131084:AOA131084 AWQ131084:AXW131084 BGM131084:BHS131084 BQI131084:BRO131084 CAE131084:CBK131084 CKA131084:CLG131084 CTW131084:CVC131084 DDS131084:DEY131084 DNO131084:DOU131084 DXK131084:DYQ131084 EHG131084:EIM131084 ERC131084:ESI131084 FAY131084:FCE131084 FKU131084:FMA131084 FUQ131084:FVW131084 GEM131084:GFS131084 GOI131084:GPO131084 GYE131084:GZK131084 HIA131084:HJG131084 HRW131084:HTC131084 IBS131084:ICY131084 ILO131084:IMU131084 IVK131084:IWQ131084 JFG131084:JGM131084 JPC131084:JQI131084 JYY131084:KAE131084 KIU131084:KKA131084 KSQ131084:KTW131084 LCM131084:LDS131084 LMI131084:LNO131084 LWE131084:LXK131084 MGA131084:MHG131084 MPW131084:MRC131084 MZS131084:NAY131084 NJO131084:NKU131084 NTK131084:NUQ131084 ODG131084:OEM131084 ONC131084:OOI131084 OWY131084:OYE131084 PGU131084:PIA131084 PQQ131084:PRW131084 QAM131084:QBS131084 QKI131084:QLO131084 QUE131084:QVK131084 REA131084:RFG131084 RNW131084:RPC131084 RXS131084:RYY131084 SHO131084:SIU131084 SRK131084:SSQ131084 TBG131084:TCM131084 TLC131084:TMI131084 TUY131084:TWE131084 UEU131084:UGA131084 UOQ131084:UPW131084 UYM131084:UZS131084 VII131084:VJO131084 VSE131084:VTK131084 WCA131084:WDG131084 WLW131084:WNC131084 WVS131084:WWY131084 K196620:AQ196620 JG196620:KM196620 TC196620:UI196620 ACY196620:AEE196620 AMU196620:AOA196620 AWQ196620:AXW196620 BGM196620:BHS196620 BQI196620:BRO196620 CAE196620:CBK196620 CKA196620:CLG196620 CTW196620:CVC196620 DDS196620:DEY196620 DNO196620:DOU196620 DXK196620:DYQ196620 EHG196620:EIM196620 ERC196620:ESI196620 FAY196620:FCE196620 FKU196620:FMA196620 FUQ196620:FVW196620 GEM196620:GFS196620 GOI196620:GPO196620 GYE196620:GZK196620 HIA196620:HJG196620 HRW196620:HTC196620 IBS196620:ICY196620 ILO196620:IMU196620 IVK196620:IWQ196620 JFG196620:JGM196620 JPC196620:JQI196620 JYY196620:KAE196620 KIU196620:KKA196620 KSQ196620:KTW196620 LCM196620:LDS196620 LMI196620:LNO196620 LWE196620:LXK196620 MGA196620:MHG196620 MPW196620:MRC196620 MZS196620:NAY196620 NJO196620:NKU196620 NTK196620:NUQ196620 ODG196620:OEM196620 ONC196620:OOI196620 OWY196620:OYE196620 PGU196620:PIA196620 PQQ196620:PRW196620 QAM196620:QBS196620 QKI196620:QLO196620 QUE196620:QVK196620 REA196620:RFG196620 RNW196620:RPC196620 RXS196620:RYY196620 SHO196620:SIU196620 SRK196620:SSQ196620 TBG196620:TCM196620 TLC196620:TMI196620 TUY196620:TWE196620 UEU196620:UGA196620 UOQ196620:UPW196620 UYM196620:UZS196620 VII196620:VJO196620 VSE196620:VTK196620 WCA196620:WDG196620 WLW196620:WNC196620 WVS196620:WWY196620 K262156:AQ262156 JG262156:KM262156 TC262156:UI262156 ACY262156:AEE262156 AMU262156:AOA262156 AWQ262156:AXW262156 BGM262156:BHS262156 BQI262156:BRO262156 CAE262156:CBK262156 CKA262156:CLG262156 CTW262156:CVC262156 DDS262156:DEY262156 DNO262156:DOU262156 DXK262156:DYQ262156 EHG262156:EIM262156 ERC262156:ESI262156 FAY262156:FCE262156 FKU262156:FMA262156 FUQ262156:FVW262156 GEM262156:GFS262156 GOI262156:GPO262156 GYE262156:GZK262156 HIA262156:HJG262156 HRW262156:HTC262156 IBS262156:ICY262156 ILO262156:IMU262156 IVK262156:IWQ262156 JFG262156:JGM262156 JPC262156:JQI262156 JYY262156:KAE262156 KIU262156:KKA262156 KSQ262156:KTW262156 LCM262156:LDS262156 LMI262156:LNO262156 LWE262156:LXK262156 MGA262156:MHG262156 MPW262156:MRC262156 MZS262156:NAY262156 NJO262156:NKU262156 NTK262156:NUQ262156 ODG262156:OEM262156 ONC262156:OOI262156 OWY262156:OYE262156 PGU262156:PIA262156 PQQ262156:PRW262156 QAM262156:QBS262156 QKI262156:QLO262156 QUE262156:QVK262156 REA262156:RFG262156 RNW262156:RPC262156 RXS262156:RYY262156 SHO262156:SIU262156 SRK262156:SSQ262156 TBG262156:TCM262156 TLC262156:TMI262156 TUY262156:TWE262156 UEU262156:UGA262156 UOQ262156:UPW262156 UYM262156:UZS262156 VII262156:VJO262156 VSE262156:VTK262156 WCA262156:WDG262156 WLW262156:WNC262156 WVS262156:WWY262156 K327692:AQ327692 JG327692:KM327692 TC327692:UI327692 ACY327692:AEE327692 AMU327692:AOA327692 AWQ327692:AXW327692 BGM327692:BHS327692 BQI327692:BRO327692 CAE327692:CBK327692 CKA327692:CLG327692 CTW327692:CVC327692 DDS327692:DEY327692 DNO327692:DOU327692 DXK327692:DYQ327692 EHG327692:EIM327692 ERC327692:ESI327692 FAY327692:FCE327692 FKU327692:FMA327692 FUQ327692:FVW327692 GEM327692:GFS327692 GOI327692:GPO327692 GYE327692:GZK327692 HIA327692:HJG327692 HRW327692:HTC327692 IBS327692:ICY327692 ILO327692:IMU327692 IVK327692:IWQ327692 JFG327692:JGM327692 JPC327692:JQI327692 JYY327692:KAE327692 KIU327692:KKA327692 KSQ327692:KTW327692 LCM327692:LDS327692 LMI327692:LNO327692 LWE327692:LXK327692 MGA327692:MHG327692 MPW327692:MRC327692 MZS327692:NAY327692 NJO327692:NKU327692 NTK327692:NUQ327692 ODG327692:OEM327692 ONC327692:OOI327692 OWY327692:OYE327692 PGU327692:PIA327692 PQQ327692:PRW327692 QAM327692:QBS327692 QKI327692:QLO327692 QUE327692:QVK327692 REA327692:RFG327692 RNW327692:RPC327692 RXS327692:RYY327692 SHO327692:SIU327692 SRK327692:SSQ327692 TBG327692:TCM327692 TLC327692:TMI327692 TUY327692:TWE327692 UEU327692:UGA327692 UOQ327692:UPW327692 UYM327692:UZS327692 VII327692:VJO327692 VSE327692:VTK327692 WCA327692:WDG327692 WLW327692:WNC327692 WVS327692:WWY327692 K393228:AQ393228 JG393228:KM393228 TC393228:UI393228 ACY393228:AEE393228 AMU393228:AOA393228 AWQ393228:AXW393228 BGM393228:BHS393228 BQI393228:BRO393228 CAE393228:CBK393228 CKA393228:CLG393228 CTW393228:CVC393228 DDS393228:DEY393228 DNO393228:DOU393228 DXK393228:DYQ393228 EHG393228:EIM393228 ERC393228:ESI393228 FAY393228:FCE393228 FKU393228:FMA393228 FUQ393228:FVW393228 GEM393228:GFS393228 GOI393228:GPO393228 GYE393228:GZK393228 HIA393228:HJG393228 HRW393228:HTC393228 IBS393228:ICY393228 ILO393228:IMU393228 IVK393228:IWQ393228 JFG393228:JGM393228 JPC393228:JQI393228 JYY393228:KAE393228 KIU393228:KKA393228 KSQ393228:KTW393228 LCM393228:LDS393228 LMI393228:LNO393228 LWE393228:LXK393228 MGA393228:MHG393228 MPW393228:MRC393228 MZS393228:NAY393228 NJO393228:NKU393228 NTK393228:NUQ393228 ODG393228:OEM393228 ONC393228:OOI393228 OWY393228:OYE393228 PGU393228:PIA393228 PQQ393228:PRW393228 QAM393228:QBS393228 QKI393228:QLO393228 QUE393228:QVK393228 REA393228:RFG393228 RNW393228:RPC393228 RXS393228:RYY393228 SHO393228:SIU393228 SRK393228:SSQ393228 TBG393228:TCM393228 TLC393228:TMI393228 TUY393228:TWE393228 UEU393228:UGA393228 UOQ393228:UPW393228 UYM393228:UZS393228 VII393228:VJO393228 VSE393228:VTK393228 WCA393228:WDG393228 WLW393228:WNC393228 WVS393228:WWY393228 K458764:AQ458764 JG458764:KM458764 TC458764:UI458764 ACY458764:AEE458764 AMU458764:AOA458764 AWQ458764:AXW458764 BGM458764:BHS458764 BQI458764:BRO458764 CAE458764:CBK458764 CKA458764:CLG458764 CTW458764:CVC458764 DDS458764:DEY458764 DNO458764:DOU458764 DXK458764:DYQ458764 EHG458764:EIM458764 ERC458764:ESI458764 FAY458764:FCE458764 FKU458764:FMA458764 FUQ458764:FVW458764 GEM458764:GFS458764 GOI458764:GPO458764 GYE458764:GZK458764 HIA458764:HJG458764 HRW458764:HTC458764 IBS458764:ICY458764 ILO458764:IMU458764 IVK458764:IWQ458764 JFG458764:JGM458764 JPC458764:JQI458764 JYY458764:KAE458764 KIU458764:KKA458764 KSQ458764:KTW458764 LCM458764:LDS458764 LMI458764:LNO458764 LWE458764:LXK458764 MGA458764:MHG458764 MPW458764:MRC458764 MZS458764:NAY458764 NJO458764:NKU458764 NTK458764:NUQ458764 ODG458764:OEM458764 ONC458764:OOI458764 OWY458764:OYE458764 PGU458764:PIA458764 PQQ458764:PRW458764 QAM458764:QBS458764 QKI458764:QLO458764 QUE458764:QVK458764 REA458764:RFG458764 RNW458764:RPC458764 RXS458764:RYY458764 SHO458764:SIU458764 SRK458764:SSQ458764 TBG458764:TCM458764 TLC458764:TMI458764 TUY458764:TWE458764 UEU458764:UGA458764 UOQ458764:UPW458764 UYM458764:UZS458764 VII458764:VJO458764 VSE458764:VTK458764 WCA458764:WDG458764 WLW458764:WNC458764 WVS458764:WWY458764 K524300:AQ524300 JG524300:KM524300 TC524300:UI524300 ACY524300:AEE524300 AMU524300:AOA524300 AWQ524300:AXW524300 BGM524300:BHS524300 BQI524300:BRO524300 CAE524300:CBK524300 CKA524300:CLG524300 CTW524300:CVC524300 DDS524300:DEY524300 DNO524300:DOU524300 DXK524300:DYQ524300 EHG524300:EIM524300 ERC524300:ESI524300 FAY524300:FCE524300 FKU524300:FMA524300 FUQ524300:FVW524300 GEM524300:GFS524300 GOI524300:GPO524300 GYE524300:GZK524300 HIA524300:HJG524300 HRW524300:HTC524300 IBS524300:ICY524300 ILO524300:IMU524300 IVK524300:IWQ524300 JFG524300:JGM524300 JPC524300:JQI524300 JYY524300:KAE524300 KIU524300:KKA524300 KSQ524300:KTW524300 LCM524300:LDS524300 LMI524300:LNO524300 LWE524300:LXK524300 MGA524300:MHG524300 MPW524300:MRC524300 MZS524300:NAY524300 NJO524300:NKU524300 NTK524300:NUQ524300 ODG524300:OEM524300 ONC524300:OOI524300 OWY524300:OYE524300 PGU524300:PIA524300 PQQ524300:PRW524300 QAM524300:QBS524300 QKI524300:QLO524300 QUE524300:QVK524300 REA524300:RFG524300 RNW524300:RPC524300 RXS524300:RYY524300 SHO524300:SIU524300 SRK524300:SSQ524300 TBG524300:TCM524300 TLC524300:TMI524300 TUY524300:TWE524300 UEU524300:UGA524300 UOQ524300:UPW524300 UYM524300:UZS524300 VII524300:VJO524300 VSE524300:VTK524300 WCA524300:WDG524300 WLW524300:WNC524300 WVS524300:WWY524300 K589836:AQ589836 JG589836:KM589836 TC589836:UI589836 ACY589836:AEE589836 AMU589836:AOA589836 AWQ589836:AXW589836 BGM589836:BHS589836 BQI589836:BRO589836 CAE589836:CBK589836 CKA589836:CLG589836 CTW589836:CVC589836 DDS589836:DEY589836 DNO589836:DOU589836 DXK589836:DYQ589836 EHG589836:EIM589836 ERC589836:ESI589836 FAY589836:FCE589836 FKU589836:FMA589836 FUQ589836:FVW589836 GEM589836:GFS589836 GOI589836:GPO589836 GYE589836:GZK589836 HIA589836:HJG589836 HRW589836:HTC589836 IBS589836:ICY589836 ILO589836:IMU589836 IVK589836:IWQ589836 JFG589836:JGM589836 JPC589836:JQI589836 JYY589836:KAE589836 KIU589836:KKA589836 KSQ589836:KTW589836 LCM589836:LDS589836 LMI589836:LNO589836 LWE589836:LXK589836 MGA589836:MHG589836 MPW589836:MRC589836 MZS589836:NAY589836 NJO589836:NKU589836 NTK589836:NUQ589836 ODG589836:OEM589836 ONC589836:OOI589836 OWY589836:OYE589836 PGU589836:PIA589836 PQQ589836:PRW589836 QAM589836:QBS589836 QKI589836:QLO589836 QUE589836:QVK589836 REA589836:RFG589836 RNW589836:RPC589836 RXS589836:RYY589836 SHO589836:SIU589836 SRK589836:SSQ589836 TBG589836:TCM589836 TLC589836:TMI589836 TUY589836:TWE589836 UEU589836:UGA589836 UOQ589836:UPW589836 UYM589836:UZS589836 VII589836:VJO589836 VSE589836:VTK589836 WCA589836:WDG589836 WLW589836:WNC589836 WVS589836:WWY589836 K655372:AQ655372 JG655372:KM655372 TC655372:UI655372 ACY655372:AEE655372 AMU655372:AOA655372 AWQ655372:AXW655372 BGM655372:BHS655372 BQI655372:BRO655372 CAE655372:CBK655372 CKA655372:CLG655372 CTW655372:CVC655372 DDS655372:DEY655372 DNO655372:DOU655372 DXK655372:DYQ655372 EHG655372:EIM655372 ERC655372:ESI655372 FAY655372:FCE655372 FKU655372:FMA655372 FUQ655372:FVW655372 GEM655372:GFS655372 GOI655372:GPO655372 GYE655372:GZK655372 HIA655372:HJG655372 HRW655372:HTC655372 IBS655372:ICY655372 ILO655372:IMU655372 IVK655372:IWQ655372 JFG655372:JGM655372 JPC655372:JQI655372 JYY655372:KAE655372 KIU655372:KKA655372 KSQ655372:KTW655372 LCM655372:LDS655372 LMI655372:LNO655372 LWE655372:LXK655372 MGA655372:MHG655372 MPW655372:MRC655372 MZS655372:NAY655372 NJO655372:NKU655372 NTK655372:NUQ655372 ODG655372:OEM655372 ONC655372:OOI655372 OWY655372:OYE655372 PGU655372:PIA655372 PQQ655372:PRW655372 QAM655372:QBS655372 QKI655372:QLO655372 QUE655372:QVK655372 REA655372:RFG655372 RNW655372:RPC655372 RXS655372:RYY655372 SHO655372:SIU655372 SRK655372:SSQ655372 TBG655372:TCM655372 TLC655372:TMI655372 TUY655372:TWE655372 UEU655372:UGA655372 UOQ655372:UPW655372 UYM655372:UZS655372 VII655372:VJO655372 VSE655372:VTK655372 WCA655372:WDG655372 WLW655372:WNC655372 WVS655372:WWY655372 K720908:AQ720908 JG720908:KM720908 TC720908:UI720908 ACY720908:AEE720908 AMU720908:AOA720908 AWQ720908:AXW720908 BGM720908:BHS720908 BQI720908:BRO720908 CAE720908:CBK720908 CKA720908:CLG720908 CTW720908:CVC720908 DDS720908:DEY720908 DNO720908:DOU720908 DXK720908:DYQ720908 EHG720908:EIM720908 ERC720908:ESI720908 FAY720908:FCE720908 FKU720908:FMA720908 FUQ720908:FVW720908 GEM720908:GFS720908 GOI720908:GPO720908 GYE720908:GZK720908 HIA720908:HJG720908 HRW720908:HTC720908 IBS720908:ICY720908 ILO720908:IMU720908 IVK720908:IWQ720908 JFG720908:JGM720908 JPC720908:JQI720908 JYY720908:KAE720908 KIU720908:KKA720908 KSQ720908:KTW720908 LCM720908:LDS720908 LMI720908:LNO720908 LWE720908:LXK720908 MGA720908:MHG720908 MPW720908:MRC720908 MZS720908:NAY720908 NJO720908:NKU720908 NTK720908:NUQ720908 ODG720908:OEM720908 ONC720908:OOI720908 OWY720908:OYE720908 PGU720908:PIA720908 PQQ720908:PRW720908 QAM720908:QBS720908 QKI720908:QLO720908 QUE720908:QVK720908 REA720908:RFG720908 RNW720908:RPC720908 RXS720908:RYY720908 SHO720908:SIU720908 SRK720908:SSQ720908 TBG720908:TCM720908 TLC720908:TMI720908 TUY720908:TWE720908 UEU720908:UGA720908 UOQ720908:UPW720908 UYM720908:UZS720908 VII720908:VJO720908 VSE720908:VTK720908 WCA720908:WDG720908 WLW720908:WNC720908 WVS720908:WWY720908 K786444:AQ786444 JG786444:KM786444 TC786444:UI786444 ACY786444:AEE786444 AMU786444:AOA786444 AWQ786444:AXW786444 BGM786444:BHS786444 BQI786444:BRO786444 CAE786444:CBK786444 CKA786444:CLG786444 CTW786444:CVC786444 DDS786444:DEY786444 DNO786444:DOU786444 DXK786444:DYQ786444 EHG786444:EIM786444 ERC786444:ESI786444 FAY786444:FCE786444 FKU786444:FMA786444 FUQ786444:FVW786444 GEM786444:GFS786444 GOI786444:GPO786444 GYE786444:GZK786444 HIA786444:HJG786444 HRW786444:HTC786444 IBS786444:ICY786444 ILO786444:IMU786444 IVK786444:IWQ786444 JFG786444:JGM786444 JPC786444:JQI786444 JYY786444:KAE786444 KIU786444:KKA786444 KSQ786444:KTW786444 LCM786444:LDS786444 LMI786444:LNO786444 LWE786444:LXK786444 MGA786444:MHG786444 MPW786444:MRC786444 MZS786444:NAY786444 NJO786444:NKU786444 NTK786444:NUQ786444 ODG786444:OEM786444 ONC786444:OOI786444 OWY786444:OYE786444 PGU786444:PIA786444 PQQ786444:PRW786444 QAM786444:QBS786444 QKI786444:QLO786444 QUE786444:QVK786444 REA786444:RFG786444 RNW786444:RPC786444 RXS786444:RYY786444 SHO786444:SIU786444 SRK786444:SSQ786444 TBG786444:TCM786444 TLC786444:TMI786444 TUY786444:TWE786444 UEU786444:UGA786444 UOQ786444:UPW786444 UYM786444:UZS786444 VII786444:VJO786444 VSE786444:VTK786444 WCA786444:WDG786444 WLW786444:WNC786444 WVS786444:WWY786444 K851980:AQ851980 JG851980:KM851980 TC851980:UI851980 ACY851980:AEE851980 AMU851980:AOA851980 AWQ851980:AXW851980 BGM851980:BHS851980 BQI851980:BRO851980 CAE851980:CBK851980 CKA851980:CLG851980 CTW851980:CVC851980 DDS851980:DEY851980 DNO851980:DOU851980 DXK851980:DYQ851980 EHG851980:EIM851980 ERC851980:ESI851980 FAY851980:FCE851980 FKU851980:FMA851980 FUQ851980:FVW851980 GEM851980:GFS851980 GOI851980:GPO851980 GYE851980:GZK851980 HIA851980:HJG851980 HRW851980:HTC851980 IBS851980:ICY851980 ILO851980:IMU851980 IVK851980:IWQ851980 JFG851980:JGM851980 JPC851980:JQI851980 JYY851980:KAE851980 KIU851980:KKA851980 KSQ851980:KTW851980 LCM851980:LDS851980 LMI851980:LNO851980 LWE851980:LXK851980 MGA851980:MHG851980 MPW851980:MRC851980 MZS851980:NAY851980 NJO851980:NKU851980 NTK851980:NUQ851980 ODG851980:OEM851980 ONC851980:OOI851980 OWY851980:OYE851980 PGU851980:PIA851980 PQQ851980:PRW851980 QAM851980:QBS851980 QKI851980:QLO851980 QUE851980:QVK851980 REA851980:RFG851980 RNW851980:RPC851980 RXS851980:RYY851980 SHO851980:SIU851980 SRK851980:SSQ851980 TBG851980:TCM851980 TLC851980:TMI851980 TUY851980:TWE851980 UEU851980:UGA851980 UOQ851980:UPW851980 UYM851980:UZS851980 VII851980:VJO851980 VSE851980:VTK851980 WCA851980:WDG851980 WLW851980:WNC851980 WVS851980:WWY851980 K917516:AQ917516 JG917516:KM917516 TC917516:UI917516 ACY917516:AEE917516 AMU917516:AOA917516 AWQ917516:AXW917516 BGM917516:BHS917516 BQI917516:BRO917516 CAE917516:CBK917516 CKA917516:CLG917516 CTW917516:CVC917516 DDS917516:DEY917516 DNO917516:DOU917516 DXK917516:DYQ917516 EHG917516:EIM917516 ERC917516:ESI917516 FAY917516:FCE917516 FKU917516:FMA917516 FUQ917516:FVW917516 GEM917516:GFS917516 GOI917516:GPO917516 GYE917516:GZK917516 HIA917516:HJG917516 HRW917516:HTC917516 IBS917516:ICY917516 ILO917516:IMU917516 IVK917516:IWQ917516 JFG917516:JGM917516 JPC917516:JQI917516 JYY917516:KAE917516 KIU917516:KKA917516 KSQ917516:KTW917516 LCM917516:LDS917516 LMI917516:LNO917516 LWE917516:LXK917516 MGA917516:MHG917516 MPW917516:MRC917516 MZS917516:NAY917516 NJO917516:NKU917516 NTK917516:NUQ917516 ODG917516:OEM917516 ONC917516:OOI917516 OWY917516:OYE917516 PGU917516:PIA917516 PQQ917516:PRW917516 QAM917516:QBS917516 QKI917516:QLO917516 QUE917516:QVK917516 REA917516:RFG917516 RNW917516:RPC917516 RXS917516:RYY917516 SHO917516:SIU917516 SRK917516:SSQ917516 TBG917516:TCM917516 TLC917516:TMI917516 TUY917516:TWE917516 UEU917516:UGA917516 UOQ917516:UPW917516 UYM917516:UZS917516 VII917516:VJO917516 VSE917516:VTK917516 WCA917516:WDG917516 WLW917516:WNC917516 WVS917516:WWY917516 K983052:AQ983052 JG983052:KM983052 TC983052:UI983052 ACY983052:AEE983052 AMU983052:AOA983052 AWQ983052:AXW983052 BGM983052:BHS983052 BQI983052:BRO983052 CAE983052:CBK983052 CKA983052:CLG983052 CTW983052:CVC983052 DDS983052:DEY983052 DNO983052:DOU983052 DXK983052:DYQ983052 EHG983052:EIM983052 ERC983052:ESI983052 FAY983052:FCE983052 FKU983052:FMA983052 FUQ983052:FVW983052 GEM983052:GFS983052 GOI983052:GPO983052 GYE983052:GZK983052 HIA983052:HJG983052 HRW983052:HTC983052 IBS983052:ICY983052 ILO983052:IMU983052 IVK983052:IWQ983052 JFG983052:JGM983052 JPC983052:JQI983052 JYY983052:KAE983052 KIU983052:KKA983052 KSQ983052:KTW983052 LCM983052:LDS983052 LMI983052:LNO983052 LWE983052:LXK983052 MGA983052:MHG983052 MPW983052:MRC983052 MZS983052:NAY983052 NJO983052:NKU983052 NTK983052:NUQ983052 ODG983052:OEM983052 ONC983052:OOI983052 OWY983052:OYE983052 PGU983052:PIA983052 PQQ983052:PRW983052 QAM983052:QBS983052 QKI983052:QLO983052 QUE983052:QVK983052 REA983052:RFG983052 RNW983052:RPC983052 RXS983052:RYY983052 SHO983052:SIU983052 SRK983052:SSQ983052 TBG983052:TCM983052 TLC983052:TMI983052 TUY983052:TWE983052 UEU983052:UGA983052 UOQ983052:UPW983052 UYM983052:UZS983052 VII983052:VJO983052 VSE983052:VTK983052 WCA983052:WDG983052 WLW983052:WNC983052 WVS983052:WWY983052" xr:uid="{00000000-0002-0000-0500-000000000000}"/>
    <dataValidation imeMode="fullAlpha" allowBlank="1" showInputMessage="1" showErrorMessage="1" sqref="K32:AQ36 JG32:KM36 TC32:UI36 ACY32:AEE36 AMU32:AOA36 AWQ32:AXW36 BGM32:BHS36 BQI32:BRO36 CAE32:CBK36 CKA32:CLG36 CTW32:CVC36 DDS32:DEY36 DNO32:DOU36 DXK32:DYQ36 EHG32:EIM36 ERC32:ESI36 FAY32:FCE36 FKU32:FMA36 FUQ32:FVW36 GEM32:GFS36 GOI32:GPO36 GYE32:GZK36 HIA32:HJG36 HRW32:HTC36 IBS32:ICY36 ILO32:IMU36 IVK32:IWQ36 JFG32:JGM36 JPC32:JQI36 JYY32:KAE36 KIU32:KKA36 KSQ32:KTW36 LCM32:LDS36 LMI32:LNO36 LWE32:LXK36 MGA32:MHG36 MPW32:MRC36 MZS32:NAY36 NJO32:NKU36 NTK32:NUQ36 ODG32:OEM36 ONC32:OOI36 OWY32:OYE36 PGU32:PIA36 PQQ32:PRW36 QAM32:QBS36 QKI32:QLO36 QUE32:QVK36 REA32:RFG36 RNW32:RPC36 RXS32:RYY36 SHO32:SIU36 SRK32:SSQ36 TBG32:TCM36 TLC32:TMI36 TUY32:TWE36 UEU32:UGA36 UOQ32:UPW36 UYM32:UZS36 VII32:VJO36 VSE32:VTK36 WCA32:WDG36 WLW32:WNC36 WVS32:WWY36 K65568:AQ65572 JG65568:KM65572 TC65568:UI65572 ACY65568:AEE65572 AMU65568:AOA65572 AWQ65568:AXW65572 BGM65568:BHS65572 BQI65568:BRO65572 CAE65568:CBK65572 CKA65568:CLG65572 CTW65568:CVC65572 DDS65568:DEY65572 DNO65568:DOU65572 DXK65568:DYQ65572 EHG65568:EIM65572 ERC65568:ESI65572 FAY65568:FCE65572 FKU65568:FMA65572 FUQ65568:FVW65572 GEM65568:GFS65572 GOI65568:GPO65572 GYE65568:GZK65572 HIA65568:HJG65572 HRW65568:HTC65572 IBS65568:ICY65572 ILO65568:IMU65572 IVK65568:IWQ65572 JFG65568:JGM65572 JPC65568:JQI65572 JYY65568:KAE65572 KIU65568:KKA65572 KSQ65568:KTW65572 LCM65568:LDS65572 LMI65568:LNO65572 LWE65568:LXK65572 MGA65568:MHG65572 MPW65568:MRC65572 MZS65568:NAY65572 NJO65568:NKU65572 NTK65568:NUQ65572 ODG65568:OEM65572 ONC65568:OOI65572 OWY65568:OYE65572 PGU65568:PIA65572 PQQ65568:PRW65572 QAM65568:QBS65572 QKI65568:QLO65572 QUE65568:QVK65572 REA65568:RFG65572 RNW65568:RPC65572 RXS65568:RYY65572 SHO65568:SIU65572 SRK65568:SSQ65572 TBG65568:TCM65572 TLC65568:TMI65572 TUY65568:TWE65572 UEU65568:UGA65572 UOQ65568:UPW65572 UYM65568:UZS65572 VII65568:VJO65572 VSE65568:VTK65572 WCA65568:WDG65572 WLW65568:WNC65572 WVS65568:WWY65572 K131104:AQ131108 JG131104:KM131108 TC131104:UI131108 ACY131104:AEE131108 AMU131104:AOA131108 AWQ131104:AXW131108 BGM131104:BHS131108 BQI131104:BRO131108 CAE131104:CBK131108 CKA131104:CLG131108 CTW131104:CVC131108 DDS131104:DEY131108 DNO131104:DOU131108 DXK131104:DYQ131108 EHG131104:EIM131108 ERC131104:ESI131108 FAY131104:FCE131108 FKU131104:FMA131108 FUQ131104:FVW131108 GEM131104:GFS131108 GOI131104:GPO131108 GYE131104:GZK131108 HIA131104:HJG131108 HRW131104:HTC131108 IBS131104:ICY131108 ILO131104:IMU131108 IVK131104:IWQ131108 JFG131104:JGM131108 JPC131104:JQI131108 JYY131104:KAE131108 KIU131104:KKA131108 KSQ131104:KTW131108 LCM131104:LDS131108 LMI131104:LNO131108 LWE131104:LXK131108 MGA131104:MHG131108 MPW131104:MRC131108 MZS131104:NAY131108 NJO131104:NKU131108 NTK131104:NUQ131108 ODG131104:OEM131108 ONC131104:OOI131108 OWY131104:OYE131108 PGU131104:PIA131108 PQQ131104:PRW131108 QAM131104:QBS131108 QKI131104:QLO131108 QUE131104:QVK131108 REA131104:RFG131108 RNW131104:RPC131108 RXS131104:RYY131108 SHO131104:SIU131108 SRK131104:SSQ131108 TBG131104:TCM131108 TLC131104:TMI131108 TUY131104:TWE131108 UEU131104:UGA131108 UOQ131104:UPW131108 UYM131104:UZS131108 VII131104:VJO131108 VSE131104:VTK131108 WCA131104:WDG131108 WLW131104:WNC131108 WVS131104:WWY131108 K196640:AQ196644 JG196640:KM196644 TC196640:UI196644 ACY196640:AEE196644 AMU196640:AOA196644 AWQ196640:AXW196644 BGM196640:BHS196644 BQI196640:BRO196644 CAE196640:CBK196644 CKA196640:CLG196644 CTW196640:CVC196644 DDS196640:DEY196644 DNO196640:DOU196644 DXK196640:DYQ196644 EHG196640:EIM196644 ERC196640:ESI196644 FAY196640:FCE196644 FKU196640:FMA196644 FUQ196640:FVW196644 GEM196640:GFS196644 GOI196640:GPO196644 GYE196640:GZK196644 HIA196640:HJG196644 HRW196640:HTC196644 IBS196640:ICY196644 ILO196640:IMU196644 IVK196640:IWQ196644 JFG196640:JGM196644 JPC196640:JQI196644 JYY196640:KAE196644 KIU196640:KKA196644 KSQ196640:KTW196644 LCM196640:LDS196644 LMI196640:LNO196644 LWE196640:LXK196644 MGA196640:MHG196644 MPW196640:MRC196644 MZS196640:NAY196644 NJO196640:NKU196644 NTK196640:NUQ196644 ODG196640:OEM196644 ONC196640:OOI196644 OWY196640:OYE196644 PGU196640:PIA196644 PQQ196640:PRW196644 QAM196640:QBS196644 QKI196640:QLO196644 QUE196640:QVK196644 REA196640:RFG196644 RNW196640:RPC196644 RXS196640:RYY196644 SHO196640:SIU196644 SRK196640:SSQ196644 TBG196640:TCM196644 TLC196640:TMI196644 TUY196640:TWE196644 UEU196640:UGA196644 UOQ196640:UPW196644 UYM196640:UZS196644 VII196640:VJO196644 VSE196640:VTK196644 WCA196640:WDG196644 WLW196640:WNC196644 WVS196640:WWY196644 K262176:AQ262180 JG262176:KM262180 TC262176:UI262180 ACY262176:AEE262180 AMU262176:AOA262180 AWQ262176:AXW262180 BGM262176:BHS262180 BQI262176:BRO262180 CAE262176:CBK262180 CKA262176:CLG262180 CTW262176:CVC262180 DDS262176:DEY262180 DNO262176:DOU262180 DXK262176:DYQ262180 EHG262176:EIM262180 ERC262176:ESI262180 FAY262176:FCE262180 FKU262176:FMA262180 FUQ262176:FVW262180 GEM262176:GFS262180 GOI262176:GPO262180 GYE262176:GZK262180 HIA262176:HJG262180 HRW262176:HTC262180 IBS262176:ICY262180 ILO262176:IMU262180 IVK262176:IWQ262180 JFG262176:JGM262180 JPC262176:JQI262180 JYY262176:KAE262180 KIU262176:KKA262180 KSQ262176:KTW262180 LCM262176:LDS262180 LMI262176:LNO262180 LWE262176:LXK262180 MGA262176:MHG262180 MPW262176:MRC262180 MZS262176:NAY262180 NJO262176:NKU262180 NTK262176:NUQ262180 ODG262176:OEM262180 ONC262176:OOI262180 OWY262176:OYE262180 PGU262176:PIA262180 PQQ262176:PRW262180 QAM262176:QBS262180 QKI262176:QLO262180 QUE262176:QVK262180 REA262176:RFG262180 RNW262176:RPC262180 RXS262176:RYY262180 SHO262176:SIU262180 SRK262176:SSQ262180 TBG262176:TCM262180 TLC262176:TMI262180 TUY262176:TWE262180 UEU262176:UGA262180 UOQ262176:UPW262180 UYM262176:UZS262180 VII262176:VJO262180 VSE262176:VTK262180 WCA262176:WDG262180 WLW262176:WNC262180 WVS262176:WWY262180 K327712:AQ327716 JG327712:KM327716 TC327712:UI327716 ACY327712:AEE327716 AMU327712:AOA327716 AWQ327712:AXW327716 BGM327712:BHS327716 BQI327712:BRO327716 CAE327712:CBK327716 CKA327712:CLG327716 CTW327712:CVC327716 DDS327712:DEY327716 DNO327712:DOU327716 DXK327712:DYQ327716 EHG327712:EIM327716 ERC327712:ESI327716 FAY327712:FCE327716 FKU327712:FMA327716 FUQ327712:FVW327716 GEM327712:GFS327716 GOI327712:GPO327716 GYE327712:GZK327716 HIA327712:HJG327716 HRW327712:HTC327716 IBS327712:ICY327716 ILO327712:IMU327716 IVK327712:IWQ327716 JFG327712:JGM327716 JPC327712:JQI327716 JYY327712:KAE327716 KIU327712:KKA327716 KSQ327712:KTW327716 LCM327712:LDS327716 LMI327712:LNO327716 LWE327712:LXK327716 MGA327712:MHG327716 MPW327712:MRC327716 MZS327712:NAY327716 NJO327712:NKU327716 NTK327712:NUQ327716 ODG327712:OEM327716 ONC327712:OOI327716 OWY327712:OYE327716 PGU327712:PIA327716 PQQ327712:PRW327716 QAM327712:QBS327716 QKI327712:QLO327716 QUE327712:QVK327716 REA327712:RFG327716 RNW327712:RPC327716 RXS327712:RYY327716 SHO327712:SIU327716 SRK327712:SSQ327716 TBG327712:TCM327716 TLC327712:TMI327716 TUY327712:TWE327716 UEU327712:UGA327716 UOQ327712:UPW327716 UYM327712:UZS327716 VII327712:VJO327716 VSE327712:VTK327716 WCA327712:WDG327716 WLW327712:WNC327716 WVS327712:WWY327716 K393248:AQ393252 JG393248:KM393252 TC393248:UI393252 ACY393248:AEE393252 AMU393248:AOA393252 AWQ393248:AXW393252 BGM393248:BHS393252 BQI393248:BRO393252 CAE393248:CBK393252 CKA393248:CLG393252 CTW393248:CVC393252 DDS393248:DEY393252 DNO393248:DOU393252 DXK393248:DYQ393252 EHG393248:EIM393252 ERC393248:ESI393252 FAY393248:FCE393252 FKU393248:FMA393252 FUQ393248:FVW393252 GEM393248:GFS393252 GOI393248:GPO393252 GYE393248:GZK393252 HIA393248:HJG393252 HRW393248:HTC393252 IBS393248:ICY393252 ILO393248:IMU393252 IVK393248:IWQ393252 JFG393248:JGM393252 JPC393248:JQI393252 JYY393248:KAE393252 KIU393248:KKA393252 KSQ393248:KTW393252 LCM393248:LDS393252 LMI393248:LNO393252 LWE393248:LXK393252 MGA393248:MHG393252 MPW393248:MRC393252 MZS393248:NAY393252 NJO393248:NKU393252 NTK393248:NUQ393252 ODG393248:OEM393252 ONC393248:OOI393252 OWY393248:OYE393252 PGU393248:PIA393252 PQQ393248:PRW393252 QAM393248:QBS393252 QKI393248:QLO393252 QUE393248:QVK393252 REA393248:RFG393252 RNW393248:RPC393252 RXS393248:RYY393252 SHO393248:SIU393252 SRK393248:SSQ393252 TBG393248:TCM393252 TLC393248:TMI393252 TUY393248:TWE393252 UEU393248:UGA393252 UOQ393248:UPW393252 UYM393248:UZS393252 VII393248:VJO393252 VSE393248:VTK393252 WCA393248:WDG393252 WLW393248:WNC393252 WVS393248:WWY393252 K458784:AQ458788 JG458784:KM458788 TC458784:UI458788 ACY458784:AEE458788 AMU458784:AOA458788 AWQ458784:AXW458788 BGM458784:BHS458788 BQI458784:BRO458788 CAE458784:CBK458788 CKA458784:CLG458788 CTW458784:CVC458788 DDS458784:DEY458788 DNO458784:DOU458788 DXK458784:DYQ458788 EHG458784:EIM458788 ERC458784:ESI458788 FAY458784:FCE458788 FKU458784:FMA458788 FUQ458784:FVW458788 GEM458784:GFS458788 GOI458784:GPO458788 GYE458784:GZK458788 HIA458784:HJG458788 HRW458784:HTC458788 IBS458784:ICY458788 ILO458784:IMU458788 IVK458784:IWQ458788 JFG458784:JGM458788 JPC458784:JQI458788 JYY458784:KAE458788 KIU458784:KKA458788 KSQ458784:KTW458788 LCM458784:LDS458788 LMI458784:LNO458788 LWE458784:LXK458788 MGA458784:MHG458788 MPW458784:MRC458788 MZS458784:NAY458788 NJO458784:NKU458788 NTK458784:NUQ458788 ODG458784:OEM458788 ONC458784:OOI458788 OWY458784:OYE458788 PGU458784:PIA458788 PQQ458784:PRW458788 QAM458784:QBS458788 QKI458784:QLO458788 QUE458784:QVK458788 REA458784:RFG458788 RNW458784:RPC458788 RXS458784:RYY458788 SHO458784:SIU458788 SRK458784:SSQ458788 TBG458784:TCM458788 TLC458784:TMI458788 TUY458784:TWE458788 UEU458784:UGA458788 UOQ458784:UPW458788 UYM458784:UZS458788 VII458784:VJO458788 VSE458784:VTK458788 WCA458784:WDG458788 WLW458784:WNC458788 WVS458784:WWY458788 K524320:AQ524324 JG524320:KM524324 TC524320:UI524324 ACY524320:AEE524324 AMU524320:AOA524324 AWQ524320:AXW524324 BGM524320:BHS524324 BQI524320:BRO524324 CAE524320:CBK524324 CKA524320:CLG524324 CTW524320:CVC524324 DDS524320:DEY524324 DNO524320:DOU524324 DXK524320:DYQ524324 EHG524320:EIM524324 ERC524320:ESI524324 FAY524320:FCE524324 FKU524320:FMA524324 FUQ524320:FVW524324 GEM524320:GFS524324 GOI524320:GPO524324 GYE524320:GZK524324 HIA524320:HJG524324 HRW524320:HTC524324 IBS524320:ICY524324 ILO524320:IMU524324 IVK524320:IWQ524324 JFG524320:JGM524324 JPC524320:JQI524324 JYY524320:KAE524324 KIU524320:KKA524324 KSQ524320:KTW524324 LCM524320:LDS524324 LMI524320:LNO524324 LWE524320:LXK524324 MGA524320:MHG524324 MPW524320:MRC524324 MZS524320:NAY524324 NJO524320:NKU524324 NTK524320:NUQ524324 ODG524320:OEM524324 ONC524320:OOI524324 OWY524320:OYE524324 PGU524320:PIA524324 PQQ524320:PRW524324 QAM524320:QBS524324 QKI524320:QLO524324 QUE524320:QVK524324 REA524320:RFG524324 RNW524320:RPC524324 RXS524320:RYY524324 SHO524320:SIU524324 SRK524320:SSQ524324 TBG524320:TCM524324 TLC524320:TMI524324 TUY524320:TWE524324 UEU524320:UGA524324 UOQ524320:UPW524324 UYM524320:UZS524324 VII524320:VJO524324 VSE524320:VTK524324 WCA524320:WDG524324 WLW524320:WNC524324 WVS524320:WWY524324 K589856:AQ589860 JG589856:KM589860 TC589856:UI589860 ACY589856:AEE589860 AMU589856:AOA589860 AWQ589856:AXW589860 BGM589856:BHS589860 BQI589856:BRO589860 CAE589856:CBK589860 CKA589856:CLG589860 CTW589856:CVC589860 DDS589856:DEY589860 DNO589856:DOU589860 DXK589856:DYQ589860 EHG589856:EIM589860 ERC589856:ESI589860 FAY589856:FCE589860 FKU589856:FMA589860 FUQ589856:FVW589860 GEM589856:GFS589860 GOI589856:GPO589860 GYE589856:GZK589860 HIA589856:HJG589860 HRW589856:HTC589860 IBS589856:ICY589860 ILO589856:IMU589860 IVK589856:IWQ589860 JFG589856:JGM589860 JPC589856:JQI589860 JYY589856:KAE589860 KIU589856:KKA589860 KSQ589856:KTW589860 LCM589856:LDS589860 LMI589856:LNO589860 LWE589856:LXK589860 MGA589856:MHG589860 MPW589856:MRC589860 MZS589856:NAY589860 NJO589856:NKU589860 NTK589856:NUQ589860 ODG589856:OEM589860 ONC589856:OOI589860 OWY589856:OYE589860 PGU589856:PIA589860 PQQ589856:PRW589860 QAM589856:QBS589860 QKI589856:QLO589860 QUE589856:QVK589860 REA589856:RFG589860 RNW589856:RPC589860 RXS589856:RYY589860 SHO589856:SIU589860 SRK589856:SSQ589860 TBG589856:TCM589860 TLC589856:TMI589860 TUY589856:TWE589860 UEU589856:UGA589860 UOQ589856:UPW589860 UYM589856:UZS589860 VII589856:VJO589860 VSE589856:VTK589860 WCA589856:WDG589860 WLW589856:WNC589860 WVS589856:WWY589860 K655392:AQ655396 JG655392:KM655396 TC655392:UI655396 ACY655392:AEE655396 AMU655392:AOA655396 AWQ655392:AXW655396 BGM655392:BHS655396 BQI655392:BRO655396 CAE655392:CBK655396 CKA655392:CLG655396 CTW655392:CVC655396 DDS655392:DEY655396 DNO655392:DOU655396 DXK655392:DYQ655396 EHG655392:EIM655396 ERC655392:ESI655396 FAY655392:FCE655396 FKU655392:FMA655396 FUQ655392:FVW655396 GEM655392:GFS655396 GOI655392:GPO655396 GYE655392:GZK655396 HIA655392:HJG655396 HRW655392:HTC655396 IBS655392:ICY655396 ILO655392:IMU655396 IVK655392:IWQ655396 JFG655392:JGM655396 JPC655392:JQI655396 JYY655392:KAE655396 KIU655392:KKA655396 KSQ655392:KTW655396 LCM655392:LDS655396 LMI655392:LNO655396 LWE655392:LXK655396 MGA655392:MHG655396 MPW655392:MRC655396 MZS655392:NAY655396 NJO655392:NKU655396 NTK655392:NUQ655396 ODG655392:OEM655396 ONC655392:OOI655396 OWY655392:OYE655396 PGU655392:PIA655396 PQQ655392:PRW655396 QAM655392:QBS655396 QKI655392:QLO655396 QUE655392:QVK655396 REA655392:RFG655396 RNW655392:RPC655396 RXS655392:RYY655396 SHO655392:SIU655396 SRK655392:SSQ655396 TBG655392:TCM655396 TLC655392:TMI655396 TUY655392:TWE655396 UEU655392:UGA655396 UOQ655392:UPW655396 UYM655392:UZS655396 VII655392:VJO655396 VSE655392:VTK655396 WCA655392:WDG655396 WLW655392:WNC655396 WVS655392:WWY655396 K720928:AQ720932 JG720928:KM720932 TC720928:UI720932 ACY720928:AEE720932 AMU720928:AOA720932 AWQ720928:AXW720932 BGM720928:BHS720932 BQI720928:BRO720932 CAE720928:CBK720932 CKA720928:CLG720932 CTW720928:CVC720932 DDS720928:DEY720932 DNO720928:DOU720932 DXK720928:DYQ720932 EHG720928:EIM720932 ERC720928:ESI720932 FAY720928:FCE720932 FKU720928:FMA720932 FUQ720928:FVW720932 GEM720928:GFS720932 GOI720928:GPO720932 GYE720928:GZK720932 HIA720928:HJG720932 HRW720928:HTC720932 IBS720928:ICY720932 ILO720928:IMU720932 IVK720928:IWQ720932 JFG720928:JGM720932 JPC720928:JQI720932 JYY720928:KAE720932 KIU720928:KKA720932 KSQ720928:KTW720932 LCM720928:LDS720932 LMI720928:LNO720932 LWE720928:LXK720932 MGA720928:MHG720932 MPW720928:MRC720932 MZS720928:NAY720932 NJO720928:NKU720932 NTK720928:NUQ720932 ODG720928:OEM720932 ONC720928:OOI720932 OWY720928:OYE720932 PGU720928:PIA720932 PQQ720928:PRW720932 QAM720928:QBS720932 QKI720928:QLO720932 QUE720928:QVK720932 REA720928:RFG720932 RNW720928:RPC720932 RXS720928:RYY720932 SHO720928:SIU720932 SRK720928:SSQ720932 TBG720928:TCM720932 TLC720928:TMI720932 TUY720928:TWE720932 UEU720928:UGA720932 UOQ720928:UPW720932 UYM720928:UZS720932 VII720928:VJO720932 VSE720928:VTK720932 WCA720928:WDG720932 WLW720928:WNC720932 WVS720928:WWY720932 K786464:AQ786468 JG786464:KM786468 TC786464:UI786468 ACY786464:AEE786468 AMU786464:AOA786468 AWQ786464:AXW786468 BGM786464:BHS786468 BQI786464:BRO786468 CAE786464:CBK786468 CKA786464:CLG786468 CTW786464:CVC786468 DDS786464:DEY786468 DNO786464:DOU786468 DXK786464:DYQ786468 EHG786464:EIM786468 ERC786464:ESI786468 FAY786464:FCE786468 FKU786464:FMA786468 FUQ786464:FVW786468 GEM786464:GFS786468 GOI786464:GPO786468 GYE786464:GZK786468 HIA786464:HJG786468 HRW786464:HTC786468 IBS786464:ICY786468 ILO786464:IMU786468 IVK786464:IWQ786468 JFG786464:JGM786468 JPC786464:JQI786468 JYY786464:KAE786468 KIU786464:KKA786468 KSQ786464:KTW786468 LCM786464:LDS786468 LMI786464:LNO786468 LWE786464:LXK786468 MGA786464:MHG786468 MPW786464:MRC786468 MZS786464:NAY786468 NJO786464:NKU786468 NTK786464:NUQ786468 ODG786464:OEM786468 ONC786464:OOI786468 OWY786464:OYE786468 PGU786464:PIA786468 PQQ786464:PRW786468 QAM786464:QBS786468 QKI786464:QLO786468 QUE786464:QVK786468 REA786464:RFG786468 RNW786464:RPC786468 RXS786464:RYY786468 SHO786464:SIU786468 SRK786464:SSQ786468 TBG786464:TCM786468 TLC786464:TMI786468 TUY786464:TWE786468 UEU786464:UGA786468 UOQ786464:UPW786468 UYM786464:UZS786468 VII786464:VJO786468 VSE786464:VTK786468 WCA786464:WDG786468 WLW786464:WNC786468 WVS786464:WWY786468 K852000:AQ852004 JG852000:KM852004 TC852000:UI852004 ACY852000:AEE852004 AMU852000:AOA852004 AWQ852000:AXW852004 BGM852000:BHS852004 BQI852000:BRO852004 CAE852000:CBK852004 CKA852000:CLG852004 CTW852000:CVC852004 DDS852000:DEY852004 DNO852000:DOU852004 DXK852000:DYQ852004 EHG852000:EIM852004 ERC852000:ESI852004 FAY852000:FCE852004 FKU852000:FMA852004 FUQ852000:FVW852004 GEM852000:GFS852004 GOI852000:GPO852004 GYE852000:GZK852004 HIA852000:HJG852004 HRW852000:HTC852004 IBS852000:ICY852004 ILO852000:IMU852004 IVK852000:IWQ852004 JFG852000:JGM852004 JPC852000:JQI852004 JYY852000:KAE852004 KIU852000:KKA852004 KSQ852000:KTW852004 LCM852000:LDS852004 LMI852000:LNO852004 LWE852000:LXK852004 MGA852000:MHG852004 MPW852000:MRC852004 MZS852000:NAY852004 NJO852000:NKU852004 NTK852000:NUQ852004 ODG852000:OEM852004 ONC852000:OOI852004 OWY852000:OYE852004 PGU852000:PIA852004 PQQ852000:PRW852004 QAM852000:QBS852004 QKI852000:QLO852004 QUE852000:QVK852004 REA852000:RFG852004 RNW852000:RPC852004 RXS852000:RYY852004 SHO852000:SIU852004 SRK852000:SSQ852004 TBG852000:TCM852004 TLC852000:TMI852004 TUY852000:TWE852004 UEU852000:UGA852004 UOQ852000:UPW852004 UYM852000:UZS852004 VII852000:VJO852004 VSE852000:VTK852004 WCA852000:WDG852004 WLW852000:WNC852004 WVS852000:WWY852004 K917536:AQ917540 JG917536:KM917540 TC917536:UI917540 ACY917536:AEE917540 AMU917536:AOA917540 AWQ917536:AXW917540 BGM917536:BHS917540 BQI917536:BRO917540 CAE917536:CBK917540 CKA917536:CLG917540 CTW917536:CVC917540 DDS917536:DEY917540 DNO917536:DOU917540 DXK917536:DYQ917540 EHG917536:EIM917540 ERC917536:ESI917540 FAY917536:FCE917540 FKU917536:FMA917540 FUQ917536:FVW917540 GEM917536:GFS917540 GOI917536:GPO917540 GYE917536:GZK917540 HIA917536:HJG917540 HRW917536:HTC917540 IBS917536:ICY917540 ILO917536:IMU917540 IVK917536:IWQ917540 JFG917536:JGM917540 JPC917536:JQI917540 JYY917536:KAE917540 KIU917536:KKA917540 KSQ917536:KTW917540 LCM917536:LDS917540 LMI917536:LNO917540 LWE917536:LXK917540 MGA917536:MHG917540 MPW917536:MRC917540 MZS917536:NAY917540 NJO917536:NKU917540 NTK917536:NUQ917540 ODG917536:OEM917540 ONC917536:OOI917540 OWY917536:OYE917540 PGU917536:PIA917540 PQQ917536:PRW917540 QAM917536:QBS917540 QKI917536:QLO917540 QUE917536:QVK917540 REA917536:RFG917540 RNW917536:RPC917540 RXS917536:RYY917540 SHO917536:SIU917540 SRK917536:SSQ917540 TBG917536:TCM917540 TLC917536:TMI917540 TUY917536:TWE917540 UEU917536:UGA917540 UOQ917536:UPW917540 UYM917536:UZS917540 VII917536:VJO917540 VSE917536:VTK917540 WCA917536:WDG917540 WLW917536:WNC917540 WVS917536:WWY917540 K983072:AQ983076 JG983072:KM983076 TC983072:UI983076 ACY983072:AEE983076 AMU983072:AOA983076 AWQ983072:AXW983076 BGM983072:BHS983076 BQI983072:BRO983076 CAE983072:CBK983076 CKA983072:CLG983076 CTW983072:CVC983076 DDS983072:DEY983076 DNO983072:DOU983076 DXK983072:DYQ983076 EHG983072:EIM983076 ERC983072:ESI983076 FAY983072:FCE983076 FKU983072:FMA983076 FUQ983072:FVW983076 GEM983072:GFS983076 GOI983072:GPO983076 GYE983072:GZK983076 HIA983072:HJG983076 HRW983072:HTC983076 IBS983072:ICY983076 ILO983072:IMU983076 IVK983072:IWQ983076 JFG983072:JGM983076 JPC983072:JQI983076 JYY983072:KAE983076 KIU983072:KKA983076 KSQ983072:KTW983076 LCM983072:LDS983076 LMI983072:LNO983076 LWE983072:LXK983076 MGA983072:MHG983076 MPW983072:MRC983076 MZS983072:NAY983076 NJO983072:NKU983076 NTK983072:NUQ983076 ODG983072:OEM983076 ONC983072:OOI983076 OWY983072:OYE983076 PGU983072:PIA983076 PQQ983072:PRW983076 QAM983072:QBS983076 QKI983072:QLO983076 QUE983072:QVK983076 REA983072:RFG983076 RNW983072:RPC983076 RXS983072:RYY983076 SHO983072:SIU983076 SRK983072:SSQ983076 TBG983072:TCM983076 TLC983072:TMI983076 TUY983072:TWE983076 UEU983072:UGA983076 UOQ983072:UPW983076 UYM983072:UZS983076 VII983072:VJO983076 VSE983072:VTK983076 WCA983072:WDG983076 WLW983072:WNC983076 WVS983072:WWY983076" xr:uid="{00000000-0002-0000-0500-000001000000}"/>
  </dataValidations>
  <printOptions horizontalCentered="1"/>
  <pageMargins left="0.7" right="0.7" top="0.75" bottom="0.75" header="0.3" footer="0.3"/>
  <pageSetup paperSize="9" scale="84" fitToHeight="0" orientation="portrait" r:id="rId1"/>
  <headerFooter alignWithMargins="0"/>
  <rowBreaks count="1" manualBreakCount="1">
    <brk id="79" max="43" man="1"/>
  </rowBreaks>
  <drawing r:id="rId2"/>
  <legacy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
  <sheetViews>
    <sheetView workbookViewId="0">
      <selection activeCell="L22" sqref="L22"/>
    </sheetView>
  </sheetViews>
  <sheetFormatPr defaultRowHeight="13.5"/>
  <sheetData/>
  <phoneticPr fontId="3"/>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indexed="10"/>
  </sheetPr>
  <dimension ref="A1:M477"/>
  <sheetViews>
    <sheetView zoomScaleNormal="100" zoomScaleSheetLayoutView="100" workbookViewId="0">
      <selection activeCell="N13" sqref="N13"/>
    </sheetView>
  </sheetViews>
  <sheetFormatPr defaultRowHeight="13.5"/>
  <cols>
    <col min="1" max="1" width="6" style="136" customWidth="1"/>
    <col min="2" max="3" width="10.375" style="136" customWidth="1"/>
    <col min="4" max="10" width="9.25" style="136" customWidth="1"/>
    <col min="11" max="11" width="9.625" style="136" customWidth="1"/>
    <col min="12" max="12" width="13.375" style="136" customWidth="1"/>
    <col min="13" max="16384" width="9" style="138"/>
  </cols>
  <sheetData>
    <row r="1" spans="1:13" ht="30" customHeight="1">
      <c r="B1" s="1142" t="s">
        <v>234</v>
      </c>
      <c r="C1" s="1142"/>
      <c r="D1" s="1142"/>
      <c r="E1" s="1142"/>
      <c r="F1" s="1142"/>
      <c r="G1" s="1142"/>
      <c r="H1" s="1142"/>
      <c r="I1" s="1142"/>
      <c r="J1" s="1142"/>
      <c r="K1" s="1142"/>
      <c r="L1" s="1142"/>
      <c r="M1" s="137"/>
    </row>
    <row r="2" spans="1:13" ht="30" customHeight="1" thickBot="1">
      <c r="B2" s="1143" t="s">
        <v>235</v>
      </c>
      <c r="C2" s="1143"/>
      <c r="D2" s="1143"/>
      <c r="E2" s="1143"/>
      <c r="F2" s="1143"/>
      <c r="G2" s="1143"/>
      <c r="H2" s="1143"/>
      <c r="I2" s="1143"/>
      <c r="J2" s="1143"/>
      <c r="K2" s="1143"/>
      <c r="L2" s="1143"/>
    </row>
    <row r="3" spans="1:13" s="145" customFormat="1" ht="22.5" customHeight="1">
      <c r="A3" s="139"/>
      <c r="B3" s="140" t="s">
        <v>33</v>
      </c>
      <c r="C3" s="141"/>
      <c r="D3" s="142" t="s">
        <v>34</v>
      </c>
      <c r="E3" s="143"/>
      <c r="F3" s="143"/>
      <c r="G3" s="143"/>
      <c r="H3" s="143"/>
      <c r="I3" s="143"/>
      <c r="J3" s="143"/>
      <c r="K3" s="143"/>
      <c r="L3" s="144" t="s">
        <v>35</v>
      </c>
    </row>
    <row r="4" spans="1:13" s="145" customFormat="1" ht="22.5" customHeight="1">
      <c r="A4" s="139"/>
      <c r="B4" s="146" t="s">
        <v>36</v>
      </c>
      <c r="C4" s="147"/>
      <c r="D4" s="148" t="s">
        <v>49</v>
      </c>
      <c r="E4" s="149"/>
      <c r="F4" s="149"/>
      <c r="G4" s="149"/>
      <c r="H4" s="149"/>
      <c r="I4" s="149"/>
      <c r="J4" s="149"/>
      <c r="K4" s="149"/>
      <c r="L4" s="150" t="s">
        <v>50</v>
      </c>
    </row>
    <row r="5" spans="1:13" s="145" customFormat="1" ht="22.5" customHeight="1">
      <c r="A5" s="139"/>
      <c r="B5" s="151" t="s">
        <v>51</v>
      </c>
      <c r="C5" s="152"/>
      <c r="D5" s="153" t="s">
        <v>52</v>
      </c>
      <c r="E5" s="153" t="s">
        <v>53</v>
      </c>
      <c r="F5" s="153" t="s">
        <v>54</v>
      </c>
      <c r="G5" s="153" t="s">
        <v>55</v>
      </c>
      <c r="H5" s="153" t="s">
        <v>56</v>
      </c>
      <c r="I5" s="153" t="s">
        <v>57</v>
      </c>
      <c r="J5" s="153" t="s">
        <v>37</v>
      </c>
      <c r="K5" s="153" t="s">
        <v>38</v>
      </c>
      <c r="L5" s="154"/>
    </row>
    <row r="6" spans="1:13" s="145" customFormat="1" ht="22.5" customHeight="1">
      <c r="A6" s="139"/>
      <c r="B6" s="155" t="s">
        <v>39</v>
      </c>
      <c r="C6" s="153" t="s">
        <v>40</v>
      </c>
      <c r="D6" s="156" t="s">
        <v>41</v>
      </c>
      <c r="E6" s="156"/>
      <c r="F6" s="156"/>
      <c r="G6" s="156"/>
      <c r="H6" s="156"/>
      <c r="I6" s="156"/>
      <c r="J6" s="156"/>
      <c r="K6" s="156"/>
      <c r="L6" s="157" t="s">
        <v>42</v>
      </c>
    </row>
    <row r="7" spans="1:13" s="145" customFormat="1">
      <c r="A7" s="139"/>
      <c r="B7" s="158" t="s">
        <v>43</v>
      </c>
      <c r="C7" s="159" t="s">
        <v>43</v>
      </c>
      <c r="D7" s="159" t="s">
        <v>43</v>
      </c>
      <c r="E7" s="159" t="s">
        <v>43</v>
      </c>
      <c r="F7" s="159" t="s">
        <v>43</v>
      </c>
      <c r="G7" s="159" t="s">
        <v>43</v>
      </c>
      <c r="H7" s="159" t="s">
        <v>43</v>
      </c>
      <c r="I7" s="159" t="s">
        <v>43</v>
      </c>
      <c r="J7" s="159" t="s">
        <v>43</v>
      </c>
      <c r="K7" s="159" t="s">
        <v>43</v>
      </c>
      <c r="L7" s="160" t="s">
        <v>43</v>
      </c>
    </row>
    <row r="8" spans="1:13" s="145" customFormat="1" ht="65.25" customHeight="1">
      <c r="A8" s="139"/>
      <c r="B8" s="161">
        <v>88000</v>
      </c>
      <c r="C8" s="162" t="s">
        <v>44</v>
      </c>
      <c r="D8" s="162">
        <v>0</v>
      </c>
      <c r="E8" s="162">
        <v>0</v>
      </c>
      <c r="F8" s="162">
        <v>0</v>
      </c>
      <c r="G8" s="162">
        <v>0</v>
      </c>
      <c r="H8" s="162">
        <v>0</v>
      </c>
      <c r="I8" s="162">
        <v>0</v>
      </c>
      <c r="J8" s="162">
        <v>0</v>
      </c>
      <c r="K8" s="162">
        <v>0</v>
      </c>
      <c r="L8" s="163" t="s">
        <v>173</v>
      </c>
    </row>
    <row r="9" spans="1:13" s="145" customFormat="1" ht="13.5" customHeight="1">
      <c r="A9" s="139"/>
      <c r="B9" s="161"/>
      <c r="C9" s="162"/>
      <c r="D9" s="162"/>
      <c r="E9" s="162"/>
      <c r="F9" s="162"/>
      <c r="G9" s="162"/>
      <c r="H9" s="162"/>
      <c r="I9" s="162"/>
      <c r="J9" s="162"/>
      <c r="K9" s="162"/>
      <c r="L9" s="163"/>
    </row>
    <row r="10" spans="1:13">
      <c r="A10" s="164">
        <v>1</v>
      </c>
      <c r="B10" s="165">
        <v>88000</v>
      </c>
      <c r="C10" s="166">
        <v>89000</v>
      </c>
      <c r="D10" s="166">
        <v>130</v>
      </c>
      <c r="E10" s="166">
        <v>0</v>
      </c>
      <c r="F10" s="166">
        <v>0</v>
      </c>
      <c r="G10" s="166">
        <v>0</v>
      </c>
      <c r="H10" s="166">
        <v>0</v>
      </c>
      <c r="I10" s="166">
        <v>0</v>
      </c>
      <c r="J10" s="166">
        <v>0</v>
      </c>
      <c r="K10" s="166">
        <v>0</v>
      </c>
      <c r="L10" s="167">
        <v>3200</v>
      </c>
    </row>
    <row r="11" spans="1:13">
      <c r="A11" s="164">
        <v>2</v>
      </c>
      <c r="B11" s="165">
        <v>89000</v>
      </c>
      <c r="C11" s="166">
        <v>90000</v>
      </c>
      <c r="D11" s="166">
        <v>180</v>
      </c>
      <c r="E11" s="166">
        <v>0</v>
      </c>
      <c r="F11" s="166">
        <v>0</v>
      </c>
      <c r="G11" s="166">
        <v>0</v>
      </c>
      <c r="H11" s="166">
        <v>0</v>
      </c>
      <c r="I11" s="166">
        <v>0</v>
      </c>
      <c r="J11" s="166">
        <v>0</v>
      </c>
      <c r="K11" s="166">
        <v>0</v>
      </c>
      <c r="L11" s="167">
        <v>3200</v>
      </c>
    </row>
    <row r="12" spans="1:13">
      <c r="A12" s="164">
        <v>3</v>
      </c>
      <c r="B12" s="165">
        <v>90000</v>
      </c>
      <c r="C12" s="166">
        <v>91000</v>
      </c>
      <c r="D12" s="166">
        <v>230</v>
      </c>
      <c r="E12" s="166">
        <v>0</v>
      </c>
      <c r="F12" s="166">
        <v>0</v>
      </c>
      <c r="G12" s="166">
        <v>0</v>
      </c>
      <c r="H12" s="166">
        <v>0</v>
      </c>
      <c r="I12" s="166">
        <v>0</v>
      </c>
      <c r="J12" s="166">
        <v>0</v>
      </c>
      <c r="K12" s="166">
        <v>0</v>
      </c>
      <c r="L12" s="167">
        <v>3200</v>
      </c>
    </row>
    <row r="13" spans="1:13">
      <c r="A13" s="164">
        <v>4</v>
      </c>
      <c r="B13" s="165">
        <v>91000</v>
      </c>
      <c r="C13" s="166">
        <v>92000</v>
      </c>
      <c r="D13" s="166">
        <v>290</v>
      </c>
      <c r="E13" s="166">
        <v>0</v>
      </c>
      <c r="F13" s="166">
        <v>0</v>
      </c>
      <c r="G13" s="166">
        <v>0</v>
      </c>
      <c r="H13" s="166">
        <v>0</v>
      </c>
      <c r="I13" s="166">
        <v>0</v>
      </c>
      <c r="J13" s="166">
        <v>0</v>
      </c>
      <c r="K13" s="166">
        <v>0</v>
      </c>
      <c r="L13" s="167">
        <v>3200</v>
      </c>
    </row>
    <row r="14" spans="1:13">
      <c r="A14" s="164">
        <v>5</v>
      </c>
      <c r="B14" s="165">
        <v>92000</v>
      </c>
      <c r="C14" s="166">
        <v>93000</v>
      </c>
      <c r="D14" s="166">
        <v>340</v>
      </c>
      <c r="E14" s="166">
        <v>0</v>
      </c>
      <c r="F14" s="166">
        <v>0</v>
      </c>
      <c r="G14" s="166">
        <v>0</v>
      </c>
      <c r="H14" s="166">
        <v>0</v>
      </c>
      <c r="I14" s="166">
        <v>0</v>
      </c>
      <c r="J14" s="166">
        <v>0</v>
      </c>
      <c r="K14" s="166">
        <v>0</v>
      </c>
      <c r="L14" s="167">
        <v>3300</v>
      </c>
    </row>
    <row r="15" spans="1:13">
      <c r="A15" s="164"/>
      <c r="B15" s="165"/>
      <c r="C15" s="166"/>
      <c r="D15" s="166"/>
      <c r="E15" s="166"/>
      <c r="F15" s="166"/>
      <c r="G15" s="166"/>
      <c r="H15" s="166"/>
      <c r="I15" s="166"/>
      <c r="J15" s="166"/>
      <c r="K15" s="166"/>
      <c r="L15" s="167"/>
    </row>
    <row r="16" spans="1:13">
      <c r="A16" s="164">
        <v>6</v>
      </c>
      <c r="B16" s="165">
        <v>93000</v>
      </c>
      <c r="C16" s="166">
        <v>94000</v>
      </c>
      <c r="D16" s="166">
        <v>390</v>
      </c>
      <c r="E16" s="166">
        <v>0</v>
      </c>
      <c r="F16" s="166">
        <v>0</v>
      </c>
      <c r="G16" s="166">
        <v>0</v>
      </c>
      <c r="H16" s="166">
        <v>0</v>
      </c>
      <c r="I16" s="166">
        <v>0</v>
      </c>
      <c r="J16" s="166">
        <v>0</v>
      </c>
      <c r="K16" s="166">
        <v>0</v>
      </c>
      <c r="L16" s="167">
        <v>3300</v>
      </c>
    </row>
    <row r="17" spans="1:12">
      <c r="A17" s="164">
        <v>7</v>
      </c>
      <c r="B17" s="165">
        <v>94000</v>
      </c>
      <c r="C17" s="166">
        <v>95000</v>
      </c>
      <c r="D17" s="166">
        <v>440</v>
      </c>
      <c r="E17" s="166">
        <v>0</v>
      </c>
      <c r="F17" s="166">
        <v>0</v>
      </c>
      <c r="G17" s="166">
        <v>0</v>
      </c>
      <c r="H17" s="166">
        <v>0</v>
      </c>
      <c r="I17" s="166">
        <v>0</v>
      </c>
      <c r="J17" s="166">
        <v>0</v>
      </c>
      <c r="K17" s="166">
        <v>0</v>
      </c>
      <c r="L17" s="167">
        <v>3300</v>
      </c>
    </row>
    <row r="18" spans="1:12">
      <c r="A18" s="164">
        <v>8</v>
      </c>
      <c r="B18" s="165">
        <v>95000</v>
      </c>
      <c r="C18" s="166">
        <v>96000</v>
      </c>
      <c r="D18" s="166">
        <v>490</v>
      </c>
      <c r="E18" s="166">
        <v>0</v>
      </c>
      <c r="F18" s="166">
        <v>0</v>
      </c>
      <c r="G18" s="166">
        <v>0</v>
      </c>
      <c r="H18" s="166">
        <v>0</v>
      </c>
      <c r="I18" s="166">
        <v>0</v>
      </c>
      <c r="J18" s="166">
        <v>0</v>
      </c>
      <c r="K18" s="166">
        <v>0</v>
      </c>
      <c r="L18" s="167">
        <v>3400</v>
      </c>
    </row>
    <row r="19" spans="1:12">
      <c r="A19" s="164">
        <v>9</v>
      </c>
      <c r="B19" s="165">
        <v>96000</v>
      </c>
      <c r="C19" s="166">
        <v>97000</v>
      </c>
      <c r="D19" s="166">
        <v>540</v>
      </c>
      <c r="E19" s="166">
        <v>0</v>
      </c>
      <c r="F19" s="166">
        <v>0</v>
      </c>
      <c r="G19" s="166">
        <v>0</v>
      </c>
      <c r="H19" s="166">
        <v>0</v>
      </c>
      <c r="I19" s="166">
        <v>0</v>
      </c>
      <c r="J19" s="166">
        <v>0</v>
      </c>
      <c r="K19" s="166">
        <v>0</v>
      </c>
      <c r="L19" s="167">
        <v>3400</v>
      </c>
    </row>
    <row r="20" spans="1:12">
      <c r="A20" s="164">
        <v>10</v>
      </c>
      <c r="B20" s="165">
        <v>97000</v>
      </c>
      <c r="C20" s="166">
        <v>98000</v>
      </c>
      <c r="D20" s="166">
        <v>590</v>
      </c>
      <c r="E20" s="166">
        <v>0</v>
      </c>
      <c r="F20" s="166">
        <v>0</v>
      </c>
      <c r="G20" s="166">
        <v>0</v>
      </c>
      <c r="H20" s="166">
        <v>0</v>
      </c>
      <c r="I20" s="166">
        <v>0</v>
      </c>
      <c r="J20" s="166">
        <v>0</v>
      </c>
      <c r="K20" s="166">
        <v>0</v>
      </c>
      <c r="L20" s="167">
        <v>3500</v>
      </c>
    </row>
    <row r="21" spans="1:12">
      <c r="A21" s="164"/>
      <c r="B21" s="165"/>
      <c r="C21" s="166"/>
      <c r="D21" s="166"/>
      <c r="E21" s="166"/>
      <c r="F21" s="166"/>
      <c r="G21" s="166"/>
      <c r="H21" s="166"/>
      <c r="I21" s="166"/>
      <c r="J21" s="166"/>
      <c r="K21" s="166"/>
      <c r="L21" s="167"/>
    </row>
    <row r="22" spans="1:12">
      <c r="A22" s="164">
        <v>11</v>
      </c>
      <c r="B22" s="165">
        <v>98000</v>
      </c>
      <c r="C22" s="166">
        <v>99000</v>
      </c>
      <c r="D22" s="166">
        <v>640</v>
      </c>
      <c r="E22" s="166">
        <v>0</v>
      </c>
      <c r="F22" s="166">
        <v>0</v>
      </c>
      <c r="G22" s="166">
        <v>0</v>
      </c>
      <c r="H22" s="166">
        <v>0</v>
      </c>
      <c r="I22" s="166">
        <v>0</v>
      </c>
      <c r="J22" s="166">
        <v>0</v>
      </c>
      <c r="K22" s="166">
        <v>0</v>
      </c>
      <c r="L22" s="167">
        <v>3500</v>
      </c>
    </row>
    <row r="23" spans="1:12">
      <c r="A23" s="164">
        <v>12</v>
      </c>
      <c r="B23" s="165">
        <v>99000</v>
      </c>
      <c r="C23" s="166">
        <v>101000</v>
      </c>
      <c r="D23" s="166">
        <v>720</v>
      </c>
      <c r="E23" s="166">
        <v>0</v>
      </c>
      <c r="F23" s="166">
        <v>0</v>
      </c>
      <c r="G23" s="166">
        <v>0</v>
      </c>
      <c r="H23" s="166">
        <v>0</v>
      </c>
      <c r="I23" s="166">
        <v>0</v>
      </c>
      <c r="J23" s="166">
        <v>0</v>
      </c>
      <c r="K23" s="166">
        <v>0</v>
      </c>
      <c r="L23" s="167">
        <v>3600</v>
      </c>
    </row>
    <row r="24" spans="1:12">
      <c r="A24" s="164">
        <v>13</v>
      </c>
      <c r="B24" s="165">
        <v>101000</v>
      </c>
      <c r="C24" s="166">
        <v>103000</v>
      </c>
      <c r="D24" s="166">
        <v>830</v>
      </c>
      <c r="E24" s="166">
        <v>0</v>
      </c>
      <c r="F24" s="166">
        <v>0</v>
      </c>
      <c r="G24" s="166">
        <v>0</v>
      </c>
      <c r="H24" s="166">
        <v>0</v>
      </c>
      <c r="I24" s="166">
        <v>0</v>
      </c>
      <c r="J24" s="166">
        <v>0</v>
      </c>
      <c r="K24" s="166">
        <v>0</v>
      </c>
      <c r="L24" s="167">
        <v>3600</v>
      </c>
    </row>
    <row r="25" spans="1:12">
      <c r="A25" s="164">
        <v>14</v>
      </c>
      <c r="B25" s="165">
        <v>103000</v>
      </c>
      <c r="C25" s="166">
        <v>105000</v>
      </c>
      <c r="D25" s="166">
        <v>930</v>
      </c>
      <c r="E25" s="166">
        <v>0</v>
      </c>
      <c r="F25" s="166">
        <v>0</v>
      </c>
      <c r="G25" s="166">
        <v>0</v>
      </c>
      <c r="H25" s="166">
        <v>0</v>
      </c>
      <c r="I25" s="166">
        <v>0</v>
      </c>
      <c r="J25" s="166">
        <v>0</v>
      </c>
      <c r="K25" s="166">
        <v>0</v>
      </c>
      <c r="L25" s="167">
        <v>3700</v>
      </c>
    </row>
    <row r="26" spans="1:12">
      <c r="A26" s="164">
        <v>15</v>
      </c>
      <c r="B26" s="165">
        <v>105000</v>
      </c>
      <c r="C26" s="166">
        <v>107000</v>
      </c>
      <c r="D26" s="166">
        <v>1030</v>
      </c>
      <c r="E26" s="166">
        <v>0</v>
      </c>
      <c r="F26" s="166">
        <v>0</v>
      </c>
      <c r="G26" s="166">
        <v>0</v>
      </c>
      <c r="H26" s="166">
        <v>0</v>
      </c>
      <c r="I26" s="166">
        <v>0</v>
      </c>
      <c r="J26" s="166">
        <v>0</v>
      </c>
      <c r="K26" s="166">
        <v>0</v>
      </c>
      <c r="L26" s="167">
        <v>3800</v>
      </c>
    </row>
    <row r="27" spans="1:12">
      <c r="A27" s="164"/>
      <c r="B27" s="165"/>
      <c r="C27" s="166"/>
      <c r="D27" s="166"/>
      <c r="E27" s="166"/>
      <c r="F27" s="166"/>
      <c r="G27" s="166"/>
      <c r="H27" s="166"/>
      <c r="I27" s="166"/>
      <c r="J27" s="166"/>
      <c r="K27" s="166"/>
      <c r="L27" s="167"/>
    </row>
    <row r="28" spans="1:12">
      <c r="A28" s="164">
        <v>16</v>
      </c>
      <c r="B28" s="165">
        <v>107000</v>
      </c>
      <c r="C28" s="166">
        <v>109000</v>
      </c>
      <c r="D28" s="166">
        <v>1130</v>
      </c>
      <c r="E28" s="166">
        <v>0</v>
      </c>
      <c r="F28" s="166">
        <v>0</v>
      </c>
      <c r="G28" s="166">
        <v>0</v>
      </c>
      <c r="H28" s="166">
        <v>0</v>
      </c>
      <c r="I28" s="166">
        <v>0</v>
      </c>
      <c r="J28" s="166">
        <v>0</v>
      </c>
      <c r="K28" s="166">
        <v>0</v>
      </c>
      <c r="L28" s="167">
        <v>3800</v>
      </c>
    </row>
    <row r="29" spans="1:12">
      <c r="A29" s="164">
        <v>17</v>
      </c>
      <c r="B29" s="165">
        <v>109000</v>
      </c>
      <c r="C29" s="166">
        <v>111000</v>
      </c>
      <c r="D29" s="166">
        <v>1240</v>
      </c>
      <c r="E29" s="166">
        <v>0</v>
      </c>
      <c r="F29" s="166">
        <v>0</v>
      </c>
      <c r="G29" s="166">
        <v>0</v>
      </c>
      <c r="H29" s="166">
        <v>0</v>
      </c>
      <c r="I29" s="166">
        <v>0</v>
      </c>
      <c r="J29" s="166">
        <v>0</v>
      </c>
      <c r="K29" s="166">
        <v>0</v>
      </c>
      <c r="L29" s="167">
        <v>3900</v>
      </c>
    </row>
    <row r="30" spans="1:12">
      <c r="A30" s="164">
        <v>18</v>
      </c>
      <c r="B30" s="165">
        <v>111000</v>
      </c>
      <c r="C30" s="166">
        <v>113000</v>
      </c>
      <c r="D30" s="166">
        <v>1340</v>
      </c>
      <c r="E30" s="166">
        <v>0</v>
      </c>
      <c r="F30" s="166">
        <v>0</v>
      </c>
      <c r="G30" s="166">
        <v>0</v>
      </c>
      <c r="H30" s="166">
        <v>0</v>
      </c>
      <c r="I30" s="166">
        <v>0</v>
      </c>
      <c r="J30" s="166">
        <v>0</v>
      </c>
      <c r="K30" s="166">
        <v>0</v>
      </c>
      <c r="L30" s="167">
        <v>4000</v>
      </c>
    </row>
    <row r="31" spans="1:12">
      <c r="A31" s="164">
        <v>19</v>
      </c>
      <c r="B31" s="165">
        <v>113000</v>
      </c>
      <c r="C31" s="166">
        <v>115000</v>
      </c>
      <c r="D31" s="166">
        <v>1440</v>
      </c>
      <c r="E31" s="166">
        <v>0</v>
      </c>
      <c r="F31" s="166">
        <v>0</v>
      </c>
      <c r="G31" s="166">
        <v>0</v>
      </c>
      <c r="H31" s="166">
        <v>0</v>
      </c>
      <c r="I31" s="166">
        <v>0</v>
      </c>
      <c r="J31" s="166">
        <v>0</v>
      </c>
      <c r="K31" s="166">
        <v>0</v>
      </c>
      <c r="L31" s="167">
        <v>4100</v>
      </c>
    </row>
    <row r="32" spans="1:12">
      <c r="A32" s="164">
        <v>20</v>
      </c>
      <c r="B32" s="165">
        <v>115000</v>
      </c>
      <c r="C32" s="166">
        <v>117000</v>
      </c>
      <c r="D32" s="166">
        <v>1540</v>
      </c>
      <c r="E32" s="166">
        <v>0</v>
      </c>
      <c r="F32" s="166">
        <v>0</v>
      </c>
      <c r="G32" s="166">
        <v>0</v>
      </c>
      <c r="H32" s="166">
        <v>0</v>
      </c>
      <c r="I32" s="166">
        <v>0</v>
      </c>
      <c r="J32" s="166">
        <v>0</v>
      </c>
      <c r="K32" s="166">
        <v>0</v>
      </c>
      <c r="L32" s="167">
        <v>4100</v>
      </c>
    </row>
    <row r="33" spans="1:12">
      <c r="A33" s="164"/>
      <c r="B33" s="165"/>
      <c r="C33" s="166"/>
      <c r="D33" s="166"/>
      <c r="E33" s="166"/>
      <c r="F33" s="166"/>
      <c r="G33" s="166"/>
      <c r="H33" s="166"/>
      <c r="I33" s="166"/>
      <c r="J33" s="166"/>
      <c r="K33" s="166"/>
      <c r="L33" s="167"/>
    </row>
    <row r="34" spans="1:12">
      <c r="A34" s="164">
        <v>21</v>
      </c>
      <c r="B34" s="165">
        <v>117000</v>
      </c>
      <c r="C34" s="166">
        <v>119000</v>
      </c>
      <c r="D34" s="166">
        <v>1640</v>
      </c>
      <c r="E34" s="166">
        <v>0</v>
      </c>
      <c r="F34" s="166">
        <v>0</v>
      </c>
      <c r="G34" s="166">
        <v>0</v>
      </c>
      <c r="H34" s="166">
        <v>0</v>
      </c>
      <c r="I34" s="166">
        <v>0</v>
      </c>
      <c r="J34" s="166">
        <v>0</v>
      </c>
      <c r="K34" s="166">
        <v>0</v>
      </c>
      <c r="L34" s="167">
        <v>4200</v>
      </c>
    </row>
    <row r="35" spans="1:12">
      <c r="A35" s="164">
        <v>22</v>
      </c>
      <c r="B35" s="165">
        <v>119000</v>
      </c>
      <c r="C35" s="166">
        <v>121000</v>
      </c>
      <c r="D35" s="166">
        <v>1750</v>
      </c>
      <c r="E35" s="166">
        <v>120</v>
      </c>
      <c r="F35" s="166">
        <v>0</v>
      </c>
      <c r="G35" s="166">
        <v>0</v>
      </c>
      <c r="H35" s="166">
        <v>0</v>
      </c>
      <c r="I35" s="166">
        <v>0</v>
      </c>
      <c r="J35" s="166">
        <v>0</v>
      </c>
      <c r="K35" s="166">
        <v>0</v>
      </c>
      <c r="L35" s="167">
        <v>4300</v>
      </c>
    </row>
    <row r="36" spans="1:12">
      <c r="A36" s="164">
        <v>23</v>
      </c>
      <c r="B36" s="165">
        <v>121000</v>
      </c>
      <c r="C36" s="166">
        <v>123000</v>
      </c>
      <c r="D36" s="166">
        <v>1850</v>
      </c>
      <c r="E36" s="166">
        <v>220</v>
      </c>
      <c r="F36" s="166">
        <v>0</v>
      </c>
      <c r="G36" s="166">
        <v>0</v>
      </c>
      <c r="H36" s="166">
        <v>0</v>
      </c>
      <c r="I36" s="166">
        <v>0</v>
      </c>
      <c r="J36" s="166">
        <v>0</v>
      </c>
      <c r="K36" s="166">
        <v>0</v>
      </c>
      <c r="L36" s="167">
        <v>4500</v>
      </c>
    </row>
    <row r="37" spans="1:12">
      <c r="A37" s="164">
        <v>24</v>
      </c>
      <c r="B37" s="165">
        <v>123000</v>
      </c>
      <c r="C37" s="166">
        <v>125000</v>
      </c>
      <c r="D37" s="166">
        <v>1950</v>
      </c>
      <c r="E37" s="166">
        <v>330</v>
      </c>
      <c r="F37" s="166">
        <v>0</v>
      </c>
      <c r="G37" s="166">
        <v>0</v>
      </c>
      <c r="H37" s="166">
        <v>0</v>
      </c>
      <c r="I37" s="166">
        <v>0</v>
      </c>
      <c r="J37" s="166">
        <v>0</v>
      </c>
      <c r="K37" s="166">
        <v>0</v>
      </c>
      <c r="L37" s="167">
        <v>4800</v>
      </c>
    </row>
    <row r="38" spans="1:12">
      <c r="A38" s="164">
        <v>25</v>
      </c>
      <c r="B38" s="165">
        <v>125000</v>
      </c>
      <c r="C38" s="166">
        <v>127000</v>
      </c>
      <c r="D38" s="166">
        <v>2050</v>
      </c>
      <c r="E38" s="166">
        <v>430</v>
      </c>
      <c r="F38" s="166">
        <v>0</v>
      </c>
      <c r="G38" s="166">
        <v>0</v>
      </c>
      <c r="H38" s="166">
        <v>0</v>
      </c>
      <c r="I38" s="166">
        <v>0</v>
      </c>
      <c r="J38" s="166">
        <v>0</v>
      </c>
      <c r="K38" s="166">
        <v>0</v>
      </c>
      <c r="L38" s="167">
        <v>5100</v>
      </c>
    </row>
    <row r="39" spans="1:12">
      <c r="A39" s="164"/>
      <c r="B39" s="165"/>
      <c r="C39" s="166"/>
      <c r="D39" s="166"/>
      <c r="E39" s="166"/>
      <c r="F39" s="166"/>
      <c r="G39" s="166"/>
      <c r="H39" s="166"/>
      <c r="I39" s="166"/>
      <c r="J39" s="166"/>
      <c r="K39" s="166"/>
      <c r="L39" s="167"/>
    </row>
    <row r="40" spans="1:12">
      <c r="A40" s="164">
        <v>26</v>
      </c>
      <c r="B40" s="165">
        <v>127000</v>
      </c>
      <c r="C40" s="166">
        <v>129000</v>
      </c>
      <c r="D40" s="166">
        <v>2150</v>
      </c>
      <c r="E40" s="166">
        <v>530</v>
      </c>
      <c r="F40" s="166">
        <v>0</v>
      </c>
      <c r="G40" s="166">
        <v>0</v>
      </c>
      <c r="H40" s="166">
        <v>0</v>
      </c>
      <c r="I40" s="166">
        <v>0</v>
      </c>
      <c r="J40" s="166">
        <v>0</v>
      </c>
      <c r="K40" s="166">
        <v>0</v>
      </c>
      <c r="L40" s="167">
        <v>5400</v>
      </c>
    </row>
    <row r="41" spans="1:12">
      <c r="A41" s="164">
        <v>27</v>
      </c>
      <c r="B41" s="165">
        <v>129000</v>
      </c>
      <c r="C41" s="166">
        <v>131000</v>
      </c>
      <c r="D41" s="166">
        <v>2260</v>
      </c>
      <c r="E41" s="166">
        <v>630</v>
      </c>
      <c r="F41" s="166">
        <v>0</v>
      </c>
      <c r="G41" s="166">
        <v>0</v>
      </c>
      <c r="H41" s="166">
        <v>0</v>
      </c>
      <c r="I41" s="166">
        <v>0</v>
      </c>
      <c r="J41" s="166">
        <v>0</v>
      </c>
      <c r="K41" s="166">
        <v>0</v>
      </c>
      <c r="L41" s="167">
        <v>5700</v>
      </c>
    </row>
    <row r="42" spans="1:12">
      <c r="A42" s="164">
        <v>28</v>
      </c>
      <c r="B42" s="165">
        <v>131000</v>
      </c>
      <c r="C42" s="166">
        <v>133000</v>
      </c>
      <c r="D42" s="166">
        <v>2360</v>
      </c>
      <c r="E42" s="166">
        <v>740</v>
      </c>
      <c r="F42" s="166">
        <v>0</v>
      </c>
      <c r="G42" s="166">
        <v>0</v>
      </c>
      <c r="H42" s="166">
        <v>0</v>
      </c>
      <c r="I42" s="166">
        <v>0</v>
      </c>
      <c r="J42" s="166">
        <v>0</v>
      </c>
      <c r="K42" s="166">
        <v>0</v>
      </c>
      <c r="L42" s="167">
        <v>6000</v>
      </c>
    </row>
    <row r="43" spans="1:12">
      <c r="A43" s="164">
        <v>29</v>
      </c>
      <c r="B43" s="165">
        <v>133000</v>
      </c>
      <c r="C43" s="166">
        <v>135000</v>
      </c>
      <c r="D43" s="166">
        <v>2460</v>
      </c>
      <c r="E43" s="166">
        <v>840</v>
      </c>
      <c r="F43" s="166">
        <v>0</v>
      </c>
      <c r="G43" s="166">
        <v>0</v>
      </c>
      <c r="H43" s="166">
        <v>0</v>
      </c>
      <c r="I43" s="166">
        <v>0</v>
      </c>
      <c r="J43" s="166">
        <v>0</v>
      </c>
      <c r="K43" s="166">
        <v>0</v>
      </c>
      <c r="L43" s="167">
        <v>6300</v>
      </c>
    </row>
    <row r="44" spans="1:12">
      <c r="A44" s="164">
        <v>30</v>
      </c>
      <c r="B44" s="165">
        <v>135000</v>
      </c>
      <c r="C44" s="166">
        <v>137000</v>
      </c>
      <c r="D44" s="166">
        <v>2550</v>
      </c>
      <c r="E44" s="166">
        <v>930</v>
      </c>
      <c r="F44" s="166">
        <v>0</v>
      </c>
      <c r="G44" s="166">
        <v>0</v>
      </c>
      <c r="H44" s="166">
        <v>0</v>
      </c>
      <c r="I44" s="166">
        <v>0</v>
      </c>
      <c r="J44" s="166">
        <v>0</v>
      </c>
      <c r="K44" s="166">
        <v>0</v>
      </c>
      <c r="L44" s="167">
        <v>6600</v>
      </c>
    </row>
    <row r="45" spans="1:12">
      <c r="A45" s="164"/>
      <c r="B45" s="165"/>
      <c r="C45" s="166"/>
      <c r="D45" s="166"/>
      <c r="E45" s="166"/>
      <c r="F45" s="166"/>
      <c r="G45" s="166"/>
      <c r="H45" s="166"/>
      <c r="I45" s="166"/>
      <c r="J45" s="166"/>
      <c r="K45" s="166"/>
      <c r="L45" s="167"/>
    </row>
    <row r="46" spans="1:12">
      <c r="A46" s="164">
        <v>31</v>
      </c>
      <c r="B46" s="165">
        <v>137000</v>
      </c>
      <c r="C46" s="166">
        <v>139000</v>
      </c>
      <c r="D46" s="166">
        <v>2610</v>
      </c>
      <c r="E46" s="166">
        <v>990</v>
      </c>
      <c r="F46" s="166">
        <v>0</v>
      </c>
      <c r="G46" s="166">
        <v>0</v>
      </c>
      <c r="H46" s="166">
        <v>0</v>
      </c>
      <c r="I46" s="166">
        <v>0</v>
      </c>
      <c r="J46" s="166">
        <v>0</v>
      </c>
      <c r="K46" s="166">
        <v>0</v>
      </c>
      <c r="L46" s="167">
        <v>6800</v>
      </c>
    </row>
    <row r="47" spans="1:12">
      <c r="A47" s="164">
        <v>32</v>
      </c>
      <c r="B47" s="165">
        <v>139000</v>
      </c>
      <c r="C47" s="166">
        <v>141000</v>
      </c>
      <c r="D47" s="166">
        <v>2680</v>
      </c>
      <c r="E47" s="166">
        <v>1050</v>
      </c>
      <c r="F47" s="166">
        <v>0</v>
      </c>
      <c r="G47" s="166">
        <v>0</v>
      </c>
      <c r="H47" s="166">
        <v>0</v>
      </c>
      <c r="I47" s="166">
        <v>0</v>
      </c>
      <c r="J47" s="166">
        <v>0</v>
      </c>
      <c r="K47" s="166">
        <v>0</v>
      </c>
      <c r="L47" s="167">
        <v>7100</v>
      </c>
    </row>
    <row r="48" spans="1:12">
      <c r="A48" s="164">
        <v>33</v>
      </c>
      <c r="B48" s="165">
        <v>141000</v>
      </c>
      <c r="C48" s="166">
        <v>143000</v>
      </c>
      <c r="D48" s="166">
        <v>2740</v>
      </c>
      <c r="E48" s="166">
        <v>1110</v>
      </c>
      <c r="F48" s="166">
        <v>0</v>
      </c>
      <c r="G48" s="166">
        <v>0</v>
      </c>
      <c r="H48" s="166">
        <v>0</v>
      </c>
      <c r="I48" s="166">
        <v>0</v>
      </c>
      <c r="J48" s="166">
        <v>0</v>
      </c>
      <c r="K48" s="166">
        <v>0</v>
      </c>
      <c r="L48" s="167">
        <v>7500</v>
      </c>
    </row>
    <row r="49" spans="1:12">
      <c r="A49" s="164">
        <v>34</v>
      </c>
      <c r="B49" s="165">
        <v>143000</v>
      </c>
      <c r="C49" s="166">
        <v>145000</v>
      </c>
      <c r="D49" s="166">
        <v>2800</v>
      </c>
      <c r="E49" s="166">
        <v>1170</v>
      </c>
      <c r="F49" s="166">
        <v>0</v>
      </c>
      <c r="G49" s="166">
        <v>0</v>
      </c>
      <c r="H49" s="166">
        <v>0</v>
      </c>
      <c r="I49" s="166">
        <v>0</v>
      </c>
      <c r="J49" s="166">
        <v>0</v>
      </c>
      <c r="K49" s="166">
        <v>0</v>
      </c>
      <c r="L49" s="167">
        <v>7800</v>
      </c>
    </row>
    <row r="50" spans="1:12">
      <c r="A50" s="164">
        <v>35</v>
      </c>
      <c r="B50" s="165">
        <v>145000</v>
      </c>
      <c r="C50" s="166">
        <v>147000</v>
      </c>
      <c r="D50" s="166">
        <v>2860</v>
      </c>
      <c r="E50" s="166">
        <v>1240</v>
      </c>
      <c r="F50" s="166">
        <v>0</v>
      </c>
      <c r="G50" s="166">
        <v>0</v>
      </c>
      <c r="H50" s="166">
        <v>0</v>
      </c>
      <c r="I50" s="166">
        <v>0</v>
      </c>
      <c r="J50" s="166">
        <v>0</v>
      </c>
      <c r="K50" s="166">
        <v>0</v>
      </c>
      <c r="L50" s="167">
        <v>8100</v>
      </c>
    </row>
    <row r="51" spans="1:12">
      <c r="A51" s="164"/>
      <c r="B51" s="165"/>
      <c r="C51" s="166"/>
      <c r="D51" s="166"/>
      <c r="E51" s="166"/>
      <c r="F51" s="166"/>
      <c r="G51" s="166"/>
      <c r="H51" s="166"/>
      <c r="I51" s="166"/>
      <c r="J51" s="166"/>
      <c r="K51" s="166"/>
      <c r="L51" s="167"/>
    </row>
    <row r="52" spans="1:12">
      <c r="A52" s="164">
        <v>36</v>
      </c>
      <c r="B52" s="165">
        <v>147000</v>
      </c>
      <c r="C52" s="166">
        <v>149000</v>
      </c>
      <c r="D52" s="166">
        <v>2920</v>
      </c>
      <c r="E52" s="166">
        <v>1300</v>
      </c>
      <c r="F52" s="166">
        <v>0</v>
      </c>
      <c r="G52" s="166">
        <v>0</v>
      </c>
      <c r="H52" s="166">
        <v>0</v>
      </c>
      <c r="I52" s="166">
        <v>0</v>
      </c>
      <c r="J52" s="166">
        <v>0</v>
      </c>
      <c r="K52" s="166">
        <v>0</v>
      </c>
      <c r="L52" s="167">
        <v>8400</v>
      </c>
    </row>
    <row r="53" spans="1:12">
      <c r="A53" s="164">
        <v>37</v>
      </c>
      <c r="B53" s="165">
        <v>149000</v>
      </c>
      <c r="C53" s="166">
        <v>151000</v>
      </c>
      <c r="D53" s="166">
        <v>2980</v>
      </c>
      <c r="E53" s="166">
        <v>1360</v>
      </c>
      <c r="F53" s="166">
        <v>0</v>
      </c>
      <c r="G53" s="166">
        <v>0</v>
      </c>
      <c r="H53" s="166">
        <v>0</v>
      </c>
      <c r="I53" s="166">
        <v>0</v>
      </c>
      <c r="J53" s="166">
        <v>0</v>
      </c>
      <c r="K53" s="166">
        <v>0</v>
      </c>
      <c r="L53" s="167">
        <v>8700</v>
      </c>
    </row>
    <row r="54" spans="1:12">
      <c r="A54" s="164">
        <v>38</v>
      </c>
      <c r="B54" s="165">
        <v>151000</v>
      </c>
      <c r="C54" s="166">
        <v>153000</v>
      </c>
      <c r="D54" s="166">
        <v>3050</v>
      </c>
      <c r="E54" s="166">
        <v>1430</v>
      </c>
      <c r="F54" s="166">
        <v>0</v>
      </c>
      <c r="G54" s="166">
        <v>0</v>
      </c>
      <c r="H54" s="166">
        <v>0</v>
      </c>
      <c r="I54" s="166">
        <v>0</v>
      </c>
      <c r="J54" s="166">
        <v>0</v>
      </c>
      <c r="K54" s="166">
        <v>0</v>
      </c>
      <c r="L54" s="167">
        <v>9000</v>
      </c>
    </row>
    <row r="55" spans="1:12">
      <c r="A55" s="164">
        <v>39</v>
      </c>
      <c r="B55" s="165">
        <v>153000</v>
      </c>
      <c r="C55" s="166">
        <v>155000</v>
      </c>
      <c r="D55" s="166">
        <v>3120</v>
      </c>
      <c r="E55" s="166">
        <v>1500</v>
      </c>
      <c r="F55" s="166">
        <v>0</v>
      </c>
      <c r="G55" s="166">
        <v>0</v>
      </c>
      <c r="H55" s="166">
        <v>0</v>
      </c>
      <c r="I55" s="166">
        <v>0</v>
      </c>
      <c r="J55" s="166">
        <v>0</v>
      </c>
      <c r="K55" s="166">
        <v>0</v>
      </c>
      <c r="L55" s="167">
        <v>9300</v>
      </c>
    </row>
    <row r="56" spans="1:12">
      <c r="A56" s="164">
        <v>40</v>
      </c>
      <c r="B56" s="165">
        <v>155000</v>
      </c>
      <c r="C56" s="166">
        <v>157000</v>
      </c>
      <c r="D56" s="166">
        <v>3200</v>
      </c>
      <c r="E56" s="166">
        <v>1570</v>
      </c>
      <c r="F56" s="166">
        <v>0</v>
      </c>
      <c r="G56" s="166">
        <v>0</v>
      </c>
      <c r="H56" s="166">
        <v>0</v>
      </c>
      <c r="I56" s="166">
        <v>0</v>
      </c>
      <c r="J56" s="166">
        <v>0</v>
      </c>
      <c r="K56" s="166">
        <v>0</v>
      </c>
      <c r="L56" s="167">
        <v>9600</v>
      </c>
    </row>
    <row r="57" spans="1:12">
      <c r="A57" s="164"/>
      <c r="B57" s="165"/>
      <c r="C57" s="166"/>
      <c r="D57" s="166"/>
      <c r="E57" s="166"/>
      <c r="F57" s="166"/>
      <c r="G57" s="166"/>
      <c r="H57" s="166"/>
      <c r="I57" s="166"/>
      <c r="J57" s="166"/>
      <c r="K57" s="166"/>
      <c r="L57" s="167"/>
    </row>
    <row r="58" spans="1:12">
      <c r="A58" s="164">
        <v>41</v>
      </c>
      <c r="B58" s="165">
        <v>157000</v>
      </c>
      <c r="C58" s="166">
        <v>159000</v>
      </c>
      <c r="D58" s="166">
        <v>3270</v>
      </c>
      <c r="E58" s="166">
        <v>1640</v>
      </c>
      <c r="F58" s="166">
        <v>0</v>
      </c>
      <c r="G58" s="166">
        <v>0</v>
      </c>
      <c r="H58" s="166">
        <v>0</v>
      </c>
      <c r="I58" s="166">
        <v>0</v>
      </c>
      <c r="J58" s="166">
        <v>0</v>
      </c>
      <c r="K58" s="166">
        <v>0</v>
      </c>
      <c r="L58" s="167">
        <v>9900</v>
      </c>
    </row>
    <row r="59" spans="1:12">
      <c r="A59" s="164">
        <v>42</v>
      </c>
      <c r="B59" s="165">
        <v>159000</v>
      </c>
      <c r="C59" s="166">
        <v>161000</v>
      </c>
      <c r="D59" s="166">
        <v>3340</v>
      </c>
      <c r="E59" s="166">
        <v>1720</v>
      </c>
      <c r="F59" s="166">
        <v>100</v>
      </c>
      <c r="G59" s="166">
        <v>0</v>
      </c>
      <c r="H59" s="166">
        <v>0</v>
      </c>
      <c r="I59" s="166">
        <v>0</v>
      </c>
      <c r="J59" s="166">
        <v>0</v>
      </c>
      <c r="K59" s="166">
        <v>0</v>
      </c>
      <c r="L59" s="167">
        <v>10200</v>
      </c>
    </row>
    <row r="60" spans="1:12">
      <c r="A60" s="164">
        <v>43</v>
      </c>
      <c r="B60" s="165">
        <v>161000</v>
      </c>
      <c r="C60" s="166">
        <v>163000</v>
      </c>
      <c r="D60" s="166">
        <v>3410</v>
      </c>
      <c r="E60" s="166">
        <v>1790</v>
      </c>
      <c r="F60" s="166">
        <v>170</v>
      </c>
      <c r="G60" s="166">
        <v>0</v>
      </c>
      <c r="H60" s="166">
        <v>0</v>
      </c>
      <c r="I60" s="166">
        <v>0</v>
      </c>
      <c r="J60" s="166">
        <v>0</v>
      </c>
      <c r="K60" s="166">
        <v>0</v>
      </c>
      <c r="L60" s="167">
        <v>10500</v>
      </c>
    </row>
    <row r="61" spans="1:12">
      <c r="A61" s="164">
        <v>44</v>
      </c>
      <c r="B61" s="165">
        <v>163000</v>
      </c>
      <c r="C61" s="166">
        <v>165000</v>
      </c>
      <c r="D61" s="166">
        <v>3480</v>
      </c>
      <c r="E61" s="166">
        <v>1860</v>
      </c>
      <c r="F61" s="166">
        <v>250</v>
      </c>
      <c r="G61" s="166">
        <v>0</v>
      </c>
      <c r="H61" s="166">
        <v>0</v>
      </c>
      <c r="I61" s="166">
        <v>0</v>
      </c>
      <c r="J61" s="166">
        <v>0</v>
      </c>
      <c r="K61" s="166">
        <v>0</v>
      </c>
      <c r="L61" s="167">
        <v>10800</v>
      </c>
    </row>
    <row r="62" spans="1:12">
      <c r="A62" s="164">
        <v>45</v>
      </c>
      <c r="B62" s="165">
        <v>165000</v>
      </c>
      <c r="C62" s="166">
        <v>167000</v>
      </c>
      <c r="D62" s="166">
        <v>3550</v>
      </c>
      <c r="E62" s="166">
        <v>1930</v>
      </c>
      <c r="F62" s="166">
        <v>320</v>
      </c>
      <c r="G62" s="166">
        <v>0</v>
      </c>
      <c r="H62" s="166">
        <v>0</v>
      </c>
      <c r="I62" s="166">
        <v>0</v>
      </c>
      <c r="J62" s="166">
        <v>0</v>
      </c>
      <c r="K62" s="166">
        <v>0</v>
      </c>
      <c r="L62" s="167">
        <v>11100</v>
      </c>
    </row>
    <row r="63" spans="1:12" ht="14.25" thickBot="1">
      <c r="A63" s="164"/>
      <c r="B63" s="168"/>
      <c r="C63" s="169"/>
      <c r="D63" s="169"/>
      <c r="E63" s="169"/>
      <c r="F63" s="169"/>
      <c r="G63" s="169"/>
      <c r="H63" s="169"/>
      <c r="I63" s="169"/>
      <c r="J63" s="169"/>
      <c r="K63" s="169"/>
      <c r="L63" s="170"/>
    </row>
    <row r="64" spans="1:12">
      <c r="A64" s="164">
        <v>46</v>
      </c>
      <c r="B64" s="165">
        <v>167000</v>
      </c>
      <c r="C64" s="166">
        <v>169000</v>
      </c>
      <c r="D64" s="166">
        <v>3620</v>
      </c>
      <c r="E64" s="166">
        <v>2000</v>
      </c>
      <c r="F64" s="166">
        <v>390</v>
      </c>
      <c r="G64" s="166">
        <v>0</v>
      </c>
      <c r="H64" s="166">
        <v>0</v>
      </c>
      <c r="I64" s="166">
        <v>0</v>
      </c>
      <c r="J64" s="166">
        <v>0</v>
      </c>
      <c r="K64" s="166">
        <v>0</v>
      </c>
      <c r="L64" s="167">
        <v>11400</v>
      </c>
    </row>
    <row r="65" spans="1:12">
      <c r="A65" s="164">
        <v>47</v>
      </c>
      <c r="B65" s="165">
        <v>169000</v>
      </c>
      <c r="C65" s="166">
        <v>171000</v>
      </c>
      <c r="D65" s="166">
        <v>3700</v>
      </c>
      <c r="E65" s="166">
        <v>2070</v>
      </c>
      <c r="F65" s="166">
        <v>460</v>
      </c>
      <c r="G65" s="166">
        <v>0</v>
      </c>
      <c r="H65" s="166">
        <v>0</v>
      </c>
      <c r="I65" s="166">
        <v>0</v>
      </c>
      <c r="J65" s="166">
        <v>0</v>
      </c>
      <c r="K65" s="166">
        <v>0</v>
      </c>
      <c r="L65" s="167">
        <v>11700</v>
      </c>
    </row>
    <row r="66" spans="1:12">
      <c r="A66" s="164">
        <v>48</v>
      </c>
      <c r="B66" s="165">
        <v>171000</v>
      </c>
      <c r="C66" s="166">
        <v>173000</v>
      </c>
      <c r="D66" s="166">
        <v>3770</v>
      </c>
      <c r="E66" s="166">
        <v>2140</v>
      </c>
      <c r="F66" s="166">
        <v>530</v>
      </c>
      <c r="G66" s="166">
        <v>0</v>
      </c>
      <c r="H66" s="166">
        <v>0</v>
      </c>
      <c r="I66" s="166">
        <v>0</v>
      </c>
      <c r="J66" s="166">
        <v>0</v>
      </c>
      <c r="K66" s="166">
        <v>0</v>
      </c>
      <c r="L66" s="167">
        <v>12000</v>
      </c>
    </row>
    <row r="67" spans="1:12">
      <c r="A67" s="164">
        <v>49</v>
      </c>
      <c r="B67" s="165">
        <v>173000</v>
      </c>
      <c r="C67" s="166">
        <v>175000</v>
      </c>
      <c r="D67" s="166">
        <v>3840</v>
      </c>
      <c r="E67" s="166">
        <v>2220</v>
      </c>
      <c r="F67" s="166">
        <v>600</v>
      </c>
      <c r="G67" s="166">
        <v>0</v>
      </c>
      <c r="H67" s="166">
        <v>0</v>
      </c>
      <c r="I67" s="166">
        <v>0</v>
      </c>
      <c r="J67" s="166">
        <v>0</v>
      </c>
      <c r="K67" s="166">
        <v>0</v>
      </c>
      <c r="L67" s="167">
        <v>12400</v>
      </c>
    </row>
    <row r="68" spans="1:12">
      <c r="A68" s="164">
        <v>50</v>
      </c>
      <c r="B68" s="165">
        <v>175000</v>
      </c>
      <c r="C68" s="166">
        <v>177000</v>
      </c>
      <c r="D68" s="166">
        <v>3910</v>
      </c>
      <c r="E68" s="166">
        <v>2290</v>
      </c>
      <c r="F68" s="166">
        <v>670</v>
      </c>
      <c r="G68" s="166">
        <v>0</v>
      </c>
      <c r="H68" s="166">
        <v>0</v>
      </c>
      <c r="I68" s="166">
        <v>0</v>
      </c>
      <c r="J68" s="166">
        <v>0</v>
      </c>
      <c r="K68" s="166">
        <v>0</v>
      </c>
      <c r="L68" s="167">
        <v>12700</v>
      </c>
    </row>
    <row r="69" spans="1:12">
      <c r="A69" s="164"/>
      <c r="B69" s="165"/>
      <c r="C69" s="166"/>
      <c r="D69" s="166"/>
      <c r="E69" s="166"/>
      <c r="F69" s="166"/>
      <c r="G69" s="166"/>
      <c r="H69" s="166"/>
      <c r="I69" s="166"/>
      <c r="J69" s="166"/>
      <c r="K69" s="166"/>
      <c r="L69" s="167"/>
    </row>
    <row r="70" spans="1:12">
      <c r="A70" s="164">
        <v>51</v>
      </c>
      <c r="B70" s="165">
        <v>177000</v>
      </c>
      <c r="C70" s="166">
        <v>179000</v>
      </c>
      <c r="D70" s="166">
        <v>3980</v>
      </c>
      <c r="E70" s="166">
        <v>2360</v>
      </c>
      <c r="F70" s="166">
        <v>750</v>
      </c>
      <c r="G70" s="166">
        <v>0</v>
      </c>
      <c r="H70" s="166">
        <v>0</v>
      </c>
      <c r="I70" s="166">
        <v>0</v>
      </c>
      <c r="J70" s="166">
        <v>0</v>
      </c>
      <c r="K70" s="166">
        <v>0</v>
      </c>
      <c r="L70" s="167">
        <v>13200</v>
      </c>
    </row>
    <row r="71" spans="1:12">
      <c r="A71" s="164">
        <v>52</v>
      </c>
      <c r="B71" s="165">
        <v>179000</v>
      </c>
      <c r="C71" s="166">
        <v>181000</v>
      </c>
      <c r="D71" s="166">
        <v>4050</v>
      </c>
      <c r="E71" s="166">
        <v>2430</v>
      </c>
      <c r="F71" s="166">
        <v>820</v>
      </c>
      <c r="G71" s="166">
        <v>0</v>
      </c>
      <c r="H71" s="166">
        <v>0</v>
      </c>
      <c r="I71" s="166">
        <v>0</v>
      </c>
      <c r="J71" s="166">
        <v>0</v>
      </c>
      <c r="K71" s="166">
        <v>0</v>
      </c>
      <c r="L71" s="167">
        <v>13900</v>
      </c>
    </row>
    <row r="72" spans="1:12">
      <c r="A72" s="164">
        <v>53</v>
      </c>
      <c r="B72" s="165">
        <v>181000</v>
      </c>
      <c r="C72" s="166">
        <v>183000</v>
      </c>
      <c r="D72" s="166">
        <v>4120</v>
      </c>
      <c r="E72" s="166">
        <v>2500</v>
      </c>
      <c r="F72" s="166">
        <v>890</v>
      </c>
      <c r="G72" s="166">
        <v>0</v>
      </c>
      <c r="H72" s="166">
        <v>0</v>
      </c>
      <c r="I72" s="166">
        <v>0</v>
      </c>
      <c r="J72" s="166">
        <v>0</v>
      </c>
      <c r="K72" s="166">
        <v>0</v>
      </c>
      <c r="L72" s="167">
        <v>14600</v>
      </c>
    </row>
    <row r="73" spans="1:12">
      <c r="A73" s="164">
        <v>54</v>
      </c>
      <c r="B73" s="165">
        <v>183000</v>
      </c>
      <c r="C73" s="166">
        <v>185000</v>
      </c>
      <c r="D73" s="166">
        <v>4200</v>
      </c>
      <c r="E73" s="166">
        <v>2570</v>
      </c>
      <c r="F73" s="166">
        <v>960</v>
      </c>
      <c r="G73" s="166">
        <v>0</v>
      </c>
      <c r="H73" s="166">
        <v>0</v>
      </c>
      <c r="I73" s="166">
        <v>0</v>
      </c>
      <c r="J73" s="166">
        <v>0</v>
      </c>
      <c r="K73" s="166">
        <v>0</v>
      </c>
      <c r="L73" s="167">
        <v>15300</v>
      </c>
    </row>
    <row r="74" spans="1:12">
      <c r="A74" s="164">
        <v>55</v>
      </c>
      <c r="B74" s="165">
        <v>185000</v>
      </c>
      <c r="C74" s="166">
        <v>187000</v>
      </c>
      <c r="D74" s="166">
        <v>4270</v>
      </c>
      <c r="E74" s="166">
        <v>2640</v>
      </c>
      <c r="F74" s="166">
        <v>1030</v>
      </c>
      <c r="G74" s="166">
        <v>0</v>
      </c>
      <c r="H74" s="166">
        <v>0</v>
      </c>
      <c r="I74" s="166">
        <v>0</v>
      </c>
      <c r="J74" s="166">
        <v>0</v>
      </c>
      <c r="K74" s="166">
        <v>0</v>
      </c>
      <c r="L74" s="167">
        <v>16000</v>
      </c>
    </row>
    <row r="75" spans="1:12">
      <c r="A75" s="164"/>
      <c r="B75" s="165"/>
      <c r="C75" s="166"/>
      <c r="D75" s="166"/>
      <c r="E75" s="166"/>
      <c r="F75" s="166"/>
      <c r="G75" s="166"/>
      <c r="H75" s="166"/>
      <c r="I75" s="166"/>
      <c r="J75" s="166"/>
      <c r="K75" s="166"/>
      <c r="L75" s="167"/>
    </row>
    <row r="76" spans="1:12">
      <c r="A76" s="164">
        <v>56</v>
      </c>
      <c r="B76" s="165">
        <v>187000</v>
      </c>
      <c r="C76" s="166">
        <v>189000</v>
      </c>
      <c r="D76" s="166">
        <v>4340</v>
      </c>
      <c r="E76" s="166">
        <v>2720</v>
      </c>
      <c r="F76" s="166">
        <v>1100</v>
      </c>
      <c r="G76" s="166">
        <v>0</v>
      </c>
      <c r="H76" s="166">
        <v>0</v>
      </c>
      <c r="I76" s="166">
        <v>0</v>
      </c>
      <c r="J76" s="166">
        <v>0</v>
      </c>
      <c r="K76" s="166">
        <v>0</v>
      </c>
      <c r="L76" s="167">
        <v>16700</v>
      </c>
    </row>
    <row r="77" spans="1:12">
      <c r="A77" s="164">
        <v>57</v>
      </c>
      <c r="B77" s="165">
        <v>189000</v>
      </c>
      <c r="C77" s="166">
        <v>191000</v>
      </c>
      <c r="D77" s="166">
        <v>4410</v>
      </c>
      <c r="E77" s="166">
        <v>2790</v>
      </c>
      <c r="F77" s="166">
        <v>1170</v>
      </c>
      <c r="G77" s="166">
        <v>0</v>
      </c>
      <c r="H77" s="166">
        <v>0</v>
      </c>
      <c r="I77" s="166">
        <v>0</v>
      </c>
      <c r="J77" s="166">
        <v>0</v>
      </c>
      <c r="K77" s="166">
        <v>0</v>
      </c>
      <c r="L77" s="167">
        <v>17500</v>
      </c>
    </row>
    <row r="78" spans="1:12">
      <c r="A78" s="164">
        <v>58</v>
      </c>
      <c r="B78" s="165">
        <v>191000</v>
      </c>
      <c r="C78" s="166">
        <v>193000</v>
      </c>
      <c r="D78" s="166">
        <v>4480</v>
      </c>
      <c r="E78" s="166">
        <v>2860</v>
      </c>
      <c r="F78" s="166">
        <v>1250</v>
      </c>
      <c r="G78" s="166">
        <v>0</v>
      </c>
      <c r="H78" s="166">
        <v>0</v>
      </c>
      <c r="I78" s="166">
        <v>0</v>
      </c>
      <c r="J78" s="166">
        <v>0</v>
      </c>
      <c r="K78" s="166">
        <v>0</v>
      </c>
      <c r="L78" s="167">
        <v>18100</v>
      </c>
    </row>
    <row r="79" spans="1:12">
      <c r="A79" s="164">
        <v>59</v>
      </c>
      <c r="B79" s="165">
        <v>193000</v>
      </c>
      <c r="C79" s="166">
        <v>195000</v>
      </c>
      <c r="D79" s="166">
        <v>4550</v>
      </c>
      <c r="E79" s="166">
        <v>2930</v>
      </c>
      <c r="F79" s="166">
        <v>1320</v>
      </c>
      <c r="G79" s="166">
        <v>0</v>
      </c>
      <c r="H79" s="166">
        <v>0</v>
      </c>
      <c r="I79" s="166">
        <v>0</v>
      </c>
      <c r="J79" s="166">
        <v>0</v>
      </c>
      <c r="K79" s="166">
        <v>0</v>
      </c>
      <c r="L79" s="167">
        <v>18800</v>
      </c>
    </row>
    <row r="80" spans="1:12">
      <c r="A80" s="164">
        <v>60</v>
      </c>
      <c r="B80" s="165">
        <v>195000</v>
      </c>
      <c r="C80" s="166">
        <v>197000</v>
      </c>
      <c r="D80" s="166">
        <v>4630</v>
      </c>
      <c r="E80" s="166">
        <v>3000</v>
      </c>
      <c r="F80" s="166">
        <v>1390</v>
      </c>
      <c r="G80" s="166">
        <v>0</v>
      </c>
      <c r="H80" s="166">
        <v>0</v>
      </c>
      <c r="I80" s="166">
        <v>0</v>
      </c>
      <c r="J80" s="166">
        <v>0</v>
      </c>
      <c r="K80" s="166">
        <v>0</v>
      </c>
      <c r="L80" s="167">
        <v>19500</v>
      </c>
    </row>
    <row r="81" spans="1:12">
      <c r="A81" s="164"/>
      <c r="B81" s="165"/>
      <c r="C81" s="166"/>
      <c r="D81" s="166"/>
      <c r="E81" s="166"/>
      <c r="F81" s="166"/>
      <c r="G81" s="166"/>
      <c r="H81" s="166"/>
      <c r="I81" s="166"/>
      <c r="J81" s="166"/>
      <c r="K81" s="166"/>
      <c r="L81" s="167"/>
    </row>
    <row r="82" spans="1:12">
      <c r="A82" s="164">
        <v>61</v>
      </c>
      <c r="B82" s="165">
        <v>197000</v>
      </c>
      <c r="C82" s="166">
        <v>199000</v>
      </c>
      <c r="D82" s="166">
        <v>4700</v>
      </c>
      <c r="E82" s="166">
        <v>3070</v>
      </c>
      <c r="F82" s="166">
        <v>1460</v>
      </c>
      <c r="G82" s="166">
        <v>0</v>
      </c>
      <c r="H82" s="166">
        <v>0</v>
      </c>
      <c r="I82" s="166">
        <v>0</v>
      </c>
      <c r="J82" s="166">
        <v>0</v>
      </c>
      <c r="K82" s="166">
        <v>0</v>
      </c>
      <c r="L82" s="167">
        <v>20200</v>
      </c>
    </row>
    <row r="83" spans="1:12">
      <c r="A83" s="164">
        <v>62</v>
      </c>
      <c r="B83" s="165">
        <v>199000</v>
      </c>
      <c r="C83" s="166">
        <v>201000</v>
      </c>
      <c r="D83" s="166">
        <v>4770</v>
      </c>
      <c r="E83" s="166">
        <v>3140</v>
      </c>
      <c r="F83" s="166">
        <v>1530</v>
      </c>
      <c r="G83" s="166">
        <v>0</v>
      </c>
      <c r="H83" s="166">
        <v>0</v>
      </c>
      <c r="I83" s="166">
        <v>0</v>
      </c>
      <c r="J83" s="166">
        <v>0</v>
      </c>
      <c r="K83" s="166">
        <v>0</v>
      </c>
      <c r="L83" s="167">
        <v>20900</v>
      </c>
    </row>
    <row r="84" spans="1:12">
      <c r="A84" s="164">
        <v>63</v>
      </c>
      <c r="B84" s="165">
        <v>201000</v>
      </c>
      <c r="C84" s="166">
        <v>203000</v>
      </c>
      <c r="D84" s="166">
        <v>4840</v>
      </c>
      <c r="E84" s="166">
        <v>3220</v>
      </c>
      <c r="F84" s="166">
        <v>1600</v>
      </c>
      <c r="G84" s="166">
        <v>0</v>
      </c>
      <c r="H84" s="166">
        <v>0</v>
      </c>
      <c r="I84" s="166">
        <v>0</v>
      </c>
      <c r="J84" s="166">
        <v>0</v>
      </c>
      <c r="K84" s="166">
        <v>0</v>
      </c>
      <c r="L84" s="167">
        <v>21500</v>
      </c>
    </row>
    <row r="85" spans="1:12">
      <c r="A85" s="164">
        <v>64</v>
      </c>
      <c r="B85" s="165">
        <v>203000</v>
      </c>
      <c r="C85" s="166">
        <v>205000</v>
      </c>
      <c r="D85" s="166">
        <v>4910</v>
      </c>
      <c r="E85" s="166">
        <v>3290</v>
      </c>
      <c r="F85" s="166">
        <v>1670</v>
      </c>
      <c r="G85" s="166">
        <v>0</v>
      </c>
      <c r="H85" s="166">
        <v>0</v>
      </c>
      <c r="I85" s="166">
        <v>0</v>
      </c>
      <c r="J85" s="166">
        <v>0</v>
      </c>
      <c r="K85" s="166">
        <v>0</v>
      </c>
      <c r="L85" s="167">
        <v>22200</v>
      </c>
    </row>
    <row r="86" spans="1:12">
      <c r="A86" s="164">
        <v>65</v>
      </c>
      <c r="B86" s="165">
        <v>205000</v>
      </c>
      <c r="C86" s="166">
        <v>207000</v>
      </c>
      <c r="D86" s="166">
        <v>4980</v>
      </c>
      <c r="E86" s="166">
        <v>3360</v>
      </c>
      <c r="F86" s="166">
        <v>1750</v>
      </c>
      <c r="G86" s="166">
        <v>130</v>
      </c>
      <c r="H86" s="166">
        <v>0</v>
      </c>
      <c r="I86" s="166">
        <v>0</v>
      </c>
      <c r="J86" s="166">
        <v>0</v>
      </c>
      <c r="K86" s="166">
        <v>0</v>
      </c>
      <c r="L86" s="167">
        <v>22700</v>
      </c>
    </row>
    <row r="87" spans="1:12">
      <c r="A87" s="164"/>
      <c r="B87" s="165"/>
      <c r="C87" s="166"/>
      <c r="D87" s="166"/>
      <c r="E87" s="166"/>
      <c r="F87" s="166"/>
      <c r="G87" s="166"/>
      <c r="H87" s="166"/>
      <c r="I87" s="166"/>
      <c r="J87" s="166"/>
      <c r="K87" s="166"/>
      <c r="L87" s="167"/>
    </row>
    <row r="88" spans="1:12">
      <c r="A88" s="164">
        <v>66</v>
      </c>
      <c r="B88" s="165">
        <v>207000</v>
      </c>
      <c r="C88" s="166">
        <v>209000</v>
      </c>
      <c r="D88" s="166">
        <v>5050</v>
      </c>
      <c r="E88" s="166">
        <v>3430</v>
      </c>
      <c r="F88" s="166">
        <v>1820</v>
      </c>
      <c r="G88" s="166">
        <v>200</v>
      </c>
      <c r="H88" s="166">
        <v>0</v>
      </c>
      <c r="I88" s="166">
        <v>0</v>
      </c>
      <c r="J88" s="166">
        <v>0</v>
      </c>
      <c r="K88" s="166">
        <v>0</v>
      </c>
      <c r="L88" s="167">
        <v>23300</v>
      </c>
    </row>
    <row r="89" spans="1:12">
      <c r="A89" s="164">
        <v>67</v>
      </c>
      <c r="B89" s="165">
        <v>209000</v>
      </c>
      <c r="C89" s="166">
        <v>211000</v>
      </c>
      <c r="D89" s="166">
        <v>5130</v>
      </c>
      <c r="E89" s="166">
        <v>3500</v>
      </c>
      <c r="F89" s="166">
        <v>1890</v>
      </c>
      <c r="G89" s="166">
        <v>280</v>
      </c>
      <c r="H89" s="166">
        <v>0</v>
      </c>
      <c r="I89" s="166">
        <v>0</v>
      </c>
      <c r="J89" s="166">
        <v>0</v>
      </c>
      <c r="K89" s="166">
        <v>0</v>
      </c>
      <c r="L89" s="167">
        <v>23900</v>
      </c>
    </row>
    <row r="90" spans="1:12">
      <c r="A90" s="164">
        <v>68</v>
      </c>
      <c r="B90" s="165">
        <v>211000</v>
      </c>
      <c r="C90" s="166">
        <v>213000</v>
      </c>
      <c r="D90" s="166">
        <v>5200</v>
      </c>
      <c r="E90" s="166">
        <v>3570</v>
      </c>
      <c r="F90" s="166">
        <v>1960</v>
      </c>
      <c r="G90" s="166">
        <v>350</v>
      </c>
      <c r="H90" s="166">
        <v>0</v>
      </c>
      <c r="I90" s="166">
        <v>0</v>
      </c>
      <c r="J90" s="166">
        <v>0</v>
      </c>
      <c r="K90" s="166">
        <v>0</v>
      </c>
      <c r="L90" s="167">
        <v>24400</v>
      </c>
    </row>
    <row r="91" spans="1:12">
      <c r="A91" s="164">
        <v>69</v>
      </c>
      <c r="B91" s="165">
        <v>213000</v>
      </c>
      <c r="C91" s="166">
        <v>215000</v>
      </c>
      <c r="D91" s="166">
        <v>5270</v>
      </c>
      <c r="E91" s="166">
        <v>3640</v>
      </c>
      <c r="F91" s="166">
        <v>2030</v>
      </c>
      <c r="G91" s="166">
        <v>420</v>
      </c>
      <c r="H91" s="166">
        <v>0</v>
      </c>
      <c r="I91" s="166">
        <v>0</v>
      </c>
      <c r="J91" s="166">
        <v>0</v>
      </c>
      <c r="K91" s="166">
        <v>0</v>
      </c>
      <c r="L91" s="167">
        <v>25000</v>
      </c>
    </row>
    <row r="92" spans="1:12">
      <c r="A92" s="164">
        <v>70</v>
      </c>
      <c r="B92" s="165">
        <v>215000</v>
      </c>
      <c r="C92" s="166">
        <v>217000</v>
      </c>
      <c r="D92" s="166">
        <v>5340</v>
      </c>
      <c r="E92" s="166">
        <v>3720</v>
      </c>
      <c r="F92" s="166">
        <v>2100</v>
      </c>
      <c r="G92" s="166">
        <v>490</v>
      </c>
      <c r="H92" s="166">
        <v>0</v>
      </c>
      <c r="I92" s="166">
        <v>0</v>
      </c>
      <c r="J92" s="166">
        <v>0</v>
      </c>
      <c r="K92" s="166">
        <v>0</v>
      </c>
      <c r="L92" s="167">
        <v>25500</v>
      </c>
    </row>
    <row r="93" spans="1:12">
      <c r="A93" s="164"/>
      <c r="B93" s="165"/>
      <c r="C93" s="166"/>
      <c r="D93" s="166"/>
      <c r="E93" s="166"/>
      <c r="F93" s="166"/>
      <c r="G93" s="166"/>
      <c r="H93" s="166"/>
      <c r="I93" s="166"/>
      <c r="J93" s="166"/>
      <c r="K93" s="166"/>
      <c r="L93" s="167"/>
    </row>
    <row r="94" spans="1:12">
      <c r="A94" s="164">
        <v>71</v>
      </c>
      <c r="B94" s="165">
        <v>217000</v>
      </c>
      <c r="C94" s="166">
        <v>219000</v>
      </c>
      <c r="D94" s="166">
        <v>5410</v>
      </c>
      <c r="E94" s="166">
        <v>3790</v>
      </c>
      <c r="F94" s="166">
        <v>2170</v>
      </c>
      <c r="G94" s="166">
        <v>560</v>
      </c>
      <c r="H94" s="166">
        <v>0</v>
      </c>
      <c r="I94" s="166">
        <v>0</v>
      </c>
      <c r="J94" s="166">
        <v>0</v>
      </c>
      <c r="K94" s="166">
        <v>0</v>
      </c>
      <c r="L94" s="167">
        <v>26100</v>
      </c>
    </row>
    <row r="95" spans="1:12">
      <c r="A95" s="164">
        <v>72</v>
      </c>
      <c r="B95" s="165">
        <v>219000</v>
      </c>
      <c r="C95" s="166">
        <v>221000</v>
      </c>
      <c r="D95" s="166">
        <v>5480</v>
      </c>
      <c r="E95" s="166">
        <v>3860</v>
      </c>
      <c r="F95" s="166">
        <v>2250</v>
      </c>
      <c r="G95" s="166">
        <v>630</v>
      </c>
      <c r="H95" s="166">
        <v>0</v>
      </c>
      <c r="I95" s="166">
        <v>0</v>
      </c>
      <c r="J95" s="166">
        <v>0</v>
      </c>
      <c r="K95" s="166">
        <v>0</v>
      </c>
      <c r="L95" s="167">
        <v>26800</v>
      </c>
    </row>
    <row r="96" spans="1:12">
      <c r="A96" s="164">
        <v>73</v>
      </c>
      <c r="B96" s="165">
        <v>221000</v>
      </c>
      <c r="C96" s="166">
        <v>224000</v>
      </c>
      <c r="D96" s="166">
        <v>5560</v>
      </c>
      <c r="E96" s="166">
        <v>3950</v>
      </c>
      <c r="F96" s="166">
        <v>2340</v>
      </c>
      <c r="G96" s="166">
        <v>710</v>
      </c>
      <c r="H96" s="166">
        <v>0</v>
      </c>
      <c r="I96" s="166">
        <v>0</v>
      </c>
      <c r="J96" s="166">
        <v>0</v>
      </c>
      <c r="K96" s="166">
        <v>0</v>
      </c>
      <c r="L96" s="167">
        <v>27400</v>
      </c>
    </row>
    <row r="97" spans="1:12">
      <c r="A97" s="164">
        <v>74</v>
      </c>
      <c r="B97" s="165">
        <v>224000</v>
      </c>
      <c r="C97" s="166">
        <v>227000</v>
      </c>
      <c r="D97" s="166">
        <v>5680</v>
      </c>
      <c r="E97" s="166">
        <v>4060</v>
      </c>
      <c r="F97" s="166">
        <v>2440</v>
      </c>
      <c r="G97" s="166">
        <v>830</v>
      </c>
      <c r="H97" s="166">
        <v>0</v>
      </c>
      <c r="I97" s="166">
        <v>0</v>
      </c>
      <c r="J97" s="166">
        <v>0</v>
      </c>
      <c r="K97" s="166">
        <v>0</v>
      </c>
      <c r="L97" s="167">
        <v>28400</v>
      </c>
    </row>
    <row r="98" spans="1:12">
      <c r="A98" s="164">
        <v>75</v>
      </c>
      <c r="B98" s="165">
        <v>227000</v>
      </c>
      <c r="C98" s="166">
        <v>230000</v>
      </c>
      <c r="D98" s="166">
        <v>5780</v>
      </c>
      <c r="E98" s="166">
        <v>4170</v>
      </c>
      <c r="F98" s="166">
        <v>2550</v>
      </c>
      <c r="G98" s="166">
        <v>930</v>
      </c>
      <c r="H98" s="166">
        <v>0</v>
      </c>
      <c r="I98" s="166">
        <v>0</v>
      </c>
      <c r="J98" s="166">
        <v>0</v>
      </c>
      <c r="K98" s="166">
        <v>0</v>
      </c>
      <c r="L98" s="167">
        <v>29300</v>
      </c>
    </row>
    <row r="99" spans="1:12">
      <c r="A99" s="164"/>
      <c r="B99" s="165"/>
      <c r="C99" s="166"/>
      <c r="D99" s="166"/>
      <c r="E99" s="166"/>
      <c r="F99" s="166"/>
      <c r="G99" s="166"/>
      <c r="H99" s="166"/>
      <c r="I99" s="166"/>
      <c r="J99" s="166"/>
      <c r="K99" s="166"/>
      <c r="L99" s="167"/>
    </row>
    <row r="100" spans="1:12">
      <c r="A100" s="164">
        <v>76</v>
      </c>
      <c r="B100" s="165">
        <v>230000</v>
      </c>
      <c r="C100" s="166">
        <v>233000</v>
      </c>
      <c r="D100" s="166">
        <v>5890</v>
      </c>
      <c r="E100" s="166">
        <v>4280</v>
      </c>
      <c r="F100" s="166">
        <v>2650</v>
      </c>
      <c r="G100" s="166">
        <v>1040</v>
      </c>
      <c r="H100" s="166">
        <v>0</v>
      </c>
      <c r="I100" s="166">
        <v>0</v>
      </c>
      <c r="J100" s="166">
        <v>0</v>
      </c>
      <c r="K100" s="166">
        <v>0</v>
      </c>
      <c r="L100" s="167">
        <v>30300</v>
      </c>
    </row>
    <row r="101" spans="1:12">
      <c r="A101" s="164">
        <v>77</v>
      </c>
      <c r="B101" s="165">
        <v>233000</v>
      </c>
      <c r="C101" s="166">
        <v>236000</v>
      </c>
      <c r="D101" s="166">
        <v>5990</v>
      </c>
      <c r="E101" s="166">
        <v>4380</v>
      </c>
      <c r="F101" s="166">
        <v>2770</v>
      </c>
      <c r="G101" s="166">
        <v>1140</v>
      </c>
      <c r="H101" s="166">
        <v>0</v>
      </c>
      <c r="I101" s="166">
        <v>0</v>
      </c>
      <c r="J101" s="166">
        <v>0</v>
      </c>
      <c r="K101" s="166">
        <v>0</v>
      </c>
      <c r="L101" s="167">
        <v>31300</v>
      </c>
    </row>
    <row r="102" spans="1:12">
      <c r="A102" s="164">
        <v>78</v>
      </c>
      <c r="B102" s="165">
        <v>236000</v>
      </c>
      <c r="C102" s="166">
        <v>239000</v>
      </c>
      <c r="D102" s="166">
        <v>6110</v>
      </c>
      <c r="E102" s="166">
        <v>4490</v>
      </c>
      <c r="F102" s="166">
        <v>2870</v>
      </c>
      <c r="G102" s="166">
        <v>1260</v>
      </c>
      <c r="H102" s="166">
        <v>0</v>
      </c>
      <c r="I102" s="166">
        <v>0</v>
      </c>
      <c r="J102" s="166">
        <v>0</v>
      </c>
      <c r="K102" s="166">
        <v>0</v>
      </c>
      <c r="L102" s="167">
        <v>32400</v>
      </c>
    </row>
    <row r="103" spans="1:12">
      <c r="A103" s="164">
        <v>79</v>
      </c>
      <c r="B103" s="165">
        <v>239000</v>
      </c>
      <c r="C103" s="166">
        <v>242000</v>
      </c>
      <c r="D103" s="166">
        <v>6210</v>
      </c>
      <c r="E103" s="166">
        <v>4590</v>
      </c>
      <c r="F103" s="166">
        <v>2980</v>
      </c>
      <c r="G103" s="166">
        <v>1360</v>
      </c>
      <c r="H103" s="166">
        <v>0</v>
      </c>
      <c r="I103" s="166">
        <v>0</v>
      </c>
      <c r="J103" s="166">
        <v>0</v>
      </c>
      <c r="K103" s="166">
        <v>0</v>
      </c>
      <c r="L103" s="167">
        <v>33400</v>
      </c>
    </row>
    <row r="104" spans="1:12">
      <c r="A104" s="164">
        <v>80</v>
      </c>
      <c r="B104" s="165">
        <v>242000</v>
      </c>
      <c r="C104" s="166">
        <v>245000</v>
      </c>
      <c r="D104" s="166">
        <v>6320</v>
      </c>
      <c r="E104" s="166">
        <v>4710</v>
      </c>
      <c r="F104" s="166">
        <v>3080</v>
      </c>
      <c r="G104" s="166">
        <v>1470</v>
      </c>
      <c r="H104" s="166">
        <v>0</v>
      </c>
      <c r="I104" s="166">
        <v>0</v>
      </c>
      <c r="J104" s="166">
        <v>0</v>
      </c>
      <c r="K104" s="166">
        <v>0</v>
      </c>
      <c r="L104" s="167">
        <v>34400</v>
      </c>
    </row>
    <row r="105" spans="1:12">
      <c r="A105" s="164"/>
      <c r="B105" s="165"/>
      <c r="C105" s="166"/>
      <c r="D105" s="166"/>
      <c r="E105" s="166"/>
      <c r="F105" s="166"/>
      <c r="G105" s="166"/>
      <c r="H105" s="166"/>
      <c r="I105" s="166"/>
      <c r="J105" s="166"/>
      <c r="K105" s="166"/>
      <c r="L105" s="167"/>
    </row>
    <row r="106" spans="1:12">
      <c r="A106" s="164">
        <v>81</v>
      </c>
      <c r="B106" s="165">
        <v>245000</v>
      </c>
      <c r="C106" s="166">
        <v>248000</v>
      </c>
      <c r="D106" s="166">
        <v>6420</v>
      </c>
      <c r="E106" s="166">
        <v>4810</v>
      </c>
      <c r="F106" s="166">
        <v>3200</v>
      </c>
      <c r="G106" s="166">
        <v>1570</v>
      </c>
      <c r="H106" s="166">
        <v>0</v>
      </c>
      <c r="I106" s="166">
        <v>0</v>
      </c>
      <c r="J106" s="166">
        <v>0</v>
      </c>
      <c r="K106" s="166">
        <v>0</v>
      </c>
      <c r="L106" s="167">
        <v>35400</v>
      </c>
    </row>
    <row r="107" spans="1:12">
      <c r="A107" s="164">
        <v>82</v>
      </c>
      <c r="B107" s="165">
        <v>248000</v>
      </c>
      <c r="C107" s="166">
        <v>251000</v>
      </c>
      <c r="D107" s="166">
        <v>6530</v>
      </c>
      <c r="E107" s="166">
        <v>4920</v>
      </c>
      <c r="F107" s="166">
        <v>3300</v>
      </c>
      <c r="G107" s="166">
        <v>1680</v>
      </c>
      <c r="H107" s="166">
        <v>0</v>
      </c>
      <c r="I107" s="166">
        <v>0</v>
      </c>
      <c r="J107" s="166">
        <v>0</v>
      </c>
      <c r="K107" s="166">
        <v>0</v>
      </c>
      <c r="L107" s="167">
        <v>36400</v>
      </c>
    </row>
    <row r="108" spans="1:12">
      <c r="A108" s="164">
        <v>83</v>
      </c>
      <c r="B108" s="165">
        <v>251000</v>
      </c>
      <c r="C108" s="166">
        <v>254000</v>
      </c>
      <c r="D108" s="166">
        <v>6640</v>
      </c>
      <c r="E108" s="166">
        <v>5020</v>
      </c>
      <c r="F108" s="166">
        <v>3410</v>
      </c>
      <c r="G108" s="166">
        <v>1790</v>
      </c>
      <c r="H108" s="166">
        <v>170</v>
      </c>
      <c r="I108" s="166">
        <v>0</v>
      </c>
      <c r="J108" s="166">
        <v>0</v>
      </c>
      <c r="K108" s="166">
        <v>0</v>
      </c>
      <c r="L108" s="167">
        <v>37500</v>
      </c>
    </row>
    <row r="109" spans="1:12">
      <c r="A109" s="164">
        <v>84</v>
      </c>
      <c r="B109" s="165">
        <v>254000</v>
      </c>
      <c r="C109" s="166">
        <v>257000</v>
      </c>
      <c r="D109" s="166">
        <v>6750</v>
      </c>
      <c r="E109" s="166">
        <v>5140</v>
      </c>
      <c r="F109" s="166">
        <v>3510</v>
      </c>
      <c r="G109" s="166">
        <v>1900</v>
      </c>
      <c r="H109" s="166">
        <v>290</v>
      </c>
      <c r="I109" s="166">
        <v>0</v>
      </c>
      <c r="J109" s="166">
        <v>0</v>
      </c>
      <c r="K109" s="166">
        <v>0</v>
      </c>
      <c r="L109" s="167">
        <v>38500</v>
      </c>
    </row>
    <row r="110" spans="1:12">
      <c r="A110" s="164">
        <v>85</v>
      </c>
      <c r="B110" s="165">
        <v>257000</v>
      </c>
      <c r="C110" s="166">
        <v>260000</v>
      </c>
      <c r="D110" s="166">
        <v>6850</v>
      </c>
      <c r="E110" s="166">
        <v>5240</v>
      </c>
      <c r="F110" s="166">
        <v>3620</v>
      </c>
      <c r="G110" s="166">
        <v>2000</v>
      </c>
      <c r="H110" s="166">
        <v>390</v>
      </c>
      <c r="I110" s="166">
        <v>0</v>
      </c>
      <c r="J110" s="166">
        <v>0</v>
      </c>
      <c r="K110" s="166">
        <v>0</v>
      </c>
      <c r="L110" s="167">
        <v>39400</v>
      </c>
    </row>
    <row r="111" spans="1:12">
      <c r="A111" s="164"/>
      <c r="B111" s="165"/>
      <c r="C111" s="166"/>
      <c r="D111" s="166"/>
      <c r="E111" s="166"/>
      <c r="F111" s="166"/>
      <c r="G111" s="166"/>
      <c r="H111" s="166"/>
      <c r="I111" s="166"/>
      <c r="J111" s="166"/>
      <c r="K111" s="166"/>
      <c r="L111" s="167"/>
    </row>
    <row r="112" spans="1:12">
      <c r="A112" s="164">
        <v>86</v>
      </c>
      <c r="B112" s="165">
        <v>260000</v>
      </c>
      <c r="C112" s="166">
        <v>263000</v>
      </c>
      <c r="D112" s="166">
        <v>6960</v>
      </c>
      <c r="E112" s="166">
        <v>5350</v>
      </c>
      <c r="F112" s="166">
        <v>3730</v>
      </c>
      <c r="G112" s="166">
        <v>2110</v>
      </c>
      <c r="H112" s="166">
        <v>500</v>
      </c>
      <c r="I112" s="166">
        <v>0</v>
      </c>
      <c r="J112" s="166">
        <v>0</v>
      </c>
      <c r="K112" s="166">
        <v>0</v>
      </c>
      <c r="L112" s="167">
        <v>40400</v>
      </c>
    </row>
    <row r="113" spans="1:12">
      <c r="A113" s="164">
        <v>87</v>
      </c>
      <c r="B113" s="165">
        <v>263000</v>
      </c>
      <c r="C113" s="166">
        <v>266000</v>
      </c>
      <c r="D113" s="166">
        <v>7070</v>
      </c>
      <c r="E113" s="166">
        <v>5450</v>
      </c>
      <c r="F113" s="166">
        <v>3840</v>
      </c>
      <c r="G113" s="166">
        <v>2220</v>
      </c>
      <c r="H113" s="166">
        <v>600</v>
      </c>
      <c r="I113" s="166">
        <v>0</v>
      </c>
      <c r="J113" s="166">
        <v>0</v>
      </c>
      <c r="K113" s="166">
        <v>0</v>
      </c>
      <c r="L113" s="167">
        <v>41500</v>
      </c>
    </row>
    <row r="114" spans="1:12">
      <c r="A114" s="164">
        <v>88</v>
      </c>
      <c r="B114" s="165">
        <v>266000</v>
      </c>
      <c r="C114" s="166">
        <v>269000</v>
      </c>
      <c r="D114" s="166">
        <v>7180</v>
      </c>
      <c r="E114" s="166">
        <v>5560</v>
      </c>
      <c r="F114" s="166">
        <v>3940</v>
      </c>
      <c r="G114" s="166">
        <v>2330</v>
      </c>
      <c r="H114" s="166">
        <v>710</v>
      </c>
      <c r="I114" s="166">
        <v>0</v>
      </c>
      <c r="J114" s="166">
        <v>0</v>
      </c>
      <c r="K114" s="166">
        <v>0</v>
      </c>
      <c r="L114" s="167">
        <v>42500</v>
      </c>
    </row>
    <row r="115" spans="1:12">
      <c r="A115" s="164">
        <v>89</v>
      </c>
      <c r="B115" s="165">
        <v>269000</v>
      </c>
      <c r="C115" s="166">
        <v>272000</v>
      </c>
      <c r="D115" s="166">
        <v>7280</v>
      </c>
      <c r="E115" s="166">
        <v>5670</v>
      </c>
      <c r="F115" s="166">
        <v>4050</v>
      </c>
      <c r="G115" s="166">
        <v>2430</v>
      </c>
      <c r="H115" s="166">
        <v>820</v>
      </c>
      <c r="I115" s="166">
        <v>0</v>
      </c>
      <c r="J115" s="166">
        <v>0</v>
      </c>
      <c r="K115" s="166">
        <v>0</v>
      </c>
      <c r="L115" s="167">
        <v>43500</v>
      </c>
    </row>
    <row r="116" spans="1:12">
      <c r="A116" s="164">
        <v>90</v>
      </c>
      <c r="B116" s="165">
        <v>272000</v>
      </c>
      <c r="C116" s="166">
        <v>275000</v>
      </c>
      <c r="D116" s="166">
        <v>7390</v>
      </c>
      <c r="E116" s="166">
        <v>5780</v>
      </c>
      <c r="F116" s="166">
        <v>4160</v>
      </c>
      <c r="G116" s="166">
        <v>2540</v>
      </c>
      <c r="H116" s="166">
        <v>930</v>
      </c>
      <c r="I116" s="166">
        <v>0</v>
      </c>
      <c r="J116" s="166">
        <v>0</v>
      </c>
      <c r="K116" s="166">
        <v>0</v>
      </c>
      <c r="L116" s="167">
        <v>44500</v>
      </c>
    </row>
    <row r="117" spans="1:12">
      <c r="A117" s="164"/>
      <c r="B117" s="165"/>
      <c r="C117" s="166"/>
      <c r="D117" s="166"/>
      <c r="E117" s="166"/>
      <c r="F117" s="166"/>
      <c r="G117" s="166"/>
      <c r="H117" s="166"/>
      <c r="I117" s="166"/>
      <c r="J117" s="166"/>
      <c r="K117" s="166"/>
      <c r="L117" s="167"/>
    </row>
    <row r="118" spans="1:12">
      <c r="A118" s="164">
        <v>91</v>
      </c>
      <c r="B118" s="165">
        <v>275000</v>
      </c>
      <c r="C118" s="166">
        <v>278000</v>
      </c>
      <c r="D118" s="166">
        <v>7490</v>
      </c>
      <c r="E118" s="166">
        <v>5880</v>
      </c>
      <c r="F118" s="166">
        <v>4270</v>
      </c>
      <c r="G118" s="166">
        <v>2640</v>
      </c>
      <c r="H118" s="166">
        <v>1030</v>
      </c>
      <c r="I118" s="166">
        <v>0</v>
      </c>
      <c r="J118" s="166">
        <v>0</v>
      </c>
      <c r="K118" s="166">
        <v>0</v>
      </c>
      <c r="L118" s="167">
        <v>45500</v>
      </c>
    </row>
    <row r="119" spans="1:12">
      <c r="A119" s="164">
        <v>92</v>
      </c>
      <c r="B119" s="165">
        <v>278000</v>
      </c>
      <c r="C119" s="166">
        <v>281000</v>
      </c>
      <c r="D119" s="166">
        <v>7610</v>
      </c>
      <c r="E119" s="166">
        <v>5990</v>
      </c>
      <c r="F119" s="166">
        <v>4370</v>
      </c>
      <c r="G119" s="166">
        <v>2760</v>
      </c>
      <c r="H119" s="166">
        <v>1140</v>
      </c>
      <c r="I119" s="166">
        <v>0</v>
      </c>
      <c r="J119" s="166">
        <v>0</v>
      </c>
      <c r="K119" s="166">
        <v>0</v>
      </c>
      <c r="L119" s="167">
        <v>46600</v>
      </c>
    </row>
    <row r="120" spans="1:12">
      <c r="A120" s="164">
        <v>93</v>
      </c>
      <c r="B120" s="165">
        <v>281000</v>
      </c>
      <c r="C120" s="166">
        <v>284000</v>
      </c>
      <c r="D120" s="166">
        <v>7710</v>
      </c>
      <c r="E120" s="166">
        <v>6100</v>
      </c>
      <c r="F120" s="166">
        <v>4480</v>
      </c>
      <c r="G120" s="166">
        <v>2860</v>
      </c>
      <c r="H120" s="166">
        <v>1250</v>
      </c>
      <c r="I120" s="166">
        <v>0</v>
      </c>
      <c r="J120" s="166">
        <v>0</v>
      </c>
      <c r="K120" s="166">
        <v>0</v>
      </c>
      <c r="L120" s="167">
        <v>47600</v>
      </c>
    </row>
    <row r="121" spans="1:12">
      <c r="A121" s="164">
        <v>94</v>
      </c>
      <c r="B121" s="165">
        <v>284000</v>
      </c>
      <c r="C121" s="166">
        <v>287000</v>
      </c>
      <c r="D121" s="166">
        <v>7820</v>
      </c>
      <c r="E121" s="166">
        <v>6210</v>
      </c>
      <c r="F121" s="166">
        <v>4580</v>
      </c>
      <c r="G121" s="166">
        <v>2970</v>
      </c>
      <c r="H121" s="166">
        <v>1360</v>
      </c>
      <c r="I121" s="166">
        <v>0</v>
      </c>
      <c r="J121" s="166">
        <v>0</v>
      </c>
      <c r="K121" s="166">
        <v>0</v>
      </c>
      <c r="L121" s="167">
        <v>48600</v>
      </c>
    </row>
    <row r="122" spans="1:12">
      <c r="A122" s="164">
        <v>95</v>
      </c>
      <c r="B122" s="165">
        <v>287000</v>
      </c>
      <c r="C122" s="166">
        <v>290000</v>
      </c>
      <c r="D122" s="166">
        <v>7920</v>
      </c>
      <c r="E122" s="166">
        <v>6310</v>
      </c>
      <c r="F122" s="166">
        <v>4700</v>
      </c>
      <c r="G122" s="166">
        <v>3070</v>
      </c>
      <c r="H122" s="166">
        <v>1460</v>
      </c>
      <c r="I122" s="166">
        <v>0</v>
      </c>
      <c r="J122" s="166">
        <v>0</v>
      </c>
      <c r="K122" s="166">
        <v>0</v>
      </c>
      <c r="L122" s="167">
        <v>49500</v>
      </c>
    </row>
    <row r="123" spans="1:12" ht="14.25" thickBot="1">
      <c r="A123" s="164"/>
      <c r="B123" s="168"/>
      <c r="C123" s="169"/>
      <c r="D123" s="169"/>
      <c r="E123" s="169"/>
      <c r="F123" s="169"/>
      <c r="G123" s="169"/>
      <c r="H123" s="169"/>
      <c r="I123" s="169"/>
      <c r="J123" s="169"/>
      <c r="K123" s="169"/>
      <c r="L123" s="170"/>
    </row>
    <row r="124" spans="1:12">
      <c r="A124" s="164">
        <v>96</v>
      </c>
      <c r="B124" s="165">
        <v>290000</v>
      </c>
      <c r="C124" s="166">
        <v>293000</v>
      </c>
      <c r="D124" s="166">
        <v>8040</v>
      </c>
      <c r="E124" s="166">
        <v>6420</v>
      </c>
      <c r="F124" s="166">
        <v>4800</v>
      </c>
      <c r="G124" s="166">
        <v>3190</v>
      </c>
      <c r="H124" s="166">
        <v>1570</v>
      </c>
      <c r="I124" s="166">
        <v>0</v>
      </c>
      <c r="J124" s="166">
        <v>0</v>
      </c>
      <c r="K124" s="166">
        <v>0</v>
      </c>
      <c r="L124" s="167">
        <v>50500</v>
      </c>
    </row>
    <row r="125" spans="1:12">
      <c r="A125" s="164">
        <v>97</v>
      </c>
      <c r="B125" s="165">
        <v>293000</v>
      </c>
      <c r="C125" s="166">
        <v>296000</v>
      </c>
      <c r="D125" s="166">
        <v>8140</v>
      </c>
      <c r="E125" s="166">
        <v>6520</v>
      </c>
      <c r="F125" s="166">
        <v>4910</v>
      </c>
      <c r="G125" s="166">
        <v>3290</v>
      </c>
      <c r="H125" s="166">
        <v>1670</v>
      </c>
      <c r="I125" s="166">
        <v>0</v>
      </c>
      <c r="J125" s="166">
        <v>0</v>
      </c>
      <c r="K125" s="166">
        <v>0</v>
      </c>
      <c r="L125" s="167">
        <v>51600</v>
      </c>
    </row>
    <row r="126" spans="1:12">
      <c r="A126" s="164">
        <v>98</v>
      </c>
      <c r="B126" s="165">
        <v>296000</v>
      </c>
      <c r="C126" s="166">
        <v>299000</v>
      </c>
      <c r="D126" s="166">
        <v>8250</v>
      </c>
      <c r="E126" s="166">
        <v>6640</v>
      </c>
      <c r="F126" s="166">
        <v>5010</v>
      </c>
      <c r="G126" s="166">
        <v>3400</v>
      </c>
      <c r="H126" s="166">
        <v>1790</v>
      </c>
      <c r="I126" s="166">
        <v>160</v>
      </c>
      <c r="J126" s="166">
        <v>0</v>
      </c>
      <c r="K126" s="166">
        <v>0</v>
      </c>
      <c r="L126" s="167">
        <v>52300</v>
      </c>
    </row>
    <row r="127" spans="1:12">
      <c r="A127" s="164">
        <v>99</v>
      </c>
      <c r="B127" s="165">
        <v>299000</v>
      </c>
      <c r="C127" s="166">
        <v>302000</v>
      </c>
      <c r="D127" s="166">
        <v>8420</v>
      </c>
      <c r="E127" s="166">
        <v>6740</v>
      </c>
      <c r="F127" s="166">
        <v>5130</v>
      </c>
      <c r="G127" s="166">
        <v>3510</v>
      </c>
      <c r="H127" s="166">
        <v>1890</v>
      </c>
      <c r="I127" s="166">
        <v>280</v>
      </c>
      <c r="J127" s="166">
        <v>0</v>
      </c>
      <c r="K127" s="166">
        <v>0</v>
      </c>
      <c r="L127" s="167">
        <v>52900</v>
      </c>
    </row>
    <row r="128" spans="1:12">
      <c r="A128" s="164">
        <v>100</v>
      </c>
      <c r="B128" s="165">
        <v>302000</v>
      </c>
      <c r="C128" s="166">
        <v>305000</v>
      </c>
      <c r="D128" s="166">
        <v>8670</v>
      </c>
      <c r="E128" s="166">
        <v>6860</v>
      </c>
      <c r="F128" s="166">
        <v>5250</v>
      </c>
      <c r="G128" s="166">
        <v>3630</v>
      </c>
      <c r="H128" s="166">
        <v>2010</v>
      </c>
      <c r="I128" s="166">
        <v>400</v>
      </c>
      <c r="J128" s="166">
        <v>0</v>
      </c>
      <c r="K128" s="166">
        <v>0</v>
      </c>
      <c r="L128" s="167">
        <v>53500</v>
      </c>
    </row>
    <row r="129" spans="1:12">
      <c r="A129" s="164"/>
      <c r="B129" s="165"/>
      <c r="C129" s="166"/>
      <c r="D129" s="166"/>
      <c r="E129" s="166"/>
      <c r="F129" s="166"/>
      <c r="G129" s="166"/>
      <c r="H129" s="166"/>
      <c r="I129" s="166"/>
      <c r="J129" s="166"/>
      <c r="K129" s="166"/>
      <c r="L129" s="167"/>
    </row>
    <row r="130" spans="1:12">
      <c r="A130" s="164">
        <v>101</v>
      </c>
      <c r="B130" s="165">
        <v>305000</v>
      </c>
      <c r="C130" s="166">
        <v>308000</v>
      </c>
      <c r="D130" s="166">
        <v>8910</v>
      </c>
      <c r="E130" s="166">
        <v>6980</v>
      </c>
      <c r="F130" s="166">
        <v>5370</v>
      </c>
      <c r="G130" s="166">
        <v>3760</v>
      </c>
      <c r="H130" s="166">
        <v>2130</v>
      </c>
      <c r="I130" s="166">
        <v>520</v>
      </c>
      <c r="J130" s="166">
        <v>0</v>
      </c>
      <c r="K130" s="166">
        <v>0</v>
      </c>
      <c r="L130" s="167">
        <v>54200</v>
      </c>
    </row>
    <row r="131" spans="1:12">
      <c r="A131" s="164">
        <v>102</v>
      </c>
      <c r="B131" s="165">
        <v>308000</v>
      </c>
      <c r="C131" s="166">
        <v>311000</v>
      </c>
      <c r="D131" s="166">
        <v>9160</v>
      </c>
      <c r="E131" s="166">
        <v>7110</v>
      </c>
      <c r="F131" s="166">
        <v>5490</v>
      </c>
      <c r="G131" s="166">
        <v>3880</v>
      </c>
      <c r="H131" s="166">
        <v>2260</v>
      </c>
      <c r="I131" s="166">
        <v>640</v>
      </c>
      <c r="J131" s="166">
        <v>0</v>
      </c>
      <c r="K131" s="166">
        <v>0</v>
      </c>
      <c r="L131" s="167">
        <v>54800</v>
      </c>
    </row>
    <row r="132" spans="1:12">
      <c r="A132" s="164">
        <v>103</v>
      </c>
      <c r="B132" s="165">
        <v>311000</v>
      </c>
      <c r="C132" s="166">
        <v>314000</v>
      </c>
      <c r="D132" s="166">
        <v>9400</v>
      </c>
      <c r="E132" s="166">
        <v>7230</v>
      </c>
      <c r="F132" s="166">
        <v>5620</v>
      </c>
      <c r="G132" s="166">
        <v>4000</v>
      </c>
      <c r="H132" s="166">
        <v>2380</v>
      </c>
      <c r="I132" s="166">
        <v>770</v>
      </c>
      <c r="J132" s="166">
        <v>0</v>
      </c>
      <c r="K132" s="166">
        <v>0</v>
      </c>
      <c r="L132" s="167">
        <v>55400</v>
      </c>
    </row>
    <row r="133" spans="1:12">
      <c r="A133" s="164">
        <v>104</v>
      </c>
      <c r="B133" s="165">
        <v>314000</v>
      </c>
      <c r="C133" s="166">
        <v>317000</v>
      </c>
      <c r="D133" s="166">
        <v>9650</v>
      </c>
      <c r="E133" s="166">
        <v>7350</v>
      </c>
      <c r="F133" s="166">
        <v>5740</v>
      </c>
      <c r="G133" s="166">
        <v>4120</v>
      </c>
      <c r="H133" s="166">
        <v>2500</v>
      </c>
      <c r="I133" s="166">
        <v>890</v>
      </c>
      <c r="J133" s="166">
        <v>0</v>
      </c>
      <c r="K133" s="166">
        <v>0</v>
      </c>
      <c r="L133" s="167">
        <v>56100</v>
      </c>
    </row>
    <row r="134" spans="1:12">
      <c r="A134" s="164">
        <v>105</v>
      </c>
      <c r="B134" s="165">
        <v>317000</v>
      </c>
      <c r="C134" s="166">
        <v>320000</v>
      </c>
      <c r="D134" s="166">
        <v>9890</v>
      </c>
      <c r="E134" s="166">
        <v>7470</v>
      </c>
      <c r="F134" s="166">
        <v>5860</v>
      </c>
      <c r="G134" s="166">
        <v>4250</v>
      </c>
      <c r="H134" s="166">
        <v>2620</v>
      </c>
      <c r="I134" s="166">
        <v>1010</v>
      </c>
      <c r="J134" s="166">
        <v>0</v>
      </c>
      <c r="K134" s="166">
        <v>0</v>
      </c>
      <c r="L134" s="167">
        <v>56800</v>
      </c>
    </row>
    <row r="135" spans="1:12">
      <c r="A135" s="164"/>
      <c r="B135" s="165"/>
      <c r="C135" s="166"/>
      <c r="D135" s="166"/>
      <c r="E135" s="166"/>
      <c r="F135" s="166"/>
      <c r="G135" s="166"/>
      <c r="H135" s="166"/>
      <c r="I135" s="166"/>
      <c r="J135" s="166"/>
      <c r="K135" s="166"/>
      <c r="L135" s="167"/>
    </row>
    <row r="136" spans="1:12">
      <c r="A136" s="164">
        <v>106</v>
      </c>
      <c r="B136" s="165">
        <v>320000</v>
      </c>
      <c r="C136" s="166">
        <v>323000</v>
      </c>
      <c r="D136" s="166">
        <v>10140</v>
      </c>
      <c r="E136" s="166">
        <v>7600</v>
      </c>
      <c r="F136" s="166">
        <v>5980</v>
      </c>
      <c r="G136" s="166">
        <v>4370</v>
      </c>
      <c r="H136" s="166">
        <v>2750</v>
      </c>
      <c r="I136" s="166">
        <v>1130</v>
      </c>
      <c r="J136" s="166">
        <v>0</v>
      </c>
      <c r="K136" s="166">
        <v>0</v>
      </c>
      <c r="L136" s="167">
        <v>57700</v>
      </c>
    </row>
    <row r="137" spans="1:12">
      <c r="A137" s="164">
        <v>107</v>
      </c>
      <c r="B137" s="165">
        <v>323000</v>
      </c>
      <c r="C137" s="166">
        <v>326000</v>
      </c>
      <c r="D137" s="166">
        <v>10380</v>
      </c>
      <c r="E137" s="166">
        <v>7720</v>
      </c>
      <c r="F137" s="166">
        <v>6110</v>
      </c>
      <c r="G137" s="166">
        <v>4490</v>
      </c>
      <c r="H137" s="166">
        <v>2870</v>
      </c>
      <c r="I137" s="166">
        <v>1260</v>
      </c>
      <c r="J137" s="166">
        <v>0</v>
      </c>
      <c r="K137" s="166">
        <v>0</v>
      </c>
      <c r="L137" s="167">
        <v>58500</v>
      </c>
    </row>
    <row r="138" spans="1:12">
      <c r="A138" s="164">
        <v>108</v>
      </c>
      <c r="B138" s="165">
        <v>326000</v>
      </c>
      <c r="C138" s="166">
        <v>329000</v>
      </c>
      <c r="D138" s="166">
        <v>10630</v>
      </c>
      <c r="E138" s="166">
        <v>7840</v>
      </c>
      <c r="F138" s="166">
        <v>6230</v>
      </c>
      <c r="G138" s="166">
        <v>4610</v>
      </c>
      <c r="H138" s="166">
        <v>2990</v>
      </c>
      <c r="I138" s="166">
        <v>1380</v>
      </c>
      <c r="J138" s="166">
        <v>0</v>
      </c>
      <c r="K138" s="166">
        <v>0</v>
      </c>
      <c r="L138" s="167">
        <v>59300</v>
      </c>
    </row>
    <row r="139" spans="1:12">
      <c r="A139" s="164">
        <v>109</v>
      </c>
      <c r="B139" s="165">
        <v>329000</v>
      </c>
      <c r="C139" s="166">
        <v>332000</v>
      </c>
      <c r="D139" s="166">
        <v>10870</v>
      </c>
      <c r="E139" s="166">
        <v>7960</v>
      </c>
      <c r="F139" s="166">
        <v>6350</v>
      </c>
      <c r="G139" s="166">
        <v>4740</v>
      </c>
      <c r="H139" s="166">
        <v>3110</v>
      </c>
      <c r="I139" s="166">
        <v>1500</v>
      </c>
      <c r="J139" s="166">
        <v>0</v>
      </c>
      <c r="K139" s="166">
        <v>0</v>
      </c>
      <c r="L139" s="167">
        <v>60200</v>
      </c>
    </row>
    <row r="140" spans="1:12">
      <c r="A140" s="164">
        <v>110</v>
      </c>
      <c r="B140" s="165">
        <v>332000</v>
      </c>
      <c r="C140" s="166">
        <v>335000</v>
      </c>
      <c r="D140" s="166">
        <v>11120</v>
      </c>
      <c r="E140" s="166">
        <v>8090</v>
      </c>
      <c r="F140" s="166">
        <v>6470</v>
      </c>
      <c r="G140" s="166">
        <v>4860</v>
      </c>
      <c r="H140" s="166">
        <v>3240</v>
      </c>
      <c r="I140" s="166">
        <v>1620</v>
      </c>
      <c r="J140" s="166">
        <v>0</v>
      </c>
      <c r="K140" s="166">
        <v>0</v>
      </c>
      <c r="L140" s="167">
        <v>61100</v>
      </c>
    </row>
    <row r="141" spans="1:12">
      <c r="A141" s="164"/>
      <c r="B141" s="165"/>
      <c r="C141" s="166"/>
      <c r="D141" s="166"/>
      <c r="E141" s="166"/>
      <c r="F141" s="166"/>
      <c r="G141" s="166"/>
      <c r="H141" s="166"/>
      <c r="I141" s="166"/>
      <c r="J141" s="166"/>
      <c r="K141" s="166"/>
      <c r="L141" s="167"/>
    </row>
    <row r="142" spans="1:12">
      <c r="A142" s="164">
        <v>111</v>
      </c>
      <c r="B142" s="165">
        <v>335000</v>
      </c>
      <c r="C142" s="166">
        <v>338000</v>
      </c>
      <c r="D142" s="166">
        <v>11360</v>
      </c>
      <c r="E142" s="166">
        <v>8210</v>
      </c>
      <c r="F142" s="166">
        <v>6600</v>
      </c>
      <c r="G142" s="166">
        <v>4980</v>
      </c>
      <c r="H142" s="166">
        <v>3360</v>
      </c>
      <c r="I142" s="166">
        <v>1750</v>
      </c>
      <c r="J142" s="166">
        <v>130</v>
      </c>
      <c r="K142" s="166">
        <v>0</v>
      </c>
      <c r="L142" s="167">
        <v>62000</v>
      </c>
    </row>
    <row r="143" spans="1:12">
      <c r="A143" s="164">
        <v>112</v>
      </c>
      <c r="B143" s="165">
        <v>338000</v>
      </c>
      <c r="C143" s="166">
        <v>341000</v>
      </c>
      <c r="D143" s="166">
        <v>11610</v>
      </c>
      <c r="E143" s="166">
        <v>8370</v>
      </c>
      <c r="F143" s="166">
        <v>6720</v>
      </c>
      <c r="G143" s="166">
        <v>5110</v>
      </c>
      <c r="H143" s="166">
        <v>3480</v>
      </c>
      <c r="I143" s="166">
        <v>1870</v>
      </c>
      <c r="J143" s="166">
        <v>260</v>
      </c>
      <c r="K143" s="166">
        <v>0</v>
      </c>
      <c r="L143" s="167">
        <v>62900</v>
      </c>
    </row>
    <row r="144" spans="1:12">
      <c r="A144" s="164">
        <v>113</v>
      </c>
      <c r="B144" s="165">
        <v>341000</v>
      </c>
      <c r="C144" s="166">
        <v>344000</v>
      </c>
      <c r="D144" s="166">
        <v>11850</v>
      </c>
      <c r="E144" s="166">
        <v>8620</v>
      </c>
      <c r="F144" s="166">
        <v>6840</v>
      </c>
      <c r="G144" s="166">
        <v>5230</v>
      </c>
      <c r="H144" s="166">
        <v>3600</v>
      </c>
      <c r="I144" s="166">
        <v>1990</v>
      </c>
      <c r="J144" s="166">
        <v>380</v>
      </c>
      <c r="K144" s="166">
        <v>0</v>
      </c>
      <c r="L144" s="167">
        <v>63800</v>
      </c>
    </row>
    <row r="145" spans="1:12">
      <c r="A145" s="164">
        <v>114</v>
      </c>
      <c r="B145" s="165">
        <v>344000</v>
      </c>
      <c r="C145" s="166">
        <v>347000</v>
      </c>
      <c r="D145" s="166">
        <v>12100</v>
      </c>
      <c r="E145" s="166">
        <v>8860</v>
      </c>
      <c r="F145" s="166">
        <v>6960</v>
      </c>
      <c r="G145" s="166">
        <v>5350</v>
      </c>
      <c r="H145" s="166">
        <v>3730</v>
      </c>
      <c r="I145" s="166">
        <v>2110</v>
      </c>
      <c r="J145" s="166">
        <v>500</v>
      </c>
      <c r="K145" s="166">
        <v>0</v>
      </c>
      <c r="L145" s="167">
        <v>64700</v>
      </c>
    </row>
    <row r="146" spans="1:12">
      <c r="A146" s="164">
        <v>115</v>
      </c>
      <c r="B146" s="165">
        <v>347000</v>
      </c>
      <c r="C146" s="166">
        <v>350000</v>
      </c>
      <c r="D146" s="166">
        <v>12340</v>
      </c>
      <c r="E146" s="166">
        <v>9110</v>
      </c>
      <c r="F146" s="166">
        <v>7090</v>
      </c>
      <c r="G146" s="166">
        <v>5470</v>
      </c>
      <c r="H146" s="166">
        <v>3850</v>
      </c>
      <c r="I146" s="166">
        <v>2240</v>
      </c>
      <c r="J146" s="166">
        <v>620</v>
      </c>
      <c r="K146" s="166">
        <v>0</v>
      </c>
      <c r="L146" s="167">
        <v>65800</v>
      </c>
    </row>
    <row r="147" spans="1:12">
      <c r="A147" s="164"/>
      <c r="B147" s="165"/>
      <c r="C147" s="166"/>
      <c r="D147" s="166"/>
      <c r="E147" s="166"/>
      <c r="F147" s="166"/>
      <c r="G147" s="166"/>
      <c r="H147" s="166"/>
      <c r="I147" s="166"/>
      <c r="J147" s="166"/>
      <c r="K147" s="166"/>
      <c r="L147" s="167"/>
    </row>
    <row r="148" spans="1:12">
      <c r="A148" s="164">
        <v>116</v>
      </c>
      <c r="B148" s="165">
        <v>350000</v>
      </c>
      <c r="C148" s="166">
        <v>353000</v>
      </c>
      <c r="D148" s="166">
        <v>12590</v>
      </c>
      <c r="E148" s="166">
        <v>9350</v>
      </c>
      <c r="F148" s="166">
        <v>7210</v>
      </c>
      <c r="G148" s="166">
        <v>5600</v>
      </c>
      <c r="H148" s="166">
        <v>3970</v>
      </c>
      <c r="I148" s="166">
        <v>2360</v>
      </c>
      <c r="J148" s="166">
        <v>750</v>
      </c>
      <c r="K148" s="166">
        <v>0</v>
      </c>
      <c r="L148" s="167">
        <v>66700</v>
      </c>
    </row>
    <row r="149" spans="1:12">
      <c r="A149" s="164">
        <v>117</v>
      </c>
      <c r="B149" s="165">
        <v>353000</v>
      </c>
      <c r="C149" s="166">
        <v>356000</v>
      </c>
      <c r="D149" s="166">
        <v>12830</v>
      </c>
      <c r="E149" s="166">
        <v>9600</v>
      </c>
      <c r="F149" s="166">
        <v>7330</v>
      </c>
      <c r="G149" s="166">
        <v>5720</v>
      </c>
      <c r="H149" s="166">
        <v>4090</v>
      </c>
      <c r="I149" s="166">
        <v>2480</v>
      </c>
      <c r="J149" s="166">
        <v>870</v>
      </c>
      <c r="K149" s="166">
        <v>0</v>
      </c>
      <c r="L149" s="167">
        <v>67600</v>
      </c>
    </row>
    <row r="150" spans="1:12">
      <c r="A150" s="164">
        <v>118</v>
      </c>
      <c r="B150" s="165">
        <v>356000</v>
      </c>
      <c r="C150" s="166">
        <v>359000</v>
      </c>
      <c r="D150" s="166">
        <v>13080</v>
      </c>
      <c r="E150" s="166">
        <v>9840</v>
      </c>
      <c r="F150" s="166">
        <v>7450</v>
      </c>
      <c r="G150" s="166">
        <v>5840</v>
      </c>
      <c r="H150" s="166">
        <v>4220</v>
      </c>
      <c r="I150" s="166">
        <v>2600</v>
      </c>
      <c r="J150" s="166">
        <v>990</v>
      </c>
      <c r="K150" s="166">
        <v>0</v>
      </c>
      <c r="L150" s="167">
        <v>68500</v>
      </c>
    </row>
    <row r="151" spans="1:12">
      <c r="A151" s="164">
        <v>119</v>
      </c>
      <c r="B151" s="165">
        <v>359000</v>
      </c>
      <c r="C151" s="166">
        <v>362000</v>
      </c>
      <c r="D151" s="166">
        <v>13320</v>
      </c>
      <c r="E151" s="166">
        <v>10090</v>
      </c>
      <c r="F151" s="166">
        <v>7580</v>
      </c>
      <c r="G151" s="166">
        <v>5960</v>
      </c>
      <c r="H151" s="166">
        <v>4340</v>
      </c>
      <c r="I151" s="166">
        <v>2730</v>
      </c>
      <c r="J151" s="166">
        <v>1110</v>
      </c>
      <c r="K151" s="166">
        <v>0</v>
      </c>
      <c r="L151" s="167">
        <v>69400</v>
      </c>
    </row>
    <row r="152" spans="1:12">
      <c r="A152" s="164">
        <v>120</v>
      </c>
      <c r="B152" s="165">
        <v>362000</v>
      </c>
      <c r="C152" s="166">
        <v>365000</v>
      </c>
      <c r="D152" s="166">
        <v>13570</v>
      </c>
      <c r="E152" s="166">
        <v>10330</v>
      </c>
      <c r="F152" s="166">
        <v>7700</v>
      </c>
      <c r="G152" s="166">
        <v>6090</v>
      </c>
      <c r="H152" s="166">
        <v>4460</v>
      </c>
      <c r="I152" s="166">
        <v>2850</v>
      </c>
      <c r="J152" s="166">
        <v>1240</v>
      </c>
      <c r="K152" s="166">
        <v>0</v>
      </c>
      <c r="L152" s="167">
        <v>70400</v>
      </c>
    </row>
    <row r="153" spans="1:12">
      <c r="A153" s="164"/>
      <c r="B153" s="165"/>
      <c r="C153" s="166"/>
      <c r="D153" s="166"/>
      <c r="E153" s="166"/>
      <c r="F153" s="166"/>
      <c r="G153" s="166"/>
      <c r="H153" s="166"/>
      <c r="I153" s="166"/>
      <c r="J153" s="166"/>
      <c r="K153" s="166"/>
      <c r="L153" s="167"/>
    </row>
    <row r="154" spans="1:12">
      <c r="A154" s="164">
        <v>121</v>
      </c>
      <c r="B154" s="165">
        <v>365000</v>
      </c>
      <c r="C154" s="166">
        <v>368000</v>
      </c>
      <c r="D154" s="166">
        <v>13810</v>
      </c>
      <c r="E154" s="166">
        <v>10580</v>
      </c>
      <c r="F154" s="166">
        <v>7820</v>
      </c>
      <c r="G154" s="166">
        <v>6210</v>
      </c>
      <c r="H154" s="166">
        <v>4580</v>
      </c>
      <c r="I154" s="166">
        <v>2970</v>
      </c>
      <c r="J154" s="166">
        <v>1360</v>
      </c>
      <c r="K154" s="166">
        <v>0</v>
      </c>
      <c r="L154" s="167">
        <v>71400</v>
      </c>
    </row>
    <row r="155" spans="1:12">
      <c r="A155" s="164">
        <v>122</v>
      </c>
      <c r="B155" s="165">
        <v>368000</v>
      </c>
      <c r="C155" s="166">
        <v>371000</v>
      </c>
      <c r="D155" s="166">
        <v>14060</v>
      </c>
      <c r="E155" s="166">
        <v>10820</v>
      </c>
      <c r="F155" s="166">
        <v>7940</v>
      </c>
      <c r="G155" s="166">
        <v>6330</v>
      </c>
      <c r="H155" s="166">
        <v>4710</v>
      </c>
      <c r="I155" s="166">
        <v>3090</v>
      </c>
      <c r="J155" s="166">
        <v>1480</v>
      </c>
      <c r="K155" s="166">
        <v>0</v>
      </c>
      <c r="L155" s="167">
        <v>72300</v>
      </c>
    </row>
    <row r="156" spans="1:12">
      <c r="A156" s="164">
        <v>123</v>
      </c>
      <c r="B156" s="165">
        <v>371000</v>
      </c>
      <c r="C156" s="166">
        <v>374000</v>
      </c>
      <c r="D156" s="166">
        <v>14300</v>
      </c>
      <c r="E156" s="166">
        <v>11070</v>
      </c>
      <c r="F156" s="166">
        <v>8070</v>
      </c>
      <c r="G156" s="166">
        <v>6450</v>
      </c>
      <c r="H156" s="166">
        <v>4830</v>
      </c>
      <c r="I156" s="166">
        <v>3220</v>
      </c>
      <c r="J156" s="166">
        <v>1600</v>
      </c>
      <c r="K156" s="166">
        <v>0</v>
      </c>
      <c r="L156" s="167">
        <v>73100</v>
      </c>
    </row>
    <row r="157" spans="1:12">
      <c r="A157" s="164">
        <v>124</v>
      </c>
      <c r="B157" s="165">
        <v>374000</v>
      </c>
      <c r="C157" s="166">
        <v>377000</v>
      </c>
      <c r="D157" s="166">
        <v>14550</v>
      </c>
      <c r="E157" s="166">
        <v>11310</v>
      </c>
      <c r="F157" s="166">
        <v>8190</v>
      </c>
      <c r="G157" s="166">
        <v>6580</v>
      </c>
      <c r="H157" s="166">
        <v>4950</v>
      </c>
      <c r="I157" s="166">
        <v>3340</v>
      </c>
      <c r="J157" s="166">
        <v>1730</v>
      </c>
      <c r="K157" s="166">
        <v>100</v>
      </c>
      <c r="L157" s="167">
        <v>73900</v>
      </c>
    </row>
    <row r="158" spans="1:12">
      <c r="A158" s="164">
        <v>125</v>
      </c>
      <c r="B158" s="165">
        <v>377000</v>
      </c>
      <c r="C158" s="166">
        <v>380000</v>
      </c>
      <c r="D158" s="166">
        <v>14790</v>
      </c>
      <c r="E158" s="166">
        <v>11560</v>
      </c>
      <c r="F158" s="166">
        <v>8320</v>
      </c>
      <c r="G158" s="166">
        <v>6700</v>
      </c>
      <c r="H158" s="166">
        <v>5070</v>
      </c>
      <c r="I158" s="166">
        <v>3460</v>
      </c>
      <c r="J158" s="166">
        <v>1850</v>
      </c>
      <c r="K158" s="166">
        <v>220</v>
      </c>
      <c r="L158" s="167">
        <v>74700</v>
      </c>
    </row>
    <row r="159" spans="1:12">
      <c r="A159" s="164"/>
      <c r="B159" s="165"/>
      <c r="C159" s="166"/>
      <c r="D159" s="166"/>
      <c r="E159" s="166"/>
      <c r="F159" s="166"/>
      <c r="G159" s="166"/>
      <c r="H159" s="166"/>
      <c r="I159" s="166"/>
      <c r="J159" s="166"/>
      <c r="K159" s="166"/>
      <c r="L159" s="167"/>
    </row>
    <row r="160" spans="1:12">
      <c r="A160" s="164">
        <v>126</v>
      </c>
      <c r="B160" s="165">
        <v>380000</v>
      </c>
      <c r="C160" s="166">
        <v>383000</v>
      </c>
      <c r="D160" s="166">
        <v>15040</v>
      </c>
      <c r="E160" s="166">
        <v>11800</v>
      </c>
      <c r="F160" s="166">
        <v>8570</v>
      </c>
      <c r="G160" s="166">
        <v>6820</v>
      </c>
      <c r="H160" s="166">
        <v>5200</v>
      </c>
      <c r="I160" s="166">
        <v>3580</v>
      </c>
      <c r="J160" s="166">
        <v>1970</v>
      </c>
      <c r="K160" s="166">
        <v>350</v>
      </c>
      <c r="L160" s="167">
        <v>75700</v>
      </c>
    </row>
    <row r="161" spans="1:12">
      <c r="A161" s="164">
        <v>127</v>
      </c>
      <c r="B161" s="165">
        <v>383000</v>
      </c>
      <c r="C161" s="166">
        <v>386000</v>
      </c>
      <c r="D161" s="166">
        <v>15280</v>
      </c>
      <c r="E161" s="166">
        <v>12050</v>
      </c>
      <c r="F161" s="166">
        <v>8810</v>
      </c>
      <c r="G161" s="166">
        <v>6940</v>
      </c>
      <c r="H161" s="166">
        <v>5320</v>
      </c>
      <c r="I161" s="166">
        <v>3710</v>
      </c>
      <c r="J161" s="166">
        <v>2090</v>
      </c>
      <c r="K161" s="166">
        <v>470</v>
      </c>
      <c r="L161" s="167">
        <v>76500</v>
      </c>
    </row>
    <row r="162" spans="1:12">
      <c r="A162" s="164">
        <v>128</v>
      </c>
      <c r="B162" s="165">
        <v>386000</v>
      </c>
      <c r="C162" s="166">
        <v>389000</v>
      </c>
      <c r="D162" s="166">
        <v>15530</v>
      </c>
      <c r="E162" s="166">
        <v>12290</v>
      </c>
      <c r="F162" s="166">
        <v>9060</v>
      </c>
      <c r="G162" s="166">
        <v>7070</v>
      </c>
      <c r="H162" s="166">
        <v>5440</v>
      </c>
      <c r="I162" s="166">
        <v>3830</v>
      </c>
      <c r="J162" s="166">
        <v>2220</v>
      </c>
      <c r="K162" s="166">
        <v>590</v>
      </c>
      <c r="L162" s="167">
        <v>77300</v>
      </c>
    </row>
    <row r="163" spans="1:12">
      <c r="A163" s="164">
        <v>129</v>
      </c>
      <c r="B163" s="165">
        <v>389000</v>
      </c>
      <c r="C163" s="166">
        <v>392000</v>
      </c>
      <c r="D163" s="166">
        <v>15770</v>
      </c>
      <c r="E163" s="166">
        <v>12540</v>
      </c>
      <c r="F163" s="166">
        <v>9300</v>
      </c>
      <c r="G163" s="166">
        <v>7190</v>
      </c>
      <c r="H163" s="166">
        <v>5560</v>
      </c>
      <c r="I163" s="166">
        <v>3950</v>
      </c>
      <c r="J163" s="166">
        <v>2340</v>
      </c>
      <c r="K163" s="166">
        <v>710</v>
      </c>
      <c r="L163" s="167">
        <v>78200</v>
      </c>
    </row>
    <row r="164" spans="1:12">
      <c r="A164" s="164">
        <v>130</v>
      </c>
      <c r="B164" s="165">
        <v>392000</v>
      </c>
      <c r="C164" s="166">
        <v>395000</v>
      </c>
      <c r="D164" s="166">
        <v>16020</v>
      </c>
      <c r="E164" s="166">
        <v>12780</v>
      </c>
      <c r="F164" s="166">
        <v>9550</v>
      </c>
      <c r="G164" s="166">
        <v>7310</v>
      </c>
      <c r="H164" s="166">
        <v>5690</v>
      </c>
      <c r="I164" s="166">
        <v>4070</v>
      </c>
      <c r="J164" s="166">
        <v>2460</v>
      </c>
      <c r="K164" s="166">
        <v>840</v>
      </c>
      <c r="L164" s="167">
        <v>79700</v>
      </c>
    </row>
    <row r="165" spans="1:12">
      <c r="A165" s="164"/>
      <c r="B165" s="165"/>
      <c r="C165" s="166"/>
      <c r="D165" s="166"/>
      <c r="E165" s="166"/>
      <c r="F165" s="166"/>
      <c r="G165" s="166"/>
      <c r="H165" s="166"/>
      <c r="I165" s="166"/>
      <c r="J165" s="166"/>
      <c r="K165" s="166"/>
      <c r="L165" s="167"/>
    </row>
    <row r="166" spans="1:12">
      <c r="A166" s="164">
        <v>131</v>
      </c>
      <c r="B166" s="165">
        <v>395000</v>
      </c>
      <c r="C166" s="166">
        <v>398000</v>
      </c>
      <c r="D166" s="166">
        <v>16260</v>
      </c>
      <c r="E166" s="166">
        <v>13030</v>
      </c>
      <c r="F166" s="166">
        <v>9790</v>
      </c>
      <c r="G166" s="166">
        <v>7430</v>
      </c>
      <c r="H166" s="166">
        <v>5810</v>
      </c>
      <c r="I166" s="166">
        <v>4200</v>
      </c>
      <c r="J166" s="166">
        <v>2580</v>
      </c>
      <c r="K166" s="166">
        <v>960</v>
      </c>
      <c r="L166" s="167">
        <v>81400</v>
      </c>
    </row>
    <row r="167" spans="1:12">
      <c r="A167" s="164">
        <v>132</v>
      </c>
      <c r="B167" s="165">
        <v>398000</v>
      </c>
      <c r="C167" s="166">
        <v>401000</v>
      </c>
      <c r="D167" s="166">
        <v>16510</v>
      </c>
      <c r="E167" s="166">
        <v>13270</v>
      </c>
      <c r="F167" s="166">
        <v>10040</v>
      </c>
      <c r="G167" s="166">
        <v>7560</v>
      </c>
      <c r="H167" s="166">
        <v>5930</v>
      </c>
      <c r="I167" s="166">
        <v>4320</v>
      </c>
      <c r="J167" s="166">
        <v>2710</v>
      </c>
      <c r="K167" s="166">
        <v>1080</v>
      </c>
      <c r="L167" s="167">
        <v>82900</v>
      </c>
    </row>
    <row r="168" spans="1:12">
      <c r="A168" s="164">
        <v>133</v>
      </c>
      <c r="B168" s="165">
        <v>401000</v>
      </c>
      <c r="C168" s="166">
        <v>404000</v>
      </c>
      <c r="D168" s="166">
        <v>16750</v>
      </c>
      <c r="E168" s="166">
        <v>13520</v>
      </c>
      <c r="F168" s="166">
        <v>10280</v>
      </c>
      <c r="G168" s="166">
        <v>7680</v>
      </c>
      <c r="H168" s="166">
        <v>6050</v>
      </c>
      <c r="I168" s="166">
        <v>4440</v>
      </c>
      <c r="J168" s="166">
        <v>2830</v>
      </c>
      <c r="K168" s="166">
        <v>1200</v>
      </c>
      <c r="L168" s="167">
        <v>84500</v>
      </c>
    </row>
    <row r="169" spans="1:12">
      <c r="A169" s="164">
        <v>134</v>
      </c>
      <c r="B169" s="165">
        <v>404000</v>
      </c>
      <c r="C169" s="166">
        <v>407000</v>
      </c>
      <c r="D169" s="166">
        <v>17000</v>
      </c>
      <c r="E169" s="166">
        <v>13760</v>
      </c>
      <c r="F169" s="166">
        <v>10530</v>
      </c>
      <c r="G169" s="166">
        <v>7800</v>
      </c>
      <c r="H169" s="166">
        <v>6180</v>
      </c>
      <c r="I169" s="166">
        <v>4560</v>
      </c>
      <c r="J169" s="166">
        <v>2950</v>
      </c>
      <c r="K169" s="166">
        <v>1330</v>
      </c>
      <c r="L169" s="167">
        <v>86100</v>
      </c>
    </row>
    <row r="170" spans="1:12">
      <c r="A170" s="164">
        <v>135</v>
      </c>
      <c r="B170" s="165">
        <v>407000</v>
      </c>
      <c r="C170" s="166">
        <v>410000</v>
      </c>
      <c r="D170" s="166">
        <v>17240</v>
      </c>
      <c r="E170" s="166">
        <v>14010</v>
      </c>
      <c r="F170" s="166">
        <v>10770</v>
      </c>
      <c r="G170" s="166">
        <v>7920</v>
      </c>
      <c r="H170" s="166">
        <v>6300</v>
      </c>
      <c r="I170" s="166">
        <v>4690</v>
      </c>
      <c r="J170" s="166">
        <v>3070</v>
      </c>
      <c r="K170" s="166">
        <v>1450</v>
      </c>
      <c r="L170" s="167">
        <v>87700</v>
      </c>
    </row>
    <row r="171" spans="1:12">
      <c r="A171" s="164"/>
      <c r="B171" s="165"/>
      <c r="C171" s="166"/>
      <c r="D171" s="166"/>
      <c r="E171" s="166"/>
      <c r="F171" s="166"/>
      <c r="G171" s="166"/>
      <c r="H171" s="166"/>
      <c r="I171" s="166"/>
      <c r="J171" s="166"/>
      <c r="K171" s="166"/>
      <c r="L171" s="167"/>
    </row>
    <row r="172" spans="1:12">
      <c r="A172" s="164">
        <v>136</v>
      </c>
      <c r="B172" s="165">
        <v>410000</v>
      </c>
      <c r="C172" s="166">
        <v>413000</v>
      </c>
      <c r="D172" s="166">
        <v>17490</v>
      </c>
      <c r="E172" s="166">
        <v>14250</v>
      </c>
      <c r="F172" s="166">
        <v>11020</v>
      </c>
      <c r="G172" s="166">
        <v>8050</v>
      </c>
      <c r="H172" s="166">
        <v>6420</v>
      </c>
      <c r="I172" s="166">
        <v>4810</v>
      </c>
      <c r="J172" s="166">
        <v>3200</v>
      </c>
      <c r="K172" s="166">
        <v>1570</v>
      </c>
      <c r="L172" s="167">
        <v>89200</v>
      </c>
    </row>
    <row r="173" spans="1:12">
      <c r="A173" s="164">
        <v>137</v>
      </c>
      <c r="B173" s="165">
        <v>413000</v>
      </c>
      <c r="C173" s="166">
        <v>416000</v>
      </c>
      <c r="D173" s="166">
        <v>17730</v>
      </c>
      <c r="E173" s="166">
        <v>14500</v>
      </c>
      <c r="F173" s="166">
        <v>11260</v>
      </c>
      <c r="G173" s="166">
        <v>8170</v>
      </c>
      <c r="H173" s="166">
        <v>6540</v>
      </c>
      <c r="I173" s="166">
        <v>4930</v>
      </c>
      <c r="J173" s="166">
        <v>3320</v>
      </c>
      <c r="K173" s="166">
        <v>1690</v>
      </c>
      <c r="L173" s="167">
        <v>90800</v>
      </c>
    </row>
    <row r="174" spans="1:12">
      <c r="A174" s="164">
        <v>138</v>
      </c>
      <c r="B174" s="165">
        <v>416000</v>
      </c>
      <c r="C174" s="166">
        <v>419000</v>
      </c>
      <c r="D174" s="166">
        <v>17980</v>
      </c>
      <c r="E174" s="166">
        <v>14740</v>
      </c>
      <c r="F174" s="166">
        <v>11510</v>
      </c>
      <c r="G174" s="166">
        <v>8290</v>
      </c>
      <c r="H174" s="166">
        <v>6670</v>
      </c>
      <c r="I174" s="166">
        <v>5050</v>
      </c>
      <c r="J174" s="166">
        <v>3440</v>
      </c>
      <c r="K174" s="166">
        <v>1820</v>
      </c>
      <c r="L174" s="167">
        <v>92400</v>
      </c>
    </row>
    <row r="175" spans="1:12">
      <c r="A175" s="164">
        <v>139</v>
      </c>
      <c r="B175" s="165">
        <v>419000</v>
      </c>
      <c r="C175" s="166">
        <v>422000</v>
      </c>
      <c r="D175" s="166">
        <v>18220</v>
      </c>
      <c r="E175" s="166">
        <v>14990</v>
      </c>
      <c r="F175" s="166">
        <v>11750</v>
      </c>
      <c r="G175" s="166">
        <v>8530</v>
      </c>
      <c r="H175" s="166">
        <v>6790</v>
      </c>
      <c r="I175" s="166">
        <v>5180</v>
      </c>
      <c r="J175" s="166">
        <v>3560</v>
      </c>
      <c r="K175" s="166">
        <v>1940</v>
      </c>
      <c r="L175" s="167">
        <v>93900</v>
      </c>
    </row>
    <row r="176" spans="1:12">
      <c r="A176" s="164">
        <v>140</v>
      </c>
      <c r="B176" s="165">
        <v>422000</v>
      </c>
      <c r="C176" s="166">
        <v>425000</v>
      </c>
      <c r="D176" s="166">
        <v>18470</v>
      </c>
      <c r="E176" s="166">
        <v>15230</v>
      </c>
      <c r="F176" s="166">
        <v>12000</v>
      </c>
      <c r="G176" s="166">
        <v>8770</v>
      </c>
      <c r="H176" s="166">
        <v>6910</v>
      </c>
      <c r="I176" s="166">
        <v>5300</v>
      </c>
      <c r="J176" s="166">
        <v>3690</v>
      </c>
      <c r="K176" s="166">
        <v>2060</v>
      </c>
      <c r="L176" s="167">
        <v>95600</v>
      </c>
    </row>
    <row r="177" spans="1:12">
      <c r="A177" s="164"/>
      <c r="B177" s="165"/>
      <c r="C177" s="166"/>
      <c r="D177" s="166"/>
      <c r="E177" s="166"/>
      <c r="F177" s="166"/>
      <c r="G177" s="166"/>
      <c r="H177" s="166"/>
      <c r="I177" s="166"/>
      <c r="J177" s="166"/>
      <c r="K177" s="166"/>
      <c r="L177" s="167"/>
    </row>
    <row r="178" spans="1:12">
      <c r="A178" s="164">
        <v>141</v>
      </c>
      <c r="B178" s="165">
        <v>425000</v>
      </c>
      <c r="C178" s="166">
        <v>428000</v>
      </c>
      <c r="D178" s="166">
        <v>18710</v>
      </c>
      <c r="E178" s="166">
        <v>15480</v>
      </c>
      <c r="F178" s="166">
        <v>12240</v>
      </c>
      <c r="G178" s="166">
        <v>9020</v>
      </c>
      <c r="H178" s="166">
        <v>7030</v>
      </c>
      <c r="I178" s="166">
        <v>5420</v>
      </c>
      <c r="J178" s="166">
        <v>3810</v>
      </c>
      <c r="K178" s="166">
        <v>2180</v>
      </c>
      <c r="L178" s="167">
        <v>97100</v>
      </c>
    </row>
    <row r="179" spans="1:12">
      <c r="A179" s="164">
        <v>142</v>
      </c>
      <c r="B179" s="165">
        <v>428000</v>
      </c>
      <c r="C179" s="166">
        <v>431000</v>
      </c>
      <c r="D179" s="166">
        <v>18960</v>
      </c>
      <c r="E179" s="166">
        <v>15720</v>
      </c>
      <c r="F179" s="166">
        <v>12490</v>
      </c>
      <c r="G179" s="166">
        <v>9260</v>
      </c>
      <c r="H179" s="166">
        <v>7160</v>
      </c>
      <c r="I179" s="166">
        <v>5540</v>
      </c>
      <c r="J179" s="166">
        <v>3930</v>
      </c>
      <c r="K179" s="166">
        <v>2310</v>
      </c>
      <c r="L179" s="167">
        <v>98600</v>
      </c>
    </row>
    <row r="180" spans="1:12">
      <c r="A180" s="164">
        <v>143</v>
      </c>
      <c r="B180" s="165">
        <v>431000</v>
      </c>
      <c r="C180" s="166">
        <v>434000</v>
      </c>
      <c r="D180" s="166">
        <v>19210</v>
      </c>
      <c r="E180" s="166">
        <v>15970</v>
      </c>
      <c r="F180" s="166">
        <v>12730</v>
      </c>
      <c r="G180" s="166">
        <v>9510</v>
      </c>
      <c r="H180" s="166">
        <v>7280</v>
      </c>
      <c r="I180" s="166">
        <v>5670</v>
      </c>
      <c r="J180" s="166">
        <v>4050</v>
      </c>
      <c r="K180" s="166">
        <v>2430</v>
      </c>
      <c r="L180" s="167">
        <v>100300</v>
      </c>
    </row>
    <row r="181" spans="1:12">
      <c r="A181" s="164">
        <v>144</v>
      </c>
      <c r="B181" s="165">
        <v>434000</v>
      </c>
      <c r="C181" s="166">
        <v>437000</v>
      </c>
      <c r="D181" s="166">
        <v>19450</v>
      </c>
      <c r="E181" s="166">
        <v>16210</v>
      </c>
      <c r="F181" s="166">
        <v>12980</v>
      </c>
      <c r="G181" s="166">
        <v>9750</v>
      </c>
      <c r="H181" s="166">
        <v>7400</v>
      </c>
      <c r="I181" s="166">
        <v>5790</v>
      </c>
      <c r="J181" s="166">
        <v>4180</v>
      </c>
      <c r="K181" s="166">
        <v>2550</v>
      </c>
      <c r="L181" s="167">
        <v>101800</v>
      </c>
    </row>
    <row r="182" spans="1:12">
      <c r="A182" s="164">
        <v>145</v>
      </c>
      <c r="B182" s="165">
        <v>437000</v>
      </c>
      <c r="C182" s="166">
        <v>440000</v>
      </c>
      <c r="D182" s="166">
        <v>19700</v>
      </c>
      <c r="E182" s="166">
        <v>16460</v>
      </c>
      <c r="F182" s="166">
        <v>13220</v>
      </c>
      <c r="G182" s="166">
        <v>10000</v>
      </c>
      <c r="H182" s="166">
        <v>7520</v>
      </c>
      <c r="I182" s="166">
        <v>5910</v>
      </c>
      <c r="J182" s="166">
        <v>4300</v>
      </c>
      <c r="K182" s="166">
        <v>2680</v>
      </c>
      <c r="L182" s="167">
        <v>103400</v>
      </c>
    </row>
    <row r="183" spans="1:12" ht="14.25" thickBot="1">
      <c r="A183" s="164"/>
      <c r="B183" s="168"/>
      <c r="C183" s="169"/>
      <c r="D183" s="169"/>
      <c r="E183" s="169"/>
      <c r="F183" s="169"/>
      <c r="G183" s="169"/>
      <c r="H183" s="169"/>
      <c r="I183" s="169"/>
      <c r="J183" s="169"/>
      <c r="K183" s="169"/>
      <c r="L183" s="170"/>
    </row>
    <row r="184" spans="1:12">
      <c r="A184" s="164">
        <v>146</v>
      </c>
      <c r="B184" s="165">
        <v>440000</v>
      </c>
      <c r="C184" s="166">
        <v>443000</v>
      </c>
      <c r="D184" s="166">
        <v>20090</v>
      </c>
      <c r="E184" s="166">
        <v>16700</v>
      </c>
      <c r="F184" s="166">
        <v>13470</v>
      </c>
      <c r="G184" s="166">
        <v>10240</v>
      </c>
      <c r="H184" s="166">
        <v>7650</v>
      </c>
      <c r="I184" s="166">
        <v>6030</v>
      </c>
      <c r="J184" s="166">
        <v>4420</v>
      </c>
      <c r="K184" s="166">
        <v>2800</v>
      </c>
      <c r="L184" s="167">
        <v>105000</v>
      </c>
    </row>
    <row r="185" spans="1:12">
      <c r="A185" s="164">
        <v>147</v>
      </c>
      <c r="B185" s="165">
        <v>443000</v>
      </c>
      <c r="C185" s="166">
        <v>446000</v>
      </c>
      <c r="D185" s="166">
        <v>20580</v>
      </c>
      <c r="E185" s="166">
        <v>16950</v>
      </c>
      <c r="F185" s="166">
        <v>13710</v>
      </c>
      <c r="G185" s="166">
        <v>10490</v>
      </c>
      <c r="H185" s="166">
        <v>7770</v>
      </c>
      <c r="I185" s="166">
        <v>6160</v>
      </c>
      <c r="J185" s="166">
        <v>4540</v>
      </c>
      <c r="K185" s="166">
        <v>2920</v>
      </c>
      <c r="L185" s="167">
        <v>106600</v>
      </c>
    </row>
    <row r="186" spans="1:12">
      <c r="A186" s="164">
        <v>148</v>
      </c>
      <c r="B186" s="165">
        <v>446000</v>
      </c>
      <c r="C186" s="166">
        <v>449000</v>
      </c>
      <c r="D186" s="166">
        <v>21070</v>
      </c>
      <c r="E186" s="166">
        <v>17190</v>
      </c>
      <c r="F186" s="166">
        <v>13960</v>
      </c>
      <c r="G186" s="166">
        <v>10730</v>
      </c>
      <c r="H186" s="166">
        <v>7890</v>
      </c>
      <c r="I186" s="166">
        <v>6280</v>
      </c>
      <c r="J186" s="166">
        <v>4670</v>
      </c>
      <c r="K186" s="166">
        <v>3040</v>
      </c>
      <c r="L186" s="167">
        <v>108100</v>
      </c>
    </row>
    <row r="187" spans="1:12">
      <c r="A187" s="164">
        <v>149</v>
      </c>
      <c r="B187" s="165">
        <v>449000</v>
      </c>
      <c r="C187" s="166">
        <v>452000</v>
      </c>
      <c r="D187" s="166">
        <v>21560</v>
      </c>
      <c r="E187" s="166">
        <v>17440</v>
      </c>
      <c r="F187" s="166">
        <v>14200</v>
      </c>
      <c r="G187" s="166">
        <v>10980</v>
      </c>
      <c r="H187" s="166">
        <v>8010</v>
      </c>
      <c r="I187" s="166">
        <v>6400</v>
      </c>
      <c r="J187" s="166">
        <v>4790</v>
      </c>
      <c r="K187" s="166">
        <v>3170</v>
      </c>
      <c r="L187" s="167">
        <v>109700</v>
      </c>
    </row>
    <row r="188" spans="1:12">
      <c r="A188" s="164">
        <v>150</v>
      </c>
      <c r="B188" s="165">
        <v>452000</v>
      </c>
      <c r="C188" s="166">
        <v>455000</v>
      </c>
      <c r="D188" s="166">
        <v>22050</v>
      </c>
      <c r="E188" s="166">
        <v>17680</v>
      </c>
      <c r="F188" s="166">
        <v>14450</v>
      </c>
      <c r="G188" s="166">
        <v>11220</v>
      </c>
      <c r="H188" s="166">
        <v>8140</v>
      </c>
      <c r="I188" s="166">
        <v>6520</v>
      </c>
      <c r="J188" s="166">
        <v>4910</v>
      </c>
      <c r="K188" s="166">
        <v>3290</v>
      </c>
      <c r="L188" s="167">
        <v>111300</v>
      </c>
    </row>
    <row r="189" spans="1:12">
      <c r="A189" s="164"/>
      <c r="B189" s="165"/>
      <c r="C189" s="166"/>
      <c r="D189" s="166"/>
      <c r="E189" s="166"/>
      <c r="F189" s="166"/>
      <c r="G189" s="166"/>
      <c r="H189" s="166"/>
      <c r="I189" s="166"/>
      <c r="J189" s="166"/>
      <c r="K189" s="166"/>
      <c r="L189" s="167"/>
    </row>
    <row r="190" spans="1:12">
      <c r="A190" s="164">
        <v>151</v>
      </c>
      <c r="B190" s="165">
        <v>455000</v>
      </c>
      <c r="C190" s="166">
        <v>458000</v>
      </c>
      <c r="D190" s="166">
        <v>22540</v>
      </c>
      <c r="E190" s="166">
        <v>17930</v>
      </c>
      <c r="F190" s="166">
        <v>14690</v>
      </c>
      <c r="G190" s="166">
        <v>11470</v>
      </c>
      <c r="H190" s="166">
        <v>8260</v>
      </c>
      <c r="I190" s="166">
        <v>6650</v>
      </c>
      <c r="J190" s="166">
        <v>5030</v>
      </c>
      <c r="K190" s="166">
        <v>3410</v>
      </c>
      <c r="L190" s="167">
        <v>112800</v>
      </c>
    </row>
    <row r="191" spans="1:12">
      <c r="A191" s="164">
        <v>152</v>
      </c>
      <c r="B191" s="165">
        <v>458000</v>
      </c>
      <c r="C191" s="166">
        <v>461000</v>
      </c>
      <c r="D191" s="166">
        <v>23030</v>
      </c>
      <c r="E191" s="166">
        <v>18170</v>
      </c>
      <c r="F191" s="166">
        <v>14940</v>
      </c>
      <c r="G191" s="166">
        <v>11710</v>
      </c>
      <c r="H191" s="166">
        <v>8470</v>
      </c>
      <c r="I191" s="166">
        <v>6770</v>
      </c>
      <c r="J191" s="166">
        <v>5160</v>
      </c>
      <c r="K191" s="166">
        <v>3530</v>
      </c>
      <c r="L191" s="167">
        <v>114500</v>
      </c>
    </row>
    <row r="192" spans="1:12">
      <c r="A192" s="164">
        <v>153</v>
      </c>
      <c r="B192" s="165">
        <v>461000</v>
      </c>
      <c r="C192" s="166">
        <v>464000</v>
      </c>
      <c r="D192" s="166">
        <v>23520</v>
      </c>
      <c r="E192" s="166">
        <v>18420</v>
      </c>
      <c r="F192" s="166">
        <v>15180</v>
      </c>
      <c r="G192" s="166">
        <v>11960</v>
      </c>
      <c r="H192" s="166">
        <v>8720</v>
      </c>
      <c r="I192" s="166">
        <v>6890</v>
      </c>
      <c r="J192" s="166">
        <v>5280</v>
      </c>
      <c r="K192" s="166">
        <v>3660</v>
      </c>
      <c r="L192" s="167">
        <v>116000</v>
      </c>
    </row>
    <row r="193" spans="1:12">
      <c r="A193" s="164">
        <v>154</v>
      </c>
      <c r="B193" s="165">
        <v>464000</v>
      </c>
      <c r="C193" s="166">
        <v>467000</v>
      </c>
      <c r="D193" s="166">
        <v>24010</v>
      </c>
      <c r="E193" s="166">
        <v>18660</v>
      </c>
      <c r="F193" s="166">
        <v>15430</v>
      </c>
      <c r="G193" s="166">
        <v>12200</v>
      </c>
      <c r="H193" s="166">
        <v>8960</v>
      </c>
      <c r="I193" s="166">
        <v>7010</v>
      </c>
      <c r="J193" s="166">
        <v>5400</v>
      </c>
      <c r="K193" s="166">
        <v>3780</v>
      </c>
      <c r="L193" s="167">
        <v>117500</v>
      </c>
    </row>
    <row r="194" spans="1:12">
      <c r="A194" s="164">
        <v>155</v>
      </c>
      <c r="B194" s="165">
        <v>467000</v>
      </c>
      <c r="C194" s="166">
        <v>470000</v>
      </c>
      <c r="D194" s="166">
        <v>24500</v>
      </c>
      <c r="E194" s="166">
        <v>18910</v>
      </c>
      <c r="F194" s="166">
        <v>15670</v>
      </c>
      <c r="G194" s="166">
        <v>12450</v>
      </c>
      <c r="H194" s="166">
        <v>9210</v>
      </c>
      <c r="I194" s="166">
        <v>7140</v>
      </c>
      <c r="J194" s="166">
        <v>5520</v>
      </c>
      <c r="K194" s="166">
        <v>3900</v>
      </c>
      <c r="L194" s="167">
        <v>119200</v>
      </c>
    </row>
    <row r="195" spans="1:12">
      <c r="A195" s="164"/>
      <c r="B195" s="165"/>
      <c r="C195" s="166"/>
      <c r="D195" s="166"/>
      <c r="E195" s="166"/>
      <c r="F195" s="166"/>
      <c r="G195" s="166"/>
      <c r="H195" s="166"/>
      <c r="I195" s="166"/>
      <c r="J195" s="166"/>
      <c r="K195" s="166"/>
      <c r="L195" s="167"/>
    </row>
    <row r="196" spans="1:12">
      <c r="A196" s="164">
        <v>156</v>
      </c>
      <c r="B196" s="165">
        <v>470000</v>
      </c>
      <c r="C196" s="166">
        <v>473000</v>
      </c>
      <c r="D196" s="166">
        <v>24990</v>
      </c>
      <c r="E196" s="166">
        <v>19150</v>
      </c>
      <c r="F196" s="166">
        <v>15920</v>
      </c>
      <c r="G196" s="166">
        <v>12690</v>
      </c>
      <c r="H196" s="166">
        <v>9450</v>
      </c>
      <c r="I196" s="166">
        <v>7260</v>
      </c>
      <c r="J196" s="166">
        <v>5650</v>
      </c>
      <c r="K196" s="166">
        <v>4020</v>
      </c>
      <c r="L196" s="167">
        <v>120700</v>
      </c>
    </row>
    <row r="197" spans="1:12">
      <c r="A197" s="164">
        <v>157</v>
      </c>
      <c r="B197" s="165">
        <v>473000</v>
      </c>
      <c r="C197" s="166">
        <v>476000</v>
      </c>
      <c r="D197" s="166">
        <v>25480</v>
      </c>
      <c r="E197" s="166">
        <v>19400</v>
      </c>
      <c r="F197" s="166">
        <v>16160</v>
      </c>
      <c r="G197" s="166">
        <v>12940</v>
      </c>
      <c r="H197" s="166">
        <v>9700</v>
      </c>
      <c r="I197" s="166">
        <v>7380</v>
      </c>
      <c r="J197" s="166">
        <v>5770</v>
      </c>
      <c r="K197" s="166">
        <v>4150</v>
      </c>
      <c r="L197" s="167">
        <v>122300</v>
      </c>
    </row>
    <row r="198" spans="1:12">
      <c r="A198" s="164">
        <v>158</v>
      </c>
      <c r="B198" s="165">
        <v>476000</v>
      </c>
      <c r="C198" s="166">
        <v>479000</v>
      </c>
      <c r="D198" s="166">
        <v>25970</v>
      </c>
      <c r="E198" s="166">
        <v>19640</v>
      </c>
      <c r="F198" s="166">
        <v>16410</v>
      </c>
      <c r="G198" s="166">
        <v>13180</v>
      </c>
      <c r="H198" s="166">
        <v>9940</v>
      </c>
      <c r="I198" s="166">
        <v>7500</v>
      </c>
      <c r="J198" s="166">
        <v>5890</v>
      </c>
      <c r="K198" s="166">
        <v>4270</v>
      </c>
      <c r="L198" s="167">
        <v>123800</v>
      </c>
    </row>
    <row r="199" spans="1:12">
      <c r="A199" s="164">
        <v>159</v>
      </c>
      <c r="B199" s="165">
        <v>479000</v>
      </c>
      <c r="C199" s="166">
        <v>482000</v>
      </c>
      <c r="D199" s="166">
        <v>26460</v>
      </c>
      <c r="E199" s="166">
        <v>20000</v>
      </c>
      <c r="F199" s="166">
        <v>16650</v>
      </c>
      <c r="G199" s="166">
        <v>13430</v>
      </c>
      <c r="H199" s="166">
        <v>10190</v>
      </c>
      <c r="I199" s="166">
        <v>7630</v>
      </c>
      <c r="J199" s="166">
        <v>6010</v>
      </c>
      <c r="K199" s="166">
        <v>4390</v>
      </c>
      <c r="L199" s="167">
        <v>125400</v>
      </c>
    </row>
    <row r="200" spans="1:12">
      <c r="A200" s="164">
        <v>160</v>
      </c>
      <c r="B200" s="165">
        <v>482000</v>
      </c>
      <c r="C200" s="166">
        <v>485000</v>
      </c>
      <c r="D200" s="166">
        <v>26950</v>
      </c>
      <c r="E200" s="166">
        <v>20490</v>
      </c>
      <c r="F200" s="166">
        <v>16900</v>
      </c>
      <c r="G200" s="166">
        <v>13670</v>
      </c>
      <c r="H200" s="166">
        <v>10430</v>
      </c>
      <c r="I200" s="166">
        <v>7750</v>
      </c>
      <c r="J200" s="166">
        <v>6140</v>
      </c>
      <c r="K200" s="166">
        <v>4510</v>
      </c>
      <c r="L200" s="167">
        <v>127000</v>
      </c>
    </row>
    <row r="201" spans="1:12">
      <c r="A201" s="164"/>
      <c r="B201" s="165"/>
      <c r="C201" s="166"/>
      <c r="D201" s="166"/>
      <c r="E201" s="166"/>
      <c r="F201" s="166"/>
      <c r="G201" s="166"/>
      <c r="H201" s="166"/>
      <c r="I201" s="166"/>
      <c r="J201" s="166"/>
      <c r="K201" s="166"/>
      <c r="L201" s="167"/>
    </row>
    <row r="202" spans="1:12">
      <c r="A202" s="164">
        <v>161</v>
      </c>
      <c r="B202" s="165">
        <v>485000</v>
      </c>
      <c r="C202" s="166">
        <v>488000</v>
      </c>
      <c r="D202" s="166">
        <v>27440</v>
      </c>
      <c r="E202" s="166">
        <v>20980</v>
      </c>
      <c r="F202" s="166">
        <v>17140</v>
      </c>
      <c r="G202" s="166">
        <v>13920</v>
      </c>
      <c r="H202" s="166">
        <v>10680</v>
      </c>
      <c r="I202" s="166">
        <v>7870</v>
      </c>
      <c r="J202" s="166">
        <v>6260</v>
      </c>
      <c r="K202" s="166">
        <v>4640</v>
      </c>
      <c r="L202" s="167">
        <v>128500</v>
      </c>
    </row>
    <row r="203" spans="1:12">
      <c r="A203" s="164">
        <v>162</v>
      </c>
      <c r="B203" s="165">
        <v>488000</v>
      </c>
      <c r="C203" s="166">
        <v>491000</v>
      </c>
      <c r="D203" s="166">
        <v>27930</v>
      </c>
      <c r="E203" s="166">
        <v>21470</v>
      </c>
      <c r="F203" s="166">
        <v>17390</v>
      </c>
      <c r="G203" s="166">
        <v>14160</v>
      </c>
      <c r="H203" s="166">
        <v>10920</v>
      </c>
      <c r="I203" s="166">
        <v>7990</v>
      </c>
      <c r="J203" s="166">
        <v>6380</v>
      </c>
      <c r="K203" s="166">
        <v>4760</v>
      </c>
      <c r="L203" s="167">
        <v>130200</v>
      </c>
    </row>
    <row r="204" spans="1:12">
      <c r="A204" s="164">
        <v>163</v>
      </c>
      <c r="B204" s="165">
        <v>491000</v>
      </c>
      <c r="C204" s="166">
        <v>494000</v>
      </c>
      <c r="D204" s="166">
        <v>28420</v>
      </c>
      <c r="E204" s="166">
        <v>21960</v>
      </c>
      <c r="F204" s="166">
        <v>17630</v>
      </c>
      <c r="G204" s="166">
        <v>14410</v>
      </c>
      <c r="H204" s="166">
        <v>11170</v>
      </c>
      <c r="I204" s="166">
        <v>8120</v>
      </c>
      <c r="J204" s="166">
        <v>6500</v>
      </c>
      <c r="K204" s="166">
        <v>4880</v>
      </c>
      <c r="L204" s="167">
        <v>131700</v>
      </c>
    </row>
    <row r="205" spans="1:12">
      <c r="A205" s="164">
        <v>164</v>
      </c>
      <c r="B205" s="165">
        <v>494000</v>
      </c>
      <c r="C205" s="166">
        <v>497000</v>
      </c>
      <c r="D205" s="166">
        <v>28910</v>
      </c>
      <c r="E205" s="166">
        <v>22450</v>
      </c>
      <c r="F205" s="166">
        <v>17880</v>
      </c>
      <c r="G205" s="166">
        <v>14650</v>
      </c>
      <c r="H205" s="166">
        <v>11410</v>
      </c>
      <c r="I205" s="166">
        <v>8240</v>
      </c>
      <c r="J205" s="166">
        <v>6630</v>
      </c>
      <c r="K205" s="166">
        <v>5000</v>
      </c>
      <c r="L205" s="167">
        <v>133300</v>
      </c>
    </row>
    <row r="206" spans="1:12">
      <c r="A206" s="164">
        <v>165</v>
      </c>
      <c r="B206" s="165">
        <v>497000</v>
      </c>
      <c r="C206" s="166">
        <v>500000</v>
      </c>
      <c r="D206" s="166">
        <v>29400</v>
      </c>
      <c r="E206" s="166">
        <v>22940</v>
      </c>
      <c r="F206" s="166">
        <v>18120</v>
      </c>
      <c r="G206" s="166">
        <v>14900</v>
      </c>
      <c r="H206" s="166">
        <v>11660</v>
      </c>
      <c r="I206" s="166">
        <v>8420</v>
      </c>
      <c r="J206" s="166">
        <v>6750</v>
      </c>
      <c r="K206" s="166">
        <v>5130</v>
      </c>
      <c r="L206" s="167">
        <v>134900</v>
      </c>
    </row>
    <row r="207" spans="1:12">
      <c r="A207" s="164"/>
      <c r="B207" s="165"/>
      <c r="C207" s="166"/>
      <c r="D207" s="166"/>
      <c r="E207" s="166"/>
      <c r="F207" s="166"/>
      <c r="G207" s="166"/>
      <c r="H207" s="166"/>
      <c r="I207" s="166"/>
      <c r="J207" s="166"/>
      <c r="K207" s="166"/>
      <c r="L207" s="167"/>
    </row>
    <row r="208" spans="1:12">
      <c r="A208" s="164">
        <v>166</v>
      </c>
      <c r="B208" s="165">
        <v>500000</v>
      </c>
      <c r="C208" s="166">
        <v>503000</v>
      </c>
      <c r="D208" s="166">
        <v>29890</v>
      </c>
      <c r="E208" s="166">
        <v>23430</v>
      </c>
      <c r="F208" s="166">
        <v>18370</v>
      </c>
      <c r="G208" s="166">
        <v>15140</v>
      </c>
      <c r="H208" s="166">
        <v>11900</v>
      </c>
      <c r="I208" s="166">
        <v>8670</v>
      </c>
      <c r="J208" s="166">
        <v>6870</v>
      </c>
      <c r="K208" s="166">
        <v>5250</v>
      </c>
      <c r="L208" s="167">
        <v>136400</v>
      </c>
    </row>
    <row r="209" spans="1:12">
      <c r="A209" s="164">
        <v>167</v>
      </c>
      <c r="B209" s="165">
        <v>503000</v>
      </c>
      <c r="C209" s="166">
        <v>506000</v>
      </c>
      <c r="D209" s="166">
        <v>30380</v>
      </c>
      <c r="E209" s="166">
        <v>23920</v>
      </c>
      <c r="F209" s="166">
        <v>18610</v>
      </c>
      <c r="G209" s="166">
        <v>15390</v>
      </c>
      <c r="H209" s="166">
        <v>12150</v>
      </c>
      <c r="I209" s="166">
        <v>8910</v>
      </c>
      <c r="J209" s="166">
        <v>6990</v>
      </c>
      <c r="K209" s="166">
        <v>5370</v>
      </c>
      <c r="L209" s="167">
        <v>138100</v>
      </c>
    </row>
    <row r="210" spans="1:12">
      <c r="A210" s="164">
        <v>168</v>
      </c>
      <c r="B210" s="165">
        <v>506000</v>
      </c>
      <c r="C210" s="166">
        <v>509000</v>
      </c>
      <c r="D210" s="166">
        <v>30880</v>
      </c>
      <c r="E210" s="166">
        <v>24410</v>
      </c>
      <c r="F210" s="166">
        <v>18860</v>
      </c>
      <c r="G210" s="166">
        <v>15630</v>
      </c>
      <c r="H210" s="166">
        <v>12390</v>
      </c>
      <c r="I210" s="166">
        <v>9160</v>
      </c>
      <c r="J210" s="166">
        <v>7120</v>
      </c>
      <c r="K210" s="166">
        <v>5490</v>
      </c>
      <c r="L210" s="167">
        <v>139900</v>
      </c>
    </row>
    <row r="211" spans="1:12">
      <c r="A211" s="164">
        <v>169</v>
      </c>
      <c r="B211" s="165">
        <v>509000</v>
      </c>
      <c r="C211" s="166">
        <v>512000</v>
      </c>
      <c r="D211" s="166">
        <v>31370</v>
      </c>
      <c r="E211" s="166">
        <v>24900</v>
      </c>
      <c r="F211" s="166">
        <v>19100</v>
      </c>
      <c r="G211" s="166">
        <v>15880</v>
      </c>
      <c r="H211" s="166">
        <v>12640</v>
      </c>
      <c r="I211" s="166">
        <v>9400</v>
      </c>
      <c r="J211" s="166">
        <v>7240</v>
      </c>
      <c r="K211" s="166">
        <v>5620</v>
      </c>
      <c r="L211" s="167">
        <v>141500</v>
      </c>
    </row>
    <row r="212" spans="1:12">
      <c r="A212" s="164">
        <v>170</v>
      </c>
      <c r="B212" s="165">
        <v>512000</v>
      </c>
      <c r="C212" s="166">
        <v>515000</v>
      </c>
      <c r="D212" s="166">
        <v>31860</v>
      </c>
      <c r="E212" s="166">
        <v>25390</v>
      </c>
      <c r="F212" s="166">
        <v>19350</v>
      </c>
      <c r="G212" s="166">
        <v>16120</v>
      </c>
      <c r="H212" s="166">
        <v>12890</v>
      </c>
      <c r="I212" s="166">
        <v>9650</v>
      </c>
      <c r="J212" s="166">
        <v>7360</v>
      </c>
      <c r="K212" s="166">
        <v>5740</v>
      </c>
      <c r="L212" s="167">
        <v>143200</v>
      </c>
    </row>
    <row r="213" spans="1:12">
      <c r="A213" s="164"/>
      <c r="B213" s="165"/>
      <c r="C213" s="166"/>
      <c r="D213" s="166"/>
      <c r="E213" s="166"/>
      <c r="F213" s="166"/>
      <c r="G213" s="166"/>
      <c r="H213" s="166"/>
      <c r="I213" s="166"/>
      <c r="J213" s="166"/>
      <c r="K213" s="166"/>
      <c r="L213" s="167"/>
    </row>
    <row r="214" spans="1:12">
      <c r="A214" s="164">
        <v>171</v>
      </c>
      <c r="B214" s="165">
        <v>515000</v>
      </c>
      <c r="C214" s="166">
        <v>518000</v>
      </c>
      <c r="D214" s="166">
        <v>32350</v>
      </c>
      <c r="E214" s="166">
        <v>25880</v>
      </c>
      <c r="F214" s="166">
        <v>19590</v>
      </c>
      <c r="G214" s="166">
        <v>16370</v>
      </c>
      <c r="H214" s="166">
        <v>13130</v>
      </c>
      <c r="I214" s="166">
        <v>9890</v>
      </c>
      <c r="J214" s="166">
        <v>7480</v>
      </c>
      <c r="K214" s="166">
        <v>5860</v>
      </c>
      <c r="L214" s="167">
        <v>145000</v>
      </c>
    </row>
    <row r="215" spans="1:12">
      <c r="A215" s="164">
        <v>172</v>
      </c>
      <c r="B215" s="165">
        <v>518000</v>
      </c>
      <c r="C215" s="166">
        <v>521000</v>
      </c>
      <c r="D215" s="166">
        <v>32840</v>
      </c>
      <c r="E215" s="166">
        <v>26370</v>
      </c>
      <c r="F215" s="166">
        <v>19900</v>
      </c>
      <c r="G215" s="166">
        <v>16610</v>
      </c>
      <c r="H215" s="166">
        <v>13380</v>
      </c>
      <c r="I215" s="166">
        <v>10140</v>
      </c>
      <c r="J215" s="166">
        <v>7610</v>
      </c>
      <c r="K215" s="166">
        <v>5980</v>
      </c>
      <c r="L215" s="167">
        <v>146600</v>
      </c>
    </row>
    <row r="216" spans="1:12">
      <c r="A216" s="164">
        <v>173</v>
      </c>
      <c r="B216" s="165">
        <v>521000</v>
      </c>
      <c r="C216" s="166">
        <v>524000</v>
      </c>
      <c r="D216" s="166">
        <v>33330</v>
      </c>
      <c r="E216" s="166">
        <v>26860</v>
      </c>
      <c r="F216" s="166">
        <v>20390</v>
      </c>
      <c r="G216" s="166">
        <v>16860</v>
      </c>
      <c r="H216" s="166">
        <v>13620</v>
      </c>
      <c r="I216" s="166">
        <v>10380</v>
      </c>
      <c r="J216" s="166">
        <v>7730</v>
      </c>
      <c r="K216" s="166">
        <v>6110</v>
      </c>
      <c r="L216" s="167">
        <v>148400</v>
      </c>
    </row>
    <row r="217" spans="1:12">
      <c r="A217" s="164">
        <v>174</v>
      </c>
      <c r="B217" s="165">
        <v>524000</v>
      </c>
      <c r="C217" s="166">
        <v>527000</v>
      </c>
      <c r="D217" s="166">
        <v>33820</v>
      </c>
      <c r="E217" s="166">
        <v>27350</v>
      </c>
      <c r="F217" s="166">
        <v>20880</v>
      </c>
      <c r="G217" s="166">
        <v>17100</v>
      </c>
      <c r="H217" s="166">
        <v>13870</v>
      </c>
      <c r="I217" s="166">
        <v>10630</v>
      </c>
      <c r="J217" s="166">
        <v>7850</v>
      </c>
      <c r="K217" s="166">
        <v>6230</v>
      </c>
      <c r="L217" s="167">
        <v>150100</v>
      </c>
    </row>
    <row r="218" spans="1:12">
      <c r="A218" s="164">
        <v>175</v>
      </c>
      <c r="B218" s="165">
        <v>527000</v>
      </c>
      <c r="C218" s="166">
        <v>530000</v>
      </c>
      <c r="D218" s="166">
        <v>34310</v>
      </c>
      <c r="E218" s="166">
        <v>27840</v>
      </c>
      <c r="F218" s="166">
        <v>21370</v>
      </c>
      <c r="G218" s="166">
        <v>17350</v>
      </c>
      <c r="H218" s="166">
        <v>14110</v>
      </c>
      <c r="I218" s="166">
        <v>10870</v>
      </c>
      <c r="J218" s="166">
        <v>7970</v>
      </c>
      <c r="K218" s="166">
        <v>6350</v>
      </c>
      <c r="L218" s="167">
        <v>151700</v>
      </c>
    </row>
    <row r="219" spans="1:12">
      <c r="A219" s="164"/>
      <c r="B219" s="165"/>
      <c r="C219" s="166"/>
      <c r="D219" s="166"/>
      <c r="E219" s="166"/>
      <c r="F219" s="166"/>
      <c r="G219" s="166"/>
      <c r="H219" s="166"/>
      <c r="I219" s="166"/>
      <c r="J219" s="166"/>
      <c r="K219" s="166"/>
      <c r="L219" s="167"/>
    </row>
    <row r="220" spans="1:12">
      <c r="A220" s="164">
        <v>176</v>
      </c>
      <c r="B220" s="165">
        <v>530000</v>
      </c>
      <c r="C220" s="166">
        <v>533000</v>
      </c>
      <c r="D220" s="166">
        <v>34800</v>
      </c>
      <c r="E220" s="166">
        <v>28330</v>
      </c>
      <c r="F220" s="166">
        <v>21860</v>
      </c>
      <c r="G220" s="166">
        <v>17590</v>
      </c>
      <c r="H220" s="166">
        <v>14360</v>
      </c>
      <c r="I220" s="166">
        <v>11120</v>
      </c>
      <c r="J220" s="166">
        <v>8100</v>
      </c>
      <c r="K220" s="166">
        <v>6470</v>
      </c>
      <c r="L220" s="167">
        <v>153300</v>
      </c>
    </row>
    <row r="221" spans="1:12">
      <c r="A221" s="164">
        <v>177</v>
      </c>
      <c r="B221" s="165">
        <v>533000</v>
      </c>
      <c r="C221" s="166">
        <v>536000</v>
      </c>
      <c r="D221" s="166">
        <v>35290</v>
      </c>
      <c r="E221" s="166">
        <v>28820</v>
      </c>
      <c r="F221" s="166">
        <v>22350</v>
      </c>
      <c r="G221" s="166">
        <v>17840</v>
      </c>
      <c r="H221" s="166">
        <v>14600</v>
      </c>
      <c r="I221" s="166">
        <v>11360</v>
      </c>
      <c r="J221" s="166">
        <v>8220</v>
      </c>
      <c r="K221" s="166">
        <v>6600</v>
      </c>
      <c r="L221" s="167">
        <v>154900</v>
      </c>
    </row>
    <row r="222" spans="1:12">
      <c r="A222" s="164">
        <v>178</v>
      </c>
      <c r="B222" s="165">
        <v>536000</v>
      </c>
      <c r="C222" s="166">
        <v>539000</v>
      </c>
      <c r="D222" s="166">
        <v>35780</v>
      </c>
      <c r="E222" s="166">
        <v>29310</v>
      </c>
      <c r="F222" s="166">
        <v>22840</v>
      </c>
      <c r="G222" s="166">
        <v>18080</v>
      </c>
      <c r="H222" s="166">
        <v>14850</v>
      </c>
      <c r="I222" s="166">
        <v>11610</v>
      </c>
      <c r="J222" s="166">
        <v>8380</v>
      </c>
      <c r="K222" s="166">
        <v>6720</v>
      </c>
      <c r="L222" s="167">
        <v>156400</v>
      </c>
    </row>
    <row r="223" spans="1:12">
      <c r="A223" s="164">
        <v>179</v>
      </c>
      <c r="B223" s="165">
        <v>539000</v>
      </c>
      <c r="C223" s="166">
        <v>542000</v>
      </c>
      <c r="D223" s="166">
        <v>36270</v>
      </c>
      <c r="E223" s="166">
        <v>29800</v>
      </c>
      <c r="F223" s="166">
        <v>23330</v>
      </c>
      <c r="G223" s="166">
        <v>18330</v>
      </c>
      <c r="H223" s="166">
        <v>15090</v>
      </c>
      <c r="I223" s="166">
        <v>11850</v>
      </c>
      <c r="J223" s="166">
        <v>8630</v>
      </c>
      <c r="K223" s="166">
        <v>6840</v>
      </c>
      <c r="L223" s="167">
        <v>158100</v>
      </c>
    </row>
    <row r="224" spans="1:12">
      <c r="A224" s="164">
        <v>180</v>
      </c>
      <c r="B224" s="165">
        <v>542000</v>
      </c>
      <c r="C224" s="166">
        <v>545000</v>
      </c>
      <c r="D224" s="166">
        <v>36760</v>
      </c>
      <c r="E224" s="166">
        <v>30290</v>
      </c>
      <c r="F224" s="166">
        <v>23820</v>
      </c>
      <c r="G224" s="166">
        <v>18570</v>
      </c>
      <c r="H224" s="166">
        <v>15340</v>
      </c>
      <c r="I224" s="166">
        <v>12100</v>
      </c>
      <c r="J224" s="166">
        <v>8870</v>
      </c>
      <c r="K224" s="166">
        <v>6960</v>
      </c>
      <c r="L224" s="167">
        <v>159600</v>
      </c>
    </row>
    <row r="225" spans="1:12">
      <c r="A225" s="164"/>
      <c r="B225" s="165"/>
      <c r="C225" s="166"/>
      <c r="D225" s="166"/>
      <c r="E225" s="166"/>
      <c r="F225" s="166"/>
      <c r="G225" s="166"/>
      <c r="H225" s="166"/>
      <c r="I225" s="166"/>
      <c r="J225" s="166"/>
      <c r="K225" s="166"/>
      <c r="L225" s="167"/>
    </row>
    <row r="226" spans="1:12">
      <c r="A226" s="164">
        <v>181</v>
      </c>
      <c r="B226" s="165">
        <v>545000</v>
      </c>
      <c r="C226" s="166">
        <v>548000</v>
      </c>
      <c r="D226" s="166">
        <v>37250</v>
      </c>
      <c r="E226" s="166">
        <v>30780</v>
      </c>
      <c r="F226" s="166">
        <v>24310</v>
      </c>
      <c r="G226" s="166">
        <v>18820</v>
      </c>
      <c r="H226" s="166">
        <v>15580</v>
      </c>
      <c r="I226" s="166">
        <v>12340</v>
      </c>
      <c r="J226" s="166">
        <v>9120</v>
      </c>
      <c r="K226" s="166">
        <v>7090</v>
      </c>
      <c r="L226" s="167">
        <v>161200</v>
      </c>
    </row>
    <row r="227" spans="1:12">
      <c r="A227" s="164">
        <v>182</v>
      </c>
      <c r="B227" s="165">
        <v>548000</v>
      </c>
      <c r="C227" s="166">
        <v>551000</v>
      </c>
      <c r="D227" s="166">
        <v>37740</v>
      </c>
      <c r="E227" s="166">
        <v>31270</v>
      </c>
      <c r="F227" s="166">
        <v>24800</v>
      </c>
      <c r="G227" s="166">
        <v>19060</v>
      </c>
      <c r="H227" s="166">
        <v>15830</v>
      </c>
      <c r="I227" s="166">
        <v>12590</v>
      </c>
      <c r="J227" s="166">
        <v>9360</v>
      </c>
      <c r="K227" s="166">
        <v>7210</v>
      </c>
      <c r="L227" s="167">
        <v>162700</v>
      </c>
    </row>
    <row r="228" spans="1:12">
      <c r="A228" s="164">
        <v>183</v>
      </c>
      <c r="B228" s="165">
        <v>551000</v>
      </c>
      <c r="C228" s="166">
        <v>554000</v>
      </c>
      <c r="D228" s="166">
        <v>38280</v>
      </c>
      <c r="E228" s="166">
        <v>31810</v>
      </c>
      <c r="F228" s="166">
        <v>25340</v>
      </c>
      <c r="G228" s="166">
        <v>19330</v>
      </c>
      <c r="H228" s="166">
        <v>16100</v>
      </c>
      <c r="I228" s="166">
        <v>12860</v>
      </c>
      <c r="J228" s="166">
        <v>9630</v>
      </c>
      <c r="K228" s="166">
        <v>7350</v>
      </c>
      <c r="L228" s="167">
        <v>164300</v>
      </c>
    </row>
    <row r="229" spans="1:12">
      <c r="A229" s="164">
        <v>184</v>
      </c>
      <c r="B229" s="165">
        <v>554000</v>
      </c>
      <c r="C229" s="166">
        <v>557000</v>
      </c>
      <c r="D229" s="166">
        <v>38830</v>
      </c>
      <c r="E229" s="166">
        <v>32370</v>
      </c>
      <c r="F229" s="166">
        <v>25890</v>
      </c>
      <c r="G229" s="166">
        <v>19600</v>
      </c>
      <c r="H229" s="166">
        <v>16380</v>
      </c>
      <c r="I229" s="166">
        <v>13140</v>
      </c>
      <c r="J229" s="166">
        <v>9900</v>
      </c>
      <c r="K229" s="166">
        <v>7480</v>
      </c>
      <c r="L229" s="167">
        <v>165900</v>
      </c>
    </row>
    <row r="230" spans="1:12">
      <c r="A230" s="164">
        <v>185</v>
      </c>
      <c r="B230" s="165">
        <v>557000</v>
      </c>
      <c r="C230" s="166">
        <v>560000</v>
      </c>
      <c r="D230" s="166">
        <v>39380</v>
      </c>
      <c r="E230" s="166">
        <v>32920</v>
      </c>
      <c r="F230" s="166">
        <v>26440</v>
      </c>
      <c r="G230" s="166">
        <v>19980</v>
      </c>
      <c r="H230" s="166">
        <v>16650</v>
      </c>
      <c r="I230" s="166">
        <v>13420</v>
      </c>
      <c r="J230" s="166">
        <v>10180</v>
      </c>
      <c r="K230" s="166">
        <v>7630</v>
      </c>
      <c r="L230" s="167">
        <v>167400</v>
      </c>
    </row>
    <row r="231" spans="1:12">
      <c r="A231" s="164"/>
      <c r="B231" s="165"/>
      <c r="C231" s="166"/>
      <c r="D231" s="166"/>
      <c r="E231" s="166"/>
      <c r="F231" s="166"/>
      <c r="G231" s="166"/>
      <c r="H231" s="166"/>
      <c r="I231" s="166"/>
      <c r="J231" s="166"/>
      <c r="K231" s="166"/>
      <c r="L231" s="167"/>
    </row>
    <row r="232" spans="1:12">
      <c r="A232" s="164">
        <v>186</v>
      </c>
      <c r="B232" s="165">
        <v>560000</v>
      </c>
      <c r="C232" s="166">
        <v>563000</v>
      </c>
      <c r="D232" s="166">
        <v>39930</v>
      </c>
      <c r="E232" s="166">
        <v>33470</v>
      </c>
      <c r="F232" s="166">
        <v>27000</v>
      </c>
      <c r="G232" s="166">
        <v>20530</v>
      </c>
      <c r="H232" s="166">
        <v>16930</v>
      </c>
      <c r="I232" s="166">
        <v>13690</v>
      </c>
      <c r="J232" s="166">
        <v>10460</v>
      </c>
      <c r="K232" s="166">
        <v>7760</v>
      </c>
      <c r="L232" s="167">
        <v>169000</v>
      </c>
    </row>
    <row r="233" spans="1:12">
      <c r="A233" s="164">
        <v>187</v>
      </c>
      <c r="B233" s="165">
        <v>563000</v>
      </c>
      <c r="C233" s="166">
        <v>566000</v>
      </c>
      <c r="D233" s="166">
        <v>40480</v>
      </c>
      <c r="E233" s="166">
        <v>34020</v>
      </c>
      <c r="F233" s="166">
        <v>27550</v>
      </c>
      <c r="G233" s="166">
        <v>21080</v>
      </c>
      <c r="H233" s="166">
        <v>17200</v>
      </c>
      <c r="I233" s="166">
        <v>13970</v>
      </c>
      <c r="J233" s="166">
        <v>10730</v>
      </c>
      <c r="K233" s="166">
        <v>7900</v>
      </c>
      <c r="L233" s="167">
        <v>170500</v>
      </c>
    </row>
    <row r="234" spans="1:12">
      <c r="A234" s="164">
        <v>188</v>
      </c>
      <c r="B234" s="165">
        <v>566000</v>
      </c>
      <c r="C234" s="166">
        <v>569000</v>
      </c>
      <c r="D234" s="166">
        <v>41030</v>
      </c>
      <c r="E234" s="166">
        <v>34570</v>
      </c>
      <c r="F234" s="166">
        <v>28100</v>
      </c>
      <c r="G234" s="166">
        <v>21630</v>
      </c>
      <c r="H234" s="166">
        <v>17480</v>
      </c>
      <c r="I234" s="166">
        <v>14240</v>
      </c>
      <c r="J234" s="166">
        <v>11010</v>
      </c>
      <c r="K234" s="166">
        <v>8040</v>
      </c>
      <c r="L234" s="167">
        <v>172000</v>
      </c>
    </row>
    <row r="235" spans="1:12">
      <c r="A235" s="164">
        <v>189</v>
      </c>
      <c r="B235" s="165">
        <v>569000</v>
      </c>
      <c r="C235" s="166">
        <v>572000</v>
      </c>
      <c r="D235" s="166">
        <v>41590</v>
      </c>
      <c r="E235" s="166">
        <v>35120</v>
      </c>
      <c r="F235" s="166">
        <v>28650</v>
      </c>
      <c r="G235" s="166">
        <v>22190</v>
      </c>
      <c r="H235" s="166">
        <v>17760</v>
      </c>
      <c r="I235" s="166">
        <v>14520</v>
      </c>
      <c r="J235" s="166">
        <v>11280</v>
      </c>
      <c r="K235" s="166">
        <v>8180</v>
      </c>
      <c r="L235" s="167">
        <v>173600</v>
      </c>
    </row>
    <row r="236" spans="1:12">
      <c r="A236" s="164">
        <v>190</v>
      </c>
      <c r="B236" s="165">
        <v>572000</v>
      </c>
      <c r="C236" s="166">
        <v>575000</v>
      </c>
      <c r="D236" s="166">
        <v>42140</v>
      </c>
      <c r="E236" s="166">
        <v>35670</v>
      </c>
      <c r="F236" s="166">
        <v>29200</v>
      </c>
      <c r="G236" s="166">
        <v>22740</v>
      </c>
      <c r="H236" s="166">
        <v>18030</v>
      </c>
      <c r="I236" s="166">
        <v>14790</v>
      </c>
      <c r="J236" s="166">
        <v>11560</v>
      </c>
      <c r="K236" s="166">
        <v>8330</v>
      </c>
      <c r="L236" s="167">
        <v>175100</v>
      </c>
    </row>
    <row r="237" spans="1:12">
      <c r="A237" s="164"/>
      <c r="B237" s="165"/>
      <c r="C237" s="166"/>
      <c r="D237" s="166"/>
      <c r="E237" s="166"/>
      <c r="F237" s="166"/>
      <c r="G237" s="166"/>
      <c r="H237" s="166"/>
      <c r="I237" s="166"/>
      <c r="J237" s="166"/>
      <c r="K237" s="166"/>
      <c r="L237" s="167"/>
    </row>
    <row r="238" spans="1:12">
      <c r="A238" s="164">
        <v>191</v>
      </c>
      <c r="B238" s="165">
        <v>575000</v>
      </c>
      <c r="C238" s="166">
        <v>578000</v>
      </c>
      <c r="D238" s="166">
        <v>42690</v>
      </c>
      <c r="E238" s="166">
        <v>36230</v>
      </c>
      <c r="F238" s="166">
        <v>29750</v>
      </c>
      <c r="G238" s="166">
        <v>23290</v>
      </c>
      <c r="H238" s="166">
        <v>18310</v>
      </c>
      <c r="I238" s="166">
        <v>15070</v>
      </c>
      <c r="J238" s="166">
        <v>11830</v>
      </c>
      <c r="K238" s="166">
        <v>8610</v>
      </c>
      <c r="L238" s="167">
        <v>176600</v>
      </c>
    </row>
    <row r="239" spans="1:12">
      <c r="A239" s="164">
        <v>192</v>
      </c>
      <c r="B239" s="165">
        <v>578000</v>
      </c>
      <c r="C239" s="166">
        <v>581000</v>
      </c>
      <c r="D239" s="166">
        <v>43240</v>
      </c>
      <c r="E239" s="166">
        <v>36780</v>
      </c>
      <c r="F239" s="166">
        <v>30300</v>
      </c>
      <c r="G239" s="166">
        <v>23840</v>
      </c>
      <c r="H239" s="166">
        <v>18580</v>
      </c>
      <c r="I239" s="166">
        <v>15350</v>
      </c>
      <c r="J239" s="166">
        <v>12110</v>
      </c>
      <c r="K239" s="166">
        <v>8880</v>
      </c>
      <c r="L239" s="167">
        <v>178200</v>
      </c>
    </row>
    <row r="240" spans="1:12">
      <c r="A240" s="164">
        <v>193</v>
      </c>
      <c r="B240" s="165">
        <v>581000</v>
      </c>
      <c r="C240" s="166">
        <v>584000</v>
      </c>
      <c r="D240" s="166">
        <v>43790</v>
      </c>
      <c r="E240" s="166">
        <v>37330</v>
      </c>
      <c r="F240" s="166">
        <v>30850</v>
      </c>
      <c r="G240" s="166">
        <v>24390</v>
      </c>
      <c r="H240" s="166">
        <v>18860</v>
      </c>
      <c r="I240" s="166">
        <v>15620</v>
      </c>
      <c r="J240" s="166">
        <v>12380</v>
      </c>
      <c r="K240" s="166">
        <v>9160</v>
      </c>
      <c r="L240" s="167">
        <v>179600</v>
      </c>
    </row>
    <row r="241" spans="1:12">
      <c r="A241" s="164">
        <v>194</v>
      </c>
      <c r="B241" s="165">
        <v>584000</v>
      </c>
      <c r="C241" s="166">
        <v>587000</v>
      </c>
      <c r="D241" s="166">
        <v>44340</v>
      </c>
      <c r="E241" s="166">
        <v>37880</v>
      </c>
      <c r="F241" s="166">
        <v>31410</v>
      </c>
      <c r="G241" s="166">
        <v>24940</v>
      </c>
      <c r="H241" s="166">
        <v>19130</v>
      </c>
      <c r="I241" s="166">
        <v>15900</v>
      </c>
      <c r="J241" s="166">
        <v>12660</v>
      </c>
      <c r="K241" s="166">
        <v>9430</v>
      </c>
      <c r="L241" s="167">
        <v>181100</v>
      </c>
    </row>
    <row r="242" spans="1:12">
      <c r="A242" s="164">
        <v>195</v>
      </c>
      <c r="B242" s="165">
        <v>587000</v>
      </c>
      <c r="C242" s="166">
        <v>590000</v>
      </c>
      <c r="D242" s="166">
        <v>44890</v>
      </c>
      <c r="E242" s="166">
        <v>38430</v>
      </c>
      <c r="F242" s="166">
        <v>31960</v>
      </c>
      <c r="G242" s="166">
        <v>25490</v>
      </c>
      <c r="H242" s="166">
        <v>19410</v>
      </c>
      <c r="I242" s="166">
        <v>16170</v>
      </c>
      <c r="J242" s="166">
        <v>12940</v>
      </c>
      <c r="K242" s="166">
        <v>9710</v>
      </c>
      <c r="L242" s="167">
        <v>182700</v>
      </c>
    </row>
    <row r="243" spans="1:12" ht="14.25" thickBot="1">
      <c r="A243" s="164"/>
      <c r="B243" s="168"/>
      <c r="C243" s="169"/>
      <c r="D243" s="169"/>
      <c r="E243" s="169"/>
      <c r="F243" s="169"/>
      <c r="G243" s="169"/>
      <c r="H243" s="169"/>
      <c r="I243" s="169"/>
      <c r="J243" s="169"/>
      <c r="K243" s="169"/>
      <c r="L243" s="170"/>
    </row>
    <row r="244" spans="1:12">
      <c r="A244" s="164">
        <v>196</v>
      </c>
      <c r="B244" s="165">
        <v>590000</v>
      </c>
      <c r="C244" s="166">
        <v>593000</v>
      </c>
      <c r="D244" s="166">
        <v>45440</v>
      </c>
      <c r="E244" s="166">
        <v>38980</v>
      </c>
      <c r="F244" s="166">
        <v>32510</v>
      </c>
      <c r="G244" s="166">
        <v>26050</v>
      </c>
      <c r="H244" s="166">
        <v>19680</v>
      </c>
      <c r="I244" s="166">
        <v>16450</v>
      </c>
      <c r="J244" s="166">
        <v>13210</v>
      </c>
      <c r="K244" s="166">
        <v>9990</v>
      </c>
      <c r="L244" s="167">
        <v>184200</v>
      </c>
    </row>
    <row r="245" spans="1:12">
      <c r="A245" s="164">
        <v>197</v>
      </c>
      <c r="B245" s="165">
        <v>593000</v>
      </c>
      <c r="C245" s="166">
        <v>596000</v>
      </c>
      <c r="D245" s="166">
        <v>46000</v>
      </c>
      <c r="E245" s="166">
        <v>39530</v>
      </c>
      <c r="F245" s="166">
        <v>33060</v>
      </c>
      <c r="G245" s="166">
        <v>26600</v>
      </c>
      <c r="H245" s="166">
        <v>20130</v>
      </c>
      <c r="I245" s="166">
        <v>16720</v>
      </c>
      <c r="J245" s="166">
        <v>13490</v>
      </c>
      <c r="K245" s="166">
        <v>10260</v>
      </c>
      <c r="L245" s="167">
        <v>185700</v>
      </c>
    </row>
    <row r="246" spans="1:12">
      <c r="A246" s="164">
        <v>198</v>
      </c>
      <c r="B246" s="165">
        <v>596000</v>
      </c>
      <c r="C246" s="166">
        <v>599000</v>
      </c>
      <c r="D246" s="166">
        <v>46550</v>
      </c>
      <c r="E246" s="166">
        <v>40080</v>
      </c>
      <c r="F246" s="166">
        <v>33610</v>
      </c>
      <c r="G246" s="166">
        <v>27150</v>
      </c>
      <c r="H246" s="166">
        <v>20690</v>
      </c>
      <c r="I246" s="166">
        <v>17000</v>
      </c>
      <c r="J246" s="166">
        <v>13760</v>
      </c>
      <c r="K246" s="166">
        <v>10540</v>
      </c>
      <c r="L246" s="167">
        <v>187300</v>
      </c>
    </row>
    <row r="247" spans="1:12">
      <c r="A247" s="164">
        <v>199</v>
      </c>
      <c r="B247" s="165">
        <v>599000</v>
      </c>
      <c r="C247" s="166">
        <v>602000</v>
      </c>
      <c r="D247" s="166">
        <v>47100</v>
      </c>
      <c r="E247" s="166">
        <v>40640</v>
      </c>
      <c r="F247" s="166">
        <v>34160</v>
      </c>
      <c r="G247" s="166">
        <v>27700</v>
      </c>
      <c r="H247" s="166">
        <v>21240</v>
      </c>
      <c r="I247" s="166">
        <v>17280</v>
      </c>
      <c r="J247" s="166">
        <v>14040</v>
      </c>
      <c r="K247" s="166">
        <v>10810</v>
      </c>
      <c r="L247" s="167">
        <v>188800</v>
      </c>
    </row>
    <row r="248" spans="1:12">
      <c r="A248" s="164">
        <v>200</v>
      </c>
      <c r="B248" s="165">
        <v>602000</v>
      </c>
      <c r="C248" s="166">
        <v>605000</v>
      </c>
      <c r="D248" s="166">
        <v>47650</v>
      </c>
      <c r="E248" s="166">
        <v>41190</v>
      </c>
      <c r="F248" s="166">
        <v>34710</v>
      </c>
      <c r="G248" s="166">
        <v>28250</v>
      </c>
      <c r="H248" s="166">
        <v>21790</v>
      </c>
      <c r="I248" s="166">
        <v>17550</v>
      </c>
      <c r="J248" s="166">
        <v>14310</v>
      </c>
      <c r="K248" s="166">
        <v>11090</v>
      </c>
      <c r="L248" s="167">
        <v>190300</v>
      </c>
    </row>
    <row r="249" spans="1:12">
      <c r="A249" s="164"/>
      <c r="B249" s="165"/>
      <c r="C249" s="166"/>
      <c r="D249" s="166"/>
      <c r="E249" s="166"/>
      <c r="F249" s="166"/>
      <c r="G249" s="166"/>
      <c r="H249" s="166"/>
      <c r="I249" s="166"/>
      <c r="J249" s="166"/>
      <c r="K249" s="166"/>
      <c r="L249" s="167"/>
    </row>
    <row r="250" spans="1:12">
      <c r="A250" s="164">
        <v>201</v>
      </c>
      <c r="B250" s="165">
        <v>605000</v>
      </c>
      <c r="C250" s="166">
        <v>608000</v>
      </c>
      <c r="D250" s="166">
        <v>48200</v>
      </c>
      <c r="E250" s="166">
        <v>41740</v>
      </c>
      <c r="F250" s="166">
        <v>35270</v>
      </c>
      <c r="G250" s="166">
        <v>28800</v>
      </c>
      <c r="H250" s="166">
        <v>22340</v>
      </c>
      <c r="I250" s="166">
        <v>17830</v>
      </c>
      <c r="J250" s="166">
        <v>14590</v>
      </c>
      <c r="K250" s="166">
        <v>11360</v>
      </c>
      <c r="L250" s="167">
        <v>191800</v>
      </c>
    </row>
    <row r="251" spans="1:12">
      <c r="A251" s="164">
        <v>202</v>
      </c>
      <c r="B251" s="165">
        <v>608000</v>
      </c>
      <c r="C251" s="166">
        <v>611000</v>
      </c>
      <c r="D251" s="166">
        <v>48750</v>
      </c>
      <c r="E251" s="166">
        <v>42290</v>
      </c>
      <c r="F251" s="166">
        <v>35820</v>
      </c>
      <c r="G251" s="166">
        <v>29350</v>
      </c>
      <c r="H251" s="166">
        <v>22890</v>
      </c>
      <c r="I251" s="166">
        <v>18100</v>
      </c>
      <c r="J251" s="166">
        <v>14870</v>
      </c>
      <c r="K251" s="166">
        <v>11640</v>
      </c>
      <c r="L251" s="167">
        <v>193400</v>
      </c>
    </row>
    <row r="252" spans="1:12">
      <c r="A252" s="164">
        <v>203</v>
      </c>
      <c r="B252" s="165">
        <v>611000</v>
      </c>
      <c r="C252" s="166">
        <v>614000</v>
      </c>
      <c r="D252" s="166">
        <v>49300</v>
      </c>
      <c r="E252" s="166">
        <v>42840</v>
      </c>
      <c r="F252" s="166">
        <v>36370</v>
      </c>
      <c r="G252" s="166">
        <v>29910</v>
      </c>
      <c r="H252" s="166">
        <v>23440</v>
      </c>
      <c r="I252" s="166">
        <v>18380</v>
      </c>
      <c r="J252" s="166">
        <v>15140</v>
      </c>
      <c r="K252" s="166">
        <v>11920</v>
      </c>
      <c r="L252" s="167">
        <v>194900</v>
      </c>
    </row>
    <row r="253" spans="1:12">
      <c r="A253" s="164">
        <v>204</v>
      </c>
      <c r="B253" s="165">
        <v>614000</v>
      </c>
      <c r="C253" s="166">
        <v>617000</v>
      </c>
      <c r="D253" s="166">
        <v>49860</v>
      </c>
      <c r="E253" s="166">
        <v>43390</v>
      </c>
      <c r="F253" s="166">
        <v>36920</v>
      </c>
      <c r="G253" s="166">
        <v>30460</v>
      </c>
      <c r="H253" s="166">
        <v>23990</v>
      </c>
      <c r="I253" s="166">
        <v>18650</v>
      </c>
      <c r="J253" s="166">
        <v>15420</v>
      </c>
      <c r="K253" s="166">
        <v>12190</v>
      </c>
      <c r="L253" s="167">
        <v>196400</v>
      </c>
    </row>
    <row r="254" spans="1:12">
      <c r="A254" s="164">
        <v>205</v>
      </c>
      <c r="B254" s="165">
        <v>617000</v>
      </c>
      <c r="C254" s="166">
        <v>620000</v>
      </c>
      <c r="D254" s="166">
        <v>50410</v>
      </c>
      <c r="E254" s="166">
        <v>43940</v>
      </c>
      <c r="F254" s="166">
        <v>37470</v>
      </c>
      <c r="G254" s="166">
        <v>31010</v>
      </c>
      <c r="H254" s="166">
        <v>24540</v>
      </c>
      <c r="I254" s="166">
        <v>18930</v>
      </c>
      <c r="J254" s="166">
        <v>15690</v>
      </c>
      <c r="K254" s="166">
        <v>12470</v>
      </c>
      <c r="L254" s="167">
        <v>197900</v>
      </c>
    </row>
    <row r="255" spans="1:12">
      <c r="A255" s="164"/>
      <c r="B255" s="165"/>
      <c r="C255" s="166"/>
      <c r="D255" s="166"/>
      <c r="E255" s="166"/>
      <c r="F255" s="166"/>
      <c r="G255" s="166"/>
      <c r="H255" s="166"/>
      <c r="I255" s="166"/>
      <c r="J255" s="166"/>
      <c r="K255" s="166"/>
      <c r="L255" s="167"/>
    </row>
    <row r="256" spans="1:12">
      <c r="A256" s="164">
        <v>206</v>
      </c>
      <c r="B256" s="165">
        <v>620000</v>
      </c>
      <c r="C256" s="166">
        <v>623000</v>
      </c>
      <c r="D256" s="166">
        <v>50960</v>
      </c>
      <c r="E256" s="166">
        <v>44500</v>
      </c>
      <c r="F256" s="166">
        <v>38020</v>
      </c>
      <c r="G256" s="166">
        <v>31560</v>
      </c>
      <c r="H256" s="166">
        <v>25100</v>
      </c>
      <c r="I256" s="166">
        <v>19210</v>
      </c>
      <c r="J256" s="166">
        <v>15970</v>
      </c>
      <c r="K256" s="166">
        <v>12740</v>
      </c>
      <c r="L256" s="167">
        <v>199400</v>
      </c>
    </row>
    <row r="257" spans="1:12">
      <c r="A257" s="164">
        <v>207</v>
      </c>
      <c r="B257" s="165">
        <v>623000</v>
      </c>
      <c r="C257" s="166">
        <v>626000</v>
      </c>
      <c r="D257" s="166">
        <v>51510</v>
      </c>
      <c r="E257" s="166">
        <v>45050</v>
      </c>
      <c r="F257" s="166">
        <v>38570</v>
      </c>
      <c r="G257" s="166">
        <v>32110</v>
      </c>
      <c r="H257" s="166">
        <v>25650</v>
      </c>
      <c r="I257" s="166">
        <v>19480</v>
      </c>
      <c r="J257" s="166">
        <v>16240</v>
      </c>
      <c r="K257" s="166">
        <v>13020</v>
      </c>
      <c r="L257" s="167">
        <v>200900</v>
      </c>
    </row>
    <row r="258" spans="1:12">
      <c r="A258" s="164">
        <v>208</v>
      </c>
      <c r="B258" s="165">
        <v>626000</v>
      </c>
      <c r="C258" s="166">
        <v>629000</v>
      </c>
      <c r="D258" s="166">
        <v>52060</v>
      </c>
      <c r="E258" s="166">
        <v>45600</v>
      </c>
      <c r="F258" s="166">
        <v>39120</v>
      </c>
      <c r="G258" s="166">
        <v>32660</v>
      </c>
      <c r="H258" s="166">
        <v>26200</v>
      </c>
      <c r="I258" s="166">
        <v>19760</v>
      </c>
      <c r="J258" s="166">
        <v>16520</v>
      </c>
      <c r="K258" s="166">
        <v>13290</v>
      </c>
      <c r="L258" s="167">
        <v>202500</v>
      </c>
    </row>
    <row r="259" spans="1:12">
      <c r="A259" s="164">
        <v>209</v>
      </c>
      <c r="B259" s="165">
        <v>629000</v>
      </c>
      <c r="C259" s="166">
        <v>632000</v>
      </c>
      <c r="D259" s="166">
        <v>52610</v>
      </c>
      <c r="E259" s="166">
        <v>46150</v>
      </c>
      <c r="F259" s="166">
        <v>39680</v>
      </c>
      <c r="G259" s="166">
        <v>33210</v>
      </c>
      <c r="H259" s="166">
        <v>26750</v>
      </c>
      <c r="I259" s="166">
        <v>20280</v>
      </c>
      <c r="J259" s="166">
        <v>16800</v>
      </c>
      <c r="K259" s="166">
        <v>13570</v>
      </c>
      <c r="L259" s="167">
        <v>204000</v>
      </c>
    </row>
    <row r="260" spans="1:12">
      <c r="A260" s="164">
        <v>210</v>
      </c>
      <c r="B260" s="165">
        <v>632000</v>
      </c>
      <c r="C260" s="166">
        <v>635000</v>
      </c>
      <c r="D260" s="166">
        <v>53160</v>
      </c>
      <c r="E260" s="166">
        <v>46700</v>
      </c>
      <c r="F260" s="166">
        <v>40230</v>
      </c>
      <c r="G260" s="166">
        <v>33760</v>
      </c>
      <c r="H260" s="166">
        <v>27300</v>
      </c>
      <c r="I260" s="166">
        <v>20830</v>
      </c>
      <c r="J260" s="166">
        <v>17070</v>
      </c>
      <c r="K260" s="166">
        <v>13840</v>
      </c>
      <c r="L260" s="167">
        <v>205500</v>
      </c>
    </row>
    <row r="261" spans="1:12">
      <c r="A261" s="164"/>
      <c r="B261" s="165"/>
      <c r="C261" s="166"/>
      <c r="D261" s="166"/>
      <c r="E261" s="166"/>
      <c r="F261" s="166"/>
      <c r="G261" s="166"/>
      <c r="H261" s="166"/>
      <c r="I261" s="166"/>
      <c r="J261" s="166"/>
      <c r="K261" s="166"/>
      <c r="L261" s="167"/>
    </row>
    <row r="262" spans="1:12">
      <c r="A262" s="164">
        <v>211</v>
      </c>
      <c r="B262" s="165">
        <v>635000</v>
      </c>
      <c r="C262" s="166">
        <v>638000</v>
      </c>
      <c r="D262" s="166">
        <v>53710</v>
      </c>
      <c r="E262" s="166">
        <v>47250</v>
      </c>
      <c r="F262" s="166">
        <v>40780</v>
      </c>
      <c r="G262" s="166">
        <v>34320</v>
      </c>
      <c r="H262" s="166">
        <v>27850</v>
      </c>
      <c r="I262" s="166">
        <v>21380</v>
      </c>
      <c r="J262" s="166">
        <v>17350</v>
      </c>
      <c r="K262" s="166">
        <v>14120</v>
      </c>
      <c r="L262" s="167">
        <v>207100</v>
      </c>
    </row>
    <row r="263" spans="1:12">
      <c r="A263" s="164">
        <v>212</v>
      </c>
      <c r="B263" s="165">
        <v>638000</v>
      </c>
      <c r="C263" s="166">
        <v>641000</v>
      </c>
      <c r="D263" s="166">
        <v>54270</v>
      </c>
      <c r="E263" s="166">
        <v>47800</v>
      </c>
      <c r="F263" s="166">
        <v>41330</v>
      </c>
      <c r="G263" s="166">
        <v>34870</v>
      </c>
      <c r="H263" s="166">
        <v>28400</v>
      </c>
      <c r="I263" s="166">
        <v>21930</v>
      </c>
      <c r="J263" s="166">
        <v>17620</v>
      </c>
      <c r="K263" s="166">
        <v>14400</v>
      </c>
      <c r="L263" s="167">
        <v>208600</v>
      </c>
    </row>
    <row r="264" spans="1:12">
      <c r="A264" s="164">
        <v>213</v>
      </c>
      <c r="B264" s="165">
        <v>641000</v>
      </c>
      <c r="C264" s="166">
        <v>644000</v>
      </c>
      <c r="D264" s="166">
        <v>54820</v>
      </c>
      <c r="E264" s="166">
        <v>48350</v>
      </c>
      <c r="F264" s="166">
        <v>41880</v>
      </c>
      <c r="G264" s="166">
        <v>35420</v>
      </c>
      <c r="H264" s="166">
        <v>28960</v>
      </c>
      <c r="I264" s="166">
        <v>22480</v>
      </c>
      <c r="J264" s="166">
        <v>17900</v>
      </c>
      <c r="K264" s="166">
        <v>14670</v>
      </c>
      <c r="L264" s="167">
        <v>210100</v>
      </c>
    </row>
    <row r="265" spans="1:12">
      <c r="A265" s="164">
        <v>214</v>
      </c>
      <c r="B265" s="165">
        <v>644000</v>
      </c>
      <c r="C265" s="166">
        <v>647000</v>
      </c>
      <c r="D265" s="166">
        <v>55370</v>
      </c>
      <c r="E265" s="166">
        <v>48910</v>
      </c>
      <c r="F265" s="166">
        <v>42430</v>
      </c>
      <c r="G265" s="166">
        <v>35970</v>
      </c>
      <c r="H265" s="166">
        <v>29510</v>
      </c>
      <c r="I265" s="166">
        <v>23030</v>
      </c>
      <c r="J265" s="166">
        <v>18170</v>
      </c>
      <c r="K265" s="166">
        <v>14950</v>
      </c>
      <c r="L265" s="167">
        <v>211700</v>
      </c>
    </row>
    <row r="266" spans="1:12">
      <c r="A266" s="164">
        <v>215</v>
      </c>
      <c r="B266" s="165">
        <v>647000</v>
      </c>
      <c r="C266" s="166">
        <v>650000</v>
      </c>
      <c r="D266" s="166">
        <v>55920</v>
      </c>
      <c r="E266" s="166">
        <v>49460</v>
      </c>
      <c r="F266" s="166">
        <v>42980</v>
      </c>
      <c r="G266" s="166">
        <v>36520</v>
      </c>
      <c r="H266" s="166">
        <v>30060</v>
      </c>
      <c r="I266" s="166">
        <v>23590</v>
      </c>
      <c r="J266" s="166">
        <v>18450</v>
      </c>
      <c r="K266" s="166">
        <v>15220</v>
      </c>
      <c r="L266" s="167">
        <v>213200</v>
      </c>
    </row>
    <row r="267" spans="1:12">
      <c r="A267" s="164"/>
      <c r="B267" s="165"/>
      <c r="C267" s="166"/>
      <c r="D267" s="166"/>
      <c r="E267" s="166"/>
      <c r="F267" s="166"/>
      <c r="G267" s="166"/>
      <c r="H267" s="166"/>
      <c r="I267" s="166"/>
      <c r="J267" s="166"/>
      <c r="K267" s="166"/>
      <c r="L267" s="167"/>
    </row>
    <row r="268" spans="1:12">
      <c r="A268" s="164">
        <v>216</v>
      </c>
      <c r="B268" s="165">
        <v>650000</v>
      </c>
      <c r="C268" s="166">
        <v>653000</v>
      </c>
      <c r="D268" s="166">
        <v>56470</v>
      </c>
      <c r="E268" s="166">
        <v>50010</v>
      </c>
      <c r="F268" s="166">
        <v>43540</v>
      </c>
      <c r="G268" s="166">
        <v>37070</v>
      </c>
      <c r="H268" s="166">
        <v>30610</v>
      </c>
      <c r="I268" s="166">
        <v>24140</v>
      </c>
      <c r="J268" s="166">
        <v>18730</v>
      </c>
      <c r="K268" s="166">
        <v>15500</v>
      </c>
      <c r="L268" s="167">
        <v>214400</v>
      </c>
    </row>
    <row r="269" spans="1:12">
      <c r="A269" s="164">
        <v>217</v>
      </c>
      <c r="B269" s="165">
        <v>653000</v>
      </c>
      <c r="C269" s="166">
        <v>656000</v>
      </c>
      <c r="D269" s="166">
        <v>57020</v>
      </c>
      <c r="E269" s="166">
        <v>50560</v>
      </c>
      <c r="F269" s="166">
        <v>44090</v>
      </c>
      <c r="G269" s="166">
        <v>37620</v>
      </c>
      <c r="H269" s="166">
        <v>31160</v>
      </c>
      <c r="I269" s="166">
        <v>24690</v>
      </c>
      <c r="J269" s="166">
        <v>19000</v>
      </c>
      <c r="K269" s="166">
        <v>15770</v>
      </c>
      <c r="L269" s="167">
        <v>215400</v>
      </c>
    </row>
    <row r="270" spans="1:12">
      <c r="A270" s="164">
        <v>218</v>
      </c>
      <c r="B270" s="165">
        <v>656000</v>
      </c>
      <c r="C270" s="166">
        <v>659000</v>
      </c>
      <c r="D270" s="166">
        <v>57570</v>
      </c>
      <c r="E270" s="166">
        <v>51110</v>
      </c>
      <c r="F270" s="166">
        <v>44640</v>
      </c>
      <c r="G270" s="166">
        <v>38180</v>
      </c>
      <c r="H270" s="166">
        <v>31710</v>
      </c>
      <c r="I270" s="166">
        <v>25240</v>
      </c>
      <c r="J270" s="166">
        <v>19280</v>
      </c>
      <c r="K270" s="166">
        <v>16050</v>
      </c>
      <c r="L270" s="167">
        <v>216600</v>
      </c>
    </row>
    <row r="271" spans="1:12">
      <c r="A271" s="164">
        <v>219</v>
      </c>
      <c r="B271" s="165">
        <v>659000</v>
      </c>
      <c r="C271" s="166">
        <v>662000</v>
      </c>
      <c r="D271" s="166">
        <v>58130</v>
      </c>
      <c r="E271" s="166">
        <v>51660</v>
      </c>
      <c r="F271" s="166">
        <v>45190</v>
      </c>
      <c r="G271" s="166">
        <v>38730</v>
      </c>
      <c r="H271" s="166">
        <v>32260</v>
      </c>
      <c r="I271" s="166">
        <v>25790</v>
      </c>
      <c r="J271" s="166">
        <v>19550</v>
      </c>
      <c r="K271" s="166">
        <v>16330</v>
      </c>
      <c r="L271" s="167">
        <v>217700</v>
      </c>
    </row>
    <row r="272" spans="1:12">
      <c r="A272" s="164">
        <v>220</v>
      </c>
      <c r="B272" s="165">
        <v>662000</v>
      </c>
      <c r="C272" s="166">
        <v>665000</v>
      </c>
      <c r="D272" s="166">
        <v>58680</v>
      </c>
      <c r="E272" s="166">
        <v>52210</v>
      </c>
      <c r="F272" s="166">
        <v>45740</v>
      </c>
      <c r="G272" s="166">
        <v>39280</v>
      </c>
      <c r="H272" s="166">
        <v>32810</v>
      </c>
      <c r="I272" s="166">
        <v>26340</v>
      </c>
      <c r="J272" s="166">
        <v>19880</v>
      </c>
      <c r="K272" s="166">
        <v>16600</v>
      </c>
      <c r="L272" s="167">
        <v>218700</v>
      </c>
    </row>
    <row r="273" spans="1:12">
      <c r="A273" s="164"/>
      <c r="B273" s="165"/>
      <c r="C273" s="166"/>
      <c r="D273" s="166"/>
      <c r="E273" s="166"/>
      <c r="F273" s="166"/>
      <c r="G273" s="166"/>
      <c r="H273" s="166"/>
      <c r="I273" s="166"/>
      <c r="J273" s="166"/>
      <c r="K273" s="166"/>
      <c r="L273" s="167"/>
    </row>
    <row r="274" spans="1:12">
      <c r="A274" s="164">
        <v>221</v>
      </c>
      <c r="B274" s="165">
        <v>665000</v>
      </c>
      <c r="C274" s="166">
        <v>668000</v>
      </c>
      <c r="D274" s="166">
        <v>59230</v>
      </c>
      <c r="E274" s="166">
        <v>52770</v>
      </c>
      <c r="F274" s="166">
        <v>46290</v>
      </c>
      <c r="G274" s="166">
        <v>39830</v>
      </c>
      <c r="H274" s="166">
        <v>33370</v>
      </c>
      <c r="I274" s="166">
        <v>26890</v>
      </c>
      <c r="J274" s="166">
        <v>20430</v>
      </c>
      <c r="K274" s="166">
        <v>16880</v>
      </c>
      <c r="L274" s="167">
        <v>219800</v>
      </c>
    </row>
    <row r="275" spans="1:12">
      <c r="A275" s="164">
        <v>222</v>
      </c>
      <c r="B275" s="165">
        <v>668000</v>
      </c>
      <c r="C275" s="166">
        <v>671000</v>
      </c>
      <c r="D275" s="166">
        <v>59780</v>
      </c>
      <c r="E275" s="166">
        <v>53320</v>
      </c>
      <c r="F275" s="166">
        <v>46840</v>
      </c>
      <c r="G275" s="166">
        <v>40380</v>
      </c>
      <c r="H275" s="166">
        <v>33920</v>
      </c>
      <c r="I275" s="166">
        <v>27440</v>
      </c>
      <c r="J275" s="166">
        <v>20980</v>
      </c>
      <c r="K275" s="166">
        <v>17150</v>
      </c>
      <c r="L275" s="167">
        <v>220800</v>
      </c>
    </row>
    <row r="276" spans="1:12">
      <c r="A276" s="164">
        <v>223</v>
      </c>
      <c r="B276" s="165">
        <v>671000</v>
      </c>
      <c r="C276" s="166">
        <v>674000</v>
      </c>
      <c r="D276" s="166">
        <v>60330</v>
      </c>
      <c r="E276" s="166">
        <v>53870</v>
      </c>
      <c r="F276" s="166">
        <v>47390</v>
      </c>
      <c r="G276" s="166">
        <v>40930</v>
      </c>
      <c r="H276" s="166">
        <v>34470</v>
      </c>
      <c r="I276" s="166">
        <v>28000</v>
      </c>
      <c r="J276" s="166">
        <v>21530</v>
      </c>
      <c r="K276" s="166">
        <v>17430</v>
      </c>
      <c r="L276" s="167">
        <v>222000</v>
      </c>
    </row>
    <row r="277" spans="1:12">
      <c r="A277" s="164">
        <v>224</v>
      </c>
      <c r="B277" s="165">
        <v>674000</v>
      </c>
      <c r="C277" s="166">
        <v>677000</v>
      </c>
      <c r="D277" s="166">
        <v>60880</v>
      </c>
      <c r="E277" s="166">
        <v>54420</v>
      </c>
      <c r="F277" s="166">
        <v>47950</v>
      </c>
      <c r="G277" s="166">
        <v>41480</v>
      </c>
      <c r="H277" s="166">
        <v>35020</v>
      </c>
      <c r="I277" s="166">
        <v>28550</v>
      </c>
      <c r="J277" s="166">
        <v>22080</v>
      </c>
      <c r="K277" s="166">
        <v>17700</v>
      </c>
      <c r="L277" s="167">
        <v>223100</v>
      </c>
    </row>
    <row r="278" spans="1:12">
      <c r="A278" s="164">
        <v>225</v>
      </c>
      <c r="B278" s="165">
        <v>677000</v>
      </c>
      <c r="C278" s="166">
        <v>680000</v>
      </c>
      <c r="D278" s="166">
        <v>61430</v>
      </c>
      <c r="E278" s="166">
        <v>54970</v>
      </c>
      <c r="F278" s="166">
        <v>48500</v>
      </c>
      <c r="G278" s="166">
        <v>42030</v>
      </c>
      <c r="H278" s="166">
        <v>35570</v>
      </c>
      <c r="I278" s="166">
        <v>29100</v>
      </c>
      <c r="J278" s="166">
        <v>22640</v>
      </c>
      <c r="K278" s="166">
        <v>17980</v>
      </c>
      <c r="L278" s="167">
        <v>224100</v>
      </c>
    </row>
    <row r="279" spans="1:12">
      <c r="A279" s="164"/>
      <c r="B279" s="165"/>
      <c r="C279" s="166"/>
      <c r="D279" s="166"/>
      <c r="E279" s="166"/>
      <c r="F279" s="166"/>
      <c r="G279" s="166"/>
      <c r="H279" s="166"/>
      <c r="I279" s="166"/>
      <c r="J279" s="166"/>
      <c r="K279" s="166"/>
      <c r="L279" s="167"/>
    </row>
    <row r="280" spans="1:12">
      <c r="A280" s="164">
        <v>226</v>
      </c>
      <c r="B280" s="165">
        <v>680000</v>
      </c>
      <c r="C280" s="166">
        <v>683000</v>
      </c>
      <c r="D280" s="166">
        <v>61980</v>
      </c>
      <c r="E280" s="166">
        <v>55520</v>
      </c>
      <c r="F280" s="166">
        <v>49050</v>
      </c>
      <c r="G280" s="166">
        <v>42590</v>
      </c>
      <c r="H280" s="166">
        <v>36120</v>
      </c>
      <c r="I280" s="166">
        <v>29650</v>
      </c>
      <c r="J280" s="166">
        <v>23190</v>
      </c>
      <c r="K280" s="166">
        <v>18260</v>
      </c>
      <c r="L280" s="167">
        <v>225200</v>
      </c>
    </row>
    <row r="281" spans="1:12">
      <c r="A281" s="164">
        <v>227</v>
      </c>
      <c r="B281" s="165">
        <v>683000</v>
      </c>
      <c r="C281" s="166">
        <v>686000</v>
      </c>
      <c r="D281" s="166">
        <v>62540</v>
      </c>
      <c r="E281" s="166">
        <v>56070</v>
      </c>
      <c r="F281" s="166">
        <v>49600</v>
      </c>
      <c r="G281" s="166">
        <v>43140</v>
      </c>
      <c r="H281" s="166">
        <v>36670</v>
      </c>
      <c r="I281" s="166">
        <v>30200</v>
      </c>
      <c r="J281" s="166">
        <v>23740</v>
      </c>
      <c r="K281" s="166">
        <v>18530</v>
      </c>
      <c r="L281" s="167">
        <v>226400</v>
      </c>
    </row>
    <row r="282" spans="1:12">
      <c r="A282" s="164">
        <v>228</v>
      </c>
      <c r="B282" s="165">
        <v>686000</v>
      </c>
      <c r="C282" s="166">
        <v>689000</v>
      </c>
      <c r="D282" s="166">
        <v>63090</v>
      </c>
      <c r="E282" s="166">
        <v>56620</v>
      </c>
      <c r="F282" s="166">
        <v>50150</v>
      </c>
      <c r="G282" s="166">
        <v>43690</v>
      </c>
      <c r="H282" s="166">
        <v>37230</v>
      </c>
      <c r="I282" s="166">
        <v>30750</v>
      </c>
      <c r="J282" s="166">
        <v>24290</v>
      </c>
      <c r="K282" s="166">
        <v>18810</v>
      </c>
      <c r="L282" s="167">
        <v>227400</v>
      </c>
    </row>
    <row r="283" spans="1:12">
      <c r="A283" s="164">
        <v>229</v>
      </c>
      <c r="B283" s="165">
        <v>689000</v>
      </c>
      <c r="C283" s="166">
        <v>692000</v>
      </c>
      <c r="D283" s="166">
        <v>63640</v>
      </c>
      <c r="E283" s="166">
        <v>57180</v>
      </c>
      <c r="F283" s="166">
        <v>50700</v>
      </c>
      <c r="G283" s="166">
        <v>44240</v>
      </c>
      <c r="H283" s="166">
        <v>37780</v>
      </c>
      <c r="I283" s="166">
        <v>31300</v>
      </c>
      <c r="J283" s="166">
        <v>24840</v>
      </c>
      <c r="K283" s="166">
        <v>19080</v>
      </c>
      <c r="L283" s="167">
        <v>228500</v>
      </c>
    </row>
    <row r="284" spans="1:12">
      <c r="A284" s="164">
        <v>230</v>
      </c>
      <c r="B284" s="165">
        <v>692000</v>
      </c>
      <c r="C284" s="166">
        <v>695000</v>
      </c>
      <c r="D284" s="166">
        <v>64190</v>
      </c>
      <c r="E284" s="166">
        <v>57730</v>
      </c>
      <c r="F284" s="166">
        <v>51250</v>
      </c>
      <c r="G284" s="166">
        <v>44790</v>
      </c>
      <c r="H284" s="166">
        <v>38330</v>
      </c>
      <c r="I284" s="166">
        <v>31860</v>
      </c>
      <c r="J284" s="166">
        <v>25390</v>
      </c>
      <c r="K284" s="166">
        <v>19360</v>
      </c>
      <c r="L284" s="167">
        <v>229600</v>
      </c>
    </row>
    <row r="285" spans="1:12">
      <c r="A285" s="164"/>
      <c r="B285" s="165"/>
      <c r="C285" s="166"/>
      <c r="D285" s="166"/>
      <c r="E285" s="166"/>
      <c r="F285" s="166"/>
      <c r="G285" s="166"/>
      <c r="H285" s="166"/>
      <c r="I285" s="166"/>
      <c r="J285" s="166"/>
      <c r="K285" s="166"/>
      <c r="L285" s="167"/>
    </row>
    <row r="286" spans="1:12">
      <c r="A286" s="164">
        <v>231</v>
      </c>
      <c r="B286" s="165">
        <v>695000</v>
      </c>
      <c r="C286" s="166">
        <v>698000</v>
      </c>
      <c r="D286" s="166">
        <v>64740</v>
      </c>
      <c r="E286" s="166">
        <v>58280</v>
      </c>
      <c r="F286" s="166">
        <v>51810</v>
      </c>
      <c r="G286" s="166">
        <v>45340</v>
      </c>
      <c r="H286" s="166">
        <v>38880</v>
      </c>
      <c r="I286" s="166">
        <v>32410</v>
      </c>
      <c r="J286" s="166">
        <v>25940</v>
      </c>
      <c r="K286" s="166">
        <v>19630</v>
      </c>
      <c r="L286" s="167">
        <v>230700</v>
      </c>
    </row>
    <row r="287" spans="1:12">
      <c r="A287" s="164">
        <v>232</v>
      </c>
      <c r="B287" s="165">
        <v>698000</v>
      </c>
      <c r="C287" s="166">
        <v>701000</v>
      </c>
      <c r="D287" s="166">
        <v>65290</v>
      </c>
      <c r="E287" s="166">
        <v>58830</v>
      </c>
      <c r="F287" s="166">
        <v>52360</v>
      </c>
      <c r="G287" s="166">
        <v>45890</v>
      </c>
      <c r="H287" s="166">
        <v>39430</v>
      </c>
      <c r="I287" s="166">
        <v>32960</v>
      </c>
      <c r="J287" s="166">
        <v>26490</v>
      </c>
      <c r="K287" s="166">
        <v>20030</v>
      </c>
      <c r="L287" s="167">
        <v>232400</v>
      </c>
    </row>
    <row r="288" spans="1:12">
      <c r="A288" s="164">
        <v>233</v>
      </c>
      <c r="B288" s="165">
        <v>701000</v>
      </c>
      <c r="C288" s="166">
        <v>704000</v>
      </c>
      <c r="D288" s="166">
        <v>65840</v>
      </c>
      <c r="E288" s="166">
        <v>59380</v>
      </c>
      <c r="F288" s="166">
        <v>52910</v>
      </c>
      <c r="G288" s="166">
        <v>46450</v>
      </c>
      <c r="H288" s="166">
        <v>39980</v>
      </c>
      <c r="I288" s="166">
        <v>33510</v>
      </c>
      <c r="J288" s="166">
        <v>27050</v>
      </c>
      <c r="K288" s="166">
        <v>20580</v>
      </c>
      <c r="L288" s="167">
        <v>234000</v>
      </c>
    </row>
    <row r="289" spans="1:12">
      <c r="A289" s="164">
        <v>234</v>
      </c>
      <c r="B289" s="165">
        <v>704000</v>
      </c>
      <c r="C289" s="166">
        <v>707000</v>
      </c>
      <c r="D289" s="166">
        <v>66400</v>
      </c>
      <c r="E289" s="166">
        <v>59930</v>
      </c>
      <c r="F289" s="166">
        <v>53460</v>
      </c>
      <c r="G289" s="166">
        <v>47000</v>
      </c>
      <c r="H289" s="166">
        <v>40530</v>
      </c>
      <c r="I289" s="166">
        <v>34060</v>
      </c>
      <c r="J289" s="166">
        <v>27600</v>
      </c>
      <c r="K289" s="166">
        <v>21130</v>
      </c>
      <c r="L289" s="167">
        <v>235600</v>
      </c>
    </row>
    <row r="290" spans="1:12">
      <c r="A290" s="164">
        <v>235</v>
      </c>
      <c r="B290" s="165">
        <v>707000</v>
      </c>
      <c r="C290" s="166">
        <v>710000</v>
      </c>
      <c r="D290" s="166">
        <v>66950</v>
      </c>
      <c r="E290" s="166">
        <v>60480</v>
      </c>
      <c r="F290" s="166">
        <v>54010</v>
      </c>
      <c r="G290" s="166">
        <v>47550</v>
      </c>
      <c r="H290" s="166">
        <v>41090</v>
      </c>
      <c r="I290" s="166">
        <v>34610</v>
      </c>
      <c r="J290" s="166">
        <v>28150</v>
      </c>
      <c r="K290" s="166">
        <v>21690</v>
      </c>
      <c r="L290" s="167">
        <v>237300</v>
      </c>
    </row>
    <row r="291" spans="1:12">
      <c r="A291" s="164"/>
      <c r="B291" s="165"/>
      <c r="C291" s="166"/>
      <c r="D291" s="166"/>
      <c r="E291" s="166"/>
      <c r="F291" s="166"/>
      <c r="G291" s="166"/>
      <c r="H291" s="166"/>
      <c r="I291" s="166"/>
      <c r="J291" s="166"/>
      <c r="K291" s="166"/>
      <c r="L291" s="167"/>
    </row>
    <row r="292" spans="1:12">
      <c r="A292" s="164">
        <v>236</v>
      </c>
      <c r="B292" s="165">
        <v>710000</v>
      </c>
      <c r="C292" s="166">
        <v>713000</v>
      </c>
      <c r="D292" s="166">
        <v>67500</v>
      </c>
      <c r="E292" s="166">
        <v>61040</v>
      </c>
      <c r="F292" s="166">
        <v>54560</v>
      </c>
      <c r="G292" s="166">
        <v>48100</v>
      </c>
      <c r="H292" s="166">
        <v>41640</v>
      </c>
      <c r="I292" s="166">
        <v>35160</v>
      </c>
      <c r="J292" s="166">
        <v>28700</v>
      </c>
      <c r="K292" s="166">
        <v>22240</v>
      </c>
      <c r="L292" s="167">
        <v>238900</v>
      </c>
    </row>
    <row r="293" spans="1:12">
      <c r="A293" s="164">
        <v>237</v>
      </c>
      <c r="B293" s="165">
        <v>713000</v>
      </c>
      <c r="C293" s="166">
        <v>716000</v>
      </c>
      <c r="D293" s="166">
        <v>68050</v>
      </c>
      <c r="E293" s="166">
        <v>61590</v>
      </c>
      <c r="F293" s="166">
        <v>55110</v>
      </c>
      <c r="G293" s="166">
        <v>48650</v>
      </c>
      <c r="H293" s="166">
        <v>42190</v>
      </c>
      <c r="I293" s="166">
        <v>35710</v>
      </c>
      <c r="J293" s="166">
        <v>29250</v>
      </c>
      <c r="K293" s="166">
        <v>22790</v>
      </c>
      <c r="L293" s="167">
        <v>240500</v>
      </c>
    </row>
    <row r="294" spans="1:12">
      <c r="A294" s="164">
        <v>238</v>
      </c>
      <c r="B294" s="165">
        <v>716000</v>
      </c>
      <c r="C294" s="166">
        <v>719000</v>
      </c>
      <c r="D294" s="166">
        <v>68600</v>
      </c>
      <c r="E294" s="166">
        <v>62140</v>
      </c>
      <c r="F294" s="166">
        <v>55660</v>
      </c>
      <c r="G294" s="166">
        <v>49200</v>
      </c>
      <c r="H294" s="166">
        <v>42740</v>
      </c>
      <c r="I294" s="166">
        <v>36270</v>
      </c>
      <c r="J294" s="166">
        <v>29800</v>
      </c>
      <c r="K294" s="166">
        <v>23340</v>
      </c>
      <c r="L294" s="167">
        <v>242200</v>
      </c>
    </row>
    <row r="295" spans="1:12">
      <c r="A295" s="164">
        <v>239</v>
      </c>
      <c r="B295" s="165">
        <v>719000</v>
      </c>
      <c r="C295" s="166">
        <v>722000</v>
      </c>
      <c r="D295" s="166">
        <v>69150</v>
      </c>
      <c r="E295" s="166">
        <v>62690</v>
      </c>
      <c r="F295" s="166">
        <v>56220</v>
      </c>
      <c r="G295" s="166">
        <v>49750</v>
      </c>
      <c r="H295" s="166">
        <v>43290</v>
      </c>
      <c r="I295" s="166">
        <v>36820</v>
      </c>
      <c r="J295" s="166">
        <v>30350</v>
      </c>
      <c r="K295" s="166">
        <v>23890</v>
      </c>
      <c r="L295" s="167">
        <v>243800</v>
      </c>
    </row>
    <row r="296" spans="1:12">
      <c r="A296" s="164">
        <v>240</v>
      </c>
      <c r="B296" s="165">
        <v>722000</v>
      </c>
      <c r="C296" s="166">
        <v>725000</v>
      </c>
      <c r="D296" s="166">
        <v>69700</v>
      </c>
      <c r="E296" s="166">
        <v>63240</v>
      </c>
      <c r="F296" s="166">
        <v>56770</v>
      </c>
      <c r="G296" s="166">
        <v>50300</v>
      </c>
      <c r="H296" s="166">
        <v>43840</v>
      </c>
      <c r="I296" s="166">
        <v>37370</v>
      </c>
      <c r="J296" s="166">
        <v>30910</v>
      </c>
      <c r="K296" s="166">
        <v>24440</v>
      </c>
      <c r="L296" s="167">
        <v>245300</v>
      </c>
    </row>
    <row r="297" spans="1:12">
      <c r="A297" s="164"/>
      <c r="B297" s="165"/>
      <c r="C297" s="166"/>
      <c r="D297" s="166"/>
      <c r="E297" s="166"/>
      <c r="F297" s="166"/>
      <c r="G297" s="166"/>
      <c r="H297" s="166"/>
      <c r="I297" s="166"/>
      <c r="J297" s="166"/>
      <c r="K297" s="166"/>
      <c r="L297" s="167"/>
    </row>
    <row r="298" spans="1:12">
      <c r="A298" s="164">
        <v>241</v>
      </c>
      <c r="B298" s="165">
        <v>725000</v>
      </c>
      <c r="C298" s="166">
        <v>728000</v>
      </c>
      <c r="D298" s="166">
        <v>70260</v>
      </c>
      <c r="E298" s="166">
        <v>63790</v>
      </c>
      <c r="F298" s="166">
        <v>57320</v>
      </c>
      <c r="G298" s="166">
        <v>50860</v>
      </c>
      <c r="H298" s="166">
        <v>44390</v>
      </c>
      <c r="I298" s="166">
        <v>37920</v>
      </c>
      <c r="J298" s="166">
        <v>31460</v>
      </c>
      <c r="K298" s="166">
        <v>24990</v>
      </c>
      <c r="L298" s="167">
        <v>247000</v>
      </c>
    </row>
    <row r="299" spans="1:12">
      <c r="A299" s="164">
        <v>242</v>
      </c>
      <c r="B299" s="165">
        <v>728000</v>
      </c>
      <c r="C299" s="166">
        <v>731000</v>
      </c>
      <c r="D299" s="166">
        <v>70810</v>
      </c>
      <c r="E299" s="166">
        <v>64340</v>
      </c>
      <c r="F299" s="166">
        <v>57870</v>
      </c>
      <c r="G299" s="166">
        <v>51410</v>
      </c>
      <c r="H299" s="166">
        <v>44940</v>
      </c>
      <c r="I299" s="166">
        <v>38470</v>
      </c>
      <c r="J299" s="166">
        <v>32010</v>
      </c>
      <c r="K299" s="166">
        <v>25550</v>
      </c>
      <c r="L299" s="167">
        <v>248600</v>
      </c>
    </row>
    <row r="300" spans="1:12">
      <c r="A300" s="164">
        <v>243</v>
      </c>
      <c r="B300" s="165">
        <v>731000</v>
      </c>
      <c r="C300" s="166">
        <v>734000</v>
      </c>
      <c r="D300" s="166">
        <v>71360</v>
      </c>
      <c r="E300" s="166">
        <v>64890</v>
      </c>
      <c r="F300" s="166">
        <v>58420</v>
      </c>
      <c r="G300" s="166">
        <v>51960</v>
      </c>
      <c r="H300" s="166">
        <v>45500</v>
      </c>
      <c r="I300" s="166">
        <v>39020</v>
      </c>
      <c r="J300" s="166">
        <v>32560</v>
      </c>
      <c r="K300" s="166">
        <v>26100</v>
      </c>
      <c r="L300" s="167">
        <v>250200</v>
      </c>
    </row>
    <row r="301" spans="1:12">
      <c r="A301" s="164">
        <v>244</v>
      </c>
      <c r="B301" s="165">
        <v>734000</v>
      </c>
      <c r="C301" s="166">
        <v>737000</v>
      </c>
      <c r="D301" s="166">
        <v>71910</v>
      </c>
      <c r="E301" s="166">
        <v>65450</v>
      </c>
      <c r="F301" s="166">
        <v>58970</v>
      </c>
      <c r="G301" s="166">
        <v>52510</v>
      </c>
      <c r="H301" s="166">
        <v>46050</v>
      </c>
      <c r="I301" s="166">
        <v>39570</v>
      </c>
      <c r="J301" s="166">
        <v>33110</v>
      </c>
      <c r="K301" s="166">
        <v>26650</v>
      </c>
      <c r="L301" s="167">
        <v>251900</v>
      </c>
    </row>
    <row r="302" spans="1:12">
      <c r="A302" s="164">
        <v>245</v>
      </c>
      <c r="B302" s="165">
        <v>737000</v>
      </c>
      <c r="C302" s="166">
        <v>740000</v>
      </c>
      <c r="D302" s="166">
        <v>72460</v>
      </c>
      <c r="E302" s="166">
        <v>66000</v>
      </c>
      <c r="F302" s="166">
        <v>59520</v>
      </c>
      <c r="G302" s="166">
        <v>53060</v>
      </c>
      <c r="H302" s="166">
        <v>46600</v>
      </c>
      <c r="I302" s="166">
        <v>40130</v>
      </c>
      <c r="J302" s="166">
        <v>33660</v>
      </c>
      <c r="K302" s="166">
        <v>27200</v>
      </c>
      <c r="L302" s="167">
        <v>253500</v>
      </c>
    </row>
    <row r="303" spans="1:12" ht="14.25" thickBot="1">
      <c r="A303" s="164"/>
      <c r="B303" s="168"/>
      <c r="C303" s="169"/>
      <c r="D303" s="169"/>
      <c r="E303" s="169"/>
      <c r="F303" s="169"/>
      <c r="G303" s="169"/>
      <c r="H303" s="169"/>
      <c r="I303" s="169"/>
      <c r="J303" s="169"/>
      <c r="K303" s="169"/>
      <c r="L303" s="170"/>
    </row>
    <row r="304" spans="1:12">
      <c r="A304" s="164">
        <v>246</v>
      </c>
      <c r="B304" s="165">
        <v>740000</v>
      </c>
      <c r="C304" s="166">
        <v>743000</v>
      </c>
      <c r="D304" s="166">
        <v>73010</v>
      </c>
      <c r="E304" s="166">
        <v>66550</v>
      </c>
      <c r="F304" s="166">
        <v>60080</v>
      </c>
      <c r="G304" s="166">
        <v>53610</v>
      </c>
      <c r="H304" s="166">
        <v>47150</v>
      </c>
      <c r="I304" s="166">
        <v>40680</v>
      </c>
      <c r="J304" s="166">
        <v>34210</v>
      </c>
      <c r="K304" s="166">
        <v>27750</v>
      </c>
      <c r="L304" s="167">
        <v>255100</v>
      </c>
    </row>
    <row r="305" spans="1:12">
      <c r="A305" s="164">
        <v>247</v>
      </c>
      <c r="B305" s="165">
        <v>743000</v>
      </c>
      <c r="C305" s="166">
        <v>746000</v>
      </c>
      <c r="D305" s="166">
        <v>73560</v>
      </c>
      <c r="E305" s="166">
        <v>67100</v>
      </c>
      <c r="F305" s="166">
        <v>60630</v>
      </c>
      <c r="G305" s="166">
        <v>54160</v>
      </c>
      <c r="H305" s="166">
        <v>47700</v>
      </c>
      <c r="I305" s="166">
        <v>41230</v>
      </c>
      <c r="J305" s="166">
        <v>34770</v>
      </c>
      <c r="K305" s="166">
        <v>28300</v>
      </c>
      <c r="L305" s="167">
        <v>256800</v>
      </c>
    </row>
    <row r="306" spans="1:12">
      <c r="A306" s="164">
        <v>248</v>
      </c>
      <c r="B306" s="165">
        <v>746000</v>
      </c>
      <c r="C306" s="166">
        <v>749000</v>
      </c>
      <c r="D306" s="166">
        <v>74110</v>
      </c>
      <c r="E306" s="166">
        <v>67650</v>
      </c>
      <c r="F306" s="166">
        <v>61180</v>
      </c>
      <c r="G306" s="166">
        <v>54720</v>
      </c>
      <c r="H306" s="166">
        <v>48250</v>
      </c>
      <c r="I306" s="166">
        <v>41780</v>
      </c>
      <c r="J306" s="166">
        <v>35320</v>
      </c>
      <c r="K306" s="166">
        <v>28850</v>
      </c>
      <c r="L306" s="167">
        <v>258400</v>
      </c>
    </row>
    <row r="307" spans="1:12">
      <c r="A307" s="164">
        <v>249</v>
      </c>
      <c r="B307" s="165">
        <v>749000</v>
      </c>
      <c r="C307" s="166">
        <v>752000</v>
      </c>
      <c r="D307" s="166">
        <v>74670</v>
      </c>
      <c r="E307" s="166">
        <v>68200</v>
      </c>
      <c r="F307" s="166">
        <v>61730</v>
      </c>
      <c r="G307" s="166">
        <v>55270</v>
      </c>
      <c r="H307" s="166">
        <v>48800</v>
      </c>
      <c r="I307" s="166">
        <v>42330</v>
      </c>
      <c r="J307" s="166">
        <v>35870</v>
      </c>
      <c r="K307" s="166">
        <v>29400</v>
      </c>
      <c r="L307" s="167">
        <v>259900</v>
      </c>
    </row>
    <row r="308" spans="1:12">
      <c r="A308" s="164">
        <v>250</v>
      </c>
      <c r="B308" s="165">
        <v>752000</v>
      </c>
      <c r="C308" s="166">
        <v>755000</v>
      </c>
      <c r="D308" s="166">
        <v>75220</v>
      </c>
      <c r="E308" s="166">
        <v>68750</v>
      </c>
      <c r="F308" s="166">
        <v>62280</v>
      </c>
      <c r="G308" s="166">
        <v>55820</v>
      </c>
      <c r="H308" s="166">
        <v>49360</v>
      </c>
      <c r="I308" s="166">
        <v>42880</v>
      </c>
      <c r="J308" s="166">
        <v>36420</v>
      </c>
      <c r="K308" s="166">
        <v>29960</v>
      </c>
      <c r="L308" s="167">
        <v>261600</v>
      </c>
    </row>
    <row r="309" spans="1:12">
      <c r="A309" s="164"/>
      <c r="B309" s="165"/>
      <c r="C309" s="166"/>
      <c r="D309" s="166"/>
      <c r="E309" s="166"/>
      <c r="F309" s="166"/>
      <c r="G309" s="166"/>
      <c r="H309" s="166"/>
      <c r="I309" s="166"/>
      <c r="J309" s="166"/>
      <c r="K309" s="166"/>
      <c r="L309" s="167"/>
    </row>
    <row r="310" spans="1:12">
      <c r="A310" s="164">
        <v>251</v>
      </c>
      <c r="B310" s="165">
        <v>755000</v>
      </c>
      <c r="C310" s="166">
        <v>758000</v>
      </c>
      <c r="D310" s="166">
        <v>75770</v>
      </c>
      <c r="E310" s="166">
        <v>69310</v>
      </c>
      <c r="F310" s="166">
        <v>62830</v>
      </c>
      <c r="G310" s="166">
        <v>56370</v>
      </c>
      <c r="H310" s="166">
        <v>49910</v>
      </c>
      <c r="I310" s="166">
        <v>43430</v>
      </c>
      <c r="J310" s="166">
        <v>36970</v>
      </c>
      <c r="K310" s="166">
        <v>30510</v>
      </c>
      <c r="L310" s="167">
        <v>263200</v>
      </c>
    </row>
    <row r="311" spans="1:12">
      <c r="A311" s="164">
        <v>252</v>
      </c>
      <c r="B311" s="165">
        <v>758000</v>
      </c>
      <c r="C311" s="166">
        <v>761000</v>
      </c>
      <c r="D311" s="166">
        <v>76320</v>
      </c>
      <c r="E311" s="166">
        <v>69860</v>
      </c>
      <c r="F311" s="166">
        <v>63380</v>
      </c>
      <c r="G311" s="166">
        <v>56920</v>
      </c>
      <c r="H311" s="166">
        <v>50460</v>
      </c>
      <c r="I311" s="166">
        <v>43980</v>
      </c>
      <c r="J311" s="166">
        <v>37520</v>
      </c>
      <c r="K311" s="166">
        <v>31060</v>
      </c>
      <c r="L311" s="167">
        <v>264800</v>
      </c>
    </row>
    <row r="312" spans="1:12">
      <c r="A312" s="164">
        <v>253</v>
      </c>
      <c r="B312" s="165">
        <v>761000</v>
      </c>
      <c r="C312" s="166">
        <v>764000</v>
      </c>
      <c r="D312" s="166">
        <v>76870</v>
      </c>
      <c r="E312" s="166">
        <v>70410</v>
      </c>
      <c r="F312" s="166">
        <v>63940</v>
      </c>
      <c r="G312" s="166">
        <v>57470</v>
      </c>
      <c r="H312" s="166">
        <v>51010</v>
      </c>
      <c r="I312" s="166">
        <v>44540</v>
      </c>
      <c r="J312" s="166">
        <v>38070</v>
      </c>
      <c r="K312" s="166">
        <v>31610</v>
      </c>
      <c r="L312" s="167">
        <v>266500</v>
      </c>
    </row>
    <row r="313" spans="1:12">
      <c r="A313" s="164">
        <v>254</v>
      </c>
      <c r="B313" s="165">
        <v>764000</v>
      </c>
      <c r="C313" s="166">
        <v>767000</v>
      </c>
      <c r="D313" s="166">
        <v>77420</v>
      </c>
      <c r="E313" s="166">
        <v>70960</v>
      </c>
      <c r="F313" s="166">
        <v>64490</v>
      </c>
      <c r="G313" s="166">
        <v>58020</v>
      </c>
      <c r="H313" s="166">
        <v>51560</v>
      </c>
      <c r="I313" s="166">
        <v>45090</v>
      </c>
      <c r="J313" s="166">
        <v>38620</v>
      </c>
      <c r="K313" s="166">
        <v>32160</v>
      </c>
      <c r="L313" s="167">
        <v>268100</v>
      </c>
    </row>
    <row r="314" spans="1:12">
      <c r="A314" s="164">
        <v>255</v>
      </c>
      <c r="B314" s="165">
        <v>767000</v>
      </c>
      <c r="C314" s="166">
        <v>770000</v>
      </c>
      <c r="D314" s="166">
        <v>77970</v>
      </c>
      <c r="E314" s="166">
        <v>71510</v>
      </c>
      <c r="F314" s="166">
        <v>65040</v>
      </c>
      <c r="G314" s="166">
        <v>58570</v>
      </c>
      <c r="H314" s="166">
        <v>52110</v>
      </c>
      <c r="I314" s="166">
        <v>45640</v>
      </c>
      <c r="J314" s="166">
        <v>39180</v>
      </c>
      <c r="K314" s="166">
        <v>32710</v>
      </c>
      <c r="L314" s="167">
        <v>269700</v>
      </c>
    </row>
    <row r="315" spans="1:12">
      <c r="A315" s="164"/>
      <c r="B315" s="165"/>
      <c r="C315" s="166"/>
      <c r="D315" s="166"/>
      <c r="E315" s="166"/>
      <c r="F315" s="166"/>
      <c r="G315" s="166"/>
      <c r="H315" s="166"/>
      <c r="I315" s="166"/>
      <c r="J315" s="166"/>
      <c r="K315" s="166"/>
      <c r="L315" s="167"/>
    </row>
    <row r="316" spans="1:12">
      <c r="A316" s="164">
        <v>256</v>
      </c>
      <c r="B316" s="165">
        <v>770000</v>
      </c>
      <c r="C316" s="166">
        <v>773000</v>
      </c>
      <c r="D316" s="166">
        <v>78530</v>
      </c>
      <c r="E316" s="166">
        <v>72060</v>
      </c>
      <c r="F316" s="166">
        <v>65590</v>
      </c>
      <c r="G316" s="166">
        <v>59130</v>
      </c>
      <c r="H316" s="166">
        <v>52660</v>
      </c>
      <c r="I316" s="166">
        <v>46190</v>
      </c>
      <c r="J316" s="166">
        <v>39730</v>
      </c>
      <c r="K316" s="166">
        <v>33260</v>
      </c>
      <c r="L316" s="167">
        <v>271400</v>
      </c>
    </row>
    <row r="317" spans="1:12">
      <c r="A317" s="164">
        <v>257</v>
      </c>
      <c r="B317" s="165">
        <v>773000</v>
      </c>
      <c r="C317" s="166">
        <v>776000</v>
      </c>
      <c r="D317" s="166">
        <v>79080</v>
      </c>
      <c r="E317" s="166">
        <v>72610</v>
      </c>
      <c r="F317" s="166">
        <v>66140</v>
      </c>
      <c r="G317" s="166">
        <v>59680</v>
      </c>
      <c r="H317" s="166">
        <v>53210</v>
      </c>
      <c r="I317" s="166">
        <v>46740</v>
      </c>
      <c r="J317" s="166">
        <v>40280</v>
      </c>
      <c r="K317" s="166">
        <v>33820</v>
      </c>
      <c r="L317" s="167">
        <v>273000</v>
      </c>
    </row>
    <row r="318" spans="1:12">
      <c r="A318" s="164">
        <v>258</v>
      </c>
      <c r="B318" s="165">
        <v>776000</v>
      </c>
      <c r="C318" s="166">
        <v>779000</v>
      </c>
      <c r="D318" s="166">
        <v>79630</v>
      </c>
      <c r="E318" s="166">
        <v>73160</v>
      </c>
      <c r="F318" s="166">
        <v>66690</v>
      </c>
      <c r="G318" s="166">
        <v>60230</v>
      </c>
      <c r="H318" s="166">
        <v>53770</v>
      </c>
      <c r="I318" s="166">
        <v>47290</v>
      </c>
      <c r="J318" s="166">
        <v>40830</v>
      </c>
      <c r="K318" s="166">
        <v>34370</v>
      </c>
      <c r="L318" s="167">
        <v>274600</v>
      </c>
    </row>
    <row r="319" spans="1:12">
      <c r="A319" s="164">
        <v>259</v>
      </c>
      <c r="B319" s="165">
        <v>779000</v>
      </c>
      <c r="C319" s="166">
        <v>782000</v>
      </c>
      <c r="D319" s="166">
        <v>80180</v>
      </c>
      <c r="E319" s="166">
        <v>73720</v>
      </c>
      <c r="F319" s="166">
        <v>67240</v>
      </c>
      <c r="G319" s="166">
        <v>60780</v>
      </c>
      <c r="H319" s="166">
        <v>54320</v>
      </c>
      <c r="I319" s="166">
        <v>47840</v>
      </c>
      <c r="J319" s="166">
        <v>41380</v>
      </c>
      <c r="K319" s="166">
        <v>34920</v>
      </c>
      <c r="L319" s="167">
        <v>276200</v>
      </c>
    </row>
    <row r="320" spans="1:12">
      <c r="A320" s="164">
        <v>260</v>
      </c>
      <c r="B320" s="165">
        <v>782000</v>
      </c>
      <c r="C320" s="166">
        <v>785000</v>
      </c>
      <c r="D320" s="166">
        <v>80730</v>
      </c>
      <c r="E320" s="166">
        <v>74270</v>
      </c>
      <c r="F320" s="166">
        <v>67790</v>
      </c>
      <c r="G320" s="166">
        <v>61330</v>
      </c>
      <c r="H320" s="166">
        <v>54870</v>
      </c>
      <c r="I320" s="166">
        <v>48400</v>
      </c>
      <c r="J320" s="166">
        <v>41930</v>
      </c>
      <c r="K320" s="166">
        <v>35470</v>
      </c>
      <c r="L320" s="167">
        <v>277800</v>
      </c>
    </row>
    <row r="321" spans="1:12">
      <c r="A321" s="164"/>
      <c r="B321" s="165"/>
      <c r="C321" s="166"/>
      <c r="D321" s="166"/>
      <c r="E321" s="166"/>
      <c r="F321" s="166"/>
      <c r="G321" s="166"/>
      <c r="H321" s="166"/>
      <c r="I321" s="166"/>
      <c r="J321" s="166"/>
      <c r="K321" s="166"/>
      <c r="L321" s="167"/>
    </row>
    <row r="322" spans="1:12">
      <c r="A322" s="164">
        <v>261</v>
      </c>
      <c r="B322" s="165">
        <v>785000</v>
      </c>
      <c r="C322" s="166">
        <v>788000</v>
      </c>
      <c r="D322" s="166">
        <v>81280</v>
      </c>
      <c r="E322" s="166">
        <v>74820</v>
      </c>
      <c r="F322" s="166">
        <v>68350</v>
      </c>
      <c r="G322" s="166">
        <v>61880</v>
      </c>
      <c r="H322" s="166">
        <v>55420</v>
      </c>
      <c r="I322" s="166">
        <v>48950</v>
      </c>
      <c r="J322" s="166">
        <v>42480</v>
      </c>
      <c r="K322" s="166">
        <v>36020</v>
      </c>
      <c r="L322" s="167">
        <v>279400</v>
      </c>
    </row>
    <row r="323" spans="1:12">
      <c r="A323" s="164">
        <v>262</v>
      </c>
      <c r="B323" s="165">
        <v>788000</v>
      </c>
      <c r="C323" s="166">
        <v>791000</v>
      </c>
      <c r="D323" s="166">
        <v>81830</v>
      </c>
      <c r="E323" s="166">
        <v>75370</v>
      </c>
      <c r="F323" s="166">
        <v>68900</v>
      </c>
      <c r="G323" s="166">
        <v>62430</v>
      </c>
      <c r="H323" s="166">
        <v>55970</v>
      </c>
      <c r="I323" s="166">
        <v>49500</v>
      </c>
      <c r="J323" s="166">
        <v>43040</v>
      </c>
      <c r="K323" s="166">
        <v>36570</v>
      </c>
      <c r="L323" s="167">
        <v>281100</v>
      </c>
    </row>
    <row r="324" spans="1:12">
      <c r="A324" s="164">
        <v>263</v>
      </c>
      <c r="B324" s="165">
        <v>791000</v>
      </c>
      <c r="C324" s="166">
        <v>794000</v>
      </c>
      <c r="D324" s="166">
        <v>82460</v>
      </c>
      <c r="E324" s="166">
        <v>75920</v>
      </c>
      <c r="F324" s="166">
        <v>69450</v>
      </c>
      <c r="G324" s="166">
        <v>62990</v>
      </c>
      <c r="H324" s="166">
        <v>56520</v>
      </c>
      <c r="I324" s="166">
        <v>50050</v>
      </c>
      <c r="J324" s="166">
        <v>43590</v>
      </c>
      <c r="K324" s="166">
        <v>37120</v>
      </c>
      <c r="L324" s="167">
        <v>282700</v>
      </c>
    </row>
    <row r="325" spans="1:12">
      <c r="A325" s="164">
        <v>264</v>
      </c>
      <c r="B325" s="165">
        <v>794000</v>
      </c>
      <c r="C325" s="166">
        <v>797000</v>
      </c>
      <c r="D325" s="166">
        <v>83100</v>
      </c>
      <c r="E325" s="166">
        <v>76470</v>
      </c>
      <c r="F325" s="166">
        <v>70000</v>
      </c>
      <c r="G325" s="166">
        <v>63540</v>
      </c>
      <c r="H325" s="166">
        <v>57070</v>
      </c>
      <c r="I325" s="166">
        <v>50600</v>
      </c>
      <c r="J325" s="166">
        <v>44140</v>
      </c>
      <c r="K325" s="166">
        <v>37670</v>
      </c>
      <c r="L325" s="167">
        <v>284300</v>
      </c>
    </row>
    <row r="326" spans="1:12">
      <c r="A326" s="164">
        <v>265</v>
      </c>
      <c r="B326" s="165">
        <v>797000</v>
      </c>
      <c r="C326" s="166">
        <v>800000</v>
      </c>
      <c r="D326" s="166">
        <v>83730</v>
      </c>
      <c r="E326" s="166">
        <v>77020</v>
      </c>
      <c r="F326" s="166">
        <v>70550</v>
      </c>
      <c r="G326" s="166">
        <v>64090</v>
      </c>
      <c r="H326" s="166">
        <v>57630</v>
      </c>
      <c r="I326" s="166">
        <v>51150</v>
      </c>
      <c r="J326" s="166">
        <v>44690</v>
      </c>
      <c r="K326" s="166">
        <v>38230</v>
      </c>
      <c r="L326" s="167">
        <v>286000</v>
      </c>
    </row>
    <row r="327" spans="1:12">
      <c r="A327" s="164"/>
      <c r="B327" s="165"/>
      <c r="C327" s="166"/>
      <c r="D327" s="166"/>
      <c r="E327" s="166"/>
      <c r="F327" s="166"/>
      <c r="G327" s="166"/>
      <c r="H327" s="166"/>
      <c r="I327" s="166"/>
      <c r="J327" s="166"/>
      <c r="K327" s="166"/>
      <c r="L327" s="167"/>
    </row>
    <row r="328" spans="1:12">
      <c r="A328" s="164">
        <v>266</v>
      </c>
      <c r="B328" s="165">
        <v>800000</v>
      </c>
      <c r="C328" s="166">
        <v>803000</v>
      </c>
      <c r="D328" s="166">
        <v>84370</v>
      </c>
      <c r="E328" s="166">
        <v>77580</v>
      </c>
      <c r="F328" s="166">
        <v>71100</v>
      </c>
      <c r="G328" s="166">
        <v>64640</v>
      </c>
      <c r="H328" s="166">
        <v>58180</v>
      </c>
      <c r="I328" s="166">
        <v>51700</v>
      </c>
      <c r="J328" s="166">
        <v>45240</v>
      </c>
      <c r="K328" s="166">
        <v>38780</v>
      </c>
      <c r="L328" s="167">
        <v>287600</v>
      </c>
    </row>
    <row r="329" spans="1:12">
      <c r="A329" s="164">
        <v>267</v>
      </c>
      <c r="B329" s="165">
        <v>803000</v>
      </c>
      <c r="C329" s="166">
        <v>806000</v>
      </c>
      <c r="D329" s="166">
        <v>85000</v>
      </c>
      <c r="E329" s="166">
        <v>78130</v>
      </c>
      <c r="F329" s="166">
        <v>71650</v>
      </c>
      <c r="G329" s="166">
        <v>65190</v>
      </c>
      <c r="H329" s="166">
        <v>58730</v>
      </c>
      <c r="I329" s="166">
        <v>52250</v>
      </c>
      <c r="J329" s="166">
        <v>45790</v>
      </c>
      <c r="K329" s="166">
        <v>39330</v>
      </c>
      <c r="L329" s="167">
        <v>289200</v>
      </c>
    </row>
    <row r="330" spans="1:12">
      <c r="A330" s="164">
        <v>268</v>
      </c>
      <c r="B330" s="165">
        <v>806000</v>
      </c>
      <c r="C330" s="166">
        <v>809000</v>
      </c>
      <c r="D330" s="166">
        <v>85630</v>
      </c>
      <c r="E330" s="166">
        <v>78680</v>
      </c>
      <c r="F330" s="166">
        <v>72210</v>
      </c>
      <c r="G330" s="166">
        <v>65740</v>
      </c>
      <c r="H330" s="166">
        <v>59280</v>
      </c>
      <c r="I330" s="166">
        <v>52810</v>
      </c>
      <c r="J330" s="166">
        <v>46340</v>
      </c>
      <c r="K330" s="166">
        <v>39880</v>
      </c>
      <c r="L330" s="167">
        <v>290800</v>
      </c>
    </row>
    <row r="331" spans="1:12">
      <c r="A331" s="164">
        <v>269</v>
      </c>
      <c r="B331" s="165">
        <v>809000</v>
      </c>
      <c r="C331" s="166">
        <v>812000</v>
      </c>
      <c r="D331" s="166">
        <v>86260</v>
      </c>
      <c r="E331" s="166">
        <v>79230</v>
      </c>
      <c r="F331" s="166">
        <v>72760</v>
      </c>
      <c r="G331" s="166">
        <v>66290</v>
      </c>
      <c r="H331" s="166">
        <v>59830</v>
      </c>
      <c r="I331" s="166">
        <v>53360</v>
      </c>
      <c r="J331" s="166">
        <v>46890</v>
      </c>
      <c r="K331" s="166">
        <v>40430</v>
      </c>
      <c r="L331" s="167">
        <v>292400</v>
      </c>
    </row>
    <row r="332" spans="1:12">
      <c r="A332" s="164">
        <v>270</v>
      </c>
      <c r="B332" s="165">
        <v>812000</v>
      </c>
      <c r="C332" s="166">
        <v>815000</v>
      </c>
      <c r="D332" s="166">
        <v>86900</v>
      </c>
      <c r="E332" s="166">
        <v>79780</v>
      </c>
      <c r="F332" s="166">
        <v>73310</v>
      </c>
      <c r="G332" s="166">
        <v>66840</v>
      </c>
      <c r="H332" s="166">
        <v>60380</v>
      </c>
      <c r="I332" s="166">
        <v>53910</v>
      </c>
      <c r="J332" s="166">
        <v>47450</v>
      </c>
      <c r="K332" s="166">
        <v>40980</v>
      </c>
      <c r="L332" s="167">
        <v>294000</v>
      </c>
    </row>
    <row r="333" spans="1:12">
      <c r="A333" s="164"/>
      <c r="B333" s="165"/>
      <c r="C333" s="166"/>
      <c r="D333" s="166"/>
      <c r="E333" s="166"/>
      <c r="F333" s="166"/>
      <c r="G333" s="166"/>
      <c r="H333" s="166"/>
      <c r="I333" s="166"/>
      <c r="J333" s="166"/>
      <c r="K333" s="166"/>
      <c r="L333" s="167"/>
    </row>
    <row r="334" spans="1:12">
      <c r="A334" s="164">
        <v>271</v>
      </c>
      <c r="B334" s="165">
        <v>815000</v>
      </c>
      <c r="C334" s="166">
        <v>818000</v>
      </c>
      <c r="D334" s="166">
        <v>87530</v>
      </c>
      <c r="E334" s="166">
        <v>80330</v>
      </c>
      <c r="F334" s="166">
        <v>73860</v>
      </c>
      <c r="G334" s="166">
        <v>67400</v>
      </c>
      <c r="H334" s="166">
        <v>60930</v>
      </c>
      <c r="I334" s="166">
        <v>54460</v>
      </c>
      <c r="J334" s="166">
        <v>48000</v>
      </c>
      <c r="K334" s="166">
        <v>41530</v>
      </c>
      <c r="L334" s="167">
        <v>295700</v>
      </c>
    </row>
    <row r="335" spans="1:12">
      <c r="A335" s="164">
        <v>272</v>
      </c>
      <c r="B335" s="165">
        <v>818000</v>
      </c>
      <c r="C335" s="166">
        <v>821000</v>
      </c>
      <c r="D335" s="166">
        <v>88160</v>
      </c>
      <c r="E335" s="166">
        <v>80880</v>
      </c>
      <c r="F335" s="166">
        <v>74410</v>
      </c>
      <c r="G335" s="166">
        <v>67950</v>
      </c>
      <c r="H335" s="166">
        <v>61480</v>
      </c>
      <c r="I335" s="166">
        <v>55010</v>
      </c>
      <c r="J335" s="166">
        <v>48550</v>
      </c>
      <c r="K335" s="166">
        <v>42090</v>
      </c>
      <c r="L335" s="167">
        <v>297300</v>
      </c>
    </row>
    <row r="336" spans="1:12">
      <c r="A336" s="164">
        <v>273</v>
      </c>
      <c r="B336" s="165">
        <v>821000</v>
      </c>
      <c r="C336" s="166">
        <v>824000</v>
      </c>
      <c r="D336" s="166">
        <v>88800</v>
      </c>
      <c r="E336" s="166">
        <v>81430</v>
      </c>
      <c r="F336" s="166">
        <v>74960</v>
      </c>
      <c r="G336" s="166">
        <v>68500</v>
      </c>
      <c r="H336" s="166">
        <v>62040</v>
      </c>
      <c r="I336" s="166">
        <v>55560</v>
      </c>
      <c r="J336" s="166">
        <v>49100</v>
      </c>
      <c r="K336" s="166">
        <v>42640</v>
      </c>
      <c r="L336" s="167">
        <v>298900</v>
      </c>
    </row>
    <row r="337" spans="1:12">
      <c r="A337" s="164">
        <v>274</v>
      </c>
      <c r="B337" s="165">
        <v>824000</v>
      </c>
      <c r="C337" s="166">
        <v>827000</v>
      </c>
      <c r="D337" s="166">
        <v>89440</v>
      </c>
      <c r="E337" s="166">
        <v>82000</v>
      </c>
      <c r="F337" s="166">
        <v>75510</v>
      </c>
      <c r="G337" s="166">
        <v>69050</v>
      </c>
      <c r="H337" s="166">
        <v>62590</v>
      </c>
      <c r="I337" s="166">
        <v>56110</v>
      </c>
      <c r="J337" s="166">
        <v>49650</v>
      </c>
      <c r="K337" s="166">
        <v>43190</v>
      </c>
      <c r="L337" s="167">
        <v>300600</v>
      </c>
    </row>
    <row r="338" spans="1:12">
      <c r="A338" s="164">
        <v>275</v>
      </c>
      <c r="B338" s="165">
        <v>827000</v>
      </c>
      <c r="C338" s="166">
        <v>830000</v>
      </c>
      <c r="D338" s="166">
        <v>90070</v>
      </c>
      <c r="E338" s="166">
        <v>82630</v>
      </c>
      <c r="F338" s="166">
        <v>76060</v>
      </c>
      <c r="G338" s="166">
        <v>69600</v>
      </c>
      <c r="H338" s="166">
        <v>63140</v>
      </c>
      <c r="I338" s="166">
        <v>56670</v>
      </c>
      <c r="J338" s="166">
        <v>50200</v>
      </c>
      <c r="K338" s="166">
        <v>43740</v>
      </c>
      <c r="L338" s="167">
        <v>302200</v>
      </c>
    </row>
    <row r="339" spans="1:12">
      <c r="A339" s="164"/>
      <c r="B339" s="165"/>
      <c r="C339" s="166"/>
      <c r="D339" s="166"/>
      <c r="E339" s="166"/>
      <c r="F339" s="166"/>
      <c r="G339" s="166"/>
      <c r="H339" s="166"/>
      <c r="I339" s="166"/>
      <c r="J339" s="166"/>
      <c r="K339" s="166"/>
      <c r="L339" s="167"/>
    </row>
    <row r="340" spans="1:12">
      <c r="A340" s="164">
        <v>276</v>
      </c>
      <c r="B340" s="165">
        <v>830000</v>
      </c>
      <c r="C340" s="166">
        <v>833000</v>
      </c>
      <c r="D340" s="166">
        <v>90710</v>
      </c>
      <c r="E340" s="166">
        <v>83260</v>
      </c>
      <c r="F340" s="166">
        <v>76620</v>
      </c>
      <c r="G340" s="166">
        <v>70150</v>
      </c>
      <c r="H340" s="166">
        <v>63690</v>
      </c>
      <c r="I340" s="166">
        <v>57220</v>
      </c>
      <c r="J340" s="166">
        <v>50750</v>
      </c>
      <c r="K340" s="166">
        <v>44290</v>
      </c>
      <c r="L340" s="167">
        <v>303800</v>
      </c>
    </row>
    <row r="341" spans="1:12">
      <c r="A341" s="164">
        <v>277</v>
      </c>
      <c r="B341" s="165">
        <v>833000</v>
      </c>
      <c r="C341" s="166">
        <v>836000</v>
      </c>
      <c r="D341" s="166">
        <v>91350</v>
      </c>
      <c r="E341" s="166">
        <v>83920</v>
      </c>
      <c r="F341" s="166">
        <v>77190</v>
      </c>
      <c r="G341" s="166">
        <v>70710</v>
      </c>
      <c r="H341" s="166">
        <v>64250</v>
      </c>
      <c r="I341" s="166">
        <v>57790</v>
      </c>
      <c r="J341" s="166">
        <v>51320</v>
      </c>
      <c r="K341" s="166">
        <v>44850</v>
      </c>
      <c r="L341" s="167">
        <v>305400</v>
      </c>
    </row>
    <row r="342" spans="1:12">
      <c r="A342" s="164">
        <v>278</v>
      </c>
      <c r="B342" s="165">
        <v>836000</v>
      </c>
      <c r="C342" s="166">
        <v>839000</v>
      </c>
      <c r="D342" s="166">
        <v>92020</v>
      </c>
      <c r="E342" s="166">
        <v>84580</v>
      </c>
      <c r="F342" s="166">
        <v>77770</v>
      </c>
      <c r="G342" s="166">
        <v>71300</v>
      </c>
      <c r="H342" s="166">
        <v>64830</v>
      </c>
      <c r="I342" s="166">
        <v>58370</v>
      </c>
      <c r="J342" s="166">
        <v>51900</v>
      </c>
      <c r="K342" s="166">
        <v>45430</v>
      </c>
      <c r="L342" s="167">
        <v>307000</v>
      </c>
    </row>
    <row r="343" spans="1:12">
      <c r="A343" s="164">
        <v>279</v>
      </c>
      <c r="B343" s="165">
        <v>839000</v>
      </c>
      <c r="C343" s="166">
        <v>842000</v>
      </c>
      <c r="D343" s="166">
        <v>92690</v>
      </c>
      <c r="E343" s="166">
        <v>85250</v>
      </c>
      <c r="F343" s="166">
        <v>78350</v>
      </c>
      <c r="G343" s="166">
        <v>71880</v>
      </c>
      <c r="H343" s="166">
        <v>65420</v>
      </c>
      <c r="I343" s="166">
        <v>58950</v>
      </c>
      <c r="J343" s="166">
        <v>52480</v>
      </c>
      <c r="K343" s="166">
        <v>46020</v>
      </c>
      <c r="L343" s="167">
        <v>308500</v>
      </c>
    </row>
    <row r="344" spans="1:12">
      <c r="A344" s="164">
        <v>280</v>
      </c>
      <c r="B344" s="165">
        <v>842000</v>
      </c>
      <c r="C344" s="166">
        <v>845000</v>
      </c>
      <c r="D344" s="166">
        <v>93360</v>
      </c>
      <c r="E344" s="166">
        <v>85920</v>
      </c>
      <c r="F344" s="166">
        <v>78930</v>
      </c>
      <c r="G344" s="166">
        <v>72460</v>
      </c>
      <c r="H344" s="166">
        <v>66000</v>
      </c>
      <c r="I344" s="166">
        <v>59530</v>
      </c>
      <c r="J344" s="166">
        <v>53060</v>
      </c>
      <c r="K344" s="166">
        <v>46600</v>
      </c>
      <c r="L344" s="167">
        <v>310100</v>
      </c>
    </row>
    <row r="345" spans="1:12">
      <c r="A345" s="164"/>
      <c r="B345" s="165"/>
      <c r="C345" s="166"/>
      <c r="D345" s="166"/>
      <c r="E345" s="166"/>
      <c r="F345" s="166"/>
      <c r="G345" s="166"/>
      <c r="H345" s="166"/>
      <c r="I345" s="166"/>
      <c r="J345" s="166"/>
      <c r="K345" s="166"/>
      <c r="L345" s="167"/>
    </row>
    <row r="346" spans="1:12">
      <c r="A346" s="164">
        <v>281</v>
      </c>
      <c r="B346" s="165">
        <v>845000</v>
      </c>
      <c r="C346" s="166">
        <v>848000</v>
      </c>
      <c r="D346" s="166">
        <v>94020</v>
      </c>
      <c r="E346" s="166">
        <v>86590</v>
      </c>
      <c r="F346" s="166">
        <v>79520</v>
      </c>
      <c r="G346" s="166">
        <v>73040</v>
      </c>
      <c r="H346" s="166">
        <v>66580</v>
      </c>
      <c r="I346" s="166">
        <v>60120</v>
      </c>
      <c r="J346" s="166">
        <v>53640</v>
      </c>
      <c r="K346" s="166">
        <v>47180</v>
      </c>
      <c r="L346" s="167">
        <v>311600</v>
      </c>
    </row>
    <row r="347" spans="1:12">
      <c r="A347" s="164">
        <v>282</v>
      </c>
      <c r="B347" s="165">
        <v>848000</v>
      </c>
      <c r="C347" s="166">
        <v>851000</v>
      </c>
      <c r="D347" s="166">
        <v>94700</v>
      </c>
      <c r="E347" s="166">
        <v>87260</v>
      </c>
      <c r="F347" s="166">
        <v>80100</v>
      </c>
      <c r="G347" s="166">
        <v>73620</v>
      </c>
      <c r="H347" s="166">
        <v>67160</v>
      </c>
      <c r="I347" s="166">
        <v>60700</v>
      </c>
      <c r="J347" s="166">
        <v>54230</v>
      </c>
      <c r="K347" s="166">
        <v>47760</v>
      </c>
      <c r="L347" s="167">
        <v>313100</v>
      </c>
    </row>
    <row r="348" spans="1:12">
      <c r="A348" s="164">
        <v>283</v>
      </c>
      <c r="B348" s="165">
        <v>851000</v>
      </c>
      <c r="C348" s="166">
        <v>854000</v>
      </c>
      <c r="D348" s="166">
        <v>95360</v>
      </c>
      <c r="E348" s="166">
        <v>87930</v>
      </c>
      <c r="F348" s="166">
        <v>80680</v>
      </c>
      <c r="G348" s="166">
        <v>74210</v>
      </c>
      <c r="H348" s="166">
        <v>67740</v>
      </c>
      <c r="I348" s="166">
        <v>61280</v>
      </c>
      <c r="J348" s="166">
        <v>54810</v>
      </c>
      <c r="K348" s="166">
        <v>48340</v>
      </c>
      <c r="L348" s="167">
        <v>314700</v>
      </c>
    </row>
    <row r="349" spans="1:12">
      <c r="A349" s="164">
        <v>284</v>
      </c>
      <c r="B349" s="165">
        <v>854000</v>
      </c>
      <c r="C349" s="166">
        <v>857000</v>
      </c>
      <c r="D349" s="166">
        <v>96040</v>
      </c>
      <c r="E349" s="166">
        <v>88600</v>
      </c>
      <c r="F349" s="166">
        <v>81260</v>
      </c>
      <c r="G349" s="166">
        <v>74790</v>
      </c>
      <c r="H349" s="166">
        <v>68330</v>
      </c>
      <c r="I349" s="166">
        <v>61860</v>
      </c>
      <c r="J349" s="166">
        <v>55390</v>
      </c>
      <c r="K349" s="166">
        <v>48930</v>
      </c>
      <c r="L349" s="167">
        <v>316300</v>
      </c>
    </row>
    <row r="350" spans="1:12">
      <c r="A350" s="164">
        <v>285</v>
      </c>
      <c r="B350" s="165">
        <v>857000</v>
      </c>
      <c r="C350" s="166">
        <v>860000</v>
      </c>
      <c r="D350" s="166">
        <v>96710</v>
      </c>
      <c r="E350" s="166">
        <v>89270</v>
      </c>
      <c r="F350" s="166">
        <v>81840</v>
      </c>
      <c r="G350" s="166">
        <v>75370</v>
      </c>
      <c r="H350" s="166">
        <v>68910</v>
      </c>
      <c r="I350" s="166">
        <v>62440</v>
      </c>
      <c r="J350" s="166">
        <v>55970</v>
      </c>
      <c r="K350" s="166">
        <v>49510</v>
      </c>
      <c r="L350" s="167">
        <v>317800</v>
      </c>
    </row>
    <row r="351" spans="1:12">
      <c r="A351" s="164"/>
      <c r="B351" s="165"/>
      <c r="C351" s="166"/>
      <c r="D351" s="166"/>
      <c r="E351" s="166"/>
      <c r="F351" s="166"/>
      <c r="G351" s="166"/>
      <c r="H351" s="166"/>
      <c r="I351" s="166"/>
      <c r="J351" s="166"/>
      <c r="K351" s="166"/>
      <c r="L351" s="167"/>
    </row>
    <row r="352" spans="1:12">
      <c r="A352" s="164">
        <v>286</v>
      </c>
      <c r="B352" s="165">
        <v>860000</v>
      </c>
      <c r="C352" s="166">
        <v>863000</v>
      </c>
      <c r="D352" s="166">
        <v>97370</v>
      </c>
      <c r="E352" s="166">
        <v>89940</v>
      </c>
      <c r="F352" s="166">
        <v>82500</v>
      </c>
      <c r="G352" s="166">
        <v>75950</v>
      </c>
      <c r="H352" s="166">
        <v>69490</v>
      </c>
      <c r="I352" s="166">
        <v>63030</v>
      </c>
      <c r="J352" s="166">
        <v>56550</v>
      </c>
      <c r="K352" s="166">
        <v>50090</v>
      </c>
      <c r="L352" s="167">
        <v>319400</v>
      </c>
    </row>
    <row r="353" spans="1:12">
      <c r="A353" s="164">
        <v>287</v>
      </c>
      <c r="B353" s="165">
        <v>863000</v>
      </c>
      <c r="C353" s="166">
        <v>866000</v>
      </c>
      <c r="D353" s="166">
        <v>98050</v>
      </c>
      <c r="E353" s="166">
        <v>90600</v>
      </c>
      <c r="F353" s="166">
        <v>83170</v>
      </c>
      <c r="G353" s="166">
        <v>76530</v>
      </c>
      <c r="H353" s="166">
        <v>70070</v>
      </c>
      <c r="I353" s="166">
        <v>63610</v>
      </c>
      <c r="J353" s="166">
        <v>57140</v>
      </c>
      <c r="K353" s="166">
        <v>50670</v>
      </c>
      <c r="L353" s="167">
        <v>320900</v>
      </c>
    </row>
    <row r="354" spans="1:12">
      <c r="A354" s="164">
        <v>288</v>
      </c>
      <c r="B354" s="165">
        <v>866000</v>
      </c>
      <c r="C354" s="166">
        <v>869000</v>
      </c>
      <c r="D354" s="166">
        <v>98710</v>
      </c>
      <c r="E354" s="166">
        <v>91280</v>
      </c>
      <c r="F354" s="166">
        <v>83840</v>
      </c>
      <c r="G354" s="166">
        <v>77120</v>
      </c>
      <c r="H354" s="166">
        <v>70650</v>
      </c>
      <c r="I354" s="166">
        <v>64190</v>
      </c>
      <c r="J354" s="166">
        <v>57720</v>
      </c>
      <c r="K354" s="166">
        <v>51250</v>
      </c>
      <c r="L354" s="167">
        <v>322400</v>
      </c>
    </row>
    <row r="355" spans="1:12">
      <c r="A355" s="164">
        <v>289</v>
      </c>
      <c r="B355" s="165">
        <v>869000</v>
      </c>
      <c r="C355" s="166">
        <v>872000</v>
      </c>
      <c r="D355" s="166">
        <v>99380</v>
      </c>
      <c r="E355" s="166">
        <v>91940</v>
      </c>
      <c r="F355" s="166">
        <v>84510</v>
      </c>
      <c r="G355" s="166">
        <v>77700</v>
      </c>
      <c r="H355" s="166">
        <v>71240</v>
      </c>
      <c r="I355" s="166">
        <v>64770</v>
      </c>
      <c r="J355" s="166">
        <v>58300</v>
      </c>
      <c r="K355" s="166">
        <v>51840</v>
      </c>
      <c r="L355" s="167">
        <v>324000</v>
      </c>
    </row>
    <row r="356" spans="1:12">
      <c r="A356" s="164">
        <v>290</v>
      </c>
      <c r="B356" s="165">
        <v>872000</v>
      </c>
      <c r="C356" s="166">
        <v>875000</v>
      </c>
      <c r="D356" s="166">
        <v>100050</v>
      </c>
      <c r="E356" s="166">
        <v>92610</v>
      </c>
      <c r="F356" s="166">
        <v>85180</v>
      </c>
      <c r="G356" s="166">
        <v>78280</v>
      </c>
      <c r="H356" s="166">
        <v>71820</v>
      </c>
      <c r="I356" s="166">
        <v>65350</v>
      </c>
      <c r="J356" s="166">
        <v>58880</v>
      </c>
      <c r="K356" s="166">
        <v>52420</v>
      </c>
      <c r="L356" s="167">
        <v>325600</v>
      </c>
    </row>
    <row r="357" spans="1:12">
      <c r="A357" s="164"/>
      <c r="B357" s="165"/>
      <c r="C357" s="166"/>
      <c r="D357" s="166"/>
      <c r="E357" s="166"/>
      <c r="F357" s="166"/>
      <c r="G357" s="166"/>
      <c r="H357" s="166"/>
      <c r="I357" s="166"/>
      <c r="J357" s="166"/>
      <c r="K357" s="166"/>
      <c r="L357" s="167"/>
    </row>
    <row r="358" spans="1:12">
      <c r="A358" s="164">
        <v>291</v>
      </c>
      <c r="B358" s="165">
        <v>875000</v>
      </c>
      <c r="C358" s="166">
        <v>878000</v>
      </c>
      <c r="D358" s="166">
        <v>100720</v>
      </c>
      <c r="E358" s="166">
        <v>93290</v>
      </c>
      <c r="F358" s="166">
        <v>85850</v>
      </c>
      <c r="G358" s="166">
        <v>78860</v>
      </c>
      <c r="H358" s="166">
        <v>72400</v>
      </c>
      <c r="I358" s="166">
        <v>65940</v>
      </c>
      <c r="J358" s="166">
        <v>59460</v>
      </c>
      <c r="K358" s="166">
        <v>53000</v>
      </c>
      <c r="L358" s="167">
        <v>327100</v>
      </c>
    </row>
    <row r="359" spans="1:12">
      <c r="A359" s="164">
        <v>292</v>
      </c>
      <c r="B359" s="165">
        <v>878000</v>
      </c>
      <c r="C359" s="166">
        <v>881000</v>
      </c>
      <c r="D359" s="166">
        <v>101390</v>
      </c>
      <c r="E359" s="166">
        <v>93950</v>
      </c>
      <c r="F359" s="166">
        <v>86520</v>
      </c>
      <c r="G359" s="166">
        <v>79440</v>
      </c>
      <c r="H359" s="166">
        <v>72980</v>
      </c>
      <c r="I359" s="166">
        <v>66520</v>
      </c>
      <c r="J359" s="166">
        <v>60050</v>
      </c>
      <c r="K359" s="166">
        <v>53580</v>
      </c>
      <c r="L359" s="167">
        <v>328700</v>
      </c>
    </row>
    <row r="360" spans="1:12">
      <c r="A360" s="164">
        <v>293</v>
      </c>
      <c r="B360" s="165">
        <v>881000</v>
      </c>
      <c r="C360" s="166">
        <v>884000</v>
      </c>
      <c r="D360" s="166">
        <v>102060</v>
      </c>
      <c r="E360" s="166">
        <v>94630</v>
      </c>
      <c r="F360" s="166">
        <v>87180</v>
      </c>
      <c r="G360" s="166">
        <v>80030</v>
      </c>
      <c r="H360" s="166">
        <v>73560</v>
      </c>
      <c r="I360" s="166">
        <v>67100</v>
      </c>
      <c r="J360" s="166">
        <v>60630</v>
      </c>
      <c r="K360" s="166">
        <v>54160</v>
      </c>
      <c r="L360" s="167">
        <v>330200</v>
      </c>
    </row>
    <row r="361" spans="1:12">
      <c r="A361" s="164">
        <v>294</v>
      </c>
      <c r="B361" s="165">
        <v>884000</v>
      </c>
      <c r="C361" s="166">
        <v>887000</v>
      </c>
      <c r="D361" s="166">
        <v>102720</v>
      </c>
      <c r="E361" s="166">
        <v>95290</v>
      </c>
      <c r="F361" s="166">
        <v>87860</v>
      </c>
      <c r="G361" s="166">
        <v>80610</v>
      </c>
      <c r="H361" s="166">
        <v>74150</v>
      </c>
      <c r="I361" s="166">
        <v>67680</v>
      </c>
      <c r="J361" s="166">
        <v>61210</v>
      </c>
      <c r="K361" s="166">
        <v>54750</v>
      </c>
      <c r="L361" s="167">
        <v>331700</v>
      </c>
    </row>
    <row r="362" spans="1:12">
      <c r="A362" s="164">
        <v>295</v>
      </c>
      <c r="B362" s="165">
        <v>887000</v>
      </c>
      <c r="C362" s="166">
        <v>890000</v>
      </c>
      <c r="D362" s="166">
        <v>103400</v>
      </c>
      <c r="E362" s="166">
        <v>95960</v>
      </c>
      <c r="F362" s="166">
        <v>88520</v>
      </c>
      <c r="G362" s="166">
        <v>81190</v>
      </c>
      <c r="H362" s="166">
        <v>74730</v>
      </c>
      <c r="I362" s="166">
        <v>68260</v>
      </c>
      <c r="J362" s="166">
        <v>61790</v>
      </c>
      <c r="K362" s="166">
        <v>55330</v>
      </c>
      <c r="L362" s="167">
        <v>333300</v>
      </c>
    </row>
    <row r="363" spans="1:12" ht="14.25" thickBot="1">
      <c r="A363" s="164"/>
      <c r="B363" s="171"/>
      <c r="C363" s="172"/>
      <c r="D363" s="172"/>
      <c r="E363" s="172"/>
      <c r="F363" s="172"/>
      <c r="G363" s="172"/>
      <c r="H363" s="172"/>
      <c r="I363" s="172"/>
      <c r="J363" s="172"/>
      <c r="K363" s="172"/>
      <c r="L363" s="173"/>
    </row>
    <row r="364" spans="1:12">
      <c r="A364" s="164">
        <v>296</v>
      </c>
      <c r="B364" s="165">
        <v>890000</v>
      </c>
      <c r="C364" s="166">
        <v>893000</v>
      </c>
      <c r="D364" s="166">
        <v>104070</v>
      </c>
      <c r="E364" s="166">
        <v>96630</v>
      </c>
      <c r="F364" s="166">
        <v>89190</v>
      </c>
      <c r="G364" s="166">
        <v>81770</v>
      </c>
      <c r="H364" s="166">
        <v>75310</v>
      </c>
      <c r="I364" s="166">
        <v>68850</v>
      </c>
      <c r="J364" s="166">
        <v>62370</v>
      </c>
      <c r="K364" s="166">
        <v>55910</v>
      </c>
      <c r="L364" s="167">
        <v>334800</v>
      </c>
    </row>
    <row r="365" spans="1:12">
      <c r="A365" s="164">
        <v>297</v>
      </c>
      <c r="B365" s="165">
        <v>893000</v>
      </c>
      <c r="C365" s="166">
        <v>896000</v>
      </c>
      <c r="D365" s="166">
        <v>104730</v>
      </c>
      <c r="E365" s="166">
        <v>97300</v>
      </c>
      <c r="F365" s="166">
        <v>89860</v>
      </c>
      <c r="G365" s="166">
        <v>82430</v>
      </c>
      <c r="H365" s="166">
        <v>75890</v>
      </c>
      <c r="I365" s="166">
        <v>69430</v>
      </c>
      <c r="J365" s="166">
        <v>62950</v>
      </c>
      <c r="K365" s="166">
        <v>56490</v>
      </c>
      <c r="L365" s="167">
        <v>336400</v>
      </c>
    </row>
    <row r="366" spans="1:12">
      <c r="A366" s="164">
        <v>298</v>
      </c>
      <c r="B366" s="165">
        <v>896000</v>
      </c>
      <c r="C366" s="166">
        <v>899000</v>
      </c>
      <c r="D366" s="166">
        <v>105410</v>
      </c>
      <c r="E366" s="166">
        <v>97960</v>
      </c>
      <c r="F366" s="166">
        <v>90530</v>
      </c>
      <c r="G366" s="166">
        <v>83100</v>
      </c>
      <c r="H366" s="166">
        <v>76470</v>
      </c>
      <c r="I366" s="166">
        <v>70010</v>
      </c>
      <c r="J366" s="166">
        <v>63540</v>
      </c>
      <c r="K366" s="166">
        <v>57070</v>
      </c>
      <c r="L366" s="167">
        <v>338000</v>
      </c>
    </row>
    <row r="367" spans="1:12">
      <c r="A367" s="164">
        <v>299</v>
      </c>
      <c r="B367" s="165">
        <v>899000</v>
      </c>
      <c r="C367" s="166">
        <v>902000</v>
      </c>
      <c r="D367" s="166">
        <v>106070</v>
      </c>
      <c r="E367" s="166">
        <v>98640</v>
      </c>
      <c r="F367" s="166">
        <v>91210</v>
      </c>
      <c r="G367" s="166">
        <v>83760</v>
      </c>
      <c r="H367" s="166">
        <v>77050</v>
      </c>
      <c r="I367" s="166">
        <v>70590</v>
      </c>
      <c r="J367" s="166">
        <v>64120</v>
      </c>
      <c r="K367" s="166">
        <v>57660</v>
      </c>
      <c r="L367" s="167">
        <v>339500</v>
      </c>
    </row>
    <row r="368" spans="1:12">
      <c r="A368" s="164">
        <v>300</v>
      </c>
      <c r="B368" s="165">
        <v>902000</v>
      </c>
      <c r="C368" s="166">
        <v>905000</v>
      </c>
      <c r="D368" s="166">
        <v>106750</v>
      </c>
      <c r="E368" s="166">
        <v>99300</v>
      </c>
      <c r="F368" s="166">
        <v>91870</v>
      </c>
      <c r="G368" s="166">
        <v>84440</v>
      </c>
      <c r="H368" s="166">
        <v>77640</v>
      </c>
      <c r="I368" s="166">
        <v>71170</v>
      </c>
      <c r="J368" s="166">
        <v>64700</v>
      </c>
      <c r="K368" s="166">
        <v>58240</v>
      </c>
      <c r="L368" s="167">
        <v>341000</v>
      </c>
    </row>
    <row r="369" spans="1:12">
      <c r="A369" s="164"/>
      <c r="B369" s="165"/>
      <c r="C369" s="166"/>
      <c r="D369" s="166"/>
      <c r="E369" s="166"/>
      <c r="F369" s="166"/>
      <c r="G369" s="166"/>
      <c r="H369" s="166"/>
      <c r="I369" s="166"/>
      <c r="J369" s="166"/>
      <c r="K369" s="166"/>
      <c r="L369" s="167"/>
    </row>
    <row r="370" spans="1:12">
      <c r="A370" s="164">
        <v>301</v>
      </c>
      <c r="B370" s="165">
        <v>905000</v>
      </c>
      <c r="C370" s="166">
        <v>908000</v>
      </c>
      <c r="D370" s="166">
        <v>107410</v>
      </c>
      <c r="E370" s="166">
        <v>99980</v>
      </c>
      <c r="F370" s="166">
        <v>92540</v>
      </c>
      <c r="G370" s="166">
        <v>85100</v>
      </c>
      <c r="H370" s="166">
        <v>78220</v>
      </c>
      <c r="I370" s="166">
        <v>71760</v>
      </c>
      <c r="J370" s="166">
        <v>65280</v>
      </c>
      <c r="K370" s="166">
        <v>58820</v>
      </c>
      <c r="L370" s="167">
        <v>342500</v>
      </c>
    </row>
    <row r="371" spans="1:12">
      <c r="A371" s="164">
        <v>302</v>
      </c>
      <c r="B371" s="165">
        <v>908000</v>
      </c>
      <c r="C371" s="166">
        <v>911000</v>
      </c>
      <c r="D371" s="166">
        <v>108080</v>
      </c>
      <c r="E371" s="166">
        <v>100650</v>
      </c>
      <c r="F371" s="166">
        <v>93210</v>
      </c>
      <c r="G371" s="166">
        <v>85770</v>
      </c>
      <c r="H371" s="166">
        <v>78800</v>
      </c>
      <c r="I371" s="166">
        <v>72340</v>
      </c>
      <c r="J371" s="166">
        <v>65860</v>
      </c>
      <c r="K371" s="166">
        <v>59400</v>
      </c>
      <c r="L371" s="167">
        <v>344100</v>
      </c>
    </row>
    <row r="372" spans="1:12">
      <c r="A372" s="164">
        <v>303</v>
      </c>
      <c r="B372" s="165">
        <v>911000</v>
      </c>
      <c r="C372" s="166">
        <v>914000</v>
      </c>
      <c r="D372" s="166">
        <v>108750</v>
      </c>
      <c r="E372" s="166">
        <v>101310</v>
      </c>
      <c r="F372" s="166">
        <v>93880</v>
      </c>
      <c r="G372" s="166">
        <v>86440</v>
      </c>
      <c r="H372" s="166">
        <v>79380</v>
      </c>
      <c r="I372" s="166">
        <v>72920</v>
      </c>
      <c r="J372" s="166">
        <v>66450</v>
      </c>
      <c r="K372" s="166">
        <v>59980</v>
      </c>
      <c r="L372" s="167">
        <v>345600</v>
      </c>
    </row>
    <row r="373" spans="1:12">
      <c r="A373" s="164">
        <v>304</v>
      </c>
      <c r="B373" s="165">
        <v>914000</v>
      </c>
      <c r="C373" s="166">
        <v>917000</v>
      </c>
      <c r="D373" s="166">
        <v>109420</v>
      </c>
      <c r="E373" s="166">
        <v>101990</v>
      </c>
      <c r="F373" s="166">
        <v>94540</v>
      </c>
      <c r="G373" s="166">
        <v>87110</v>
      </c>
      <c r="H373" s="166">
        <v>79960</v>
      </c>
      <c r="I373" s="166">
        <v>73500</v>
      </c>
      <c r="J373" s="166">
        <v>67030</v>
      </c>
      <c r="K373" s="166">
        <v>60570</v>
      </c>
      <c r="L373" s="167">
        <v>347200</v>
      </c>
    </row>
    <row r="374" spans="1:12">
      <c r="A374" s="164">
        <v>305</v>
      </c>
      <c r="B374" s="165">
        <v>917000</v>
      </c>
      <c r="C374" s="166">
        <v>920000</v>
      </c>
      <c r="D374" s="166">
        <v>110090</v>
      </c>
      <c r="E374" s="166">
        <v>102650</v>
      </c>
      <c r="F374" s="166">
        <v>95220</v>
      </c>
      <c r="G374" s="166">
        <v>87790</v>
      </c>
      <c r="H374" s="166">
        <v>80550</v>
      </c>
      <c r="I374" s="166">
        <v>74080</v>
      </c>
      <c r="J374" s="166">
        <v>67610</v>
      </c>
      <c r="K374" s="166">
        <v>61150</v>
      </c>
      <c r="L374" s="167">
        <v>348800</v>
      </c>
    </row>
    <row r="375" spans="1:12">
      <c r="A375" s="164"/>
      <c r="B375" s="165"/>
      <c r="C375" s="166"/>
      <c r="D375" s="166"/>
      <c r="E375" s="166"/>
      <c r="F375" s="166"/>
      <c r="G375" s="166"/>
      <c r="H375" s="166"/>
      <c r="I375" s="166"/>
      <c r="J375" s="166"/>
      <c r="K375" s="166"/>
      <c r="L375" s="167"/>
    </row>
    <row r="376" spans="1:12">
      <c r="A376" s="164">
        <v>306</v>
      </c>
      <c r="B376" s="165">
        <v>920000</v>
      </c>
      <c r="C376" s="166">
        <v>923000</v>
      </c>
      <c r="D376" s="166">
        <v>110760</v>
      </c>
      <c r="E376" s="166">
        <v>103330</v>
      </c>
      <c r="F376" s="166">
        <v>95880</v>
      </c>
      <c r="G376" s="166">
        <v>88450</v>
      </c>
      <c r="H376" s="166">
        <v>81130</v>
      </c>
      <c r="I376" s="166">
        <v>74670</v>
      </c>
      <c r="J376" s="166">
        <v>68190</v>
      </c>
      <c r="K376" s="166">
        <v>61730</v>
      </c>
      <c r="L376" s="167">
        <v>350300</v>
      </c>
    </row>
    <row r="377" spans="1:12">
      <c r="A377" s="164">
        <v>307</v>
      </c>
      <c r="B377" s="165">
        <v>923000</v>
      </c>
      <c r="C377" s="166">
        <v>926000</v>
      </c>
      <c r="D377" s="166">
        <v>111430</v>
      </c>
      <c r="E377" s="166">
        <v>103990</v>
      </c>
      <c r="F377" s="166">
        <v>96560</v>
      </c>
      <c r="G377" s="166">
        <v>89120</v>
      </c>
      <c r="H377" s="166">
        <v>81710</v>
      </c>
      <c r="I377" s="166">
        <v>75250</v>
      </c>
      <c r="J377" s="166">
        <v>68770</v>
      </c>
      <c r="K377" s="166">
        <v>62310</v>
      </c>
      <c r="L377" s="167">
        <v>351800</v>
      </c>
    </row>
    <row r="378" spans="1:12">
      <c r="A378" s="164">
        <v>308</v>
      </c>
      <c r="B378" s="165">
        <v>926000</v>
      </c>
      <c r="C378" s="166">
        <v>929000</v>
      </c>
      <c r="D378" s="166">
        <v>112100</v>
      </c>
      <c r="E378" s="166">
        <v>104660</v>
      </c>
      <c r="F378" s="166">
        <v>97230</v>
      </c>
      <c r="G378" s="166">
        <v>89790</v>
      </c>
      <c r="H378" s="166">
        <v>82350</v>
      </c>
      <c r="I378" s="166">
        <v>75830</v>
      </c>
      <c r="J378" s="166">
        <v>69360</v>
      </c>
      <c r="K378" s="166">
        <v>62890</v>
      </c>
      <c r="L378" s="167">
        <v>353400</v>
      </c>
    </row>
    <row r="379" spans="1:12">
      <c r="A379" s="164">
        <v>309</v>
      </c>
      <c r="B379" s="165">
        <v>929000</v>
      </c>
      <c r="C379" s="166">
        <v>932000</v>
      </c>
      <c r="D379" s="166">
        <v>112770</v>
      </c>
      <c r="E379" s="166">
        <v>105330</v>
      </c>
      <c r="F379" s="166">
        <v>97890</v>
      </c>
      <c r="G379" s="166">
        <v>90460</v>
      </c>
      <c r="H379" s="166">
        <v>83020</v>
      </c>
      <c r="I379" s="166">
        <v>76410</v>
      </c>
      <c r="J379" s="166">
        <v>69940</v>
      </c>
      <c r="K379" s="166">
        <v>63480</v>
      </c>
      <c r="L379" s="167">
        <v>354900</v>
      </c>
    </row>
    <row r="380" spans="1:12">
      <c r="A380" s="164">
        <v>310</v>
      </c>
      <c r="B380" s="165">
        <v>932000</v>
      </c>
      <c r="C380" s="166">
        <v>935000</v>
      </c>
      <c r="D380" s="166">
        <v>113430</v>
      </c>
      <c r="E380" s="166">
        <v>106000</v>
      </c>
      <c r="F380" s="166">
        <v>98570</v>
      </c>
      <c r="G380" s="166">
        <v>91120</v>
      </c>
      <c r="H380" s="166">
        <v>83690</v>
      </c>
      <c r="I380" s="166">
        <v>76990</v>
      </c>
      <c r="J380" s="166">
        <v>70520</v>
      </c>
      <c r="K380" s="166">
        <v>64060</v>
      </c>
      <c r="L380" s="167">
        <v>356500</v>
      </c>
    </row>
    <row r="381" spans="1:12">
      <c r="A381" s="164"/>
      <c r="B381" s="165"/>
      <c r="C381" s="166"/>
      <c r="D381" s="166"/>
      <c r="E381" s="166"/>
      <c r="F381" s="166"/>
      <c r="G381" s="166"/>
      <c r="H381" s="166"/>
      <c r="I381" s="166"/>
      <c r="J381" s="166"/>
      <c r="K381" s="166"/>
      <c r="L381" s="167"/>
    </row>
    <row r="382" spans="1:12">
      <c r="A382" s="164">
        <v>311</v>
      </c>
      <c r="B382" s="165">
        <v>935000</v>
      </c>
      <c r="C382" s="166">
        <v>938000</v>
      </c>
      <c r="D382" s="166">
        <v>114110</v>
      </c>
      <c r="E382" s="166">
        <v>106670</v>
      </c>
      <c r="F382" s="166">
        <v>99230</v>
      </c>
      <c r="G382" s="166">
        <v>91800</v>
      </c>
      <c r="H382" s="166">
        <v>84360</v>
      </c>
      <c r="I382" s="166">
        <v>77580</v>
      </c>
      <c r="J382" s="166">
        <v>71100</v>
      </c>
      <c r="K382" s="166">
        <v>64640</v>
      </c>
      <c r="L382" s="167">
        <v>358100</v>
      </c>
    </row>
    <row r="383" spans="1:12">
      <c r="A383" s="164">
        <v>312</v>
      </c>
      <c r="B383" s="165">
        <v>938000</v>
      </c>
      <c r="C383" s="166">
        <v>941000</v>
      </c>
      <c r="D383" s="166">
        <v>114770</v>
      </c>
      <c r="E383" s="166">
        <v>107340</v>
      </c>
      <c r="F383" s="166">
        <v>99900</v>
      </c>
      <c r="G383" s="166">
        <v>92460</v>
      </c>
      <c r="H383" s="166">
        <v>85030</v>
      </c>
      <c r="I383" s="166">
        <v>78160</v>
      </c>
      <c r="J383" s="166">
        <v>71680</v>
      </c>
      <c r="K383" s="166">
        <v>65220</v>
      </c>
      <c r="L383" s="167">
        <v>359600</v>
      </c>
    </row>
    <row r="384" spans="1:12">
      <c r="A384" s="164">
        <v>313</v>
      </c>
      <c r="B384" s="165">
        <v>941000</v>
      </c>
      <c r="C384" s="166">
        <v>944000</v>
      </c>
      <c r="D384" s="166">
        <v>115440</v>
      </c>
      <c r="E384" s="166">
        <v>108010</v>
      </c>
      <c r="F384" s="166">
        <v>100570</v>
      </c>
      <c r="G384" s="166">
        <v>93140</v>
      </c>
      <c r="H384" s="166">
        <v>85700</v>
      </c>
      <c r="I384" s="166">
        <v>78740</v>
      </c>
      <c r="J384" s="166">
        <v>72270</v>
      </c>
      <c r="K384" s="166">
        <v>65800</v>
      </c>
      <c r="L384" s="167">
        <v>361100</v>
      </c>
    </row>
    <row r="385" spans="1:12">
      <c r="A385" s="164">
        <v>314</v>
      </c>
      <c r="B385" s="165">
        <v>944000</v>
      </c>
      <c r="C385" s="166">
        <v>947000</v>
      </c>
      <c r="D385" s="166">
        <v>116110</v>
      </c>
      <c r="E385" s="166">
        <v>108680</v>
      </c>
      <c r="F385" s="166">
        <v>101240</v>
      </c>
      <c r="G385" s="166">
        <v>93800</v>
      </c>
      <c r="H385" s="166">
        <v>86370</v>
      </c>
      <c r="I385" s="166">
        <v>79320</v>
      </c>
      <c r="J385" s="166">
        <v>72850</v>
      </c>
      <c r="K385" s="166">
        <v>66390</v>
      </c>
      <c r="L385" s="167">
        <v>362700</v>
      </c>
    </row>
    <row r="386" spans="1:12">
      <c r="A386" s="164">
        <v>315</v>
      </c>
      <c r="B386" s="165">
        <v>947000</v>
      </c>
      <c r="C386" s="166">
        <v>950000</v>
      </c>
      <c r="D386" s="166">
        <v>116780</v>
      </c>
      <c r="E386" s="166">
        <v>109350</v>
      </c>
      <c r="F386" s="166">
        <v>101910</v>
      </c>
      <c r="G386" s="166">
        <v>94470</v>
      </c>
      <c r="H386" s="166">
        <v>87040</v>
      </c>
      <c r="I386" s="166">
        <v>79900</v>
      </c>
      <c r="J386" s="166">
        <v>73430</v>
      </c>
      <c r="K386" s="166">
        <v>66970</v>
      </c>
      <c r="L386" s="167">
        <v>364200</v>
      </c>
    </row>
    <row r="387" spans="1:12">
      <c r="A387" s="164"/>
      <c r="B387" s="165"/>
      <c r="C387" s="166"/>
      <c r="D387" s="166"/>
      <c r="E387" s="166"/>
      <c r="F387" s="166"/>
      <c r="G387" s="166"/>
      <c r="H387" s="166"/>
      <c r="I387" s="166"/>
      <c r="J387" s="166"/>
      <c r="K387" s="166"/>
      <c r="L387" s="167"/>
    </row>
    <row r="388" spans="1:12">
      <c r="A388" s="164">
        <v>316</v>
      </c>
      <c r="B388" s="165">
        <v>950000</v>
      </c>
      <c r="C388" s="166">
        <v>953000</v>
      </c>
      <c r="D388" s="166">
        <v>117460</v>
      </c>
      <c r="E388" s="166">
        <v>110010</v>
      </c>
      <c r="F388" s="166">
        <v>102580</v>
      </c>
      <c r="G388" s="166">
        <v>95150</v>
      </c>
      <c r="H388" s="166">
        <v>87700</v>
      </c>
      <c r="I388" s="166">
        <v>80490</v>
      </c>
      <c r="J388" s="166">
        <v>74010</v>
      </c>
      <c r="K388" s="166">
        <v>67550</v>
      </c>
      <c r="L388" s="167">
        <v>365700</v>
      </c>
    </row>
    <row r="389" spans="1:12">
      <c r="A389" s="164">
        <v>317</v>
      </c>
      <c r="B389" s="165">
        <v>953000</v>
      </c>
      <c r="C389" s="166">
        <v>956000</v>
      </c>
      <c r="D389" s="166">
        <v>118120</v>
      </c>
      <c r="E389" s="166">
        <v>110690</v>
      </c>
      <c r="F389" s="166">
        <v>103240</v>
      </c>
      <c r="G389" s="166">
        <v>95810</v>
      </c>
      <c r="H389" s="166">
        <v>88380</v>
      </c>
      <c r="I389" s="166">
        <v>81070</v>
      </c>
      <c r="J389" s="166">
        <v>74590</v>
      </c>
      <c r="K389" s="166">
        <v>68130</v>
      </c>
      <c r="L389" s="167">
        <v>367400</v>
      </c>
    </row>
    <row r="390" spans="1:12">
      <c r="A390" s="164">
        <v>318</v>
      </c>
      <c r="B390" s="165">
        <v>956000</v>
      </c>
      <c r="C390" s="166">
        <v>959000</v>
      </c>
      <c r="D390" s="166">
        <v>118790</v>
      </c>
      <c r="E390" s="166">
        <v>111350</v>
      </c>
      <c r="F390" s="166">
        <v>103920</v>
      </c>
      <c r="G390" s="166">
        <v>96480</v>
      </c>
      <c r="H390" s="166">
        <v>89040</v>
      </c>
      <c r="I390" s="166">
        <v>81650</v>
      </c>
      <c r="J390" s="166">
        <v>75180</v>
      </c>
      <c r="K390" s="166">
        <v>68710</v>
      </c>
      <c r="L390" s="167">
        <v>368900</v>
      </c>
    </row>
    <row r="391" spans="1:12">
      <c r="A391" s="164">
        <v>319</v>
      </c>
      <c r="B391" s="165">
        <v>959000</v>
      </c>
      <c r="C391" s="166">
        <v>962000</v>
      </c>
      <c r="D391" s="166">
        <v>119460</v>
      </c>
      <c r="E391" s="166">
        <v>112020</v>
      </c>
      <c r="F391" s="166">
        <v>104590</v>
      </c>
      <c r="G391" s="166">
        <v>97150</v>
      </c>
      <c r="H391" s="166">
        <v>89720</v>
      </c>
      <c r="I391" s="166">
        <v>82280</v>
      </c>
      <c r="J391" s="166">
        <v>75760</v>
      </c>
      <c r="K391" s="166">
        <v>69300</v>
      </c>
      <c r="L391" s="167">
        <v>370400</v>
      </c>
    </row>
    <row r="392" spans="1:12">
      <c r="A392" s="164">
        <v>320</v>
      </c>
      <c r="B392" s="165">
        <v>962000</v>
      </c>
      <c r="C392" s="166">
        <v>965000</v>
      </c>
      <c r="D392" s="166">
        <v>120130</v>
      </c>
      <c r="E392" s="166">
        <v>112690</v>
      </c>
      <c r="F392" s="166">
        <v>105250</v>
      </c>
      <c r="G392" s="166">
        <v>97820</v>
      </c>
      <c r="H392" s="166">
        <v>90380</v>
      </c>
      <c r="I392" s="166">
        <v>82950</v>
      </c>
      <c r="J392" s="166">
        <v>76340</v>
      </c>
      <c r="K392" s="166">
        <v>69880</v>
      </c>
      <c r="L392" s="167">
        <v>372000</v>
      </c>
    </row>
    <row r="393" spans="1:12">
      <c r="A393" s="164"/>
      <c r="B393" s="165"/>
      <c r="C393" s="166"/>
      <c r="D393" s="166"/>
      <c r="E393" s="166"/>
      <c r="F393" s="166"/>
      <c r="G393" s="166"/>
      <c r="H393" s="166"/>
      <c r="I393" s="166"/>
      <c r="J393" s="166"/>
      <c r="K393" s="166"/>
      <c r="L393" s="167"/>
    </row>
    <row r="394" spans="1:12">
      <c r="A394" s="164">
        <v>321</v>
      </c>
      <c r="B394" s="165">
        <v>965000</v>
      </c>
      <c r="C394" s="166">
        <v>968000</v>
      </c>
      <c r="D394" s="166">
        <v>120790</v>
      </c>
      <c r="E394" s="166">
        <v>113360</v>
      </c>
      <c r="F394" s="166">
        <v>105930</v>
      </c>
      <c r="G394" s="166">
        <v>98490</v>
      </c>
      <c r="H394" s="166">
        <v>91050</v>
      </c>
      <c r="I394" s="166">
        <v>83620</v>
      </c>
      <c r="J394" s="166">
        <v>76920</v>
      </c>
      <c r="K394" s="166">
        <v>70460</v>
      </c>
      <c r="L394" s="167">
        <v>373500</v>
      </c>
    </row>
    <row r="395" spans="1:12">
      <c r="A395" s="164">
        <v>322</v>
      </c>
      <c r="B395" s="165">
        <v>968000</v>
      </c>
      <c r="C395" s="166">
        <v>971000</v>
      </c>
      <c r="D395" s="166">
        <v>121470</v>
      </c>
      <c r="E395" s="166">
        <v>114040</v>
      </c>
      <c r="F395" s="166">
        <v>106590</v>
      </c>
      <c r="G395" s="166">
        <v>99160</v>
      </c>
      <c r="H395" s="166">
        <v>91730</v>
      </c>
      <c r="I395" s="166">
        <v>84280</v>
      </c>
      <c r="J395" s="166">
        <v>77500</v>
      </c>
      <c r="K395" s="166">
        <v>71040</v>
      </c>
      <c r="L395" s="167">
        <v>375000</v>
      </c>
    </row>
    <row r="396" spans="1:12">
      <c r="A396" s="164">
        <v>323</v>
      </c>
      <c r="B396" s="165">
        <v>971000</v>
      </c>
      <c r="C396" s="166">
        <v>974000</v>
      </c>
      <c r="D396" s="166">
        <v>122190</v>
      </c>
      <c r="E396" s="166">
        <v>114700</v>
      </c>
      <c r="F396" s="166">
        <v>107270</v>
      </c>
      <c r="G396" s="166">
        <v>99820</v>
      </c>
      <c r="H396" s="166">
        <v>92390</v>
      </c>
      <c r="I396" s="166">
        <v>84960</v>
      </c>
      <c r="J396" s="166">
        <v>78090</v>
      </c>
      <c r="K396" s="166">
        <v>71620</v>
      </c>
      <c r="L396" s="167">
        <v>376500</v>
      </c>
    </row>
    <row r="397" spans="1:12">
      <c r="A397" s="164">
        <v>324</v>
      </c>
      <c r="B397" s="165">
        <v>974000</v>
      </c>
      <c r="C397" s="166">
        <v>977000</v>
      </c>
      <c r="D397" s="166">
        <v>123150</v>
      </c>
      <c r="E397" s="166">
        <v>115370</v>
      </c>
      <c r="F397" s="166">
        <v>107930</v>
      </c>
      <c r="G397" s="166">
        <v>100500</v>
      </c>
      <c r="H397" s="166">
        <v>93060</v>
      </c>
      <c r="I397" s="166">
        <v>85620</v>
      </c>
      <c r="J397" s="166">
        <v>78670</v>
      </c>
      <c r="K397" s="166">
        <v>72210</v>
      </c>
      <c r="L397" s="167">
        <v>378200</v>
      </c>
    </row>
    <row r="398" spans="1:12">
      <c r="A398" s="164">
        <v>325</v>
      </c>
      <c r="B398" s="165">
        <v>977000</v>
      </c>
      <c r="C398" s="166">
        <v>980000</v>
      </c>
      <c r="D398" s="166">
        <v>124110</v>
      </c>
      <c r="E398" s="166">
        <v>116040</v>
      </c>
      <c r="F398" s="166">
        <v>108600</v>
      </c>
      <c r="G398" s="166">
        <v>101170</v>
      </c>
      <c r="H398" s="166">
        <v>93730</v>
      </c>
      <c r="I398" s="166">
        <v>86290</v>
      </c>
      <c r="J398" s="166">
        <v>79250</v>
      </c>
      <c r="K398" s="166">
        <v>72790</v>
      </c>
      <c r="L398" s="167">
        <v>379700</v>
      </c>
    </row>
    <row r="399" spans="1:12">
      <c r="A399" s="164"/>
      <c r="B399" s="165"/>
      <c r="C399" s="166"/>
      <c r="D399" s="166"/>
      <c r="E399" s="166"/>
      <c r="F399" s="166"/>
      <c r="G399" s="166"/>
      <c r="H399" s="166"/>
      <c r="I399" s="166"/>
      <c r="J399" s="166"/>
      <c r="K399" s="166"/>
      <c r="L399" s="167"/>
    </row>
    <row r="400" spans="1:12">
      <c r="A400" s="164">
        <v>326</v>
      </c>
      <c r="B400" s="165">
        <v>980000</v>
      </c>
      <c r="C400" s="166">
        <v>983000</v>
      </c>
      <c r="D400" s="166">
        <v>125070</v>
      </c>
      <c r="E400" s="166">
        <v>116710</v>
      </c>
      <c r="F400" s="166">
        <v>109270</v>
      </c>
      <c r="G400" s="166">
        <v>101830</v>
      </c>
      <c r="H400" s="166">
        <v>94400</v>
      </c>
      <c r="I400" s="166">
        <v>86960</v>
      </c>
      <c r="J400" s="166">
        <v>79830</v>
      </c>
      <c r="K400" s="166">
        <v>73370</v>
      </c>
      <c r="L400" s="167">
        <v>381200</v>
      </c>
    </row>
    <row r="401" spans="1:12">
      <c r="A401" s="164">
        <v>327</v>
      </c>
      <c r="B401" s="165">
        <v>983000</v>
      </c>
      <c r="C401" s="166">
        <v>986000</v>
      </c>
      <c r="D401" s="166">
        <v>126030</v>
      </c>
      <c r="E401" s="166">
        <v>117370</v>
      </c>
      <c r="F401" s="166">
        <v>109940</v>
      </c>
      <c r="G401" s="166">
        <v>102510</v>
      </c>
      <c r="H401" s="166">
        <v>95070</v>
      </c>
      <c r="I401" s="166">
        <v>87630</v>
      </c>
      <c r="J401" s="166">
        <v>80410</v>
      </c>
      <c r="K401" s="166">
        <v>73950</v>
      </c>
      <c r="L401" s="167">
        <v>382800</v>
      </c>
    </row>
    <row r="402" spans="1:12">
      <c r="A402" s="164">
        <v>328</v>
      </c>
      <c r="B402" s="165">
        <v>986000</v>
      </c>
      <c r="C402" s="166">
        <v>989000</v>
      </c>
      <c r="D402" s="166">
        <v>126990</v>
      </c>
      <c r="E402" s="166">
        <v>118050</v>
      </c>
      <c r="F402" s="166">
        <v>110620</v>
      </c>
      <c r="G402" s="166">
        <v>103170</v>
      </c>
      <c r="H402" s="166">
        <v>95740</v>
      </c>
      <c r="I402" s="166">
        <v>88300</v>
      </c>
      <c r="J402" s="166">
        <v>81000</v>
      </c>
      <c r="K402" s="166">
        <v>74530</v>
      </c>
      <c r="L402" s="167">
        <v>384300</v>
      </c>
    </row>
    <row r="403" spans="1:12">
      <c r="A403" s="164">
        <v>329</v>
      </c>
      <c r="B403" s="165">
        <v>989000</v>
      </c>
      <c r="C403" s="166">
        <v>992000</v>
      </c>
      <c r="D403" s="166">
        <v>127950</v>
      </c>
      <c r="E403" s="166">
        <v>118710</v>
      </c>
      <c r="F403" s="166">
        <v>111280</v>
      </c>
      <c r="G403" s="166">
        <v>103850</v>
      </c>
      <c r="H403" s="166">
        <v>96400</v>
      </c>
      <c r="I403" s="166">
        <v>88970</v>
      </c>
      <c r="J403" s="166">
        <v>81580</v>
      </c>
      <c r="K403" s="166">
        <v>75110</v>
      </c>
      <c r="L403" s="167">
        <v>385800</v>
      </c>
    </row>
    <row r="404" spans="1:12">
      <c r="A404" s="164">
        <v>330</v>
      </c>
      <c r="B404" s="165">
        <v>992000</v>
      </c>
      <c r="C404" s="166">
        <v>995000</v>
      </c>
      <c r="D404" s="166">
        <v>128910</v>
      </c>
      <c r="E404" s="166">
        <v>119390</v>
      </c>
      <c r="F404" s="166">
        <v>111950</v>
      </c>
      <c r="G404" s="166">
        <v>104510</v>
      </c>
      <c r="H404" s="166">
        <v>97080</v>
      </c>
      <c r="I404" s="166">
        <v>89640</v>
      </c>
      <c r="J404" s="166">
        <v>82200</v>
      </c>
      <c r="K404" s="166">
        <v>75700</v>
      </c>
      <c r="L404" s="167">
        <v>387500</v>
      </c>
    </row>
    <row r="405" spans="1:12">
      <c r="A405" s="164"/>
      <c r="B405" s="165"/>
      <c r="C405" s="166"/>
      <c r="D405" s="166"/>
      <c r="E405" s="166"/>
      <c r="F405" s="166"/>
      <c r="G405" s="166"/>
      <c r="H405" s="166"/>
      <c r="I405" s="166"/>
      <c r="J405" s="166"/>
      <c r="K405" s="166"/>
      <c r="L405" s="167"/>
    </row>
    <row r="406" spans="1:12">
      <c r="A406" s="164">
        <v>331</v>
      </c>
      <c r="B406" s="165">
        <v>995000</v>
      </c>
      <c r="C406" s="166">
        <v>998000</v>
      </c>
      <c r="D406" s="166">
        <v>129870</v>
      </c>
      <c r="E406" s="166">
        <v>120060</v>
      </c>
      <c r="F406" s="166">
        <v>112620</v>
      </c>
      <c r="G406" s="166">
        <v>105180</v>
      </c>
      <c r="H406" s="166">
        <v>97740</v>
      </c>
      <c r="I406" s="166">
        <v>90310</v>
      </c>
      <c r="J406" s="166">
        <v>82870</v>
      </c>
      <c r="K406" s="166">
        <v>76280</v>
      </c>
      <c r="L406" s="167">
        <v>389000</v>
      </c>
    </row>
    <row r="407" spans="1:12">
      <c r="A407" s="164">
        <v>332</v>
      </c>
      <c r="B407" s="165">
        <v>998000</v>
      </c>
      <c r="C407" s="166">
        <v>1001000</v>
      </c>
      <c r="D407" s="166">
        <v>130830</v>
      </c>
      <c r="E407" s="166">
        <v>120720</v>
      </c>
      <c r="F407" s="166">
        <v>113290</v>
      </c>
      <c r="G407" s="166">
        <v>105850</v>
      </c>
      <c r="H407" s="166">
        <v>98410</v>
      </c>
      <c r="I407" s="166">
        <v>90980</v>
      </c>
      <c r="J407" s="166">
        <v>83540</v>
      </c>
      <c r="K407" s="166">
        <v>76860</v>
      </c>
      <c r="L407" s="167">
        <v>390500</v>
      </c>
    </row>
    <row r="408" spans="1:12">
      <c r="A408" s="164">
        <v>333</v>
      </c>
      <c r="B408" s="165">
        <v>1001000</v>
      </c>
      <c r="C408" s="166">
        <v>1004000</v>
      </c>
      <c r="D408" s="166">
        <v>131790</v>
      </c>
      <c r="E408" s="166">
        <v>121400</v>
      </c>
      <c r="F408" s="166">
        <v>113950</v>
      </c>
      <c r="G408" s="166">
        <v>106520</v>
      </c>
      <c r="H408" s="166">
        <v>99090</v>
      </c>
      <c r="I408" s="166">
        <v>91640</v>
      </c>
      <c r="J408" s="166">
        <v>84210</v>
      </c>
      <c r="K408" s="166">
        <v>77440</v>
      </c>
      <c r="L408" s="167">
        <v>392100</v>
      </c>
    </row>
    <row r="409" spans="1:12">
      <c r="A409" s="164">
        <v>334</v>
      </c>
      <c r="B409" s="165">
        <v>1004000</v>
      </c>
      <c r="C409" s="166">
        <v>1007000</v>
      </c>
      <c r="D409" s="166">
        <v>132750</v>
      </c>
      <c r="E409" s="166">
        <v>122080</v>
      </c>
      <c r="F409" s="166">
        <v>114630</v>
      </c>
      <c r="G409" s="166">
        <v>107180</v>
      </c>
      <c r="H409" s="166">
        <v>99750</v>
      </c>
      <c r="I409" s="166">
        <v>92320</v>
      </c>
      <c r="J409" s="166">
        <v>84880</v>
      </c>
      <c r="K409" s="166">
        <v>78020</v>
      </c>
      <c r="L409" s="167">
        <v>393600</v>
      </c>
    </row>
    <row r="410" spans="1:12">
      <c r="A410" s="164">
        <v>335</v>
      </c>
      <c r="B410" s="165">
        <v>1007000</v>
      </c>
      <c r="C410" s="166">
        <v>1010000</v>
      </c>
      <c r="D410" s="166">
        <v>133710</v>
      </c>
      <c r="E410" s="166">
        <v>123040</v>
      </c>
      <c r="F410" s="166">
        <v>115290</v>
      </c>
      <c r="G410" s="166">
        <v>107860</v>
      </c>
      <c r="H410" s="166">
        <v>100430</v>
      </c>
      <c r="I410" s="166">
        <v>92980</v>
      </c>
      <c r="J410" s="166">
        <v>85550</v>
      </c>
      <c r="K410" s="166">
        <v>78610</v>
      </c>
      <c r="L410" s="167">
        <v>395100</v>
      </c>
    </row>
    <row r="411" spans="1:12">
      <c r="A411" s="164"/>
      <c r="B411" s="174"/>
      <c r="C411" s="175"/>
      <c r="D411" s="166"/>
      <c r="E411" s="166"/>
      <c r="F411" s="166"/>
      <c r="G411" s="166"/>
      <c r="H411" s="166"/>
      <c r="I411" s="166"/>
      <c r="J411" s="166"/>
      <c r="K411" s="166"/>
      <c r="L411" s="167"/>
    </row>
    <row r="412" spans="1:12">
      <c r="B412" s="1140" t="s">
        <v>100</v>
      </c>
      <c r="C412" s="1141"/>
      <c r="D412" s="176">
        <v>134190</v>
      </c>
      <c r="E412" s="176">
        <v>123520</v>
      </c>
      <c r="F412" s="176">
        <v>115630</v>
      </c>
      <c r="G412" s="176">
        <v>108200</v>
      </c>
      <c r="H412" s="176">
        <v>100750</v>
      </c>
      <c r="I412" s="176">
        <v>93320</v>
      </c>
      <c r="J412" s="176">
        <v>85890</v>
      </c>
      <c r="K412" s="176">
        <v>78890</v>
      </c>
      <c r="L412" s="177">
        <v>396700</v>
      </c>
    </row>
    <row r="413" spans="1:12">
      <c r="B413" s="178"/>
      <c r="C413" s="179"/>
      <c r="D413" s="180"/>
      <c r="E413" s="180"/>
      <c r="F413" s="180"/>
      <c r="G413" s="180"/>
      <c r="H413" s="180"/>
      <c r="I413" s="180"/>
      <c r="J413" s="180"/>
      <c r="K413" s="180"/>
      <c r="L413" s="181"/>
    </row>
    <row r="414" spans="1:12">
      <c r="B414" s="406"/>
      <c r="C414" s="407"/>
      <c r="D414" s="408"/>
      <c r="E414" s="409"/>
      <c r="F414" s="409"/>
      <c r="G414" s="409"/>
      <c r="H414" s="409"/>
      <c r="I414" s="409"/>
      <c r="J414" s="409"/>
      <c r="K414" s="410"/>
      <c r="L414" s="411"/>
    </row>
    <row r="415" spans="1:12" ht="13.5" customHeight="1">
      <c r="B415" s="185" t="s">
        <v>174</v>
      </c>
      <c r="C415" s="186"/>
      <c r="D415" s="412"/>
      <c r="E415" s="192"/>
      <c r="F415" s="192"/>
      <c r="G415" s="192"/>
      <c r="H415" s="192"/>
      <c r="I415" s="192"/>
      <c r="J415" s="192"/>
      <c r="K415" s="189"/>
      <c r="L415" s="1144" t="s">
        <v>236</v>
      </c>
    </row>
    <row r="416" spans="1:12">
      <c r="B416" s="190"/>
      <c r="C416" s="189"/>
      <c r="D416" s="191" t="s">
        <v>101</v>
      </c>
      <c r="E416" s="412"/>
      <c r="F416" s="412"/>
      <c r="G416" s="412"/>
      <c r="H416" s="412"/>
      <c r="I416" s="412"/>
      <c r="J416" s="412"/>
      <c r="K416" s="186"/>
      <c r="L416" s="1144"/>
    </row>
    <row r="417" spans="1:12">
      <c r="B417" s="413"/>
      <c r="C417" s="186"/>
      <c r="D417" s="187"/>
      <c r="E417" s="188"/>
      <c r="F417" s="188"/>
      <c r="G417" s="188"/>
      <c r="H417" s="188"/>
      <c r="I417" s="188"/>
      <c r="J417" s="188"/>
      <c r="K417" s="189"/>
      <c r="L417" s="1144"/>
    </row>
    <row r="418" spans="1:12">
      <c r="B418" s="185" t="s">
        <v>175</v>
      </c>
      <c r="C418" s="194"/>
      <c r="D418" s="412"/>
      <c r="E418" s="192"/>
      <c r="F418" s="192"/>
      <c r="G418" s="192"/>
      <c r="H418" s="192"/>
      <c r="I418" s="192"/>
      <c r="J418" s="192"/>
      <c r="K418" s="186"/>
      <c r="L418" s="1144"/>
    </row>
    <row r="419" spans="1:12">
      <c r="B419" s="413"/>
      <c r="C419" s="186"/>
      <c r="D419" s="191" t="s">
        <v>237</v>
      </c>
      <c r="E419" s="188"/>
      <c r="F419" s="188"/>
      <c r="G419" s="188"/>
      <c r="H419" s="188"/>
      <c r="I419" s="188"/>
      <c r="J419" s="188"/>
      <c r="K419" s="189"/>
      <c r="L419" s="1144"/>
    </row>
    <row r="420" spans="1:12">
      <c r="B420" s="185"/>
      <c r="C420" s="186"/>
      <c r="D420" s="187"/>
      <c r="E420" s="188"/>
      <c r="F420" s="188"/>
      <c r="G420" s="188"/>
      <c r="H420" s="188"/>
      <c r="I420" s="188"/>
      <c r="J420" s="188"/>
      <c r="K420" s="189"/>
      <c r="L420" s="1144"/>
    </row>
    <row r="421" spans="1:12">
      <c r="B421" s="185" t="s">
        <v>102</v>
      </c>
      <c r="C421" s="186"/>
      <c r="D421" s="187"/>
      <c r="E421" s="188"/>
      <c r="F421" s="188"/>
      <c r="G421" s="188"/>
      <c r="H421" s="188"/>
      <c r="I421" s="188"/>
      <c r="J421" s="188"/>
      <c r="K421" s="189"/>
      <c r="L421" s="1144"/>
    </row>
    <row r="422" spans="1:12">
      <c r="B422" s="413"/>
      <c r="C422" s="186"/>
      <c r="D422" s="187"/>
      <c r="E422" s="188"/>
      <c r="F422" s="188"/>
      <c r="G422" s="188"/>
      <c r="H422" s="188"/>
      <c r="I422" s="188"/>
      <c r="J422" s="188"/>
      <c r="K422" s="189"/>
      <c r="L422" s="1144"/>
    </row>
    <row r="423" spans="1:12" ht="13.5" customHeight="1" thickBot="1">
      <c r="B423" s="414"/>
      <c r="C423" s="415"/>
      <c r="D423" s="416"/>
      <c r="E423" s="417"/>
      <c r="F423" s="417"/>
      <c r="G423" s="417"/>
      <c r="H423" s="417"/>
      <c r="I423" s="417"/>
      <c r="J423" s="417"/>
      <c r="K423" s="418"/>
      <c r="L423" s="1145"/>
    </row>
    <row r="424" spans="1:12">
      <c r="B424" s="419" t="s">
        <v>238</v>
      </c>
      <c r="C424" s="198"/>
      <c r="D424" s="180">
        <v>211380</v>
      </c>
      <c r="E424" s="180">
        <v>200710</v>
      </c>
      <c r="F424" s="180">
        <v>192820</v>
      </c>
      <c r="G424" s="180">
        <v>185390</v>
      </c>
      <c r="H424" s="180">
        <v>177940</v>
      </c>
      <c r="I424" s="180">
        <v>170510</v>
      </c>
      <c r="J424" s="180">
        <v>163080</v>
      </c>
      <c r="K424" s="180">
        <v>156080</v>
      </c>
      <c r="L424" s="420">
        <v>494800</v>
      </c>
    </row>
    <row r="425" spans="1:12">
      <c r="B425" s="190"/>
      <c r="C425" s="189"/>
      <c r="D425" s="182"/>
      <c r="E425" s="183"/>
      <c r="F425" s="183"/>
      <c r="G425" s="183"/>
      <c r="H425" s="183"/>
      <c r="I425" s="183"/>
      <c r="J425" s="183"/>
      <c r="K425" s="184"/>
      <c r="L425" s="404"/>
    </row>
    <row r="426" spans="1:12">
      <c r="B426" s="421" t="s">
        <v>176</v>
      </c>
      <c r="C426" s="186"/>
      <c r="D426" s="187"/>
      <c r="E426" s="188"/>
      <c r="F426" s="188"/>
      <c r="G426" s="188"/>
      <c r="H426" s="188"/>
      <c r="I426" s="188"/>
      <c r="J426" s="188"/>
      <c r="K426" s="189"/>
      <c r="L426" s="1146" t="s">
        <v>239</v>
      </c>
    </row>
    <row r="427" spans="1:12">
      <c r="B427" s="190"/>
      <c r="C427" s="189"/>
      <c r="D427" s="191" t="s">
        <v>177</v>
      </c>
      <c r="E427" s="192"/>
      <c r="F427" s="192"/>
      <c r="G427" s="192"/>
      <c r="H427" s="192"/>
      <c r="I427" s="192"/>
      <c r="J427" s="192"/>
      <c r="K427" s="186"/>
      <c r="L427" s="1147"/>
    </row>
    <row r="428" spans="1:12">
      <c r="B428" s="185" t="s">
        <v>178</v>
      </c>
      <c r="C428" s="186"/>
      <c r="D428" s="187"/>
      <c r="E428" s="188"/>
      <c r="F428" s="188"/>
      <c r="G428" s="188"/>
      <c r="H428" s="188"/>
      <c r="I428" s="188"/>
      <c r="J428" s="188"/>
      <c r="K428" s="189"/>
      <c r="L428" s="1147"/>
    </row>
    <row r="429" spans="1:12">
      <c r="B429" s="193"/>
      <c r="C429" s="194"/>
      <c r="D429" s="422" t="s">
        <v>240</v>
      </c>
      <c r="E429" s="192"/>
      <c r="F429" s="192"/>
      <c r="G429" s="192"/>
      <c r="H429" s="192"/>
      <c r="I429" s="192"/>
      <c r="J429" s="192"/>
      <c r="K429" s="186"/>
      <c r="L429" s="1147"/>
    </row>
    <row r="430" spans="1:12">
      <c r="A430" s="138"/>
      <c r="B430" s="185" t="s">
        <v>102</v>
      </c>
      <c r="C430" s="186"/>
      <c r="D430" s="187"/>
      <c r="E430" s="188"/>
      <c r="F430" s="188"/>
      <c r="G430" s="188"/>
      <c r="H430" s="188"/>
      <c r="I430" s="188"/>
      <c r="J430" s="188"/>
      <c r="K430" s="189"/>
      <c r="L430" s="1147"/>
    </row>
    <row r="431" spans="1:12">
      <c r="A431" s="138"/>
      <c r="B431" s="199"/>
      <c r="C431" s="200"/>
      <c r="D431" s="201"/>
      <c r="E431" s="202"/>
      <c r="F431" s="202"/>
      <c r="G431" s="202"/>
      <c r="H431" s="202"/>
      <c r="I431" s="202"/>
      <c r="J431" s="202"/>
      <c r="K431" s="198"/>
      <c r="L431" s="1147"/>
    </row>
    <row r="432" spans="1:12">
      <c r="A432" s="138"/>
      <c r="B432" s="195" t="s">
        <v>103</v>
      </c>
      <c r="C432" s="196"/>
      <c r="D432" s="423" t="s">
        <v>43</v>
      </c>
      <c r="E432" s="423" t="s">
        <v>43</v>
      </c>
      <c r="F432" s="423" t="s">
        <v>43</v>
      </c>
      <c r="G432" s="423" t="s">
        <v>43</v>
      </c>
      <c r="H432" s="423" t="s">
        <v>43</v>
      </c>
      <c r="I432" s="423" t="s">
        <v>43</v>
      </c>
      <c r="J432" s="423" t="s">
        <v>43</v>
      </c>
      <c r="K432" s="423" t="s">
        <v>43</v>
      </c>
      <c r="L432" s="1147"/>
    </row>
    <row r="433" spans="1:12">
      <c r="A433" s="138"/>
      <c r="B433" s="197" t="s">
        <v>179</v>
      </c>
      <c r="C433" s="198"/>
      <c r="D433" s="180">
        <v>376480</v>
      </c>
      <c r="E433" s="180">
        <v>365810</v>
      </c>
      <c r="F433" s="180">
        <v>357920</v>
      </c>
      <c r="G433" s="180">
        <v>350490</v>
      </c>
      <c r="H433" s="180">
        <v>343040</v>
      </c>
      <c r="I433" s="180">
        <v>335610</v>
      </c>
      <c r="J433" s="180">
        <v>328180</v>
      </c>
      <c r="K433" s="180">
        <v>321180</v>
      </c>
      <c r="L433" s="1147"/>
    </row>
    <row r="434" spans="1:12">
      <c r="B434" s="190"/>
      <c r="C434" s="189"/>
      <c r="D434" s="182"/>
      <c r="E434" s="183"/>
      <c r="F434" s="183"/>
      <c r="G434" s="183"/>
      <c r="H434" s="183"/>
      <c r="I434" s="183"/>
      <c r="J434" s="183"/>
      <c r="K434" s="184"/>
      <c r="L434" s="1147"/>
    </row>
    <row r="435" spans="1:12">
      <c r="B435" s="421" t="s">
        <v>241</v>
      </c>
      <c r="C435" s="186"/>
      <c r="D435" s="187"/>
      <c r="E435" s="188"/>
      <c r="F435" s="188"/>
      <c r="G435" s="188"/>
      <c r="H435" s="188"/>
      <c r="I435" s="188"/>
      <c r="J435" s="188"/>
      <c r="K435" s="189"/>
      <c r="L435" s="1147"/>
    </row>
    <row r="436" spans="1:12" ht="13.5" customHeight="1">
      <c r="B436" s="190"/>
      <c r="C436" s="189"/>
      <c r="D436" s="422" t="s">
        <v>242</v>
      </c>
      <c r="E436" s="192"/>
      <c r="F436" s="192"/>
      <c r="G436" s="192"/>
      <c r="H436" s="192"/>
      <c r="I436" s="192"/>
      <c r="J436" s="192"/>
      <c r="K436" s="186"/>
      <c r="L436" s="1147"/>
    </row>
    <row r="437" spans="1:12">
      <c r="B437" s="421" t="s">
        <v>243</v>
      </c>
      <c r="C437" s="186"/>
      <c r="D437" s="187"/>
      <c r="E437" s="188"/>
      <c r="F437" s="188"/>
      <c r="G437" s="188"/>
      <c r="H437" s="188"/>
      <c r="I437" s="188"/>
      <c r="J437" s="188"/>
      <c r="K437" s="189"/>
      <c r="L437" s="1147"/>
    </row>
    <row r="438" spans="1:12">
      <c r="B438" s="193"/>
      <c r="C438" s="194"/>
      <c r="D438" s="422" t="s">
        <v>244</v>
      </c>
      <c r="E438" s="192"/>
      <c r="F438" s="192"/>
      <c r="G438" s="192"/>
      <c r="H438" s="192"/>
      <c r="I438" s="192"/>
      <c r="J438" s="192"/>
      <c r="K438" s="186"/>
      <c r="L438" s="1147"/>
    </row>
    <row r="439" spans="1:12">
      <c r="A439" s="138"/>
      <c r="B439" s="185" t="s">
        <v>102</v>
      </c>
      <c r="C439" s="186"/>
      <c r="D439" s="187"/>
      <c r="E439" s="188"/>
      <c r="F439" s="188"/>
      <c r="G439" s="188"/>
      <c r="H439" s="188"/>
      <c r="I439" s="188"/>
      <c r="J439" s="188"/>
      <c r="K439" s="189"/>
      <c r="L439" s="1147"/>
    </row>
    <row r="440" spans="1:12">
      <c r="A440" s="138"/>
      <c r="B440" s="199"/>
      <c r="C440" s="200"/>
      <c r="D440" s="201"/>
      <c r="E440" s="202"/>
      <c r="F440" s="202"/>
      <c r="G440" s="202"/>
      <c r="H440" s="202"/>
      <c r="I440" s="202"/>
      <c r="J440" s="202"/>
      <c r="K440" s="198"/>
      <c r="L440" s="1147"/>
    </row>
    <row r="441" spans="1:12">
      <c r="A441" s="138"/>
      <c r="B441" s="195" t="s">
        <v>103</v>
      </c>
      <c r="C441" s="196"/>
      <c r="D441" s="423" t="s">
        <v>43</v>
      </c>
      <c r="E441" s="423" t="s">
        <v>43</v>
      </c>
      <c r="F441" s="423" t="s">
        <v>43</v>
      </c>
      <c r="G441" s="423" t="s">
        <v>43</v>
      </c>
      <c r="H441" s="423" t="s">
        <v>43</v>
      </c>
      <c r="I441" s="423" t="s">
        <v>43</v>
      </c>
      <c r="J441" s="423" t="s">
        <v>43</v>
      </c>
      <c r="K441" s="423" t="s">
        <v>43</v>
      </c>
      <c r="L441" s="1147"/>
    </row>
    <row r="442" spans="1:12">
      <c r="A442" s="138"/>
      <c r="B442" s="424" t="s">
        <v>245</v>
      </c>
      <c r="C442" s="198"/>
      <c r="D442" s="180">
        <v>1123860</v>
      </c>
      <c r="E442" s="180">
        <v>1113190</v>
      </c>
      <c r="F442" s="180">
        <v>1105300</v>
      </c>
      <c r="G442" s="180">
        <v>1097870</v>
      </c>
      <c r="H442" s="180">
        <v>1090420</v>
      </c>
      <c r="I442" s="180">
        <v>1082990</v>
      </c>
      <c r="J442" s="180">
        <v>1075560</v>
      </c>
      <c r="K442" s="180">
        <v>1068560</v>
      </c>
      <c r="L442" s="1147"/>
    </row>
    <row r="443" spans="1:12">
      <c r="A443" s="138"/>
      <c r="B443" s="203" t="s">
        <v>103</v>
      </c>
      <c r="C443" s="204"/>
      <c r="D443" s="205"/>
      <c r="E443" s="206"/>
      <c r="F443" s="206"/>
      <c r="G443" s="206"/>
      <c r="H443" s="206"/>
      <c r="I443" s="206"/>
      <c r="J443" s="206"/>
      <c r="K443" s="196"/>
      <c r="L443" s="1147"/>
    </row>
    <row r="444" spans="1:12">
      <c r="A444" s="138"/>
      <c r="B444" s="421" t="s">
        <v>246</v>
      </c>
      <c r="C444" s="186"/>
      <c r="D444" s="422" t="s">
        <v>247</v>
      </c>
      <c r="E444" s="192"/>
      <c r="F444" s="192"/>
      <c r="G444" s="192"/>
      <c r="H444" s="192"/>
      <c r="I444" s="192"/>
      <c r="J444" s="192"/>
      <c r="K444" s="186"/>
      <c r="L444" s="1147"/>
    </row>
    <row r="445" spans="1:12">
      <c r="A445" s="138"/>
      <c r="B445" s="193" t="s">
        <v>103</v>
      </c>
      <c r="C445" s="194"/>
      <c r="D445" s="187"/>
      <c r="E445" s="188"/>
      <c r="F445" s="188"/>
      <c r="G445" s="188"/>
      <c r="H445" s="188"/>
      <c r="I445" s="188"/>
      <c r="J445" s="188"/>
      <c r="K445" s="189"/>
      <c r="L445" s="1147"/>
    </row>
    <row r="446" spans="1:12">
      <c r="A446" s="138"/>
      <c r="B446" s="185" t="s">
        <v>104</v>
      </c>
      <c r="C446" s="186"/>
      <c r="D446" s="422" t="s">
        <v>248</v>
      </c>
      <c r="E446" s="192"/>
      <c r="F446" s="192"/>
      <c r="G446" s="192"/>
      <c r="H446" s="192"/>
      <c r="I446" s="192"/>
      <c r="J446" s="192"/>
      <c r="K446" s="186"/>
      <c r="L446" s="1147"/>
    </row>
    <row r="447" spans="1:12">
      <c r="A447" s="138"/>
      <c r="B447" s="199" t="s">
        <v>103</v>
      </c>
      <c r="C447" s="200"/>
      <c r="D447" s="201"/>
      <c r="E447" s="202"/>
      <c r="F447" s="202"/>
      <c r="G447" s="202"/>
      <c r="H447" s="202"/>
      <c r="I447" s="202"/>
      <c r="J447" s="202"/>
      <c r="K447" s="198"/>
      <c r="L447" s="1148"/>
    </row>
    <row r="448" spans="1:12">
      <c r="A448" s="138"/>
      <c r="B448" s="203"/>
      <c r="C448" s="207"/>
      <c r="D448" s="208"/>
      <c r="E448" s="208"/>
      <c r="F448" s="208"/>
      <c r="G448" s="208"/>
      <c r="H448" s="208"/>
      <c r="I448" s="208"/>
      <c r="J448" s="208"/>
      <c r="K448" s="209"/>
      <c r="L448" s="405"/>
    </row>
    <row r="449" spans="1:12">
      <c r="A449" s="138"/>
      <c r="B449" s="193"/>
      <c r="C449" s="210"/>
      <c r="D449" s="211"/>
      <c r="E449" s="211"/>
      <c r="F449" s="211"/>
      <c r="G449" s="211"/>
      <c r="H449" s="211"/>
      <c r="I449" s="211"/>
      <c r="J449" s="211"/>
      <c r="K449" s="212"/>
      <c r="L449" s="1149" t="s">
        <v>180</v>
      </c>
    </row>
    <row r="450" spans="1:12">
      <c r="A450" s="138"/>
      <c r="B450" s="193"/>
      <c r="C450" s="210"/>
      <c r="D450" s="211"/>
      <c r="E450" s="211"/>
      <c r="F450" s="211"/>
      <c r="G450" s="211"/>
      <c r="H450" s="211"/>
      <c r="I450" s="211"/>
      <c r="J450" s="211"/>
      <c r="K450" s="212"/>
      <c r="L450" s="1149"/>
    </row>
    <row r="451" spans="1:12">
      <c r="A451" s="138"/>
      <c r="B451" s="185" t="s">
        <v>23</v>
      </c>
      <c r="C451" s="210"/>
      <c r="D451" s="211"/>
      <c r="E451" s="211"/>
      <c r="F451" s="211"/>
      <c r="G451" s="211"/>
      <c r="H451" s="211"/>
      <c r="I451" s="211"/>
      <c r="J451" s="211"/>
      <c r="K451" s="212"/>
      <c r="L451" s="1149"/>
    </row>
    <row r="452" spans="1:12">
      <c r="A452" s="138"/>
      <c r="B452" s="193"/>
      <c r="C452" s="210"/>
      <c r="D452" s="211"/>
      <c r="E452" s="211"/>
      <c r="F452" s="211"/>
      <c r="G452" s="211"/>
      <c r="H452" s="211"/>
      <c r="I452" s="211"/>
      <c r="J452" s="211"/>
      <c r="K452" s="212"/>
      <c r="L452" s="1149"/>
    </row>
    <row r="453" spans="1:12">
      <c r="A453" s="138"/>
      <c r="B453" s="193"/>
      <c r="C453" s="210"/>
      <c r="D453" s="211"/>
      <c r="E453" s="211"/>
      <c r="F453" s="211"/>
      <c r="G453" s="211"/>
      <c r="H453" s="211"/>
      <c r="I453" s="211"/>
      <c r="J453" s="211"/>
      <c r="K453" s="212"/>
      <c r="L453" s="1149"/>
    </row>
    <row r="454" spans="1:12">
      <c r="A454" s="138"/>
      <c r="B454" s="193"/>
      <c r="C454" s="210"/>
      <c r="D454" s="211"/>
      <c r="E454" s="211"/>
      <c r="F454" s="211"/>
      <c r="G454" s="211"/>
      <c r="H454" s="211"/>
      <c r="I454" s="211"/>
      <c r="J454" s="211"/>
      <c r="K454" s="212"/>
      <c r="L454" s="1149"/>
    </row>
    <row r="455" spans="1:12">
      <c r="A455" s="138"/>
      <c r="B455" s="185" t="s">
        <v>249</v>
      </c>
      <c r="C455" s="210"/>
      <c r="D455" s="211"/>
      <c r="E455" s="211"/>
      <c r="F455" s="211"/>
      <c r="G455" s="211"/>
      <c r="H455" s="211"/>
      <c r="I455" s="211"/>
      <c r="J455" s="211"/>
      <c r="K455" s="212"/>
      <c r="L455" s="1149"/>
    </row>
    <row r="456" spans="1:12">
      <c r="A456" s="138"/>
      <c r="B456" s="213"/>
      <c r="C456" s="210"/>
      <c r="D456" s="211"/>
      <c r="E456" s="211"/>
      <c r="F456" s="211"/>
      <c r="G456" s="211"/>
      <c r="H456" s="211"/>
      <c r="I456" s="211"/>
      <c r="J456" s="211"/>
      <c r="K456" s="212"/>
      <c r="L456" s="1149"/>
    </row>
    <row r="457" spans="1:12">
      <c r="A457" s="138"/>
      <c r="B457" s="213"/>
      <c r="C457" s="192"/>
      <c r="D457" s="192"/>
      <c r="E457" s="192"/>
      <c r="F457" s="192"/>
      <c r="G457" s="192"/>
      <c r="H457" s="192"/>
      <c r="I457" s="192"/>
      <c r="J457" s="192"/>
      <c r="K457" s="186"/>
      <c r="L457" s="1149"/>
    </row>
    <row r="458" spans="1:12">
      <c r="A458" s="138"/>
      <c r="B458" s="193"/>
      <c r="C458" s="210"/>
      <c r="D458" s="211"/>
      <c r="E458" s="211"/>
      <c r="F458" s="211"/>
      <c r="G458" s="211"/>
      <c r="H458" s="211"/>
      <c r="I458" s="211"/>
      <c r="J458" s="211"/>
      <c r="K458" s="212"/>
      <c r="L458" s="1149"/>
    </row>
    <row r="459" spans="1:12">
      <c r="A459" s="138"/>
      <c r="B459" s="193"/>
      <c r="C459" s="210"/>
      <c r="D459" s="211"/>
      <c r="E459" s="211"/>
      <c r="F459" s="211"/>
      <c r="G459" s="211"/>
      <c r="H459" s="211"/>
      <c r="I459" s="211"/>
      <c r="J459" s="211"/>
      <c r="K459" s="212"/>
      <c r="L459" s="1149"/>
    </row>
    <row r="460" spans="1:12" ht="14.25" thickBot="1">
      <c r="A460" s="138"/>
      <c r="B460" s="214"/>
      <c r="C460" s="215"/>
      <c r="D460" s="216"/>
      <c r="E460" s="216"/>
      <c r="F460" s="216"/>
      <c r="G460" s="216"/>
      <c r="H460" s="216"/>
      <c r="I460" s="216"/>
      <c r="J460" s="216"/>
      <c r="K460" s="217"/>
      <c r="L460" s="1150"/>
    </row>
    <row r="461" spans="1:12">
      <c r="B461" s="425" t="s">
        <v>250</v>
      </c>
      <c r="C461" s="425"/>
      <c r="D461" s="425"/>
      <c r="E461" s="425"/>
      <c r="F461" s="425"/>
      <c r="G461" s="425"/>
      <c r="H461" s="425"/>
      <c r="I461" s="425"/>
      <c r="J461" s="425"/>
      <c r="K461" s="425"/>
      <c r="L461" s="425"/>
    </row>
    <row r="462" spans="1:12">
      <c r="B462" s="1151" t="s">
        <v>251</v>
      </c>
      <c r="C462" s="1151"/>
      <c r="D462" s="1151"/>
      <c r="E462" s="1151"/>
      <c r="F462" s="1151"/>
      <c r="G462" s="1151"/>
      <c r="H462" s="1151"/>
      <c r="I462" s="1151"/>
      <c r="J462" s="1151"/>
      <c r="K462" s="1151"/>
      <c r="L462" s="1151"/>
    </row>
    <row r="463" spans="1:12">
      <c r="B463" s="1151" t="s">
        <v>252</v>
      </c>
      <c r="C463" s="1151"/>
      <c r="D463" s="1151"/>
      <c r="E463" s="1151"/>
      <c r="F463" s="1151"/>
      <c r="G463" s="1151"/>
      <c r="H463" s="1151"/>
      <c r="I463" s="1151"/>
      <c r="J463" s="1151"/>
      <c r="K463" s="1151"/>
      <c r="L463" s="1151"/>
    </row>
    <row r="464" spans="1:12">
      <c r="B464" s="1151" t="s">
        <v>253</v>
      </c>
      <c r="C464" s="1151"/>
      <c r="D464" s="1151"/>
      <c r="E464" s="1151"/>
      <c r="F464" s="1151"/>
      <c r="G464" s="1151"/>
      <c r="H464" s="1151"/>
      <c r="I464" s="1151"/>
      <c r="J464" s="1151"/>
      <c r="K464" s="1151"/>
      <c r="L464" s="1151"/>
    </row>
    <row r="465" spans="2:12">
      <c r="B465" s="1151" t="s">
        <v>254</v>
      </c>
      <c r="C465" s="1151"/>
      <c r="D465" s="1151"/>
      <c r="E465" s="1151"/>
      <c r="F465" s="1151"/>
      <c r="G465" s="1151"/>
      <c r="H465" s="1151"/>
      <c r="I465" s="1151"/>
      <c r="J465" s="1151"/>
      <c r="K465" s="1151"/>
      <c r="L465" s="1151"/>
    </row>
    <row r="466" spans="2:12">
      <c r="B466" s="1151" t="s">
        <v>255</v>
      </c>
      <c r="C466" s="1151"/>
      <c r="D466" s="1151"/>
      <c r="E466" s="1151"/>
      <c r="F466" s="1151"/>
      <c r="G466" s="1151"/>
      <c r="H466" s="1151"/>
      <c r="I466" s="1151"/>
      <c r="J466" s="1151"/>
      <c r="K466" s="1151"/>
      <c r="L466" s="1151"/>
    </row>
    <row r="467" spans="2:12">
      <c r="B467" s="1151" t="s">
        <v>256</v>
      </c>
      <c r="C467" s="1151"/>
      <c r="D467" s="1151"/>
      <c r="E467" s="1151"/>
      <c r="F467" s="1151"/>
      <c r="G467" s="1151"/>
      <c r="H467" s="1151"/>
      <c r="I467" s="1151"/>
      <c r="J467" s="1151"/>
      <c r="K467" s="1151"/>
      <c r="L467" s="1151"/>
    </row>
    <row r="468" spans="2:12">
      <c r="B468" s="1151" t="s">
        <v>257</v>
      </c>
      <c r="C468" s="1151"/>
      <c r="D468" s="1151"/>
      <c r="E468" s="1151"/>
      <c r="F468" s="1151"/>
      <c r="G468" s="1151"/>
      <c r="H468" s="1151"/>
      <c r="I468" s="1151"/>
      <c r="J468" s="1151"/>
      <c r="K468" s="1151"/>
      <c r="L468" s="1151"/>
    </row>
    <row r="469" spans="2:12">
      <c r="B469" s="1151" t="s">
        <v>258</v>
      </c>
      <c r="C469" s="1151"/>
      <c r="D469" s="1151"/>
      <c r="E469" s="1151"/>
      <c r="F469" s="1151"/>
      <c r="G469" s="1151"/>
      <c r="H469" s="1151"/>
      <c r="I469" s="1151"/>
      <c r="J469" s="1151"/>
      <c r="K469" s="1151"/>
      <c r="L469" s="1151"/>
    </row>
    <row r="470" spans="2:12">
      <c r="B470" s="1151" t="s">
        <v>259</v>
      </c>
      <c r="C470" s="1151"/>
      <c r="D470" s="1151"/>
      <c r="E470" s="1151"/>
      <c r="F470" s="1151"/>
      <c r="G470" s="1151"/>
      <c r="H470" s="1151"/>
      <c r="I470" s="1151"/>
      <c r="J470" s="1151"/>
      <c r="K470" s="1151"/>
      <c r="L470" s="1151"/>
    </row>
    <row r="471" spans="2:12">
      <c r="B471" s="1151" t="s">
        <v>260</v>
      </c>
      <c r="C471" s="1151"/>
      <c r="D471" s="1151"/>
      <c r="E471" s="1151"/>
      <c r="F471" s="1151"/>
      <c r="G471" s="1151"/>
      <c r="H471" s="1151"/>
      <c r="I471" s="1151"/>
      <c r="J471" s="1151"/>
      <c r="K471" s="1151"/>
      <c r="L471" s="1151"/>
    </row>
    <row r="472" spans="2:12">
      <c r="B472" s="1151" t="s">
        <v>261</v>
      </c>
      <c r="C472" s="1151"/>
      <c r="D472" s="1151"/>
      <c r="E472" s="1151"/>
      <c r="F472" s="1151"/>
      <c r="G472" s="1151"/>
      <c r="H472" s="1151"/>
      <c r="I472" s="1151"/>
      <c r="J472" s="1151"/>
      <c r="K472" s="1151"/>
      <c r="L472" s="1151"/>
    </row>
    <row r="473" spans="2:12">
      <c r="B473" s="1151" t="s">
        <v>262</v>
      </c>
      <c r="C473" s="1151"/>
      <c r="D473" s="1151"/>
      <c r="E473" s="1151"/>
      <c r="F473" s="1151"/>
      <c r="G473" s="1151"/>
      <c r="H473" s="1151"/>
      <c r="I473" s="1151"/>
      <c r="J473" s="1151"/>
      <c r="K473" s="1151"/>
      <c r="L473" s="1151"/>
    </row>
    <row r="474" spans="2:12">
      <c r="B474" s="1151" t="s">
        <v>263</v>
      </c>
      <c r="C474" s="1151"/>
      <c r="D474" s="1151"/>
      <c r="E474" s="1151"/>
      <c r="F474" s="1151"/>
      <c r="G474" s="1151"/>
      <c r="H474" s="1151"/>
      <c r="I474" s="1151"/>
      <c r="J474" s="1151"/>
      <c r="K474" s="1151"/>
      <c r="L474" s="1151"/>
    </row>
    <row r="475" spans="2:12">
      <c r="B475" s="1151" t="s">
        <v>264</v>
      </c>
      <c r="C475" s="1151"/>
      <c r="D475" s="1151"/>
      <c r="E475" s="1151"/>
      <c r="F475" s="1151"/>
      <c r="G475" s="1151"/>
      <c r="H475" s="1151"/>
      <c r="I475" s="1151"/>
      <c r="J475" s="1151"/>
      <c r="K475" s="1151"/>
      <c r="L475" s="1151"/>
    </row>
    <row r="476" spans="2:12">
      <c r="B476" s="1151" t="s">
        <v>265</v>
      </c>
      <c r="C476" s="1151"/>
      <c r="D476" s="1151"/>
      <c r="E476" s="1151"/>
      <c r="F476" s="1151"/>
      <c r="G476" s="1151"/>
      <c r="H476" s="1151"/>
      <c r="I476" s="1151"/>
      <c r="J476" s="1151"/>
      <c r="K476" s="1151"/>
      <c r="L476" s="1151"/>
    </row>
    <row r="477" spans="2:12">
      <c r="B477" s="1151" t="s">
        <v>266</v>
      </c>
      <c r="C477" s="1151"/>
      <c r="D477" s="1151"/>
      <c r="E477" s="1151"/>
      <c r="F477" s="1151"/>
      <c r="G477" s="1151"/>
      <c r="H477" s="1151"/>
      <c r="I477" s="1151"/>
      <c r="J477" s="1151"/>
      <c r="K477" s="1151"/>
      <c r="L477" s="1151"/>
    </row>
  </sheetData>
  <mergeCells count="22">
    <mergeCell ref="B477:L477"/>
    <mergeCell ref="B465:L465"/>
    <mergeCell ref="B466:L466"/>
    <mergeCell ref="B467:L467"/>
    <mergeCell ref="B468:L468"/>
    <mergeCell ref="B469:L469"/>
    <mergeCell ref="B470:L470"/>
    <mergeCell ref="B472:L472"/>
    <mergeCell ref="B471:L471"/>
    <mergeCell ref="B473:L473"/>
    <mergeCell ref="L449:L460"/>
    <mergeCell ref="B474:L474"/>
    <mergeCell ref="B475:L475"/>
    <mergeCell ref="B476:L476"/>
    <mergeCell ref="B462:L462"/>
    <mergeCell ref="B463:L463"/>
    <mergeCell ref="B464:L464"/>
    <mergeCell ref="B412:C412"/>
    <mergeCell ref="B1:L1"/>
    <mergeCell ref="B2:L2"/>
    <mergeCell ref="L415:L423"/>
    <mergeCell ref="L426:L447"/>
  </mergeCells>
  <phoneticPr fontId="3"/>
  <pageMargins left="0.78740157480314965" right="0.78740157480314965" top="0.98425196850393704" bottom="0.98425196850393704" header="0.51181102362204722" footer="0.51181102362204722"/>
  <pageSetup paperSize="9" scale="77" orientation="portrait" r:id="rId1"/>
  <headerFooter alignWithMargins="0"/>
  <rowBreaks count="7" manualBreakCount="7">
    <brk id="57" max="16383" man="1"/>
    <brk id="107" max="16383" man="1"/>
    <brk id="157" max="16383" man="1"/>
    <brk id="207" max="16383" man="1"/>
    <brk id="257" max="16383" man="1"/>
    <brk id="307" max="16383" man="1"/>
    <brk id="377" max="16383" man="1"/>
  </rowBreaks>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indexed="11"/>
  </sheetPr>
  <dimension ref="A1:N87"/>
  <sheetViews>
    <sheetView zoomScaleNormal="100" zoomScaleSheetLayoutView="100" workbookViewId="0">
      <selection activeCell="H63" sqref="H63"/>
    </sheetView>
  </sheetViews>
  <sheetFormatPr defaultRowHeight="13.5"/>
  <cols>
    <col min="1" max="1" width="15" style="95" customWidth="1"/>
    <col min="2" max="2" width="17.5" style="95" customWidth="1"/>
    <col min="3" max="3" width="15" style="95" customWidth="1"/>
    <col min="4" max="4" width="2.5" style="95" customWidth="1"/>
    <col min="5" max="5" width="20" style="95" customWidth="1"/>
    <col min="6" max="6" width="22.5" style="95" customWidth="1"/>
    <col min="7" max="7" width="9" style="95" customWidth="1"/>
    <col min="8" max="8" width="15.625" style="95" customWidth="1"/>
    <col min="9" max="9" width="5.625" style="95" customWidth="1"/>
    <col min="10" max="10" width="14.5" style="95" bestFit="1" customWidth="1"/>
    <col min="11" max="11" width="14.375" style="95" customWidth="1"/>
    <col min="12" max="16384" width="9" style="95"/>
  </cols>
  <sheetData>
    <row r="1" spans="1:14" ht="8.25" customHeight="1" thickBot="1"/>
    <row r="2" spans="1:14" ht="18.75" customHeight="1">
      <c r="E2" s="96"/>
      <c r="F2" s="97" t="s">
        <v>169</v>
      </c>
      <c r="G2" s="98" t="s">
        <v>27</v>
      </c>
      <c r="H2" s="228"/>
      <c r="I2" s="377" t="s">
        <v>8</v>
      </c>
      <c r="J2" s="229"/>
      <c r="K2" s="99" t="s">
        <v>28</v>
      </c>
      <c r="M2" s="252">
        <v>4</v>
      </c>
      <c r="N2" s="253">
        <v>41730</v>
      </c>
    </row>
    <row r="3" spans="1:14" ht="18.75" customHeight="1">
      <c r="E3" s="100"/>
      <c r="F3" s="219" t="s">
        <v>228</v>
      </c>
      <c r="G3" s="220"/>
      <c r="H3" s="1154"/>
      <c r="I3" s="1155"/>
      <c r="J3" s="230"/>
      <c r="K3" s="103"/>
      <c r="M3" s="252">
        <v>5</v>
      </c>
      <c r="N3" s="253">
        <v>41760</v>
      </c>
    </row>
    <row r="4" spans="1:14" ht="18.75" customHeight="1">
      <c r="E4" s="100"/>
      <c r="F4" s="101" t="s">
        <v>164</v>
      </c>
      <c r="G4" s="102"/>
      <c r="H4" s="1156"/>
      <c r="I4" s="1157"/>
      <c r="J4" s="231"/>
      <c r="K4" s="103"/>
      <c r="M4" s="252">
        <v>6</v>
      </c>
      <c r="N4" s="253">
        <v>41791</v>
      </c>
    </row>
    <row r="5" spans="1:14" ht="18.75" customHeight="1">
      <c r="E5" s="100"/>
      <c r="F5" s="101" t="s">
        <v>65</v>
      </c>
      <c r="G5" s="102"/>
      <c r="H5" s="1152"/>
      <c r="I5" s="1153"/>
      <c r="J5" s="231"/>
      <c r="K5" s="103"/>
      <c r="M5" s="252">
        <v>7</v>
      </c>
      <c r="N5" s="253">
        <v>41821</v>
      </c>
    </row>
    <row r="6" spans="1:14" ht="18.75" customHeight="1">
      <c r="E6" s="104" t="s">
        <v>166</v>
      </c>
      <c r="F6" s="101" t="s">
        <v>30</v>
      </c>
      <c r="G6" s="102"/>
      <c r="H6" s="256" t="e">
        <f>VLOOKUP(J2,M2:N13,2,0)</f>
        <v>#N/A</v>
      </c>
      <c r="I6" s="231"/>
      <c r="J6" s="231"/>
      <c r="K6" s="103"/>
      <c r="M6" s="252">
        <v>8</v>
      </c>
      <c r="N6" s="253">
        <v>41852</v>
      </c>
    </row>
    <row r="7" spans="1:14" ht="18.75" customHeight="1">
      <c r="E7" s="104" t="s">
        <v>167</v>
      </c>
      <c r="F7" s="101" t="s">
        <v>170</v>
      </c>
      <c r="G7" s="102"/>
      <c r="H7" s="232"/>
      <c r="I7" s="231"/>
      <c r="J7" s="231"/>
      <c r="K7" s="103"/>
      <c r="M7" s="252">
        <v>9</v>
      </c>
      <c r="N7" s="253">
        <v>41883</v>
      </c>
    </row>
    <row r="8" spans="1:14" ht="18.75" customHeight="1" thickBot="1">
      <c r="E8" s="100"/>
      <c r="F8" s="101" t="s">
        <v>165</v>
      </c>
      <c r="G8" s="102"/>
      <c r="H8" s="232"/>
      <c r="I8" s="231"/>
      <c r="J8" s="231"/>
      <c r="K8" s="103"/>
      <c r="M8" s="252">
        <v>10</v>
      </c>
      <c r="N8" s="253">
        <v>41913</v>
      </c>
    </row>
    <row r="9" spans="1:14" ht="18.75" customHeight="1" thickBot="1">
      <c r="E9" s="105"/>
      <c r="F9" s="106" t="s">
        <v>168</v>
      </c>
      <c r="G9" s="107"/>
      <c r="H9" s="257" t="e">
        <f>VLOOKUP(H8,M15:N40,2,0)</f>
        <v>#N/A</v>
      </c>
      <c r="I9" s="233"/>
      <c r="J9" s="369" t="e">
        <f>F20-F22</f>
        <v>#REF!</v>
      </c>
      <c r="K9" s="367" t="s">
        <v>212</v>
      </c>
      <c r="M9" s="252">
        <v>11</v>
      </c>
      <c r="N9" s="253">
        <v>41944</v>
      </c>
    </row>
    <row r="10" spans="1:14">
      <c r="M10" s="252">
        <v>12</v>
      </c>
      <c r="N10" s="253">
        <v>41974</v>
      </c>
    </row>
    <row r="11" spans="1:14" ht="19.5" customHeight="1" thickBot="1">
      <c r="A11" s="356"/>
      <c r="F11" s="1164" t="str">
        <f>IF(ISERROR(VLOOKUP($B$24,#REF!,2,0))=TRUE,"",(VLOOKUP($B$24,#REF!,2,0)))</f>
        <v/>
      </c>
      <c r="M11" s="254">
        <v>1</v>
      </c>
      <c r="N11" s="253">
        <v>42005</v>
      </c>
    </row>
    <row r="12" spans="1:14" ht="27.75" customHeight="1" thickTop="1" thickBot="1">
      <c r="A12" s="1161" t="e">
        <f>INDEX(#REF!, MATCH($B$26,#REF!,), MATCH("研究種別",#REF!,))</f>
        <v>#REF!</v>
      </c>
      <c r="B12" s="355"/>
      <c r="C12" s="355" t="s">
        <v>45</v>
      </c>
      <c r="D12" s="355"/>
      <c r="E12" s="355"/>
      <c r="F12" s="1164"/>
      <c r="M12" s="254">
        <v>2</v>
      </c>
      <c r="N12" s="253">
        <v>42036</v>
      </c>
    </row>
    <row r="13" spans="1:14" s="109" customFormat="1" ht="15" customHeight="1" thickTop="1" thickBot="1">
      <c r="A13" s="1161"/>
      <c r="B13" s="108"/>
      <c r="C13" s="108"/>
      <c r="D13" s="108"/>
      <c r="E13" s="1167" t="s">
        <v>95</v>
      </c>
      <c r="F13" s="1167"/>
      <c r="M13" s="254">
        <v>3</v>
      </c>
      <c r="N13" s="253">
        <v>42064</v>
      </c>
    </row>
    <row r="14" spans="1:14" s="109" customFormat="1" ht="15" customHeight="1" thickTop="1" thickBot="1">
      <c r="A14" s="1161"/>
      <c r="B14" s="108"/>
      <c r="C14" s="108"/>
      <c r="D14" s="108"/>
      <c r="E14" s="1168"/>
      <c r="F14" s="1168"/>
      <c r="M14" s="110"/>
      <c r="N14" s="110"/>
    </row>
    <row r="15" spans="1:14" s="110" customFormat="1" ht="14.25" thickTop="1">
      <c r="B15" s="221"/>
      <c r="C15" s="221"/>
      <c r="D15" s="221"/>
      <c r="E15" s="1165" t="str">
        <f>"　　　"&amp;G2&amp;H2&amp;I2&amp;J2&amp;K2&amp;"　　　"</f>
        <v>　　　平成年月分　　　</v>
      </c>
      <c r="F15" s="1166"/>
      <c r="M15" s="255">
        <v>41759</v>
      </c>
      <c r="N15" s="255">
        <v>41768</v>
      </c>
    </row>
    <row r="16" spans="1:14" s="110" customFormat="1" ht="15" customHeight="1">
      <c r="A16" s="1171" t="s">
        <v>199</v>
      </c>
      <c r="B16" s="1171"/>
      <c r="C16" s="1172"/>
      <c r="D16" s="1173"/>
      <c r="E16" s="111" t="s">
        <v>84</v>
      </c>
      <c r="F16" s="132" t="s">
        <v>81</v>
      </c>
      <c r="M16" s="255">
        <v>41774</v>
      </c>
      <c r="N16" s="255">
        <v>41800</v>
      </c>
    </row>
    <row r="17" spans="1:14" s="110" customFormat="1" ht="15" customHeight="1">
      <c r="A17" s="1174" t="s">
        <v>206</v>
      </c>
      <c r="B17" s="1174"/>
      <c r="C17" s="1174"/>
      <c r="D17" s="1175"/>
      <c r="E17" s="112" t="s">
        <v>123</v>
      </c>
      <c r="F17" s="133" t="s">
        <v>125</v>
      </c>
      <c r="G17" s="110" t="s">
        <v>122</v>
      </c>
      <c r="M17" s="255">
        <v>41789</v>
      </c>
      <c r="N17" s="255">
        <v>41800</v>
      </c>
    </row>
    <row r="18" spans="1:14" s="110" customFormat="1" ht="15" customHeight="1">
      <c r="A18" s="1178">
        <f>H7</f>
        <v>0</v>
      </c>
      <c r="B18" s="1178"/>
      <c r="C18" s="397"/>
      <c r="D18" s="298"/>
      <c r="E18" s="112" t="s">
        <v>11</v>
      </c>
      <c r="F18" s="113" t="e">
        <f>#REF!</f>
        <v>#REF!</v>
      </c>
      <c r="M18" s="255">
        <v>41803</v>
      </c>
      <c r="N18" s="255">
        <v>41830</v>
      </c>
    </row>
    <row r="19" spans="1:14" s="110" customFormat="1" ht="15" customHeight="1">
      <c r="A19" s="1176" t="s">
        <v>205</v>
      </c>
      <c r="B19" s="1176"/>
      <c r="C19" s="1176"/>
      <c r="D19" s="1177"/>
      <c r="E19" s="112" t="s">
        <v>119</v>
      </c>
      <c r="F19" s="114">
        <f>H4</f>
        <v>0</v>
      </c>
      <c r="M19" s="255">
        <v>41820</v>
      </c>
      <c r="N19" s="255">
        <v>41830</v>
      </c>
    </row>
    <row r="20" spans="1:14" s="110" customFormat="1" ht="15" customHeight="1">
      <c r="A20" s="1169"/>
      <c r="B20" s="1169"/>
      <c r="C20" s="1169"/>
      <c r="D20" s="1170"/>
      <c r="E20" s="112" t="s">
        <v>105</v>
      </c>
      <c r="F20" s="113" t="e">
        <f>F18*F19</f>
        <v>#REF!</v>
      </c>
      <c r="G20" s="1162"/>
      <c r="H20" s="1163"/>
      <c r="I20" s="1163"/>
      <c r="J20" s="1163"/>
      <c r="M20" s="255">
        <v>41835</v>
      </c>
      <c r="N20" s="255">
        <v>41859</v>
      </c>
    </row>
    <row r="21" spans="1:14" s="110" customFormat="1" ht="15" customHeight="1">
      <c r="A21" s="1169"/>
      <c r="B21" s="1169"/>
      <c r="C21" s="1169"/>
      <c r="D21" s="1170"/>
      <c r="E21" s="112" t="s">
        <v>106</v>
      </c>
      <c r="F21" s="113" t="e">
        <f>IF(F16="有り（2ヶ月以内）",日額丙欄税額作業!B8,(IF(F16="無し（2ヶ月以内）",0,(IF(J9&lt;88000,ROUNDDOWN(J9*3.063/100,),LOOKUP(J9,'月額表（平成27年1月以降分）'!$B$13:$B$347,'月額表（平成27年1月以降分）'!$L$13:$L$347))))))</f>
        <v>#REF!</v>
      </c>
      <c r="M21" s="255">
        <v>41850</v>
      </c>
      <c r="N21" s="255">
        <v>41859</v>
      </c>
    </row>
    <row r="22" spans="1:14" s="110" customFormat="1" ht="15" customHeight="1">
      <c r="A22" s="319"/>
      <c r="B22" s="319"/>
      <c r="C22" s="319"/>
      <c r="D22" s="320"/>
      <c r="E22" s="116" t="s">
        <v>128</v>
      </c>
      <c r="F22" s="135">
        <f>IF(F17="有り",ROUNDDOWN(($F$20+$F$24)*5/1000,0),0)</f>
        <v>0</v>
      </c>
      <c r="G22" s="115"/>
      <c r="H22" s="115"/>
      <c r="I22" s="115"/>
      <c r="J22" s="115"/>
      <c r="M22" s="255">
        <v>41866</v>
      </c>
      <c r="N22" s="255">
        <v>41892</v>
      </c>
    </row>
    <row r="23" spans="1:14" s="110" customFormat="1" ht="15" customHeight="1">
      <c r="A23" s="324" t="s">
        <v>152</v>
      </c>
      <c r="B23" s="1179" t="s">
        <v>184</v>
      </c>
      <c r="C23" s="1180"/>
      <c r="D23" s="1181"/>
      <c r="E23" s="116" t="s">
        <v>211</v>
      </c>
      <c r="F23" s="117" t="e">
        <f>F20-F22-F21</f>
        <v>#REF!</v>
      </c>
      <c r="M23" s="255">
        <v>41880</v>
      </c>
      <c r="N23" s="255">
        <v>41892</v>
      </c>
    </row>
    <row r="24" spans="1:14" s="110" customFormat="1" ht="15" customHeight="1">
      <c r="A24" s="323" t="s">
        <v>22</v>
      </c>
      <c r="B24" s="1158" t="e">
        <f>#REF!</f>
        <v>#REF!</v>
      </c>
      <c r="C24" s="1159"/>
      <c r="D24" s="1160"/>
      <c r="E24" s="116" t="s">
        <v>208</v>
      </c>
      <c r="F24" s="299">
        <f>H3*H5*2</f>
        <v>0</v>
      </c>
      <c r="M24" s="255"/>
      <c r="N24" s="255"/>
    </row>
    <row r="25" spans="1:14" s="109" customFormat="1" ht="15" customHeight="1" thickBot="1">
      <c r="A25" s="260" t="s">
        <v>77</v>
      </c>
      <c r="B25" s="1158" t="e">
        <f>#REF!</f>
        <v>#REF!</v>
      </c>
      <c r="C25" s="1159"/>
      <c r="D25" s="1160"/>
      <c r="E25" s="301" t="s">
        <v>209</v>
      </c>
      <c r="F25" s="118" t="e">
        <f>F23+F24</f>
        <v>#REF!</v>
      </c>
      <c r="H25" s="108"/>
      <c r="M25" s="255">
        <v>41894</v>
      </c>
      <c r="N25" s="255">
        <v>41922</v>
      </c>
    </row>
    <row r="26" spans="1:14" s="109" customFormat="1" ht="15.75" customHeight="1" thickBot="1">
      <c r="A26" s="312" t="s">
        <v>90</v>
      </c>
      <c r="B26" s="357" t="e">
        <f>#REF!</f>
        <v>#REF!</v>
      </c>
      <c r="C26" s="1217" t="e">
        <f>#REF!</f>
        <v>#REF!</v>
      </c>
      <c r="D26" s="1218" t="e">
        <f>#REF!</f>
        <v>#REF!</v>
      </c>
      <c r="E26" s="321"/>
      <c r="F26" s="304"/>
      <c r="M26" s="255">
        <v>41912</v>
      </c>
      <c r="N26" s="255">
        <v>41922</v>
      </c>
    </row>
    <row r="27" spans="1:14" s="109" customFormat="1" ht="15" customHeight="1">
      <c r="A27" s="311" t="s">
        <v>144</v>
      </c>
      <c r="B27" s="1158" t="e">
        <f>INDEX(#REF!, MATCH($B$26,#REF!,), MATCH("研究種別",#REF!,))</f>
        <v>#REF!</v>
      </c>
      <c r="C27" s="1159"/>
      <c r="D27" s="1160"/>
      <c r="E27" s="300" t="s">
        <v>185</v>
      </c>
      <c r="F27" s="303">
        <f>H3*2</f>
        <v>0</v>
      </c>
      <c r="M27" s="255">
        <v>41927</v>
      </c>
      <c r="N27" s="255">
        <v>41953</v>
      </c>
    </row>
    <row r="28" spans="1:14" s="109" customFormat="1" ht="15" customHeight="1" thickBot="1">
      <c r="A28" s="312" t="s">
        <v>89</v>
      </c>
      <c r="B28" s="1214" t="e">
        <f>INDEX(#REF!, MATCH($B$26,#REF!,), MATCH("研究代表者",#REF!,))</f>
        <v>#REF!</v>
      </c>
      <c r="C28" s="1215"/>
      <c r="D28" s="1219"/>
      <c r="E28" s="322" t="s">
        <v>65</v>
      </c>
      <c r="F28" s="302">
        <f>H5</f>
        <v>0</v>
      </c>
      <c r="M28" s="255">
        <v>41942</v>
      </c>
      <c r="N28" s="255">
        <v>41953</v>
      </c>
    </row>
    <row r="29" spans="1:14" s="109" customFormat="1" ht="15" customHeight="1">
      <c r="A29" s="312" t="s">
        <v>186</v>
      </c>
      <c r="B29" s="1211" t="e">
        <f>#REF!</f>
        <v>#REF!</v>
      </c>
      <c r="C29" s="1212"/>
      <c r="D29" s="1213"/>
      <c r="E29" s="95"/>
      <c r="F29" s="351"/>
      <c r="M29" s="255">
        <v>41957</v>
      </c>
      <c r="N29" s="255">
        <v>41983</v>
      </c>
    </row>
    <row r="30" spans="1:14" s="109" customFormat="1" ht="15" customHeight="1">
      <c r="A30" s="340" t="s">
        <v>0</v>
      </c>
      <c r="B30" s="1214" t="e">
        <f>#REF!</f>
        <v>#REF!</v>
      </c>
      <c r="C30" s="1215" t="e">
        <f>#REF!</f>
        <v>#REF!</v>
      </c>
      <c r="D30" s="1216" t="e">
        <f>#REF!</f>
        <v>#REF!</v>
      </c>
      <c r="E30" s="95"/>
      <c r="F30" s="352"/>
      <c r="M30" s="255">
        <v>41971</v>
      </c>
      <c r="N30" s="255">
        <v>41983</v>
      </c>
    </row>
    <row r="31" spans="1:14" s="109" customFormat="1" ht="15" customHeight="1">
      <c r="A31" s="341" t="s">
        <v>92</v>
      </c>
      <c r="B31" s="1207" t="e">
        <f>#REF!</f>
        <v>#REF!</v>
      </c>
      <c r="C31" s="1207" t="e">
        <f>#REF!</f>
        <v>#REF!</v>
      </c>
      <c r="D31" s="1208" t="e">
        <f>#REF!</f>
        <v>#REF!</v>
      </c>
      <c r="E31" s="314"/>
      <c r="F31" s="353"/>
      <c r="I31" s="363"/>
      <c r="J31" s="365"/>
      <c r="M31" s="255">
        <v>41985</v>
      </c>
      <c r="N31" s="255">
        <v>42013</v>
      </c>
    </row>
    <row r="32" spans="1:14" s="109" customFormat="1" ht="15" customHeight="1">
      <c r="A32" s="1205" t="s">
        <v>78</v>
      </c>
      <c r="B32" s="1209" t="e">
        <f>B25</f>
        <v>#REF!</v>
      </c>
      <c r="C32" s="1209"/>
      <c r="D32" s="1209"/>
      <c r="E32" s="1201" t="e">
        <f>#REF!</f>
        <v>#REF!</v>
      </c>
      <c r="F32" s="1203" t="str">
        <f>"・"&amp;J2&amp;"月分・理系）"</f>
        <v>・月分・理系）</v>
      </c>
      <c r="I32" s="363"/>
      <c r="M32" s="255">
        <v>41992</v>
      </c>
      <c r="N32" s="255">
        <v>42013</v>
      </c>
    </row>
    <row r="33" spans="1:14" s="109" customFormat="1" ht="19.5" customHeight="1">
      <c r="A33" s="1206"/>
      <c r="B33" s="1210"/>
      <c r="C33" s="1210"/>
      <c r="D33" s="1210"/>
      <c r="E33" s="1202" t="e">
        <f>#REF!</f>
        <v>#REF!</v>
      </c>
      <c r="F33" s="1204"/>
      <c r="G33" s="119"/>
      <c r="I33" s="363"/>
      <c r="M33" s="255">
        <v>42019</v>
      </c>
      <c r="N33" s="255">
        <v>42045</v>
      </c>
    </row>
    <row r="34" spans="1:14" s="109" customFormat="1" ht="15" customHeight="1">
      <c r="A34" s="285" t="s">
        <v>29</v>
      </c>
      <c r="B34" s="1232">
        <f>H7</f>
        <v>0</v>
      </c>
      <c r="C34" s="1233"/>
      <c r="D34" s="1234"/>
      <c r="E34" s="308" t="s">
        <v>1</v>
      </c>
      <c r="F34" s="309" t="e">
        <f>#REF!</f>
        <v>#REF!</v>
      </c>
      <c r="H34" s="313"/>
      <c r="J34" s="364"/>
      <c r="M34" s="255">
        <v>42034</v>
      </c>
      <c r="N34" s="255">
        <v>42045</v>
      </c>
    </row>
    <row r="35" spans="1:14" s="109" customFormat="1" ht="12" customHeight="1">
      <c r="A35" s="342"/>
      <c r="B35" s="326"/>
      <c r="C35" s="327"/>
      <c r="D35" s="328"/>
      <c r="E35" s="307" t="s">
        <v>2</v>
      </c>
      <c r="F35" s="306" t="e">
        <f>#REF!</f>
        <v>#REF!</v>
      </c>
      <c r="H35" s="305"/>
      <c r="M35" s="255">
        <v>42048</v>
      </c>
      <c r="N35" s="255">
        <v>42073</v>
      </c>
    </row>
    <row r="36" spans="1:14" s="109" customFormat="1" ht="15" customHeight="1">
      <c r="A36" s="325" t="s">
        <v>30</v>
      </c>
      <c r="B36" s="1226" t="e">
        <f>H6</f>
        <v>#N/A</v>
      </c>
      <c r="C36" s="1227"/>
      <c r="D36" s="1231"/>
      <c r="E36" s="315"/>
      <c r="F36" s="316"/>
      <c r="H36" s="305"/>
      <c r="M36" s="255">
        <v>42062</v>
      </c>
      <c r="N36" s="255">
        <v>42073</v>
      </c>
    </row>
    <row r="37" spans="1:14" s="109" customFormat="1" ht="10.5" customHeight="1" thickBot="1">
      <c r="A37" s="274"/>
      <c r="B37" s="329"/>
      <c r="C37" s="330"/>
      <c r="D37" s="331"/>
      <c r="E37" s="346"/>
      <c r="F37" s="347"/>
      <c r="M37" s="255">
        <v>42076</v>
      </c>
      <c r="N37" s="255">
        <v>42104</v>
      </c>
    </row>
    <row r="38" spans="1:14" s="109" customFormat="1" ht="15" customHeight="1" thickTop="1">
      <c r="A38" s="275" t="s">
        <v>31</v>
      </c>
      <c r="B38" s="1226">
        <f>B34</f>
        <v>0</v>
      </c>
      <c r="C38" s="1227"/>
      <c r="D38" s="1228"/>
      <c r="E38" s="1243" t="s">
        <v>165</v>
      </c>
      <c r="F38" s="1200">
        <f>H8</f>
        <v>0</v>
      </c>
      <c r="M38" s="255">
        <v>42093</v>
      </c>
      <c r="N38" s="255">
        <v>42104</v>
      </c>
    </row>
    <row r="39" spans="1:14" s="109" customFormat="1" ht="10.5" customHeight="1" thickBot="1">
      <c r="A39" s="274"/>
      <c r="B39" s="329"/>
      <c r="C39" s="330"/>
      <c r="D39" s="348"/>
      <c r="E39" s="1244"/>
      <c r="F39" s="1193"/>
      <c r="H39" s="310"/>
      <c r="M39" s="255">
        <v>42109</v>
      </c>
      <c r="N39" s="255">
        <v>42132</v>
      </c>
    </row>
    <row r="40" spans="1:14" s="109" customFormat="1" ht="15" customHeight="1" thickTop="1" thickBot="1">
      <c r="A40" s="280" t="s">
        <v>145</v>
      </c>
      <c r="B40" s="1183" t="e">
        <f>#REF!</f>
        <v>#REF!</v>
      </c>
      <c r="C40" s="1184" t="e">
        <f>#REF!</f>
        <v>#REF!</v>
      </c>
      <c r="D40" s="1185" t="e">
        <f>#REF!</f>
        <v>#REF!</v>
      </c>
      <c r="E40" s="350"/>
      <c r="F40" s="354"/>
      <c r="M40" s="255">
        <v>42124</v>
      </c>
      <c r="N40" s="255">
        <v>42132</v>
      </c>
    </row>
    <row r="41" spans="1:14" s="109" customFormat="1" ht="10.5" customHeight="1" thickTop="1">
      <c r="A41" s="276"/>
      <c r="B41" s="332"/>
      <c r="C41" s="333"/>
      <c r="D41" s="349"/>
      <c r="E41" s="1194" t="s">
        <v>207</v>
      </c>
      <c r="F41" s="1192" t="e">
        <f>H9</f>
        <v>#N/A</v>
      </c>
      <c r="G41" s="120"/>
    </row>
    <row r="42" spans="1:14" s="109" customFormat="1" ht="15" customHeight="1" thickBot="1">
      <c r="A42" s="275"/>
      <c r="B42" s="1189" t="e">
        <f>#REF!</f>
        <v>#REF!</v>
      </c>
      <c r="C42" s="1187" t="e">
        <f>#REF!</f>
        <v>#REF!</v>
      </c>
      <c r="D42" s="1190" t="e">
        <f>#REF!</f>
        <v>#REF!</v>
      </c>
      <c r="E42" s="1195"/>
      <c r="F42" s="1193"/>
    </row>
    <row r="43" spans="1:14" s="109" customFormat="1" ht="15" customHeight="1" thickTop="1">
      <c r="A43" s="276"/>
      <c r="B43" s="334"/>
      <c r="C43" s="335"/>
      <c r="D43" s="336"/>
      <c r="E43" s="343"/>
      <c r="F43" s="317"/>
    </row>
    <row r="44" spans="1:14" s="109" customFormat="1" ht="15" customHeight="1">
      <c r="A44" s="275" t="s">
        <v>32</v>
      </c>
      <c r="B44" s="1186" t="e">
        <f>#REF!</f>
        <v>#REF!</v>
      </c>
      <c r="C44" s="1187"/>
      <c r="D44" s="1188"/>
      <c r="E44" s="344"/>
      <c r="F44" s="345"/>
    </row>
    <row r="45" spans="1:14" s="109" customFormat="1" ht="15" customHeight="1">
      <c r="A45" s="276"/>
      <c r="B45" s="241"/>
      <c r="C45" s="241"/>
      <c r="D45" s="259"/>
      <c r="E45" s="227" t="s">
        <v>153</v>
      </c>
      <c r="F45" s="317">
        <f>IF(F16="無し（2ヶ月以内）","1000000430",IF(F16="有り（2ヶ月以内）","1000000430",IF(F16="有り（3ヶ月以上）","1000000410",)))</f>
        <v>0</v>
      </c>
    </row>
    <row r="46" spans="1:14" s="122" customFormat="1" ht="14.25">
      <c r="A46" s="277" t="s">
        <v>21</v>
      </c>
      <c r="B46" s="1191" t="str">
        <f>IF(F16="有り（3ヶ月以上）","個別支払チェック有り",IF(F16="有り（2ヶ月以内）","個別支払チェック有り",(IF(F16="無し（2ヶ月以内）","個別支払チェック無し","　"))))</f>
        <v>　</v>
      </c>
      <c r="C46" s="1191"/>
      <c r="D46" s="297"/>
      <c r="E46" s="258" t="s">
        <v>159</v>
      </c>
      <c r="F46" s="121">
        <f>IF(F16="無し（2ヶ月以内）","日額丙（アルバイト等）",IF(F16="有り（2ヶ月以内）","日額丙（アルバイト等）",IF(F16="有り（3ヶ月以上）","月額乙（アルバイト等）",)))</f>
        <v>0</v>
      </c>
    </row>
    <row r="47" spans="1:14" ht="14.25" thickBot="1">
      <c r="A47" s="278"/>
      <c r="B47" s="337" t="s">
        <v>210</v>
      </c>
      <c r="C47" s="1196" t="s">
        <v>62</v>
      </c>
      <c r="D47" s="1197"/>
      <c r="E47" s="360" t="s">
        <v>4</v>
      </c>
      <c r="F47" s="240" t="s">
        <v>187</v>
      </c>
      <c r="H47" s="109"/>
    </row>
    <row r="48" spans="1:14" s="109" customFormat="1" ht="14.25" thickTop="1">
      <c r="A48" s="279" t="s">
        <v>94</v>
      </c>
      <c r="B48" s="262" t="s">
        <v>79</v>
      </c>
      <c r="C48" s="1249" t="s">
        <v>79</v>
      </c>
      <c r="D48" s="1250"/>
      <c r="E48" s="239" t="s">
        <v>79</v>
      </c>
      <c r="F48" s="288" t="s">
        <v>79</v>
      </c>
    </row>
    <row r="49" spans="1:11" s="109" customFormat="1">
      <c r="A49" s="280"/>
      <c r="B49" s="263"/>
      <c r="C49" s="1251"/>
      <c r="D49" s="1252"/>
      <c r="E49" s="291"/>
      <c r="F49" s="123"/>
    </row>
    <row r="50" spans="1:11" s="109" customFormat="1">
      <c r="A50" s="280" t="s">
        <v>189</v>
      </c>
      <c r="B50" s="264" t="e">
        <f>INDEX(#REF!, MATCH($B$26,#REF!,), MATCH("負担部門ｺｰﾄﾞ",#REF!,))</f>
        <v>#REF!</v>
      </c>
      <c r="C50" s="1198"/>
      <c r="D50" s="1199"/>
      <c r="E50" s="224"/>
      <c r="F50" s="289"/>
    </row>
    <row r="51" spans="1:11" s="109" customFormat="1">
      <c r="A51" s="280" t="s">
        <v>190</v>
      </c>
      <c r="B51" s="264" t="e">
        <f>INDEX(#REF!, MATCH($B$26,#REF!,), MATCH("予算科目ｺｰﾄﾞ",#REF!,))</f>
        <v>#REF!</v>
      </c>
      <c r="C51" s="1198"/>
      <c r="D51" s="1199"/>
      <c r="E51" s="224"/>
      <c r="F51" s="289"/>
    </row>
    <row r="52" spans="1:11" s="109" customFormat="1">
      <c r="A52" s="280" t="s">
        <v>191</v>
      </c>
      <c r="B52" s="403" t="e">
        <f>C26</f>
        <v>#REF!</v>
      </c>
      <c r="C52" s="1222"/>
      <c r="D52" s="1223"/>
      <c r="E52" s="234"/>
      <c r="F52" s="290"/>
    </row>
    <row r="53" spans="1:11" s="109" customFormat="1" ht="13.5" customHeight="1">
      <c r="A53" s="280" t="s">
        <v>192</v>
      </c>
      <c r="B53" s="264" t="e">
        <f>INDEX(#REF!, MATCH($B$26,#REF!,), MATCH("財源",#REF!,))</f>
        <v>#REF!</v>
      </c>
      <c r="C53" s="1198"/>
      <c r="D53" s="1199"/>
      <c r="E53" s="224"/>
      <c r="F53" s="289"/>
    </row>
    <row r="54" spans="1:11" s="109" customFormat="1">
      <c r="A54" s="280" t="s">
        <v>193</v>
      </c>
      <c r="B54" s="264" t="e">
        <f>INDEX(#REF!, MATCH($B$26,#REF!,), MATCH("業務区分（賃金）",#REF!,))</f>
        <v>#REF!</v>
      </c>
      <c r="C54" s="1198"/>
      <c r="D54" s="1199"/>
      <c r="E54" s="224"/>
      <c r="F54" s="289"/>
    </row>
    <row r="55" spans="1:11" s="109" customFormat="1">
      <c r="A55" s="281" t="s">
        <v>194</v>
      </c>
      <c r="B55" s="265" t="s">
        <v>202</v>
      </c>
      <c r="C55" s="1247" t="s">
        <v>204</v>
      </c>
      <c r="D55" s="1248"/>
      <c r="E55" s="225" t="s">
        <v>204</v>
      </c>
      <c r="F55" s="359" t="s">
        <v>203</v>
      </c>
      <c r="G55" s="358"/>
      <c r="H55" s="1182"/>
      <c r="I55" s="1182"/>
      <c r="J55" s="358"/>
      <c r="K55" s="358"/>
    </row>
    <row r="56" spans="1:11" s="109" customFormat="1">
      <c r="A56" s="281" t="s">
        <v>195</v>
      </c>
      <c r="B56" s="265" t="s">
        <v>201</v>
      </c>
      <c r="C56" s="1247" t="s">
        <v>93</v>
      </c>
      <c r="D56" s="1248"/>
      <c r="E56" s="398" t="s">
        <v>80</v>
      </c>
      <c r="F56" s="359" t="s">
        <v>200</v>
      </c>
      <c r="G56" s="358"/>
      <c r="H56" s="1182"/>
      <c r="I56" s="1182"/>
      <c r="J56" s="358"/>
      <c r="K56" s="358"/>
    </row>
    <row r="57" spans="1:11" s="109" customFormat="1">
      <c r="A57" s="281" t="s">
        <v>196</v>
      </c>
      <c r="B57" s="318" t="e">
        <f>INDEX(#REF!, MATCH($B$26,#REF!,), MATCH("コース名",#REF!,))</f>
        <v>#REF!</v>
      </c>
      <c r="C57" s="1224"/>
      <c r="D57" s="1225"/>
      <c r="E57" s="226"/>
      <c r="F57" s="222"/>
    </row>
    <row r="58" spans="1:11" s="109" customFormat="1" ht="14.25">
      <c r="A58" s="281" t="s">
        <v>197</v>
      </c>
      <c r="B58" s="266" t="e">
        <f>F23</f>
        <v>#REF!</v>
      </c>
      <c r="C58" s="1229" t="e">
        <f>F21</f>
        <v>#REF!</v>
      </c>
      <c r="D58" s="1230"/>
      <c r="E58" s="294">
        <f>F22</f>
        <v>0</v>
      </c>
      <c r="F58" s="223">
        <f>F24</f>
        <v>0</v>
      </c>
    </row>
    <row r="59" spans="1:11" s="109" customFormat="1">
      <c r="A59" s="282"/>
      <c r="B59" s="267"/>
      <c r="C59" s="1220"/>
      <c r="D59" s="1221"/>
      <c r="E59" s="295"/>
      <c r="F59" s="292"/>
    </row>
    <row r="60" spans="1:11">
      <c r="A60" s="283" t="s">
        <v>188</v>
      </c>
      <c r="B60" s="268" t="s">
        <v>158</v>
      </c>
      <c r="C60" s="1237" t="s">
        <v>158</v>
      </c>
      <c r="D60" s="1238"/>
      <c r="E60" s="296" t="s">
        <v>158</v>
      </c>
      <c r="F60" s="361" t="s">
        <v>198</v>
      </c>
    </row>
    <row r="61" spans="1:11">
      <c r="A61" s="284"/>
      <c r="B61" s="269"/>
      <c r="C61" s="338"/>
      <c r="D61" s="269"/>
      <c r="E61" s="237"/>
      <c r="F61" s="293"/>
    </row>
    <row r="62" spans="1:11" ht="14.25">
      <c r="A62" s="285" t="s">
        <v>66</v>
      </c>
      <c r="B62" s="270" t="e">
        <f>INDEX(#REF!, MATCH($B$26,#REF!,), MATCH("借勘定（賃金）",#REF!,))</f>
        <v>#REF!</v>
      </c>
      <c r="C62" s="1239" t="e">
        <f>INDEX(#REF!, MATCH($B$26,#REF!,), MATCH("借勘定（賃金）",#REF!,))</f>
        <v>#REF!</v>
      </c>
      <c r="D62" s="1240" t="e">
        <f>INDEX(#REF!, MATCH($B$26,#REF!,), MATCH("借勘定（賃金）",#REF!,))</f>
        <v>#REF!</v>
      </c>
      <c r="E62" s="366" t="e">
        <f>INDEX(#REF!, MATCH($B$26,#REF!,), MATCH("借勘定（賃金）",#REF!,))</f>
        <v>#REF!</v>
      </c>
      <c r="F62" s="368" t="e">
        <f>INDEX(#REF!, MATCH($B$26,#REF!,), MATCH("通勤手当（借方）",#REF!,))</f>
        <v>#REF!</v>
      </c>
    </row>
    <row r="63" spans="1:11">
      <c r="A63" s="286"/>
      <c r="B63" s="271" t="s">
        <v>48</v>
      </c>
      <c r="C63" s="1245" t="s">
        <v>48</v>
      </c>
      <c r="D63" s="1246"/>
      <c r="E63" s="271" t="s">
        <v>48</v>
      </c>
      <c r="F63" s="359" t="s">
        <v>231</v>
      </c>
      <c r="H63" s="109"/>
    </row>
    <row r="64" spans="1:11" ht="14.25">
      <c r="A64" s="273" t="s">
        <v>67</v>
      </c>
      <c r="B64" s="270" t="e">
        <f>INDEX(#REF!, MATCH($B$26,#REF!,), MATCH("貸勘定（賃金）",#REF!,))</f>
        <v>#REF!</v>
      </c>
      <c r="C64" s="1241" t="s">
        <v>96</v>
      </c>
      <c r="D64" s="1242"/>
      <c r="E64" s="399" t="s">
        <v>98</v>
      </c>
      <c r="F64" s="401" t="e">
        <f>INDEX(#REF!, MATCH($B$26,#REF!,), MATCH("貸勘定（賃金）",#REF!,))</f>
        <v>#REF!</v>
      </c>
      <c r="H64" s="362"/>
      <c r="I64" s="362"/>
    </row>
    <row r="65" spans="1:6" ht="14.25">
      <c r="A65" s="287"/>
      <c r="B65" s="102"/>
      <c r="C65" s="1235" t="s">
        <v>99</v>
      </c>
      <c r="D65" s="1236"/>
      <c r="E65" s="400" t="s">
        <v>97</v>
      </c>
      <c r="F65" s="402"/>
    </row>
    <row r="66" spans="1:6">
      <c r="A66" s="261"/>
      <c r="B66" s="272" t="s">
        <v>47</v>
      </c>
      <c r="C66" s="339" t="s">
        <v>47</v>
      </c>
      <c r="D66" s="272"/>
      <c r="E66" s="238" t="s">
        <v>47</v>
      </c>
      <c r="F66" s="124" t="s">
        <v>47</v>
      </c>
    </row>
    <row r="67" spans="1:6" ht="18.75" customHeight="1">
      <c r="A67" s="235"/>
      <c r="B67" s="125"/>
      <c r="C67" s="125"/>
      <c r="D67" s="125"/>
      <c r="E67" s="125"/>
      <c r="F67" s="236" t="s">
        <v>9</v>
      </c>
    </row>
    <row r="68" spans="1:6" s="128" customFormat="1" ht="9">
      <c r="A68" s="126"/>
      <c r="B68" s="127"/>
      <c r="C68" s="127"/>
      <c r="D68" s="127"/>
      <c r="E68" s="126"/>
      <c r="F68" s="127"/>
    </row>
    <row r="69" spans="1:6">
      <c r="F69" s="129" t="s">
        <v>86</v>
      </c>
    </row>
    <row r="70" spans="1:6">
      <c r="F70" s="129" t="s">
        <v>7</v>
      </c>
    </row>
    <row r="71" spans="1:6">
      <c r="F71" s="129" t="s">
        <v>118</v>
      </c>
    </row>
    <row r="73" spans="1:6">
      <c r="F73" s="130" t="s">
        <v>85</v>
      </c>
    </row>
    <row r="74" spans="1:6">
      <c r="F74" s="131" t="s">
        <v>81</v>
      </c>
    </row>
    <row r="75" spans="1:6">
      <c r="F75" s="131" t="s">
        <v>154</v>
      </c>
    </row>
    <row r="76" spans="1:6">
      <c r="F76" s="131" t="s">
        <v>155</v>
      </c>
    </row>
    <row r="77" spans="1:6">
      <c r="F77" s="131" t="s">
        <v>130</v>
      </c>
    </row>
    <row r="78" spans="1:6">
      <c r="F78" s="131"/>
    </row>
    <row r="79" spans="1:6">
      <c r="F79" s="95" t="s">
        <v>124</v>
      </c>
    </row>
    <row r="80" spans="1:6">
      <c r="F80" s="95" t="s">
        <v>125</v>
      </c>
    </row>
    <row r="81" spans="6:6">
      <c r="F81" s="95" t="s">
        <v>126</v>
      </c>
    </row>
    <row r="82" spans="6:6">
      <c r="F82" s="95" t="s">
        <v>127</v>
      </c>
    </row>
    <row r="84" spans="6:6">
      <c r="F84" s="95" t="s">
        <v>230</v>
      </c>
    </row>
    <row r="85" spans="6:6">
      <c r="F85" s="95" t="s">
        <v>231</v>
      </c>
    </row>
    <row r="86" spans="6:6">
      <c r="F86" s="95" t="s">
        <v>232</v>
      </c>
    </row>
    <row r="87" spans="6:6">
      <c r="F87" s="95" t="s">
        <v>233</v>
      </c>
    </row>
  </sheetData>
  <protectedRanges>
    <protectedRange sqref="F41:F42" name="範囲11"/>
    <protectedRange sqref="B38:D38" name="範囲9"/>
    <protectedRange sqref="F36 F34" name="範囲7"/>
    <protectedRange sqref="H4:H5 F19" name="範囲5"/>
    <protectedRange sqref="F16" name="範囲3"/>
    <protectedRange sqref="E15:F15" name="範囲2"/>
    <protectedRange sqref="F17" name="範囲4"/>
    <protectedRange sqref="E32:E33" name="範囲6"/>
    <protectedRange sqref="B36:D36 H2:H3 J2:J3 H7:H8 B34:D34" name="範囲8"/>
    <protectedRange sqref="F38 F40" name="範囲10"/>
    <protectedRange sqref="A16" name="範囲1_1"/>
    <protectedRange sqref="H6" name="範囲8_1_1"/>
    <protectedRange sqref="H9" name="範囲8_1_1_1"/>
  </protectedRanges>
  <mergeCells count="60">
    <mergeCell ref="C65:D65"/>
    <mergeCell ref="C60:D60"/>
    <mergeCell ref="C62:D62"/>
    <mergeCell ref="C64:D64"/>
    <mergeCell ref="E38:E39"/>
    <mergeCell ref="C63:D63"/>
    <mergeCell ref="C55:D55"/>
    <mergeCell ref="C56:D56"/>
    <mergeCell ref="C48:D48"/>
    <mergeCell ref="C49:D49"/>
    <mergeCell ref="C26:D26"/>
    <mergeCell ref="B28:D28"/>
    <mergeCell ref="C59:D59"/>
    <mergeCell ref="C52:D52"/>
    <mergeCell ref="C53:D53"/>
    <mergeCell ref="C57:D57"/>
    <mergeCell ref="B38:D38"/>
    <mergeCell ref="C50:D50"/>
    <mergeCell ref="C58:D58"/>
    <mergeCell ref="B27:D27"/>
    <mergeCell ref="B36:D36"/>
    <mergeCell ref="C51:D51"/>
    <mergeCell ref="B34:D34"/>
    <mergeCell ref="A32:A33"/>
    <mergeCell ref="B31:D31"/>
    <mergeCell ref="B32:D33"/>
    <mergeCell ref="B29:D29"/>
    <mergeCell ref="B30:D30"/>
    <mergeCell ref="A18:B18"/>
    <mergeCell ref="A20:D20"/>
    <mergeCell ref="B23:D23"/>
    <mergeCell ref="H55:I55"/>
    <mergeCell ref="H56:I56"/>
    <mergeCell ref="B40:D40"/>
    <mergeCell ref="B44:D44"/>
    <mergeCell ref="B42:D42"/>
    <mergeCell ref="B46:C46"/>
    <mergeCell ref="F41:F42"/>
    <mergeCell ref="E41:E42"/>
    <mergeCell ref="C47:D47"/>
    <mergeCell ref="C54:D54"/>
    <mergeCell ref="F38:F39"/>
    <mergeCell ref="E32:E33"/>
    <mergeCell ref="F32:F33"/>
    <mergeCell ref="H5:I5"/>
    <mergeCell ref="H3:I3"/>
    <mergeCell ref="H4:I4"/>
    <mergeCell ref="B25:D25"/>
    <mergeCell ref="A12:A14"/>
    <mergeCell ref="G20:J20"/>
    <mergeCell ref="F11:F12"/>
    <mergeCell ref="E15:F15"/>
    <mergeCell ref="E13:E14"/>
    <mergeCell ref="A21:D21"/>
    <mergeCell ref="F13:F14"/>
    <mergeCell ref="B24:D24"/>
    <mergeCell ref="A16:B16"/>
    <mergeCell ref="C16:D16"/>
    <mergeCell ref="A17:D17"/>
    <mergeCell ref="A19:D19"/>
  </mergeCells>
  <phoneticPr fontId="3"/>
  <dataValidations count="4">
    <dataValidation type="list" allowBlank="1" showInputMessage="1" showErrorMessage="1" sqref="F16" xr:uid="{00000000-0002-0000-0800-000000000000}">
      <formula1>$F$74:$F$77</formula1>
    </dataValidation>
    <dataValidation type="list" allowBlank="1" showInputMessage="1" showErrorMessage="1" sqref="F17" xr:uid="{00000000-0002-0000-0800-000001000000}">
      <formula1>$F$80:$F$82</formula1>
    </dataValidation>
    <dataValidation imeMode="hiragana" allowBlank="1" showInputMessage="1" showErrorMessage="1" sqref="E16" xr:uid="{00000000-0002-0000-0800-000002000000}"/>
    <dataValidation type="list" allowBlank="1" showInputMessage="1" showErrorMessage="1" sqref="F63" xr:uid="{00000000-0002-0000-0800-000003000000}">
      <formula1>$F$84:$F$87</formula1>
    </dataValidation>
  </dataValidations>
  <printOptions horizontalCentered="1"/>
  <pageMargins left="0.59055118110236227" right="0" top="0.19685039370078741" bottom="0" header="0.39370078740157483" footer="0"/>
  <pageSetup paperSize="9" scale="99" orientation="portrait" r:id="rId1"/>
  <headerFooter alignWithMargins="0"/>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13</vt:i4>
      </vt:variant>
      <vt:variant>
        <vt:lpstr>名前付き一覧</vt:lpstr>
      </vt:variant>
      <vt:variant>
        <vt:i4>7</vt:i4>
      </vt:variant>
    </vt:vector>
  </HeadingPairs>
  <TitlesOfParts>
    <vt:vector size="20" baseType="lpstr">
      <vt:lpstr>【記入例】履歴書</vt:lpstr>
      <vt:lpstr>入力用　履歴書</vt:lpstr>
      <vt:lpstr>別紙　履歴書(職歴)</vt:lpstr>
      <vt:lpstr>通勤届</vt:lpstr>
      <vt:lpstr>【記入例】通勤届.</vt:lpstr>
      <vt:lpstr>入力用 外国人雇用状況届出書</vt:lpstr>
      <vt:lpstr>Sheet1</vt:lpstr>
      <vt:lpstr>月額表（平成27年1月以降分）</vt:lpstr>
      <vt:lpstr>事務室処理用　財務会計支払</vt:lpstr>
      <vt:lpstr>支給明細書　財務会計支払 </vt:lpstr>
      <vt:lpstr>事務室処理用　科研費支払</vt:lpstr>
      <vt:lpstr>支給明細書　科研費支払</vt:lpstr>
      <vt:lpstr>日額丙欄税額作業</vt:lpstr>
      <vt:lpstr>'支給明細書　科研費支払'!Print_Area</vt:lpstr>
      <vt:lpstr>'支給明細書　財務会計支払 '!Print_Area</vt:lpstr>
      <vt:lpstr>'事務室処理用　科研費支払'!Print_Area</vt:lpstr>
      <vt:lpstr>'事務室処理用　財務会計支払'!Print_Area</vt:lpstr>
      <vt:lpstr>通勤届!Print_Area</vt:lpstr>
      <vt:lpstr>'入力用 外国人雇用状況届出書'!Print_Area</vt:lpstr>
      <vt:lpstr>'月額表（平成27年1月以降分）'!Print_Titles</vt:lpstr>
    </vt:vector>
  </TitlesOfParts>
  <Company>首都大学東京</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首都大学東京</dc:creator>
  <cp:lastModifiedBy>和田久子</cp:lastModifiedBy>
  <cp:lastPrinted>2020-05-18T02:52:29Z</cp:lastPrinted>
  <dcterms:created xsi:type="dcterms:W3CDTF">2005-06-07T11:25:38Z</dcterms:created>
  <dcterms:modified xsi:type="dcterms:W3CDTF">2020-05-25T04:43:59Z</dcterms:modified>
</cp:coreProperties>
</file>