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635" yWindow="-15" windowWidth="6870" windowHeight="8100" tabRatio="817"/>
  </bookViews>
  <sheets>
    <sheet name="旅費支払通知" sheetId="18" r:id="rId1"/>
    <sheet name="旅行命令簿（内国旅行）1号甲" sheetId="23" r:id="rId2"/>
    <sheet name="出張報告書＆旅費精算書（両面印刷推奨）" sheetId="7" r:id="rId3"/>
    <sheet name="日帰出張　6号" sheetId="24" r:id="rId4"/>
    <sheet name="リスト②" sheetId="20" state="hidden" r:id="rId5"/>
    <sheet name="予算詳細コード" sheetId="19" r:id="rId6"/>
  </sheets>
  <externalReferences>
    <externalReference r:id="rId7"/>
    <externalReference r:id="rId8"/>
  </externalReferences>
  <definedNames>
    <definedName name="_xlnm._FilterDatabase" localSheetId="4" hidden="1">リスト②!$I$1:$I$3</definedName>
    <definedName name="_xlnm._FilterDatabase" localSheetId="5" hidden="1">予算詳細コード!$A$1:$A$1035</definedName>
    <definedName name="B">リスト②!$N$13</definedName>
    <definedName name="C_">リスト②!$N$15</definedName>
    <definedName name="D">リスト②!$N$16</definedName>
    <definedName name="E">リスト②!$N$17</definedName>
    <definedName name="END" localSheetId="3">'日帰出張　6号'!$A$36</definedName>
    <definedName name="END" localSheetId="1">'旅行命令簿（内国旅行）1号甲'!#REF!</definedName>
    <definedName name="HIT_ROW61" localSheetId="3">'日帰出張　6号'!#REF!</definedName>
    <definedName name="HIT_ROW61" localSheetId="1">'旅行命令簿（内国旅行）1号甲'!#REF!</definedName>
    <definedName name="HIT_ROW62" localSheetId="3">'日帰出張　6号'!#REF!</definedName>
    <definedName name="HIT_ROW62" localSheetId="1">'旅行命令簿（内国旅行）1号甲'!#REF!</definedName>
    <definedName name="HIT_ROW63" localSheetId="3">'日帰出張　6号'!#REF!</definedName>
    <definedName name="HIT_ROW63" localSheetId="1">'旅行命令簿（内国旅行）1号甲'!$R$7</definedName>
    <definedName name="HIT_ROW64" localSheetId="3">'日帰出張　6号'!#REF!</definedName>
    <definedName name="HIT_ROW64" localSheetId="1">'旅行命令簿（内国旅行）1号甲'!#REF!</definedName>
    <definedName name="HIT_ROW65" localSheetId="3">'日帰出張　6号'!#REF!</definedName>
    <definedName name="HIT_ROW65" localSheetId="1">'旅行命令簿（内国旅行）1号甲'!#REF!</definedName>
    <definedName name="HIT_ROW66" localSheetId="3">'日帰出張　6号'!#REF!</definedName>
    <definedName name="HIT_ROW66" localSheetId="1">'旅行命令簿（内国旅行）1号甲'!#REF!</definedName>
    <definedName name="HIT_ROW67" localSheetId="3">'日帰出張　6号'!#REF!</definedName>
    <definedName name="HIT_ROW67" localSheetId="1">'旅行命令簿（内国旅行）1号甲'!#REF!</definedName>
    <definedName name="HIT_ROW68" localSheetId="3">'日帰出張　6号'!#REF!</definedName>
    <definedName name="HIT_ROW68" localSheetId="1">'旅行命令簿（内国旅行）1号甲'!#REF!</definedName>
    <definedName name="HIT_ROW69" localSheetId="3">'日帰出張　6号'!#REF!</definedName>
    <definedName name="HIT_ROW69" localSheetId="1">'旅行命令簿（内国旅行）1号甲'!#REF!</definedName>
    <definedName name="HIT_ROW70" localSheetId="3">'日帰出張　6号'!#REF!</definedName>
    <definedName name="HIT_ROW70" localSheetId="1">'旅行命令簿（内国旅行）1号甲'!#REF!</definedName>
    <definedName name="HIT_ROW71" localSheetId="3">'日帰出張　6号'!#REF!</definedName>
    <definedName name="HIT_ROW71" localSheetId="1">'旅行命令簿（内国旅行）1号甲'!#REF!</definedName>
    <definedName name="HIT_ROW72" localSheetId="3">'日帰出張　6号'!#REF!</definedName>
    <definedName name="HIT_ROW72" localSheetId="1">'旅行命令簿（内国旅行）1号甲'!#REF!</definedName>
    <definedName name="HIT_ROW73" localSheetId="3">'日帰出張　6号'!#REF!</definedName>
    <definedName name="HIT_ROW73" localSheetId="1">'旅行命令簿（内国旅行）1号甲'!#REF!</definedName>
    <definedName name="HIT_ROW74" localSheetId="3">'日帰出張　6号'!#REF!</definedName>
    <definedName name="HIT_ROW74" localSheetId="1">'旅行命令簿（内国旅行）1号甲'!#REF!</definedName>
    <definedName name="HIT_ROW75" localSheetId="3">'日帰出張　6号'!#REF!</definedName>
    <definedName name="HIT_ROW75" localSheetId="1">'旅行命令簿（内国旅行）1号甲'!#REF!</definedName>
    <definedName name="HIT_ROW76" localSheetId="3">'日帰出張　6号'!$A$2</definedName>
    <definedName name="HIT_ROW76" localSheetId="1">'旅行命令簿（内国旅行）1号甲'!#REF!</definedName>
    <definedName name="HIT_ROW77" localSheetId="3">'日帰出張　6号'!$C$25</definedName>
    <definedName name="HIT_ROW77" localSheetId="1">'旅行命令簿（内国旅行）1号甲'!#REF!</definedName>
    <definedName name="ＯＵ・ヘルプロ">リスト②!$G$2:$G$4</definedName>
    <definedName name="_xlnm.Print_Area" localSheetId="2">'出張報告書＆旅費精算書（両面印刷推奨）'!$A$1:$AK$100</definedName>
    <definedName name="_xlnm.Print_Area" localSheetId="3">'日帰出張　6号'!$A$1:$AB$36</definedName>
    <definedName name="_xlnm.Print_Area" localSheetId="5">予算詳細コード!$A$900:$N$963</definedName>
    <definedName name="_xlnm.Print_Area" localSheetId="1">'旅行命令簿（内国旅行）1号甲'!$A$1:$W$23</definedName>
    <definedName name="_xlnm.Print_Area" localSheetId="0">旅費支払通知!$A$1:$AC$55</definedName>
    <definedName name="コース" localSheetId="4">リスト②!$A$1:$F$30</definedName>
    <definedName name="コース">[1]基本テーブル!$B$17:$B$22</definedName>
    <definedName name="コース名" localSheetId="4">リスト②!$A$1:$F$30</definedName>
    <definedName name="コース名">#REF!</definedName>
    <definedName name="システムデザイン研究科">#REF!</definedName>
    <definedName name="ヘルプロ">リスト②!$L$2:$L$12</definedName>
    <definedName name="ものづくり工学科">#REF!</definedName>
    <definedName name="化学コース">リスト②!$C$2:$C$32</definedName>
    <definedName name="学術情報基盤センター">リスト②!$J$2:$J$6</definedName>
    <definedName name="環境応用化学科" localSheetId="4">リスト②!$F$1</definedName>
    <definedName name="環境応用化学科">リスト②!$F$2:$F$30</definedName>
    <definedName name="観光科学科">リスト②!$B$2:$B$15</definedName>
    <definedName name="機械工学コース">リスト②!$F$8:$F$22</definedName>
    <definedName name="教育費">リスト②!$T$2</definedName>
    <definedName name="教員名" localSheetId="4">リスト②!$A$2:$F$30</definedName>
    <definedName name="空港">[1]×旅費計算書!$W$78:$W$131</definedName>
    <definedName name="経営学研究科">#REF!</definedName>
    <definedName name="経路表コメント">[1]基本テーブル!$F$32:$F$40</definedName>
    <definedName name="建築学科">リスト②!$D$2:$D$23</definedName>
    <definedName name="建築都市コース">リスト②!$D$9:$D$23</definedName>
    <definedName name="研究科名">#REF!</definedName>
    <definedName name="固定資産">リスト②!$Q$2:$Q$6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リスト②!$N$1:$R$1</definedName>
    <definedName name="資産登録名">[2]リスト!$N$1:$R$1</definedName>
    <definedName name="自然・文化ツーリズムコース">リスト②!$B$4:$B$14</definedName>
    <definedName name="首都大学東京">#REF!</definedName>
    <definedName name="所属" localSheetId="4">リスト②!$A$1:$F$30</definedName>
    <definedName name="少額資産">リスト②!$P$2:$P$6</definedName>
    <definedName name="人間健康科学研究科">#REF!</definedName>
    <definedName name="人文科学研究科">#REF!</definedName>
    <definedName name="図書登録">リスト②!$R$2:$R$6</definedName>
    <definedName name="図書登録のみ">リスト②!$N$1:$O$1</definedName>
    <definedName name="図書登録のみ明細">リスト②!$O$13:$O$17</definedName>
    <definedName name="数理科学コース">リスト②!$A$3:$A$26</definedName>
    <definedName name="生命科学コース">リスト②!$D$9:$D$32</definedName>
    <definedName name="戦略研究センター">リスト②!$L$2:$L$12</definedName>
    <definedName name="創造工学専攻">#REF!</definedName>
    <definedName name="大学教育センター・ヘルプロ">リスト②!$H$2:$H$9</definedName>
    <definedName name="大学教育センター・情報">リスト②!$I$2:$I$3</definedName>
    <definedName name="地理環境コース">リスト②!$A$3:$A$16</definedName>
    <definedName name="地理環境学科">リスト②!$A$2:$A$16</definedName>
    <definedName name="電気電子工学コース">リスト②!$E$2:$E$27</definedName>
    <definedName name="都市システム科学域">リスト②!$E$2:$E$13</definedName>
    <definedName name="都市環境科学研究科">#REF!</definedName>
    <definedName name="都市基盤環境コース">リスト②!$C$2:$C$21</definedName>
    <definedName name="都市基盤環境学科">リスト②!$C$2:$C$21</definedName>
    <definedName name="都市政策科学科" localSheetId="4">リスト②!$E$1</definedName>
    <definedName name="都市政策科学科">リスト②!$E$2:$E$16</definedName>
    <definedName name="備考欄">[1]基本テーブル!$F$2:$F$26</definedName>
    <definedName name="物理学コース">リスト②!$B$4:$B$32</definedName>
    <definedName name="分子応用化学コース">リスト②!$F$8:$F$32</definedName>
    <definedName name="法学政治学研究科">#REF!</definedName>
    <definedName name="無">リスト②!$O$2:$O$6</definedName>
    <definedName name="無1">リスト②!$N$12:$O$17</definedName>
    <definedName name="理学研究科">#REF!</definedName>
    <definedName name="理系事務室">リスト②!$K$2:$K$3</definedName>
  </definedNames>
  <calcPr calcId="145621"/>
</workbook>
</file>

<file path=xl/calcChain.xml><?xml version="1.0" encoding="utf-8"?>
<calcChain xmlns="http://schemas.openxmlformats.org/spreadsheetml/2006/main">
  <c r="W36" i="18" l="1"/>
  <c r="H36" i="18"/>
  <c r="Q26" i="7" l="1"/>
  <c r="Q24" i="7"/>
  <c r="Q22" i="7"/>
  <c r="C27" i="7" l="1"/>
  <c r="K13" i="24" l="1"/>
  <c r="K11" i="24"/>
  <c r="I11" i="24"/>
  <c r="I13" i="24"/>
  <c r="E11" i="24"/>
  <c r="E13" i="24"/>
  <c r="K9" i="24"/>
  <c r="I9" i="24"/>
  <c r="E9" i="24"/>
  <c r="L68" i="7" l="1"/>
  <c r="G68" i="7"/>
  <c r="G67" i="7"/>
  <c r="U70" i="7"/>
  <c r="U69" i="7"/>
  <c r="B68" i="7"/>
  <c r="L69" i="7"/>
  <c r="Y33" i="24"/>
  <c r="X38" i="18"/>
  <c r="T3" i="24" l="1"/>
  <c r="S3" i="23"/>
  <c r="Q4" i="24"/>
  <c r="Q4" i="23"/>
  <c r="L4" i="24"/>
  <c r="L4" i="23"/>
  <c r="C4" i="24"/>
  <c r="C4" i="23"/>
  <c r="K9" i="23" l="1"/>
  <c r="AG19" i="7"/>
  <c r="AA23" i="18" l="1"/>
  <c r="Z23" i="18"/>
  <c r="G23" i="18"/>
  <c r="E23" i="18"/>
  <c r="A23" i="18"/>
  <c r="B18" i="7"/>
  <c r="B66" i="7"/>
  <c r="I24" i="7"/>
  <c r="I27" i="7"/>
  <c r="I26" i="7"/>
  <c r="I23" i="7"/>
  <c r="I22" i="7"/>
  <c r="I25" i="7"/>
  <c r="D24" i="7"/>
  <c r="D25" i="7"/>
  <c r="D26" i="7"/>
  <c r="D27" i="7"/>
  <c r="D23" i="7"/>
  <c r="D22" i="7"/>
  <c r="AC18" i="7"/>
  <c r="D14" i="7"/>
  <c r="U25" i="18" l="1"/>
  <c r="W25" i="18" s="1"/>
  <c r="M25" i="18"/>
  <c r="C25" i="7" l="1"/>
  <c r="V19" i="23"/>
  <c r="O9" i="23" l="1"/>
  <c r="I9" i="23"/>
  <c r="V64" i="7" l="1"/>
  <c r="B60" i="7"/>
  <c r="B65" i="7"/>
  <c r="B64" i="7"/>
  <c r="T12" i="7"/>
  <c r="U60" i="7" s="1"/>
  <c r="O12" i="7"/>
  <c r="Q60" i="7" s="1"/>
  <c r="S18" i="7" l="1"/>
  <c r="U19" i="7" s="1"/>
  <c r="W19" i="7" s="1"/>
  <c r="R70" i="7" l="1"/>
  <c r="O70" i="7"/>
  <c r="L70" i="7"/>
  <c r="R69" i="7"/>
  <c r="O69" i="7"/>
  <c r="I10" i="23" l="1"/>
  <c r="F49" i="18"/>
  <c r="F48" i="18"/>
  <c r="F47" i="18"/>
  <c r="F46" i="18"/>
  <c r="F45" i="18"/>
  <c r="F44" i="18"/>
  <c r="I10" i="18"/>
  <c r="A10" i="18"/>
  <c r="K8" i="18"/>
  <c r="V7" i="18"/>
  <c r="K7" i="18"/>
  <c r="A1" i="18" l="1"/>
  <c r="V53" i="18" s="1"/>
  <c r="R17" i="23"/>
  <c r="R31" i="24"/>
  <c r="O10" i="23"/>
  <c r="K10" i="23"/>
  <c r="I11" i="23"/>
  <c r="Q64" i="7"/>
  <c r="K64" i="7"/>
  <c r="B13" i="7"/>
  <c r="B61" i="7" s="1"/>
  <c r="O11" i="23" l="1"/>
  <c r="K11" i="23"/>
  <c r="I12" i="23"/>
  <c r="T50" i="18"/>
  <c r="Q53" i="18"/>
  <c r="C19" i="18"/>
  <c r="N51" i="18"/>
  <c r="V47" i="18"/>
  <c r="T49" i="18"/>
  <c r="T51" i="18"/>
  <c r="A16" i="18"/>
  <c r="T45" i="18"/>
  <c r="Q47" i="18"/>
  <c r="T44" i="18"/>
  <c r="D1" i="18"/>
  <c r="T43" i="18"/>
  <c r="AA42" i="18"/>
  <c r="C18" i="18"/>
  <c r="O12" i="23" l="1"/>
  <c r="K12" i="23"/>
  <c r="I13" i="23"/>
  <c r="K13" i="23" l="1"/>
  <c r="O13" i="23"/>
</calcChain>
</file>

<file path=xl/comments1.xml><?xml version="1.0" encoding="utf-8"?>
<comments xmlns="http://schemas.openxmlformats.org/spreadsheetml/2006/main">
  <authors>
    <author>首都大学東京</author>
    <author>JIMU</author>
    <author>jimu</author>
  </authors>
  <commentList>
    <comment ref="E3" authorId="0">
      <text>
        <r>
          <rPr>
            <b/>
            <sz val="12"/>
            <color indexed="81"/>
            <rFont val="ＭＳ Ｐゴシック"/>
            <family val="3"/>
            <charset val="128"/>
          </rPr>
          <t>プルダウンから選択</t>
        </r>
      </text>
    </comment>
    <comment ref="A7" authorId="0">
      <text>
        <r>
          <rPr>
            <b/>
            <sz val="12"/>
            <color indexed="81"/>
            <rFont val="ＭＳ Ｐゴシック"/>
            <family val="3"/>
            <charset val="128"/>
          </rPr>
          <t>予算コード（半角英数字）を入力</t>
        </r>
      </text>
    </comment>
    <comment ref="E21" authorId="1">
      <text>
        <r>
          <rPr>
            <sz val="9"/>
            <color indexed="81"/>
            <rFont val="ＭＳ Ｐゴシック"/>
            <family val="3"/>
            <charset val="128"/>
          </rPr>
          <t>教員・学生：所属をプルダウンから選択してください。</t>
        </r>
      </text>
    </comment>
    <comment ref="M21" authorId="1">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1">
      <text>
        <r>
          <rPr>
            <sz val="9"/>
            <color indexed="81"/>
            <rFont val="ＭＳ Ｐゴシック"/>
            <family val="3"/>
            <charset val="128"/>
          </rPr>
          <t>教職員番号、学修番号、債主番号のいずれかを入力してください。</t>
        </r>
      </text>
    </comment>
    <comment ref="E25" authorId="1">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2">
      <text>
        <r>
          <rPr>
            <b/>
            <sz val="9"/>
            <color indexed="81"/>
            <rFont val="ＭＳ Ｐゴシック"/>
            <family val="3"/>
            <charset val="128"/>
          </rPr>
          <t>例：4/30と入力すると
４月３０日と表示されます</t>
        </r>
      </text>
    </comment>
    <comment ref="I26" authorId="1">
      <text>
        <r>
          <rPr>
            <sz val="9"/>
            <color indexed="81"/>
            <rFont val="Meiryo UI"/>
            <family val="3"/>
            <charset val="128"/>
          </rPr>
          <t>プルダウンから選択</t>
        </r>
      </text>
    </comment>
    <comment ref="P26" authorId="1">
      <text>
        <r>
          <rPr>
            <sz val="9"/>
            <color indexed="81"/>
            <rFont val="Meiryo UI"/>
            <family val="3"/>
            <charset val="128"/>
          </rPr>
          <t>プルダウンから選択</t>
        </r>
        <r>
          <rPr>
            <sz val="9"/>
            <color indexed="81"/>
            <rFont val="ＭＳ Ｐゴシック"/>
            <family val="3"/>
            <charset val="128"/>
          </rPr>
          <t xml:space="preserve">
</t>
        </r>
      </text>
    </comment>
    <comment ref="A27" authorId="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1">
      <text>
        <r>
          <rPr>
            <sz val="9"/>
            <color indexed="81"/>
            <rFont val="Meiryo UI"/>
            <family val="3"/>
            <charset val="128"/>
          </rPr>
          <t>例：4/30と入力すると
４月３０日(火)と表示されます</t>
        </r>
      </text>
    </comment>
    <comment ref="H28" authorId="1">
      <text>
        <r>
          <rPr>
            <sz val="9"/>
            <color indexed="81"/>
            <rFont val="Meiryo UI"/>
            <family val="3"/>
            <charset val="128"/>
          </rPr>
          <t>概要をプルダウンから選択して
詳細を右欄に記載してください。</t>
        </r>
      </text>
    </comment>
    <comment ref="K28" authorId="1">
      <text>
        <r>
          <rPr>
            <sz val="9"/>
            <color indexed="81"/>
            <rFont val="Meiryo UI"/>
            <family val="3"/>
            <charset val="128"/>
          </rPr>
          <t>【入力例】
○○学会名
○○調査詳細
○○打合せ詳細   など・・・）</t>
        </r>
      </text>
    </comment>
    <comment ref="V28" authorId="0">
      <text>
        <r>
          <rPr>
            <b/>
            <sz val="12"/>
            <color indexed="81"/>
            <rFont val="ＭＳ Ｐゴシック"/>
            <family val="3"/>
            <charset val="128"/>
          </rPr>
          <t>【入力例】
○○大学○○キャンパス
○○山周辺
○○株式会社○○工場　　など・・・</t>
        </r>
      </text>
    </comment>
    <comment ref="H29" authorId="1">
      <text>
        <r>
          <rPr>
            <sz val="9"/>
            <color indexed="81"/>
            <rFont val="Meiryo UI"/>
            <family val="3"/>
            <charset val="128"/>
          </rPr>
          <t>旅行地の住所記載</t>
        </r>
      </text>
    </comment>
    <comment ref="V29"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1">
      <text>
        <r>
          <rPr>
            <sz val="9"/>
            <color indexed="81"/>
            <rFont val="Meiryo UI"/>
            <family val="3"/>
            <charset val="128"/>
          </rPr>
          <t>概要をプルダウンから選択して
詳細を右欄に記載してください。</t>
        </r>
      </text>
    </comment>
    <comment ref="V31" authorId="0">
      <text>
        <r>
          <rPr>
            <b/>
            <sz val="12"/>
            <color indexed="81"/>
            <rFont val="ＭＳ Ｐゴシック"/>
            <family val="3"/>
            <charset val="128"/>
          </rPr>
          <t>【入力例】
○○大学○○キャンパス
○○山周辺
○○株式会社○○工場　　など・・・</t>
        </r>
      </text>
    </comment>
    <comment ref="V32"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text>
        <r>
          <rPr>
            <sz val="9"/>
            <color indexed="81"/>
            <rFont val="Meiryo UI"/>
            <family val="3"/>
            <charset val="128"/>
          </rPr>
          <t>概要をプルダウンから選択して
詳細を右欄に記載してください。</t>
        </r>
      </text>
    </comment>
    <comment ref="V34" authorId="0">
      <text>
        <r>
          <rPr>
            <b/>
            <sz val="12"/>
            <color indexed="81"/>
            <rFont val="ＭＳ Ｐゴシック"/>
            <family val="3"/>
            <charset val="128"/>
          </rPr>
          <t>【入力例】
○○大学○○キャンパス
○○山周辺
○○株式会社○○工場　　など・・・</t>
        </r>
      </text>
    </comment>
    <comment ref="V35"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1">
      <text>
        <r>
          <rPr>
            <sz val="9"/>
            <color indexed="81"/>
            <rFont val="Meiryo UI"/>
            <family val="3"/>
            <charset val="128"/>
          </rPr>
          <t>プルダウンから選択</t>
        </r>
      </text>
    </comment>
    <comment ref="T37" authorId="1">
      <text>
        <r>
          <rPr>
            <sz val="9"/>
            <color indexed="81"/>
            <rFont val="Meiryo UI"/>
            <family val="3"/>
            <charset val="128"/>
          </rPr>
          <t>プルダウンから選択</t>
        </r>
      </text>
    </comment>
    <comment ref="E38" authorId="1">
      <text>
        <r>
          <rPr>
            <sz val="9"/>
            <color indexed="81"/>
            <rFont val="Meiryo UI"/>
            <family val="3"/>
            <charset val="128"/>
          </rPr>
          <t>プルダウンから選択</t>
        </r>
      </text>
    </comment>
  </commentList>
</comments>
</file>

<file path=xl/comments2.xml><?xml version="1.0" encoding="utf-8"?>
<comments xmlns="http://schemas.openxmlformats.org/spreadsheetml/2006/main">
  <authors>
    <author>JIMU</author>
  </authors>
  <commentList>
    <comment ref="F7" authorId="0">
      <text>
        <r>
          <rPr>
            <b/>
            <sz val="9"/>
            <color indexed="81"/>
            <rFont val="ＭＳ Ｐゴシック"/>
            <family val="3"/>
            <charset val="128"/>
          </rPr>
          <t>記入しない</t>
        </r>
      </text>
    </comment>
  </commentList>
</comments>
</file>

<file path=xl/comments3.xml><?xml version="1.0" encoding="utf-8"?>
<comments xmlns="http://schemas.openxmlformats.org/spreadsheetml/2006/main">
  <authors>
    <author>JIMU</author>
  </authors>
  <commentList>
    <comment ref="A2" authorId="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comments4.xml><?xml version="1.0" encoding="utf-8"?>
<comments xmlns="http://schemas.openxmlformats.org/spreadsheetml/2006/main">
  <authors>
    <author>JIMU</author>
  </authors>
  <commentList>
    <comment ref="A324" authorId="0">
      <text>
        <r>
          <rPr>
            <sz val="9"/>
            <color indexed="81"/>
            <rFont val="ＭＳ Ｐゴシック"/>
            <family val="3"/>
            <charset val="128"/>
          </rPr>
          <t xml:space="preserve">退学のため削除
</t>
        </r>
      </text>
    </comment>
    <comment ref="O901" authorId="0">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 ref="P901" authorId="0">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List>
</comments>
</file>

<file path=xl/sharedStrings.xml><?xml version="1.0" encoding="utf-8"?>
<sst xmlns="http://schemas.openxmlformats.org/spreadsheetml/2006/main" count="17503" uniqueCount="2931">
  <si>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</si>
  <si>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</si>
  <si>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</si>
  <si>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</si>
  <si>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</si>
  <si>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</si>
  <si>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</si>
  <si>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</si>
  <si>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</si>
  <si>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</si>
  <si>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</si>
  <si>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</si>
  <si>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</si>
  <si>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</si>
  <si>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</si>
  <si>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</si>
  <si>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</si>
  <si>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</si>
  <si>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</si>
  <si>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</si>
  <si>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</si>
  <si>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</si>
  <si>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</si>
  <si>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</si>
  <si>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</si>
  <si>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</si>
  <si>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</si>
  <si>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</si>
  <si>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</si>
  <si>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</si>
  <si>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</si>
  <si>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</si>
  <si>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</si>
  <si>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</si>
  <si>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</si>
  <si>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</si>
  <si>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</si>
  <si>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</si>
  <si>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</si>
  <si>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</si>
  <si>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</si>
  <si>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</si>
  <si>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</si>
  <si>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</si>
  <si>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</si>
  <si>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</si>
  <si>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</si>
  <si>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</si>
  <si>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</si>
  <si>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</si>
  <si>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</si>
  <si>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</si>
  <si>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</si>
  <si>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</si>
  <si>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</si>
  <si>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</si>
  <si>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</si>
  <si>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</si>
  <si>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</si>
  <si>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</si>
  <si>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</si>
  <si>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</si>
  <si>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</si>
  <si>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</si>
  <si>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</si>
  <si>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</si>
  <si>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</si>
  <si>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</si>
  <si>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</si>
  <si>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</si>
  <si>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</si>
  <si>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</si>
  <si>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</si>
  <si>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</si>
  <si>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</si>
  <si>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</si>
  <si>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</si>
  <si>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</si>
  <si>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</si>
  <si>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</si>
  <si>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</si>
  <si>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</si>
  <si>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</si>
  <si>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</si>
  <si>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</si>
  <si>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</si>
  <si>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</si>
  <si>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</si>
  <si>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</si>
  <si>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</si>
  <si>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</si>
  <si>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</si>
  <si>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</si>
  <si>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</si>
  <si>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</si>
  <si>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</si>
  <si>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</si>
  <si>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</si>
  <si>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</si>
  <si>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</si>
  <si>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</si>
  <si>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</si>
  <si>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</si>
  <si>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</si>
  <si>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</si>
  <si>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</si>
  <si>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</si>
  <si>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</si>
  <si>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</si>
  <si>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</si>
  <si>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</si>
  <si>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</si>
  <si>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</si>
  <si>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</si>
  <si>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</si>
  <si>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</si>
  <si>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</si>
  <si>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</si>
  <si>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</si>
  <si>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</si>
  <si>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</si>
  <si>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</si>
  <si>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</si>
  <si>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</si>
  <si>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</si>
  <si>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</si>
  <si>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</si>
  <si>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</si>
  <si>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</si>
  <si>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</si>
  <si>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</si>
  <si>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</si>
  <si>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</si>
  <si>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</si>
  <si>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</si>
  <si>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</si>
  <si>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</si>
  <si>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</si>
  <si>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</si>
  <si>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</si>
  <si>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</si>
  <si>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</si>
  <si>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</si>
  <si>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</si>
  <si>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</si>
  <si>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</si>
  <si>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</si>
  <si>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</si>
  <si>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</si>
  <si>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</si>
  <si>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</si>
  <si>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</si>
  <si>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</si>
  <si>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</si>
  <si>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</si>
  <si>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</si>
  <si>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所属</t>
    <rPh sb="0" eb="2">
      <t>ショゾク</t>
    </rPh>
    <phoneticPr fontId="27"/>
  </si>
  <si>
    <t>代 表 者　　　氏 名</t>
    <rPh sb="0" eb="1">
      <t>ダイ</t>
    </rPh>
    <rPh sb="2" eb="3">
      <t>オモテ</t>
    </rPh>
    <rPh sb="4" eb="5">
      <t>シャ</t>
    </rPh>
    <rPh sb="8" eb="9">
      <t>シ</t>
    </rPh>
    <rPh sb="10" eb="11">
      <t>メイ</t>
    </rPh>
    <phoneticPr fontId="27"/>
  </si>
  <si>
    <t>担   当　教  員  名</t>
    <rPh sb="0" eb="1">
      <t>タン</t>
    </rPh>
    <rPh sb="4" eb="5">
      <t>トウ</t>
    </rPh>
    <rPh sb="6" eb="7">
      <t>キョウ</t>
    </rPh>
    <rPh sb="9" eb="10">
      <t>イン</t>
    </rPh>
    <rPh sb="12" eb="13">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</si>
  <si>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</si>
  <si>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</si>
  <si>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</si>
  <si>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</si>
  <si>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</si>
  <si>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</si>
  <si>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</si>
  <si>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</si>
  <si>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</si>
  <si>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</si>
  <si>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</si>
  <si>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</si>
  <si>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</si>
  <si>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</si>
  <si>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</si>
  <si>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</si>
  <si>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</si>
  <si>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</si>
  <si>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</si>
  <si>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</si>
  <si>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</si>
  <si>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</si>
  <si>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</si>
  <si>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</si>
  <si>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</si>
  <si>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</si>
  <si>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</si>
  <si>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</si>
  <si>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</si>
  <si>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</si>
  <si>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</si>
  <si>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</si>
  <si>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</si>
  <si>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</si>
  <si>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r>
      <t>予算詳細</t>
    </r>
    <r>
      <rPr>
        <sz val="10"/>
        <rFont val="ＭＳ Ｐゴシック"/>
        <family val="3"/>
        <charset val="128"/>
      </rPr>
      <t>コード</t>
    </r>
    <rPh sb="0" eb="2">
      <t>ヨサン</t>
    </rPh>
    <rPh sb="2" eb="4">
      <t>ショウサイ</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</si>
  <si>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</si>
  <si>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</si>
  <si>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</si>
  <si>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</si>
  <si>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</si>
  <si>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</si>
  <si>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</si>
  <si>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</si>
  <si>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</si>
  <si>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 コースへ送付</t>
    <rPh sb="6" eb="8">
      <t>ソウフ</t>
    </rPh>
    <phoneticPr fontId="27"/>
  </si>
  <si>
    <t>□ 会計管理課完了</t>
    <rPh sb="2" eb="4">
      <t>カイケイ</t>
    </rPh>
    <rPh sb="4" eb="7">
      <t>カンリカ</t>
    </rPh>
    <rPh sb="7" eb="9">
      <t>カンリョウ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</si>
  <si>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</si>
  <si>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</si>
  <si>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</si>
  <si>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</si>
  <si>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</si>
  <si>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</si>
  <si>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</si>
  <si>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</si>
  <si>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研究代表者名</t>
    <rPh sb="0" eb="2">
      <t>ケンキュウ</t>
    </rPh>
    <rPh sb="2" eb="5">
      <t>ダイヒョウシャ</t>
    </rPh>
    <rPh sb="5" eb="6">
      <t>メイ</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</si>
  <si>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</si>
  <si>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</si>
  <si>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</si>
  <si>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借方勘定(国内旅費）</t>
    <rPh sb="0" eb="1">
      <t>シャク</t>
    </rPh>
    <rPh sb="1" eb="2">
      <t>カタ</t>
    </rPh>
    <rPh sb="2" eb="4">
      <t>カンジョウ</t>
    </rPh>
    <rPh sb="5" eb="7">
      <t>コクナイ</t>
    </rPh>
    <rPh sb="7" eb="9">
      <t>リョヒ</t>
    </rPh>
    <phoneticPr fontId="27"/>
  </si>
  <si>
    <t>借方勘定(外国旅費）</t>
    <rPh sb="0" eb="1">
      <t>シャク</t>
    </rPh>
    <rPh sb="1" eb="2">
      <t>カタ</t>
    </rPh>
    <rPh sb="2" eb="4">
      <t>カンジョウ</t>
    </rPh>
    <rPh sb="5" eb="7">
      <t>ガイコク</t>
    </rPh>
    <rPh sb="7" eb="9">
      <t>リョヒ</t>
    </rPh>
    <phoneticPr fontId="27"/>
  </si>
  <si>
    <t>貸方勘定（旅費）</t>
    <rPh sb="0" eb="1">
      <t>カシ</t>
    </rPh>
    <rPh sb="1" eb="2">
      <t>カタ</t>
    </rPh>
    <rPh sb="2" eb="4">
      <t>カンジョウ</t>
    </rPh>
    <rPh sb="5" eb="7">
      <t>リョヒ</t>
    </rPh>
    <phoneticPr fontId="27"/>
  </si>
  <si>
    <t>教[E101]</t>
  </si>
  <si>
    <t>教育費</t>
    <rPh sb="0" eb="2">
      <t>キョウイク</t>
    </rPh>
    <rPh sb="2" eb="3">
      <t>ヒ</t>
    </rPh>
    <phoneticPr fontId="27"/>
  </si>
  <si>
    <t>運営費交付金</t>
  </si>
  <si>
    <t>実験実習経費・教務経費(単価分)</t>
  </si>
  <si>
    <t>08</t>
  </si>
  <si>
    <t>要</t>
    <rPh sb="0" eb="1">
      <t>ヨウ</t>
    </rPh>
    <phoneticPr fontId="27"/>
  </si>
  <si>
    <t>都市環境学部</t>
    <rPh sb="0" eb="2">
      <t>トシ</t>
    </rPh>
    <rPh sb="2" eb="4">
      <t>カンキョウ</t>
    </rPh>
    <rPh sb="4" eb="6">
      <t>ガクブ</t>
    </rPh>
    <phoneticPr fontId="27"/>
  </si>
  <si>
    <t>66340：給与（非職）</t>
  </si>
  <si>
    <t>66341：給与（通勤手当）（非職）</t>
  </si>
  <si>
    <t>41180：未払金（人件費）</t>
    <rPh sb="6" eb="8">
      <t>ミハラ</t>
    </rPh>
    <rPh sb="8" eb="9">
      <t>カネ</t>
    </rPh>
    <rPh sb="10" eb="12">
      <t>ジンケン</t>
    </rPh>
    <rPh sb="12" eb="13">
      <t>ヒ</t>
    </rPh>
    <phoneticPr fontId="27"/>
  </si>
  <si>
    <t>61190：旅費交通費（教育・国内）</t>
  </si>
  <si>
    <t>61191：旅費交通費（教育・海外）</t>
  </si>
  <si>
    <t>41190：未払金（業務費）</t>
    <rPh sb="6" eb="8">
      <t>ミハラ</t>
    </rPh>
    <rPh sb="8" eb="9">
      <t>カネ</t>
    </rPh>
    <rPh sb="10" eb="12">
      <t>ギョウム</t>
    </rPh>
    <rPh sb="12" eb="13">
      <t>ヒ</t>
    </rPh>
    <phoneticPr fontId="27"/>
  </si>
  <si>
    <t>実験実習経費・教務経費(固定費)</t>
    <rPh sb="12" eb="14">
      <t>コテイ</t>
    </rPh>
    <rPh sb="14" eb="15">
      <t>ヒ</t>
    </rPh>
    <phoneticPr fontId="27"/>
  </si>
  <si>
    <t>61190：旅費交通費（教育・国内)</t>
    <rPh sb="15" eb="17">
      <t>コクナイ</t>
    </rPh>
    <phoneticPr fontId="27"/>
  </si>
  <si>
    <t>61191：旅費交通費（教育・海外）</t>
    <rPh sb="12" eb="14">
      <t>キョウイク</t>
    </rPh>
    <rPh sb="15" eb="17">
      <t>カイガイ</t>
    </rPh>
    <phoneticPr fontId="27"/>
  </si>
  <si>
    <t>都市政策科学科</t>
    <rPh sb="6" eb="7">
      <t>カ</t>
    </rPh>
    <phoneticPr fontId="27"/>
  </si>
  <si>
    <t>18研究生地岡高橋</t>
  </si>
  <si>
    <t>地理環境学科</t>
    <rPh sb="0" eb="2">
      <t>チリ</t>
    </rPh>
    <rPh sb="4" eb="6">
      <t>ガッカ</t>
    </rPh>
    <phoneticPr fontId="27"/>
  </si>
  <si>
    <t>18研究生盤宋酒井</t>
  </si>
  <si>
    <t>都市基盤環境学科</t>
    <rPh sb="6" eb="8">
      <t>ガッカ</t>
    </rPh>
    <phoneticPr fontId="27"/>
  </si>
  <si>
    <t>18研究生盤庭林宇治</t>
  </si>
  <si>
    <t>18研究生建張北山</t>
  </si>
  <si>
    <t>建築学科</t>
    <rPh sb="2" eb="4">
      <t>ガッカ</t>
    </rPh>
    <phoneticPr fontId="27"/>
  </si>
  <si>
    <t>18研究生建LIN一ノ瀬</t>
  </si>
  <si>
    <t>18研究生建胡北山</t>
  </si>
  <si>
    <t>18研究生建肖壁谷澤</t>
  </si>
  <si>
    <t>18研究生政宗杉原</t>
  </si>
  <si>
    <t>都市政策科学科</t>
    <rPh sb="0" eb="2">
      <t>トシ</t>
    </rPh>
    <rPh sb="2" eb="4">
      <t>セイサク</t>
    </rPh>
    <rPh sb="4" eb="6">
      <t>カガク</t>
    </rPh>
    <rPh sb="6" eb="7">
      <t>カ</t>
    </rPh>
    <phoneticPr fontId="27"/>
  </si>
  <si>
    <t>18研究生政Marcin玉川</t>
  </si>
  <si>
    <t>玉川英則</t>
    <rPh sb="0" eb="2">
      <t>タマガワ</t>
    </rPh>
    <rPh sb="2" eb="4">
      <t>ヒデノリ</t>
    </rPh>
    <phoneticPr fontId="27"/>
  </si>
  <si>
    <t>18研究生政王伊藤</t>
  </si>
  <si>
    <t>18研究生政王長野</t>
  </si>
  <si>
    <t>18研究生政劉伊藤</t>
  </si>
  <si>
    <t>18研究生政徐長野</t>
  </si>
  <si>
    <t>18研究生政周杉原</t>
  </si>
  <si>
    <t>18研究生政李饗庭</t>
  </si>
  <si>
    <t>18研究生応QI川上</t>
  </si>
  <si>
    <t>川上浩良</t>
    <rPh sb="0" eb="2">
      <t>カワカミ</t>
    </rPh>
    <rPh sb="2" eb="4">
      <t>ヒロナガ</t>
    </rPh>
    <phoneticPr fontId="27"/>
  </si>
  <si>
    <t>18研究生応佐藤高木</t>
  </si>
  <si>
    <t>川東正幸</t>
    <rPh sb="0" eb="2">
      <t>カワヒガシ</t>
    </rPh>
    <rPh sb="2" eb="4">
      <t>マサユキ</t>
    </rPh>
    <phoneticPr fontId="27"/>
  </si>
  <si>
    <t>18研究生盤万小根山</t>
  </si>
  <si>
    <t>30/10/01-31/03/31</t>
  </si>
  <si>
    <t>都市基盤環境学科</t>
    <rPh sb="0" eb="2">
      <t>トシ</t>
    </rPh>
    <rPh sb="2" eb="4">
      <t>キバン</t>
    </rPh>
    <rPh sb="4" eb="6">
      <t>カンキョウ</t>
    </rPh>
    <rPh sb="6" eb="8">
      <t>ガッカ</t>
    </rPh>
    <phoneticPr fontId="27"/>
  </si>
  <si>
    <t>18研究生盤叶中村</t>
  </si>
  <si>
    <t>18研究生盤姜中村</t>
  </si>
  <si>
    <t>18研究生盤グナイ横山</t>
  </si>
  <si>
    <t>横山勝英</t>
    <rPh sb="0" eb="2">
      <t>ヨコヤマ</t>
    </rPh>
    <rPh sb="2" eb="4">
      <t>カツヒデ</t>
    </rPh>
    <phoneticPr fontId="27"/>
  </si>
  <si>
    <t>18研究生盤ネリーザ横山</t>
  </si>
  <si>
    <t>18研究生盤ブイ河村</t>
  </si>
  <si>
    <t>河村明</t>
    <rPh sb="0" eb="2">
      <t>カワムラ</t>
    </rPh>
    <rPh sb="2" eb="3">
      <t>アキラ</t>
    </rPh>
    <phoneticPr fontId="27"/>
  </si>
  <si>
    <t>18研究生建段壁谷澤</t>
  </si>
  <si>
    <t>建築学科</t>
    <rPh sb="0" eb="2">
      <t>ケンチク</t>
    </rPh>
    <rPh sb="2" eb="4">
      <t>ガッカ</t>
    </rPh>
    <phoneticPr fontId="27"/>
  </si>
  <si>
    <t>18研究生建楊壁谷澤</t>
  </si>
  <si>
    <t>18研究生政蔡饗庭</t>
  </si>
  <si>
    <t>18研究生政松尾饗庭</t>
  </si>
  <si>
    <t>18研究生政劉饗庭</t>
  </si>
  <si>
    <t>18研究生政周長野</t>
  </si>
  <si>
    <t>18研究生政王杉原</t>
  </si>
  <si>
    <t>18研究生応喬朝山</t>
  </si>
  <si>
    <t>学部事務室</t>
  </si>
  <si>
    <t>ＴＡ経費</t>
  </si>
  <si>
    <t>その他教育費</t>
    <rPh sb="2" eb="3">
      <t>タ</t>
    </rPh>
    <rPh sb="3" eb="6">
      <t>キョウイクヒ</t>
    </rPh>
    <phoneticPr fontId="27"/>
  </si>
  <si>
    <t>理学部のＴＡ経費</t>
    <rPh sb="0" eb="3">
      <t>リガクブ</t>
    </rPh>
    <rPh sb="6" eb="8">
      <t>ケイヒ</t>
    </rPh>
    <phoneticPr fontId="27"/>
  </si>
  <si>
    <t>大学教育センター(入試）の教育費（入試経費）</t>
    <rPh sb="0" eb="2">
      <t>ダイガク</t>
    </rPh>
    <rPh sb="2" eb="4">
      <t>キョウイク</t>
    </rPh>
    <rPh sb="9" eb="11">
      <t>ニュウシ</t>
    </rPh>
    <rPh sb="13" eb="15">
      <t>キョウイク</t>
    </rPh>
    <rPh sb="15" eb="16">
      <t>ヒ</t>
    </rPh>
    <rPh sb="17" eb="19">
      <t>ニュウシ</t>
    </rPh>
    <rPh sb="19" eb="21">
      <t>ケイヒ</t>
    </rPh>
    <phoneticPr fontId="27"/>
  </si>
  <si>
    <t>29/04/01-30/03/31</t>
  </si>
  <si>
    <t>大学入試センター協力経費</t>
    <rPh sb="0" eb="2">
      <t>ダイガク</t>
    </rPh>
    <rPh sb="2" eb="4">
      <t>ニュウシ</t>
    </rPh>
    <rPh sb="8" eb="10">
      <t>キョウリョク</t>
    </rPh>
    <rPh sb="10" eb="12">
      <t>ケイヒ</t>
    </rPh>
    <phoneticPr fontId="27"/>
  </si>
  <si>
    <t>地理環境コース</t>
    <rPh sb="0" eb="2">
      <t>チリ</t>
    </rPh>
    <rPh sb="2" eb="4">
      <t>カンキョウ</t>
    </rPh>
    <phoneticPr fontId="27"/>
  </si>
  <si>
    <t>矢部直人</t>
    <rPh sb="0" eb="2">
      <t>ヤベ</t>
    </rPh>
    <rPh sb="2" eb="4">
      <t>ナオト</t>
    </rPh>
    <phoneticPr fontId="27"/>
  </si>
  <si>
    <t>国際センターの教育費（留学支援経費）</t>
    <rPh sb="0" eb="2">
      <t>コクサイ</t>
    </rPh>
    <rPh sb="7" eb="10">
      <t>キョウイクヒ</t>
    </rPh>
    <rPh sb="11" eb="13">
      <t>リュウガク</t>
    </rPh>
    <rPh sb="13" eb="15">
      <t>シエン</t>
    </rPh>
    <rPh sb="15" eb="17">
      <t>ケイヒ</t>
    </rPh>
    <phoneticPr fontId="27"/>
  </si>
  <si>
    <t>国際センターの教育費（実験実習経費・教務経費）</t>
    <rPh sb="0" eb="2">
      <t>コクサイ</t>
    </rPh>
    <rPh sb="7" eb="10">
      <t>キョウイクヒ</t>
    </rPh>
    <rPh sb="11" eb="13">
      <t>ジッケン</t>
    </rPh>
    <rPh sb="13" eb="15">
      <t>ジッシュウ</t>
    </rPh>
    <rPh sb="15" eb="17">
      <t>ケイヒ</t>
    </rPh>
    <rPh sb="18" eb="20">
      <t>キョウム</t>
    </rPh>
    <rPh sb="20" eb="22">
      <t>ケイヒ</t>
    </rPh>
    <phoneticPr fontId="27"/>
  </si>
  <si>
    <t>観光科学科</t>
    <rPh sb="0" eb="2">
      <t>カンコウ</t>
    </rPh>
    <rPh sb="2" eb="4">
      <t>カガク</t>
    </rPh>
    <rPh sb="4" eb="5">
      <t>カ</t>
    </rPh>
    <phoneticPr fontId="27"/>
  </si>
  <si>
    <t>菊地俊夫</t>
    <rPh sb="0" eb="2">
      <t>キクチ</t>
    </rPh>
    <rPh sb="2" eb="4">
      <t>トシオ</t>
    </rPh>
    <phoneticPr fontId="27"/>
  </si>
  <si>
    <t>国際センターの教育費(大学院生国際学術会議派遣経費)</t>
    <rPh sb="0" eb="2">
      <t>コクサイ</t>
    </rPh>
    <rPh sb="7" eb="10">
      <t>キョウイクヒ</t>
    </rPh>
    <rPh sb="11" eb="14">
      <t>ダイガクイン</t>
    </rPh>
    <rPh sb="14" eb="15">
      <t>セイ</t>
    </rPh>
    <rPh sb="15" eb="17">
      <t>コクサイ</t>
    </rPh>
    <rPh sb="17" eb="19">
      <t>ガクジュツ</t>
    </rPh>
    <rPh sb="19" eb="21">
      <t>カイギ</t>
    </rPh>
    <rPh sb="21" eb="23">
      <t>ハケン</t>
    </rPh>
    <rPh sb="23" eb="25">
      <t>ケイヒ</t>
    </rPh>
    <phoneticPr fontId="27"/>
  </si>
  <si>
    <t>学位論文審査経費</t>
    <rPh sb="0" eb="2">
      <t>ガクイ</t>
    </rPh>
    <rPh sb="2" eb="4">
      <t>ロンブン</t>
    </rPh>
    <rPh sb="4" eb="6">
      <t>シンサ</t>
    </rPh>
    <rPh sb="6" eb="8">
      <t>ケイヒ</t>
    </rPh>
    <phoneticPr fontId="27"/>
  </si>
  <si>
    <t>OUの講座分担金</t>
    <rPh sb="3" eb="5">
      <t>コウザ</t>
    </rPh>
    <rPh sb="5" eb="8">
      <t>ブンタンキン</t>
    </rPh>
    <phoneticPr fontId="81"/>
  </si>
  <si>
    <t>学部事務室</t>
    <rPh sb="0" eb="2">
      <t>ガクブ</t>
    </rPh>
    <rPh sb="2" eb="4">
      <t>ジム</t>
    </rPh>
    <rPh sb="4" eb="5">
      <t>シツ</t>
    </rPh>
    <phoneticPr fontId="27"/>
  </si>
  <si>
    <t>OUの講座分担金・盤河村</t>
  </si>
  <si>
    <t>OUの講座分担金・盤梅山</t>
  </si>
  <si>
    <t>OUの講座分担金・盤横山</t>
  </si>
  <si>
    <t>OUの講座分担金・地矢部</t>
  </si>
  <si>
    <t>地理環境学科</t>
    <rPh sb="0" eb="2">
      <t>チリ</t>
    </rPh>
    <rPh sb="2" eb="4">
      <t>カンキョウ</t>
    </rPh>
    <rPh sb="4" eb="6">
      <t>ガッカ</t>
    </rPh>
    <phoneticPr fontId="27"/>
  </si>
  <si>
    <t>OUの講座分担金・観沼田</t>
  </si>
  <si>
    <t>OUの講座分担金・建小林</t>
  </si>
  <si>
    <t>OUの講座分担金・観直井</t>
  </si>
  <si>
    <t>OUの講座分担金・観杉本</t>
  </si>
  <si>
    <t>OUの講座分担金・観菊地</t>
  </si>
  <si>
    <t>観光科学科</t>
    <rPh sb="0" eb="2">
      <t>カンコウ</t>
    </rPh>
    <rPh sb="2" eb="4">
      <t>カガク</t>
    </rPh>
    <rPh sb="4" eb="5">
      <t>カ</t>
    </rPh>
    <phoneticPr fontId="81"/>
  </si>
  <si>
    <t>OUの講座分担金・盤小根山</t>
  </si>
  <si>
    <t>OUの講座分担金・観岡村</t>
  </si>
  <si>
    <t>OUの講座分担金・観川原</t>
  </si>
  <si>
    <t>OUの講座分担金・地鈴木</t>
  </si>
  <si>
    <t>OUの講座分担金・政市古</t>
  </si>
  <si>
    <t>OUの講座分担金・盤荒井</t>
  </si>
  <si>
    <t>OUの講座分担金・応朝山</t>
  </si>
  <si>
    <t>OUの講座分担金・政玉川</t>
  </si>
  <si>
    <t>OUの講座分担金・政伊藤</t>
  </si>
  <si>
    <t>OUの講座分担金・政杉原</t>
  </si>
  <si>
    <t>OUの講座分担金・盤吉嶺</t>
  </si>
  <si>
    <t>吉嶺充俊</t>
    <rPh sb="0" eb="2">
      <t>ヨシミネ</t>
    </rPh>
    <rPh sb="2" eb="4">
      <t>ミツトシ</t>
    </rPh>
    <phoneticPr fontId="27"/>
  </si>
  <si>
    <t>一般事務費</t>
  </si>
  <si>
    <t>68190：旅費交通費（一般管理・国内）</t>
  </si>
  <si>
    <t>41191：未払金（一般管理費）</t>
    <rPh sb="6" eb="8">
      <t>ミハラ</t>
    </rPh>
    <rPh sb="8" eb="9">
      <t>カネ</t>
    </rPh>
    <rPh sb="10" eb="12">
      <t>イッパン</t>
    </rPh>
    <rPh sb="12" eb="14">
      <t>カンリ</t>
    </rPh>
    <rPh sb="14" eb="15">
      <t>ヒ</t>
    </rPh>
    <phoneticPr fontId="27"/>
  </si>
  <si>
    <t>一般管理費</t>
  </si>
  <si>
    <t>諸会費</t>
  </si>
  <si>
    <t>庁有車関係費</t>
  </si>
  <si>
    <t>労働安全衛生関係費</t>
  </si>
  <si>
    <t>一般広報費</t>
    <rPh sb="0" eb="2">
      <t>イッパン</t>
    </rPh>
    <rPh sb="2" eb="4">
      <t>コウホウ</t>
    </rPh>
    <rPh sb="4" eb="5">
      <t>ヒ</t>
    </rPh>
    <phoneticPr fontId="27"/>
  </si>
  <si>
    <t>部局広報費</t>
    <rPh sb="0" eb="2">
      <t>ブキョク</t>
    </rPh>
    <rPh sb="2" eb="4">
      <t>コウホウ</t>
    </rPh>
    <rPh sb="4" eb="5">
      <t>ヒ</t>
    </rPh>
    <phoneticPr fontId="27"/>
  </si>
  <si>
    <t>その他一般管理費</t>
    <rPh sb="2" eb="3">
      <t>タ</t>
    </rPh>
    <rPh sb="3" eb="5">
      <t>イッパン</t>
    </rPh>
    <rPh sb="5" eb="8">
      <t>カンリヒ</t>
    </rPh>
    <phoneticPr fontId="27"/>
  </si>
  <si>
    <t>総務部の一般管理費（人事・給与関係費）</t>
  </si>
  <si>
    <t>企画広報課の一般管理費（一般広報費）</t>
    <rPh sb="0" eb="2">
      <t>キカク</t>
    </rPh>
    <rPh sb="2" eb="5">
      <t>コウホウカ</t>
    </rPh>
    <rPh sb="6" eb="8">
      <t>イッパン</t>
    </rPh>
    <rPh sb="8" eb="11">
      <t>カンリヒ</t>
    </rPh>
    <rPh sb="12" eb="14">
      <t>イッパン</t>
    </rPh>
    <rPh sb="14" eb="16">
      <t>コウホウ</t>
    </rPh>
    <rPh sb="16" eb="17">
      <t>ヒ</t>
    </rPh>
    <phoneticPr fontId="27"/>
  </si>
  <si>
    <t>経営企画室の一般管理費（その他一般管理費）</t>
    <rPh sb="0" eb="2">
      <t>ケイエイ</t>
    </rPh>
    <rPh sb="2" eb="5">
      <t>キカクシツ</t>
    </rPh>
    <rPh sb="6" eb="8">
      <t>イッパン</t>
    </rPh>
    <rPh sb="8" eb="11">
      <t>カンリヒ</t>
    </rPh>
    <rPh sb="14" eb="15">
      <t>タ</t>
    </rPh>
    <rPh sb="15" eb="17">
      <t>イッパン</t>
    </rPh>
    <rPh sb="17" eb="19">
      <t>カンリ</t>
    </rPh>
    <rPh sb="19" eb="20">
      <t>ヒ</t>
    </rPh>
    <phoneticPr fontId="27"/>
  </si>
  <si>
    <t>建物維持管理費</t>
    <rPh sb="0" eb="2">
      <t>タテモノ</t>
    </rPh>
    <rPh sb="2" eb="4">
      <t>イジ</t>
    </rPh>
    <rPh sb="4" eb="7">
      <t>カンリヒ</t>
    </rPh>
    <phoneticPr fontId="27"/>
  </si>
  <si>
    <t>その他建物維持管理費</t>
    <rPh sb="2" eb="3">
      <t>タ</t>
    </rPh>
    <rPh sb="3" eb="5">
      <t>タテモノ</t>
    </rPh>
    <rPh sb="5" eb="7">
      <t>イジ</t>
    </rPh>
    <rPh sb="7" eb="10">
      <t>カンリヒ</t>
    </rPh>
    <phoneticPr fontId="27"/>
  </si>
  <si>
    <t>アルバイト人件費</t>
    <rPh sb="5" eb="8">
      <t>ジンケンヒ</t>
    </rPh>
    <phoneticPr fontId="27"/>
  </si>
  <si>
    <t>人件費</t>
    <rPh sb="0" eb="3">
      <t>ジンケンヒ</t>
    </rPh>
    <phoneticPr fontId="27"/>
  </si>
  <si>
    <t>アルバイト人件費</t>
  </si>
  <si>
    <t>基[EA]</t>
  </si>
  <si>
    <t>基本研究費（都市環境学部）</t>
  </si>
  <si>
    <t>基本研究費</t>
    <rPh sb="0" eb="2">
      <t>キホン</t>
    </rPh>
    <rPh sb="2" eb="4">
      <t>ケンキュウ</t>
    </rPh>
    <rPh sb="4" eb="5">
      <t>ヒ</t>
    </rPh>
    <phoneticPr fontId="27"/>
  </si>
  <si>
    <t>【基本研究費】</t>
    <rPh sb="1" eb="3">
      <t>キホン</t>
    </rPh>
    <rPh sb="3" eb="6">
      <t>ケンキュウヒ</t>
    </rPh>
    <phoneticPr fontId="27"/>
  </si>
  <si>
    <t>地理環境学科</t>
    <rPh sb="4" eb="6">
      <t>ガッカ</t>
    </rPh>
    <phoneticPr fontId="27"/>
  </si>
  <si>
    <t>【基本研究費】地理環境学科</t>
    <rPh sb="1" eb="3">
      <t>キホン</t>
    </rPh>
    <rPh sb="3" eb="6">
      <t>ケンキュウヒ</t>
    </rPh>
    <rPh sb="7" eb="9">
      <t>チリ</t>
    </rPh>
    <rPh sb="9" eb="11">
      <t>カンキョウ</t>
    </rPh>
    <rPh sb="11" eb="13">
      <t>ガッカ</t>
    </rPh>
    <phoneticPr fontId="27"/>
  </si>
  <si>
    <t>基本【地理】</t>
    <rPh sb="0" eb="2">
      <t>キホン</t>
    </rPh>
    <rPh sb="3" eb="5">
      <t>チリ</t>
    </rPh>
    <phoneticPr fontId="27"/>
  </si>
  <si>
    <t>基地理環境共通費</t>
  </si>
  <si>
    <t>不要</t>
    <rPh sb="0" eb="2">
      <t>フヨウ</t>
    </rPh>
    <phoneticPr fontId="27"/>
  </si>
  <si>
    <t>62191：旅費交通費（研究・海外）</t>
    <rPh sb="12" eb="14">
      <t>ケンキュウ</t>
    </rPh>
    <phoneticPr fontId="27"/>
  </si>
  <si>
    <t>基地　高橋日出男</t>
  </si>
  <si>
    <t>高橋日出男</t>
  </si>
  <si>
    <t>基地　渡邊眞紀子</t>
  </si>
  <si>
    <t>渡邊眞紀子</t>
  </si>
  <si>
    <t>基地　若林　芳樹</t>
  </si>
  <si>
    <t>若林芳樹</t>
  </si>
  <si>
    <t>基地　鈴木　毅彦</t>
  </si>
  <si>
    <t>鈴木　毅彦</t>
  </si>
  <si>
    <t>基地　松山　洋</t>
  </si>
  <si>
    <t>基地　滝波　章弘</t>
  </si>
  <si>
    <t>基地　白井　正明</t>
  </si>
  <si>
    <t>基地　川東　正幸</t>
  </si>
  <si>
    <t>基地　矢部　直人</t>
  </si>
  <si>
    <t>基地　坪本　裕之</t>
  </si>
  <si>
    <t>坪本　裕之</t>
  </si>
  <si>
    <t>基地　中山　大地</t>
  </si>
  <si>
    <t>中山　大地</t>
  </si>
  <si>
    <t>基地　泉　岳樹</t>
  </si>
  <si>
    <t>基地　高橋　洋</t>
  </si>
  <si>
    <t>基地　石村　大輔</t>
  </si>
  <si>
    <t>観光科学科</t>
    <rPh sb="4" eb="5">
      <t>カ</t>
    </rPh>
    <phoneticPr fontId="27"/>
  </si>
  <si>
    <t>【基本研究費】観光科学科</t>
    <rPh sb="1" eb="3">
      <t>キホン</t>
    </rPh>
    <rPh sb="3" eb="6">
      <t>ケンキュウヒ</t>
    </rPh>
    <rPh sb="7" eb="9">
      <t>カンコウ</t>
    </rPh>
    <rPh sb="9" eb="11">
      <t>カガク</t>
    </rPh>
    <rPh sb="11" eb="12">
      <t>カ</t>
    </rPh>
    <phoneticPr fontId="27"/>
  </si>
  <si>
    <t>基本【観光】</t>
    <rPh sb="3" eb="5">
      <t>カンコウ</t>
    </rPh>
    <phoneticPr fontId="27"/>
  </si>
  <si>
    <t>基観光科学共通費</t>
  </si>
  <si>
    <t>基観　菊地俊夫</t>
  </si>
  <si>
    <t>菊地俊夫</t>
  </si>
  <si>
    <t>基観　清水哲夫</t>
  </si>
  <si>
    <t>清水哲夫</t>
  </si>
  <si>
    <t>基観　川原晋</t>
  </si>
  <si>
    <t>川原晋</t>
  </si>
  <si>
    <t>基観　沼田真也</t>
  </si>
  <si>
    <t>基観　倉田陽平</t>
  </si>
  <si>
    <t>倉田陽平</t>
  </si>
  <si>
    <t>基観　直井岳人</t>
  </si>
  <si>
    <t>直井岳人</t>
  </si>
  <si>
    <t>基観　岡村祐</t>
  </si>
  <si>
    <t>岡村祐</t>
  </si>
  <si>
    <t>基観　大澤剛士</t>
  </si>
  <si>
    <t>大澤剛士</t>
  </si>
  <si>
    <t>基観　日原勝也</t>
  </si>
  <si>
    <t>日原勝也</t>
  </si>
  <si>
    <t>基観　片桐由希子</t>
  </si>
  <si>
    <t>片桐由希子</t>
  </si>
  <si>
    <t>基観　杉本興運</t>
  </si>
  <si>
    <t>杉本興運</t>
  </si>
  <si>
    <t>基観　高木悦郎</t>
  </si>
  <si>
    <t>高木悦郎</t>
  </si>
  <si>
    <t>基観　野田満</t>
  </si>
  <si>
    <t>野田満</t>
  </si>
  <si>
    <t>基観　小笠原悠</t>
  </si>
  <si>
    <t>小笠原悠</t>
  </si>
  <si>
    <t>【基本研究費】都市基盤環境学科</t>
    <rPh sb="1" eb="3">
      <t>キホン</t>
    </rPh>
    <rPh sb="3" eb="6">
      <t>ケンキュウヒ</t>
    </rPh>
    <rPh sb="7" eb="9">
      <t>トシ</t>
    </rPh>
    <rPh sb="9" eb="11">
      <t>キバン</t>
    </rPh>
    <rPh sb="11" eb="13">
      <t>カンキョウ</t>
    </rPh>
    <rPh sb="13" eb="15">
      <t>ガッカ</t>
    </rPh>
    <phoneticPr fontId="27"/>
  </si>
  <si>
    <t>基本【都市基盤】</t>
    <rPh sb="3" eb="5">
      <t>トシ</t>
    </rPh>
    <rPh sb="5" eb="7">
      <t>キバン</t>
    </rPh>
    <phoneticPr fontId="27"/>
  </si>
  <si>
    <t>基都市基盤共通費</t>
  </si>
  <si>
    <t>基都　梅山元彦</t>
  </si>
  <si>
    <t>梅山元彦</t>
  </si>
  <si>
    <t>基都　河村明</t>
  </si>
  <si>
    <t>河村明</t>
  </si>
  <si>
    <t>基都　宇治公隆</t>
  </si>
  <si>
    <t>宇治公隆</t>
  </si>
  <si>
    <t>基都　小根山裕之</t>
  </si>
  <si>
    <t>小根山裕之</t>
  </si>
  <si>
    <r>
      <t>62190：旅費交通費（研究・国内）</t>
    </r>
    <r>
      <rPr>
        <sz val="11"/>
        <color theme="1"/>
        <rFont val="ＭＳ Ｐゴシック"/>
        <family val="2"/>
        <charset val="128"/>
        <scheme val="minor"/>
      </rPr>
      <t/>
    </r>
    <rPh sb="12" eb="14">
      <t>ケンキュウ</t>
    </rPh>
    <phoneticPr fontId="27"/>
  </si>
  <si>
    <t>基都　村越潤</t>
  </si>
  <si>
    <t>村越潤</t>
  </si>
  <si>
    <t>基都　横山勝英</t>
  </si>
  <si>
    <t>横山勝英</t>
  </si>
  <si>
    <r>
      <t>62191：旅費交通費（研究・海外）</t>
    </r>
    <r>
      <rPr>
        <sz val="11"/>
        <color theme="1"/>
        <rFont val="ＭＳ Ｐゴシック"/>
        <family val="2"/>
        <charset val="128"/>
        <scheme val="minor"/>
      </rPr>
      <t/>
    </r>
    <rPh sb="12" eb="14">
      <t>ケンキュウ</t>
    </rPh>
    <phoneticPr fontId="27"/>
  </si>
  <si>
    <t>基都　砂金伸治</t>
  </si>
  <si>
    <t>砂金伸治</t>
  </si>
  <si>
    <t>基都　吉嶺充俊</t>
  </si>
  <si>
    <t>基都　荒井康裕</t>
  </si>
  <si>
    <t>荒井康裕</t>
  </si>
  <si>
    <t>基都　中村一史</t>
  </si>
  <si>
    <t>中村一史</t>
  </si>
  <si>
    <t>基都　土門剛</t>
  </si>
  <si>
    <t>土門剛</t>
  </si>
  <si>
    <t>基都　新谷哲也</t>
  </si>
  <si>
    <t>新谷哲也</t>
  </si>
  <si>
    <t>基都　岸祐介</t>
  </si>
  <si>
    <t>岸祐介</t>
  </si>
  <si>
    <t>【基本研究費】建築学科</t>
    <rPh sb="1" eb="3">
      <t>キホン</t>
    </rPh>
    <rPh sb="3" eb="6">
      <t>ケンキュウヒ</t>
    </rPh>
    <rPh sb="7" eb="9">
      <t>ケンチク</t>
    </rPh>
    <rPh sb="9" eb="11">
      <t>ガッカ</t>
    </rPh>
    <phoneticPr fontId="27"/>
  </si>
  <si>
    <t>基本【建築都市】</t>
    <rPh sb="3" eb="5">
      <t>ケンチク</t>
    </rPh>
    <rPh sb="5" eb="7">
      <t>トシ</t>
    </rPh>
    <phoneticPr fontId="27"/>
  </si>
  <si>
    <t>基建　建築共通費</t>
  </si>
  <si>
    <t>基建　北山　和宏</t>
  </si>
  <si>
    <t>北山和宏</t>
  </si>
  <si>
    <t>基建　橘高　義典</t>
  </si>
  <si>
    <t>橘高義典</t>
  </si>
  <si>
    <t>基建　小泉　雅生</t>
  </si>
  <si>
    <t>小泉雅生</t>
  </si>
  <si>
    <t>基建　小林　克弘</t>
  </si>
  <si>
    <t>小林克弘</t>
  </si>
  <si>
    <t>基建　須永　修通</t>
  </si>
  <si>
    <t>須永修通</t>
  </si>
  <si>
    <t>基建　竹宮　健司</t>
  </si>
  <si>
    <t>竹宮健司</t>
  </si>
  <si>
    <t>基建　角田　誠</t>
  </si>
  <si>
    <t>角田誠</t>
  </si>
  <si>
    <t>基建　永田　明寛</t>
  </si>
  <si>
    <t>永田明寛</t>
  </si>
  <si>
    <t>基建　山田　幸正</t>
  </si>
  <si>
    <t>基建　吉川　徹</t>
  </si>
  <si>
    <t>吉川徹</t>
  </si>
  <si>
    <t>基建　一ノ瀬　雅之</t>
  </si>
  <si>
    <t>一ノ瀬雅之</t>
  </si>
  <si>
    <t>基建　高木　次郎</t>
  </si>
  <si>
    <t>高木次郎</t>
  </si>
  <si>
    <t>基建　多幾山　法子</t>
  </si>
  <si>
    <t>多幾山法子</t>
  </si>
  <si>
    <t>基建　鳥海　基樹</t>
  </si>
  <si>
    <t>鳥海基樹</t>
  </si>
  <si>
    <t>基建　壁谷澤　寿一</t>
  </si>
  <si>
    <t>壁谷澤寿一</t>
  </si>
  <si>
    <t>基建　猪熊　純</t>
  </si>
  <si>
    <t>猪熊純</t>
  </si>
  <si>
    <t>基建　木下　央</t>
  </si>
  <si>
    <t>木下央</t>
  </si>
  <si>
    <t>基建　讃岐　亮</t>
  </si>
  <si>
    <t>讃岐亮</t>
  </si>
  <si>
    <t>基建　松本　真澄</t>
  </si>
  <si>
    <t>松本真澄</t>
  </si>
  <si>
    <t>基建　山村　一繁</t>
  </si>
  <si>
    <t>山村一繁</t>
  </si>
  <si>
    <t>基建　熊倉　永子</t>
  </si>
  <si>
    <t>熊倉永子</t>
  </si>
  <si>
    <t>基建　國枝　陽一郎</t>
  </si>
  <si>
    <t>國枝陽一郎</t>
  </si>
  <si>
    <t>都市政策科学科</t>
    <rPh sb="0" eb="1">
      <t>ト</t>
    </rPh>
    <rPh sb="1" eb="2">
      <t>シ</t>
    </rPh>
    <rPh sb="2" eb="4">
      <t>セイサク</t>
    </rPh>
    <rPh sb="4" eb="6">
      <t>カガク</t>
    </rPh>
    <rPh sb="6" eb="7">
      <t>カ</t>
    </rPh>
    <phoneticPr fontId="27"/>
  </si>
  <si>
    <t>【基本研究費】都市政策科学科</t>
    <rPh sb="1" eb="3">
      <t>キホン</t>
    </rPh>
    <rPh sb="3" eb="6">
      <t>ケンキュウヒ</t>
    </rPh>
    <rPh sb="7" eb="9">
      <t>トシ</t>
    </rPh>
    <rPh sb="9" eb="11">
      <t>セイサク</t>
    </rPh>
    <rPh sb="11" eb="13">
      <t>カガク</t>
    </rPh>
    <rPh sb="13" eb="14">
      <t>カ</t>
    </rPh>
    <phoneticPr fontId="27"/>
  </si>
  <si>
    <t>基本【都市政策】</t>
    <rPh sb="3" eb="5">
      <t>トシ</t>
    </rPh>
    <rPh sb="5" eb="7">
      <t>セイサク</t>
    </rPh>
    <phoneticPr fontId="27"/>
  </si>
  <si>
    <t>基都市政策科学共通費</t>
  </si>
  <si>
    <t>基政　玉川英則</t>
  </si>
  <si>
    <t>基政　伊藤史子</t>
  </si>
  <si>
    <t>伊藤史子</t>
  </si>
  <si>
    <t>基政　饗庭伸</t>
  </si>
  <si>
    <t>饗庭伸</t>
  </si>
  <si>
    <t>基政　市古太郎</t>
  </si>
  <si>
    <t>市古太郎</t>
  </si>
  <si>
    <t>基政　長野基</t>
  </si>
  <si>
    <t>長野基</t>
  </si>
  <si>
    <t>基政　山本薫子</t>
  </si>
  <si>
    <t>山本薫子</t>
  </si>
  <si>
    <t>62190：旅費交通費（研究・国内）</t>
  </si>
  <si>
    <t>基政　杉原陽子</t>
  </si>
  <si>
    <t>杉原陽子</t>
  </si>
  <si>
    <t>基政　高道昌志</t>
  </si>
  <si>
    <t>高道昌志</t>
  </si>
  <si>
    <t>環境応用化学科</t>
    <rPh sb="0" eb="2">
      <t>カンキョウ</t>
    </rPh>
    <rPh sb="2" eb="4">
      <t>オウヨウ</t>
    </rPh>
    <rPh sb="4" eb="6">
      <t>カガク</t>
    </rPh>
    <rPh sb="6" eb="7">
      <t>カ</t>
    </rPh>
    <phoneticPr fontId="27"/>
  </si>
  <si>
    <t>【基本研究費】環境応用化学科</t>
    <rPh sb="1" eb="3">
      <t>キホン</t>
    </rPh>
    <rPh sb="3" eb="6">
      <t>ケンキュウヒ</t>
    </rPh>
    <rPh sb="7" eb="9">
      <t>カンキョウ</t>
    </rPh>
    <rPh sb="9" eb="11">
      <t>オウヨウ</t>
    </rPh>
    <rPh sb="11" eb="14">
      <t>カガクカ</t>
    </rPh>
    <phoneticPr fontId="27"/>
  </si>
  <si>
    <t>基本【環境応用化学】</t>
    <rPh sb="3" eb="5">
      <t>カンキョウ</t>
    </rPh>
    <rPh sb="5" eb="9">
      <t>オウヨウカガク</t>
    </rPh>
    <phoneticPr fontId="27"/>
  </si>
  <si>
    <t>基応用化学共通費</t>
  </si>
  <si>
    <t>基応　川上グループ</t>
  </si>
  <si>
    <t>グループ代表 川上</t>
    <rPh sb="4" eb="6">
      <t>ダイヒョウ</t>
    </rPh>
    <rPh sb="7" eb="9">
      <t>カワカミ</t>
    </rPh>
    <phoneticPr fontId="27"/>
  </si>
  <si>
    <t>基応　益田グループ</t>
  </si>
  <si>
    <t>グループ代表 益田</t>
    <rPh sb="4" eb="6">
      <t>ダイヒョウ</t>
    </rPh>
    <phoneticPr fontId="27"/>
  </si>
  <si>
    <t>基応　金村　聖志</t>
  </si>
  <si>
    <t>金村　聖志</t>
  </si>
  <si>
    <t>基応　内山　一美</t>
  </si>
  <si>
    <t>内山　一美</t>
  </si>
  <si>
    <t>基応　久保　由治</t>
  </si>
  <si>
    <t>基応　宍戸　哲也</t>
  </si>
  <si>
    <t>宍戸　哲也</t>
  </si>
  <si>
    <t>基応　高木　慎介</t>
  </si>
  <si>
    <t>高木　慎介</t>
  </si>
  <si>
    <t>基応　首藤 登志夫</t>
  </si>
  <si>
    <t>基応　朝山　章一郎</t>
  </si>
  <si>
    <t>朝山　章一郎</t>
  </si>
  <si>
    <t>基応　山登　正文</t>
  </si>
  <si>
    <t>30/04/01-31/03/31</t>
  </si>
  <si>
    <t>山登　正文</t>
  </si>
  <si>
    <t>基応　柳下　崇</t>
  </si>
  <si>
    <t>柳下　崇</t>
  </si>
  <si>
    <t>基応　武井　孝</t>
  </si>
  <si>
    <t>武井　孝</t>
  </si>
  <si>
    <t>基応　瀬高　渉</t>
  </si>
  <si>
    <t>瀬高　渉</t>
  </si>
  <si>
    <t>基応　梶原　浩一</t>
  </si>
  <si>
    <t>梶原　浩一</t>
  </si>
  <si>
    <t>基応　佐藤　潔</t>
  </si>
  <si>
    <t>佐藤　潔</t>
  </si>
  <si>
    <t>基応　中嶋　秀</t>
  </si>
  <si>
    <t>中嶋　秀</t>
  </si>
  <si>
    <t>基応　加藤　俊吾</t>
  </si>
  <si>
    <t>加藤　俊吾</t>
  </si>
  <si>
    <t>基応　Yan Mulyana</t>
  </si>
  <si>
    <t>Yan Mulyana</t>
  </si>
  <si>
    <t>基応　石田　玉青</t>
  </si>
  <si>
    <t>石田　玉青</t>
  </si>
  <si>
    <t>基応　田中　学</t>
  </si>
  <si>
    <t>田中　学</t>
  </si>
  <si>
    <t>基応　稲垣　佑亮</t>
  </si>
  <si>
    <t>稲垣　佑亮</t>
  </si>
  <si>
    <t>基応　竹歳　絢子</t>
  </si>
  <si>
    <t>竹歳　絢子</t>
  </si>
  <si>
    <t>基応　棟方　裕一</t>
  </si>
  <si>
    <t>棟方　裕一</t>
  </si>
  <si>
    <t>基応　嶋田　哲也</t>
  </si>
  <si>
    <t>嶋田　哲也</t>
  </si>
  <si>
    <t>基応　Hulie　Zeng</t>
  </si>
  <si>
    <t>Hulie　Zeng</t>
  </si>
  <si>
    <t>基応　西藪　隆平</t>
  </si>
  <si>
    <t>西藪　隆平</t>
  </si>
  <si>
    <t>基応　三浦　大樹</t>
  </si>
  <si>
    <t>三浦　大樹</t>
  </si>
  <si>
    <t>乗富　秀富</t>
  </si>
  <si>
    <t>理･ｻｲﾌｧｲﾝﾀﾞｰ</t>
  </si>
  <si>
    <t>E0001</t>
  </si>
  <si>
    <t>010</t>
  </si>
  <si>
    <t>10600</t>
  </si>
  <si>
    <t>02</t>
  </si>
  <si>
    <t>立花 宏</t>
  </si>
  <si>
    <t>傾[EB]</t>
  </si>
  <si>
    <t>傾斜（全学）</t>
    <rPh sb="0" eb="2">
      <t>ケイシャ</t>
    </rPh>
    <rPh sb="3" eb="5">
      <t>ゼンガク</t>
    </rPh>
    <phoneticPr fontId="27"/>
  </si>
  <si>
    <t>傾斜的研究費</t>
    <rPh sb="0" eb="3">
      <t>ケイシャテキ</t>
    </rPh>
    <rPh sb="3" eb="5">
      <t>ケンキュウ</t>
    </rPh>
    <rPh sb="5" eb="6">
      <t>ヒ</t>
    </rPh>
    <phoneticPr fontId="27"/>
  </si>
  <si>
    <t>62191：旅費交通費（研究・海外）</t>
    <rPh sb="15" eb="17">
      <t>カイガイ</t>
    </rPh>
    <phoneticPr fontId="27"/>
  </si>
  <si>
    <t>ミニ研究環観・杉本</t>
    <rPh sb="2" eb="4">
      <t>ケンキュウ</t>
    </rPh>
    <rPh sb="4" eb="5">
      <t>ワ</t>
    </rPh>
    <rPh sb="5" eb="6">
      <t>カン</t>
    </rPh>
    <rPh sb="7" eb="9">
      <t>スギモト</t>
    </rPh>
    <phoneticPr fontId="27"/>
  </si>
  <si>
    <t>村山　徹</t>
    <rPh sb="0" eb="2">
      <t>ムラヤマ</t>
    </rPh>
    <rPh sb="3" eb="4">
      <t>トオル</t>
    </rPh>
    <phoneticPr fontId="27"/>
  </si>
  <si>
    <t>上科支援地・鈴木</t>
    <rPh sb="0" eb="1">
      <t>ウエ</t>
    </rPh>
    <rPh sb="1" eb="2">
      <t>カ</t>
    </rPh>
    <rPh sb="2" eb="4">
      <t>シエン</t>
    </rPh>
    <rPh sb="4" eb="5">
      <t>チ</t>
    </rPh>
    <rPh sb="6" eb="8">
      <t>スズキ</t>
    </rPh>
    <phoneticPr fontId="27"/>
  </si>
  <si>
    <t>上科支援応・三浦</t>
    <rPh sb="0" eb="1">
      <t>ジョウ</t>
    </rPh>
    <rPh sb="1" eb="2">
      <t>カ</t>
    </rPh>
    <rPh sb="2" eb="4">
      <t>シエン</t>
    </rPh>
    <rPh sb="4" eb="5">
      <t>オウ</t>
    </rPh>
    <rPh sb="6" eb="8">
      <t>ミウラ</t>
    </rPh>
    <phoneticPr fontId="27"/>
  </si>
  <si>
    <t>分子応用化学コース</t>
    <rPh sb="0" eb="2">
      <t>ブンシ</t>
    </rPh>
    <rPh sb="2" eb="4">
      <t>オウヨウ</t>
    </rPh>
    <rPh sb="4" eb="6">
      <t>カガク</t>
    </rPh>
    <phoneticPr fontId="27"/>
  </si>
  <si>
    <t>オリパラ･ユニバーサルデザイン（吉川）</t>
    <rPh sb="16" eb="18">
      <t>ヨシカワ</t>
    </rPh>
    <phoneticPr fontId="27"/>
  </si>
  <si>
    <t>松本淳</t>
    <rPh sb="0" eb="2">
      <t>マツモト</t>
    </rPh>
    <phoneticPr fontId="27"/>
  </si>
  <si>
    <t>傾[EC]</t>
  </si>
  <si>
    <t>傾斜的研究費（部局分）</t>
    <rPh sb="0" eb="3">
      <t>ケイシャテキ</t>
    </rPh>
    <rPh sb="3" eb="6">
      <t>ケンキュウヒ</t>
    </rPh>
    <phoneticPr fontId="27"/>
  </si>
  <si>
    <t>傾斜（部局）</t>
    <rPh sb="3" eb="5">
      <t>ブキョク</t>
    </rPh>
    <phoneticPr fontId="27"/>
  </si>
  <si>
    <t>傾（部局共通）地理環境</t>
    <rPh sb="2" eb="4">
      <t>ブキョク</t>
    </rPh>
    <rPh sb="4" eb="6">
      <t>キョウツウ</t>
    </rPh>
    <phoneticPr fontId="27"/>
  </si>
  <si>
    <t>地理環境学科</t>
  </si>
  <si>
    <t>傾（部局共通）観光科学</t>
    <rPh sb="2" eb="4">
      <t>ブキョク</t>
    </rPh>
    <rPh sb="4" eb="6">
      <t>キョウツウ</t>
    </rPh>
    <phoneticPr fontId="27"/>
  </si>
  <si>
    <t>観光科学科</t>
  </si>
  <si>
    <t>傾（部局共通）都市基盤環境</t>
    <rPh sb="2" eb="4">
      <t>ブキョク</t>
    </rPh>
    <rPh sb="4" eb="6">
      <t>キョウツウ</t>
    </rPh>
    <phoneticPr fontId="27"/>
  </si>
  <si>
    <t>都市基盤環境学科</t>
  </si>
  <si>
    <t>建築学科</t>
  </si>
  <si>
    <t>都市政策科学科</t>
  </si>
  <si>
    <t>傾（部局共通）環境応用化学</t>
    <rPh sb="7" eb="9">
      <t>カンキョウ</t>
    </rPh>
    <rPh sb="9" eb="13">
      <t>オウヨウカガク</t>
    </rPh>
    <phoneticPr fontId="27"/>
  </si>
  <si>
    <t>環境応用化学科</t>
  </si>
  <si>
    <t>学域長 久保由治</t>
  </si>
  <si>
    <t>部局長裁量経費</t>
    <rPh sb="0" eb="3">
      <t>ブキョクチョウ</t>
    </rPh>
    <rPh sb="3" eb="5">
      <t>サイリョウ</t>
    </rPh>
    <rPh sb="5" eb="7">
      <t>ケイヒ</t>
    </rPh>
    <phoneticPr fontId="27"/>
  </si>
  <si>
    <t>18傾部ス盤砂金</t>
  </si>
  <si>
    <t>砂金　伸治</t>
    <rPh sb="0" eb="2">
      <t>サキン</t>
    </rPh>
    <rPh sb="3" eb="5">
      <t>ノブハル</t>
    </rPh>
    <phoneticPr fontId="27"/>
  </si>
  <si>
    <t>18傾部ス政高道</t>
  </si>
  <si>
    <t>18傾部ス応石田</t>
  </si>
  <si>
    <t>18傾部ス観大澤</t>
  </si>
  <si>
    <t>大澤　剛士</t>
    <rPh sb="0" eb="2">
      <t>オオサワ</t>
    </rPh>
    <rPh sb="3" eb="5">
      <t>ツヨシ</t>
    </rPh>
    <phoneticPr fontId="27"/>
  </si>
  <si>
    <t>18傾部ス観日原</t>
  </si>
  <si>
    <t>18傾部ス観小笠原</t>
  </si>
  <si>
    <t>地理環境学科</t>
    <rPh sb="0" eb="2">
      <t>チリ</t>
    </rPh>
    <rPh sb="2" eb="4">
      <t>カンキョウ</t>
    </rPh>
    <phoneticPr fontId="27"/>
  </si>
  <si>
    <t>髙橋　洋</t>
    <rPh sb="0" eb="1">
      <t>タカ</t>
    </rPh>
    <rPh sb="1" eb="2">
      <t>ハシ</t>
    </rPh>
    <rPh sb="3" eb="4">
      <t>ヒロシ</t>
    </rPh>
    <phoneticPr fontId="27"/>
  </si>
  <si>
    <t>大野健太郎</t>
    <rPh sb="0" eb="2">
      <t>オオノ</t>
    </rPh>
    <rPh sb="2" eb="5">
      <t>ケンタロウ</t>
    </rPh>
    <phoneticPr fontId="27"/>
  </si>
  <si>
    <t>大槻茂実</t>
    <rPh sb="0" eb="2">
      <t>オオツキ</t>
    </rPh>
    <rPh sb="2" eb="4">
      <t>シゲミ</t>
    </rPh>
    <phoneticPr fontId="27"/>
  </si>
  <si>
    <t>環境応用化学科</t>
    <rPh sb="0" eb="2">
      <t>カンキョウ</t>
    </rPh>
    <rPh sb="2" eb="4">
      <t>オウヨウ</t>
    </rPh>
    <rPh sb="4" eb="7">
      <t>カガクカ</t>
    </rPh>
    <phoneticPr fontId="27"/>
  </si>
  <si>
    <t>18傾部裁国地泉</t>
  </si>
  <si>
    <t>18傾部裁国観日原</t>
  </si>
  <si>
    <t>日原勝也</t>
    <rPh sb="0" eb="1">
      <t>ヒ</t>
    </rPh>
    <rPh sb="1" eb="2">
      <t>ハラ</t>
    </rPh>
    <phoneticPr fontId="84"/>
  </si>
  <si>
    <t>18傾部裁国盤酒井</t>
  </si>
  <si>
    <t>酒井宏治</t>
    <rPh sb="0" eb="2">
      <t>サカイ</t>
    </rPh>
    <rPh sb="2" eb="3">
      <t>ヒロシ</t>
    </rPh>
    <rPh sb="3" eb="4">
      <t>オサ</t>
    </rPh>
    <phoneticPr fontId="27"/>
  </si>
  <si>
    <t>18傾部裁国建熊倉</t>
  </si>
  <si>
    <t>18傾部裁国応西藪</t>
  </si>
  <si>
    <t>傾部裁大教･立花</t>
    <rPh sb="2" eb="3">
      <t>サバ</t>
    </rPh>
    <rPh sb="3" eb="5">
      <t>ダイキョウ</t>
    </rPh>
    <phoneticPr fontId="76"/>
  </si>
  <si>
    <t>28傾部若応柳下</t>
    <rPh sb="6" eb="8">
      <t>ヤナギシタ</t>
    </rPh>
    <phoneticPr fontId="76"/>
  </si>
  <si>
    <t>柳下崇</t>
    <rPh sb="0" eb="2">
      <t>ヤナギシタ</t>
    </rPh>
    <rPh sb="2" eb="3">
      <t>タカシ</t>
    </rPh>
    <phoneticPr fontId="27"/>
  </si>
  <si>
    <t>18傾部裁LS観杉本</t>
    <rPh sb="2" eb="3">
      <t>カタムケル</t>
    </rPh>
    <rPh sb="3" eb="4">
      <t>ブ</t>
    </rPh>
    <rPh sb="4" eb="5">
      <t>サバ</t>
    </rPh>
    <rPh sb="7" eb="8">
      <t>カン</t>
    </rPh>
    <rPh sb="8" eb="10">
      <t>スギモト</t>
    </rPh>
    <phoneticPr fontId="27"/>
  </si>
  <si>
    <t>28傾部裁LS応三浦</t>
    <rPh sb="3" eb="4">
      <t>ブ</t>
    </rPh>
    <rPh sb="4" eb="5">
      <t>サバ</t>
    </rPh>
    <rPh sb="7" eb="8">
      <t>コタエル</t>
    </rPh>
    <rPh sb="8" eb="10">
      <t>ミウラ</t>
    </rPh>
    <phoneticPr fontId="27"/>
  </si>
  <si>
    <t>管[EF]</t>
  </si>
  <si>
    <t>管理費(一般財源研究費)</t>
  </si>
  <si>
    <t>管理費（一般財源研究費）</t>
  </si>
  <si>
    <t>教育機器更新費</t>
  </si>
  <si>
    <t>老朽化備品更新費</t>
    <rPh sb="0" eb="3">
      <t>ロウキュウカ</t>
    </rPh>
    <rPh sb="3" eb="5">
      <t>ビヒン</t>
    </rPh>
    <rPh sb="5" eb="8">
      <t>コウシンヒ</t>
    </rPh>
    <phoneticPr fontId="27"/>
  </si>
  <si>
    <t>改革推進費</t>
    <rPh sb="0" eb="2">
      <t>カイカク</t>
    </rPh>
    <rPh sb="2" eb="4">
      <t>スイシン</t>
    </rPh>
    <rPh sb="4" eb="5">
      <t>ヒ</t>
    </rPh>
    <phoneticPr fontId="27"/>
  </si>
  <si>
    <t>改革推進費</t>
  </si>
  <si>
    <t>不要（研究費に準ずる）</t>
    <rPh sb="0" eb="2">
      <t>フヨウ</t>
    </rPh>
    <rPh sb="3" eb="6">
      <t>ケンキュウヒ</t>
    </rPh>
    <rPh sb="7" eb="8">
      <t>ジュン</t>
    </rPh>
    <phoneticPr fontId="27"/>
  </si>
  <si>
    <t>不要（研究費に準ずる）</t>
    <rPh sb="0" eb="2">
      <t>フヨウ</t>
    </rPh>
    <rPh sb="3" eb="5">
      <t>ケンキュウ</t>
    </rPh>
    <rPh sb="5" eb="6">
      <t>ヒ</t>
    </rPh>
    <rPh sb="7" eb="8">
      <t>ジュン</t>
    </rPh>
    <phoneticPr fontId="27"/>
  </si>
  <si>
    <t>都市環境科学研究科長 宇治公隆</t>
    <rPh sb="0" eb="2">
      <t>トシ</t>
    </rPh>
    <rPh sb="2" eb="4">
      <t>カンキョウ</t>
    </rPh>
    <rPh sb="4" eb="6">
      <t>カガク</t>
    </rPh>
    <rPh sb="6" eb="8">
      <t>ケンキュウ</t>
    </rPh>
    <rPh sb="8" eb="10">
      <t>カチョウ</t>
    </rPh>
    <rPh sb="11" eb="13">
      <t>ウジ</t>
    </rPh>
    <rPh sb="13" eb="15">
      <t>キミタカ</t>
    </rPh>
    <phoneticPr fontId="27"/>
  </si>
  <si>
    <t>シンポジウム開催支援（水素センター）</t>
    <rPh sb="6" eb="8">
      <t>カイサイ</t>
    </rPh>
    <rPh sb="8" eb="10">
      <t>シエン</t>
    </rPh>
    <rPh sb="11" eb="13">
      <t>スイソ</t>
    </rPh>
    <phoneticPr fontId="27"/>
  </si>
  <si>
    <t>金村聖志</t>
    <rPh sb="0" eb="2">
      <t>カナムラ</t>
    </rPh>
    <rPh sb="2" eb="3">
      <t>セイ</t>
    </rPh>
    <rPh sb="3" eb="4">
      <t>ココロザシ</t>
    </rPh>
    <phoneticPr fontId="27"/>
  </si>
  <si>
    <t>地理環境学科</t>
    <rPh sb="0" eb="2">
      <t>チリ</t>
    </rPh>
    <rPh sb="2" eb="4">
      <t>カンキョウ</t>
    </rPh>
    <rPh sb="4" eb="6">
      <t>ガッカ</t>
    </rPh>
    <phoneticPr fontId="58"/>
  </si>
  <si>
    <t>松本淳</t>
    <rPh sb="0" eb="2">
      <t>マツモト</t>
    </rPh>
    <rPh sb="2" eb="3">
      <t>ジュン</t>
    </rPh>
    <phoneticPr fontId="27"/>
  </si>
  <si>
    <t>外国人研究者招聘支援（水素センター）</t>
    <rPh sb="0" eb="2">
      <t>ガイコク</t>
    </rPh>
    <rPh sb="2" eb="3">
      <t>ジン</t>
    </rPh>
    <rPh sb="3" eb="6">
      <t>ケンキュウシャ</t>
    </rPh>
    <rPh sb="6" eb="8">
      <t>ショウヘイ</t>
    </rPh>
    <rPh sb="8" eb="10">
      <t>シエン</t>
    </rPh>
    <rPh sb="11" eb="13">
      <t>スイソ</t>
    </rPh>
    <phoneticPr fontId="27"/>
  </si>
  <si>
    <t>外国人研究者招聘支援（金の化学センター）</t>
  </si>
  <si>
    <t>外国人研究者招聘支援（気候学センター）</t>
  </si>
  <si>
    <t>外国人研究者招聘支援（地域共創センター）</t>
  </si>
  <si>
    <t>饗庭伸</t>
    <rPh sb="0" eb="2">
      <t>アイバ</t>
    </rPh>
    <rPh sb="2" eb="3">
      <t>シン</t>
    </rPh>
    <phoneticPr fontId="27"/>
  </si>
  <si>
    <t>スタートアップ調査(特別枠)加藤</t>
    <rPh sb="7" eb="9">
      <t>チョウサ</t>
    </rPh>
    <rPh sb="10" eb="12">
      <t>トクベツ</t>
    </rPh>
    <rPh sb="12" eb="13">
      <t>ワク</t>
    </rPh>
    <rPh sb="14" eb="16">
      <t>カトウ</t>
    </rPh>
    <phoneticPr fontId="27"/>
  </si>
  <si>
    <t>加藤　俊吾</t>
    <rPh sb="0" eb="2">
      <t>カトウ</t>
    </rPh>
    <rPh sb="3" eb="5">
      <t>シュンゴ</t>
    </rPh>
    <phoneticPr fontId="27"/>
  </si>
  <si>
    <t>改革推進費（年度計画事業費）</t>
    <rPh sb="6" eb="8">
      <t>ネンド</t>
    </rPh>
    <rPh sb="8" eb="10">
      <t>ケイカク</t>
    </rPh>
    <rPh sb="10" eb="13">
      <t>ジギョウヒ</t>
    </rPh>
    <phoneticPr fontId="27"/>
  </si>
  <si>
    <t>目的積立金</t>
    <rPh sb="0" eb="2">
      <t>モクテキ</t>
    </rPh>
    <rPh sb="2" eb="4">
      <t>ツミタテ</t>
    </rPh>
    <rPh sb="4" eb="5">
      <t>キン</t>
    </rPh>
    <phoneticPr fontId="27"/>
  </si>
  <si>
    <t>FDの充実</t>
    <rPh sb="3" eb="5">
      <t>ジュウジツ</t>
    </rPh>
    <phoneticPr fontId="27"/>
  </si>
  <si>
    <t>運営費交付金</t>
    <rPh sb="0" eb="3">
      <t>ウンエイヒ</t>
    </rPh>
    <rPh sb="3" eb="6">
      <t>コウフキン</t>
    </rPh>
    <phoneticPr fontId="27"/>
  </si>
  <si>
    <t>企画広報課の改革推進費（自己点検・評価の充実）</t>
    <rPh sb="0" eb="2">
      <t>キカク</t>
    </rPh>
    <rPh sb="2" eb="5">
      <t>コウホウカ</t>
    </rPh>
    <rPh sb="6" eb="8">
      <t>カイカク</t>
    </rPh>
    <rPh sb="8" eb="10">
      <t>スイシン</t>
    </rPh>
    <rPh sb="10" eb="11">
      <t>ヒ</t>
    </rPh>
    <rPh sb="12" eb="14">
      <t>ジコ</t>
    </rPh>
    <rPh sb="14" eb="16">
      <t>テンケン</t>
    </rPh>
    <rPh sb="17" eb="19">
      <t>ヒョウカ</t>
    </rPh>
    <rPh sb="20" eb="22">
      <t>ジュウジツ</t>
    </rPh>
    <phoneticPr fontId="27"/>
  </si>
  <si>
    <t>都市環境学部長 宇治公隆</t>
    <rPh sb="0" eb="2">
      <t>トシ</t>
    </rPh>
    <rPh sb="2" eb="4">
      <t>カンキョウ</t>
    </rPh>
    <rPh sb="4" eb="6">
      <t>ガクブ</t>
    </rPh>
    <rPh sb="6" eb="7">
      <t>チョウ</t>
    </rPh>
    <rPh sb="8" eb="10">
      <t>ウジ</t>
    </rPh>
    <rPh sb="10" eb="12">
      <t>キミタカ</t>
    </rPh>
    <phoneticPr fontId="27"/>
  </si>
  <si>
    <t>海外インターンシップの推進</t>
    <rPh sb="0" eb="2">
      <t>カイガイ</t>
    </rPh>
    <rPh sb="11" eb="13">
      <t>スイシン</t>
    </rPh>
    <phoneticPr fontId="27"/>
  </si>
  <si>
    <t>企画政策費</t>
    <rPh sb="0" eb="2">
      <t>キカク</t>
    </rPh>
    <rPh sb="2" eb="4">
      <t>セイサク</t>
    </rPh>
    <rPh sb="4" eb="5">
      <t>ヒ</t>
    </rPh>
    <phoneticPr fontId="27"/>
  </si>
  <si>
    <t>企画政策費
（研究者海外派遣プログラム）</t>
    <rPh sb="0" eb="2">
      <t>キカク</t>
    </rPh>
    <rPh sb="2" eb="4">
      <t>セイサク</t>
    </rPh>
    <rPh sb="4" eb="5">
      <t>ヒ</t>
    </rPh>
    <rPh sb="7" eb="10">
      <t>ケンキュウシャ</t>
    </rPh>
    <rPh sb="10" eb="12">
      <t>カイガイ</t>
    </rPh>
    <rPh sb="12" eb="14">
      <t>ハケン</t>
    </rPh>
    <phoneticPr fontId="27"/>
  </si>
  <si>
    <t>10800</t>
  </si>
  <si>
    <t>建築都市コース</t>
    <rPh sb="0" eb="2">
      <t>ケンチク</t>
    </rPh>
    <rPh sb="2" eb="4">
      <t>トシ</t>
    </rPh>
    <phoneticPr fontId="27"/>
  </si>
  <si>
    <t>熊倉永子</t>
    <rPh sb="0" eb="2">
      <t>クマクラ</t>
    </rPh>
    <rPh sb="2" eb="4">
      <t>エイコ</t>
    </rPh>
    <phoneticPr fontId="27"/>
  </si>
  <si>
    <t>研究</t>
    <rPh sb="0" eb="2">
      <t>ケンキュウ</t>
    </rPh>
    <phoneticPr fontId="27"/>
  </si>
  <si>
    <t>都市基盤環境学科</t>
    <rPh sb="0" eb="2">
      <t>トシ</t>
    </rPh>
    <rPh sb="2" eb="4">
      <t>キバン</t>
    </rPh>
    <rPh sb="4" eb="6">
      <t>カンキョウ</t>
    </rPh>
    <rPh sb="6" eb="8">
      <t>ガッカ</t>
    </rPh>
    <phoneticPr fontId="58"/>
  </si>
  <si>
    <t>都市政策科学科</t>
    <rPh sb="0" eb="2">
      <t>トシ</t>
    </rPh>
    <rPh sb="2" eb="4">
      <t>セイサク</t>
    </rPh>
    <rPh sb="4" eb="6">
      <t>カガク</t>
    </rPh>
    <rPh sb="6" eb="7">
      <t>カ</t>
    </rPh>
    <phoneticPr fontId="58"/>
  </si>
  <si>
    <t>経営企画室の企画政策費
（アジア人材育成基金）</t>
    <rPh sb="6" eb="8">
      <t>キカク</t>
    </rPh>
    <rPh sb="8" eb="10">
      <t>セイサク</t>
    </rPh>
    <rPh sb="10" eb="11">
      <t>ヒ</t>
    </rPh>
    <rPh sb="16" eb="18">
      <t>ジンザイ</t>
    </rPh>
    <rPh sb="18" eb="20">
      <t>イクセイ</t>
    </rPh>
    <rPh sb="20" eb="22">
      <t>キキン</t>
    </rPh>
    <phoneticPr fontId="27"/>
  </si>
  <si>
    <t>企画（ｱｼﾞｱ）</t>
    <rPh sb="0" eb="2">
      <t>キカク</t>
    </rPh>
    <phoneticPr fontId="27"/>
  </si>
  <si>
    <t>27都市外交松本トリン</t>
    <rPh sb="2" eb="3">
      <t>ト</t>
    </rPh>
    <rPh sb="3" eb="4">
      <t>シ</t>
    </rPh>
    <rPh sb="4" eb="6">
      <t>ガイコウ</t>
    </rPh>
    <rPh sb="6" eb="8">
      <t>マツモト</t>
    </rPh>
    <phoneticPr fontId="27"/>
  </si>
  <si>
    <t>27都市外交河村ブイ</t>
    <rPh sb="2" eb="3">
      <t>ト</t>
    </rPh>
    <rPh sb="3" eb="4">
      <t>シ</t>
    </rPh>
    <rPh sb="4" eb="6">
      <t>ガイコウ</t>
    </rPh>
    <rPh sb="6" eb="8">
      <t>カワムラ</t>
    </rPh>
    <phoneticPr fontId="27"/>
  </si>
  <si>
    <t>27都市外交久保オクタ</t>
    <rPh sb="2" eb="3">
      <t>ト</t>
    </rPh>
    <rPh sb="3" eb="4">
      <t>シ</t>
    </rPh>
    <rPh sb="4" eb="6">
      <t>ガイコウ</t>
    </rPh>
    <rPh sb="6" eb="8">
      <t>クボ</t>
    </rPh>
    <phoneticPr fontId="27"/>
  </si>
  <si>
    <t>久保由治</t>
    <rPh sb="0" eb="2">
      <t>クボ</t>
    </rPh>
    <rPh sb="2" eb="3">
      <t>ヨシ</t>
    </rPh>
    <phoneticPr fontId="27"/>
  </si>
  <si>
    <t>27都市外交金村ハスナ</t>
    <rPh sb="2" eb="3">
      <t>ト</t>
    </rPh>
    <rPh sb="3" eb="4">
      <t>シ</t>
    </rPh>
    <rPh sb="4" eb="6">
      <t>ガイコウ</t>
    </rPh>
    <rPh sb="6" eb="8">
      <t>カナムラ</t>
    </rPh>
    <phoneticPr fontId="27"/>
  </si>
  <si>
    <t>金村聖志</t>
    <rPh sb="0" eb="2">
      <t>カナムラ</t>
    </rPh>
    <rPh sb="2" eb="4">
      <t>キヨシ</t>
    </rPh>
    <phoneticPr fontId="27"/>
  </si>
  <si>
    <t>28都市外交角田アラム</t>
    <rPh sb="2" eb="3">
      <t>ト</t>
    </rPh>
    <rPh sb="3" eb="4">
      <t>シ</t>
    </rPh>
    <rPh sb="4" eb="6">
      <t>ガイコウ</t>
    </rPh>
    <rPh sb="6" eb="8">
      <t>ツノダ</t>
    </rPh>
    <phoneticPr fontId="27"/>
  </si>
  <si>
    <t>角田誠</t>
    <rPh sb="0" eb="2">
      <t>ツノダ</t>
    </rPh>
    <rPh sb="2" eb="3">
      <t>マコト</t>
    </rPh>
    <phoneticPr fontId="27"/>
  </si>
  <si>
    <t>28都市外交久保ウジ</t>
    <rPh sb="2" eb="3">
      <t>ト</t>
    </rPh>
    <rPh sb="3" eb="4">
      <t>シ</t>
    </rPh>
    <rPh sb="4" eb="6">
      <t>ガイコウ</t>
    </rPh>
    <rPh sb="6" eb="8">
      <t>クボ</t>
    </rPh>
    <phoneticPr fontId="27"/>
  </si>
  <si>
    <t>久保由治</t>
    <rPh sb="0" eb="2">
      <t>クボ</t>
    </rPh>
    <rPh sb="2" eb="4">
      <t>ユウジ</t>
    </rPh>
    <phoneticPr fontId="27"/>
  </si>
  <si>
    <t>28都市外交沼田ヌル</t>
    <rPh sb="2" eb="3">
      <t>ト</t>
    </rPh>
    <rPh sb="3" eb="4">
      <t>シ</t>
    </rPh>
    <rPh sb="4" eb="6">
      <t>ガイコウ</t>
    </rPh>
    <rPh sb="6" eb="8">
      <t>ヌマタ</t>
    </rPh>
    <phoneticPr fontId="27"/>
  </si>
  <si>
    <t>観光科学科</t>
    <rPh sb="0" eb="2">
      <t>カンコウ</t>
    </rPh>
    <rPh sb="2" eb="4">
      <t>カガク</t>
    </rPh>
    <phoneticPr fontId="27"/>
  </si>
  <si>
    <t>沼田真也</t>
    <rPh sb="0" eb="2">
      <t>ヌマタ</t>
    </rPh>
    <rPh sb="2" eb="4">
      <t>シンヤ</t>
    </rPh>
    <phoneticPr fontId="27"/>
  </si>
  <si>
    <t>28都市外交沼田フー</t>
    <rPh sb="2" eb="3">
      <t>ト</t>
    </rPh>
    <rPh sb="3" eb="4">
      <t>シ</t>
    </rPh>
    <rPh sb="4" eb="6">
      <t>ガイコウ</t>
    </rPh>
    <rPh sb="6" eb="8">
      <t>ヌマタ</t>
    </rPh>
    <phoneticPr fontId="27"/>
  </si>
  <si>
    <t>28都市外交清水ﾆｺﾗｽ</t>
    <rPh sb="2" eb="3">
      <t>ト</t>
    </rPh>
    <rPh sb="3" eb="4">
      <t>シ</t>
    </rPh>
    <rPh sb="4" eb="6">
      <t>ガイコウ</t>
    </rPh>
    <rPh sb="6" eb="8">
      <t>シミズ</t>
    </rPh>
    <phoneticPr fontId="27"/>
  </si>
  <si>
    <t>清水哲夫</t>
    <rPh sb="0" eb="2">
      <t>シミズ</t>
    </rPh>
    <rPh sb="2" eb="4">
      <t>テツオ</t>
    </rPh>
    <phoneticPr fontId="27"/>
  </si>
  <si>
    <t>28都市外交宍戸フォン</t>
    <rPh sb="2" eb="3">
      <t>ト</t>
    </rPh>
    <rPh sb="3" eb="4">
      <t>シ</t>
    </rPh>
    <rPh sb="4" eb="6">
      <t>ガイコウ</t>
    </rPh>
    <rPh sb="6" eb="8">
      <t>シシド</t>
    </rPh>
    <phoneticPr fontId="27"/>
  </si>
  <si>
    <t>宍戸哲也</t>
    <rPh sb="0" eb="2">
      <t>シシド</t>
    </rPh>
    <rPh sb="2" eb="4">
      <t>テツヤ</t>
    </rPh>
    <phoneticPr fontId="27"/>
  </si>
  <si>
    <t>28都市外交横山ベーラ</t>
    <rPh sb="2" eb="3">
      <t>ト</t>
    </rPh>
    <rPh sb="3" eb="4">
      <t>シ</t>
    </rPh>
    <rPh sb="4" eb="6">
      <t>ガイコウ</t>
    </rPh>
    <rPh sb="6" eb="8">
      <t>ヨコヤマ</t>
    </rPh>
    <phoneticPr fontId="27"/>
  </si>
  <si>
    <t>都市基盤環境学科</t>
    <rPh sb="0" eb="2">
      <t>トシ</t>
    </rPh>
    <rPh sb="2" eb="4">
      <t>キバン</t>
    </rPh>
    <rPh sb="4" eb="6">
      <t>カンキョウ</t>
    </rPh>
    <phoneticPr fontId="27"/>
  </si>
  <si>
    <t>28都市外交河村サリタ</t>
    <rPh sb="2" eb="3">
      <t>ト</t>
    </rPh>
    <rPh sb="3" eb="4">
      <t>シ</t>
    </rPh>
    <rPh sb="4" eb="6">
      <t>ガイコウ</t>
    </rPh>
    <rPh sb="6" eb="8">
      <t>カワムラ</t>
    </rPh>
    <phoneticPr fontId="27"/>
  </si>
  <si>
    <t>28都市外交松本リンドン</t>
    <rPh sb="2" eb="3">
      <t>ト</t>
    </rPh>
    <rPh sb="3" eb="4">
      <t>シ</t>
    </rPh>
    <rPh sb="4" eb="6">
      <t>ガイコウ</t>
    </rPh>
    <rPh sb="6" eb="8">
      <t>マツモト</t>
    </rPh>
    <phoneticPr fontId="27"/>
  </si>
  <si>
    <t>地理環境学科</t>
    <rPh sb="0" eb="2">
      <t>チリ</t>
    </rPh>
    <rPh sb="2" eb="4">
      <t>カンキョウ</t>
    </rPh>
    <phoneticPr fontId="72"/>
  </si>
  <si>
    <t>29都市外交一ノ瀬ｷﾃｨ</t>
  </si>
  <si>
    <t>一ノ瀬雅之</t>
    <rPh sb="0" eb="1">
      <t>イチ</t>
    </rPh>
    <rPh sb="2" eb="3">
      <t>セ</t>
    </rPh>
    <rPh sb="3" eb="5">
      <t>マサユキ</t>
    </rPh>
    <phoneticPr fontId="27"/>
  </si>
  <si>
    <t>29都市外交河村メルカド</t>
    <rPh sb="2" eb="3">
      <t>ト</t>
    </rPh>
    <rPh sb="3" eb="4">
      <t>シ</t>
    </rPh>
    <rPh sb="4" eb="6">
      <t>ガイコウ</t>
    </rPh>
    <rPh sb="6" eb="8">
      <t>カワムラ</t>
    </rPh>
    <phoneticPr fontId="27"/>
  </si>
  <si>
    <t>29都市外交荒井ﾅﾑ</t>
  </si>
  <si>
    <t>荒井康裕</t>
    <rPh sb="0" eb="2">
      <t>アライ</t>
    </rPh>
    <rPh sb="2" eb="4">
      <t>ヤスヒロ</t>
    </rPh>
    <phoneticPr fontId="27"/>
  </si>
  <si>
    <t>29都市外交小根山ﾘｽﾞｷｰ</t>
  </si>
  <si>
    <t>小根山裕之</t>
    <rPh sb="0" eb="3">
      <t>コネヤマ</t>
    </rPh>
    <rPh sb="3" eb="5">
      <t>ヒロユキ</t>
    </rPh>
    <phoneticPr fontId="27"/>
  </si>
  <si>
    <t>29都市外交内山ﾘﾝ</t>
  </si>
  <si>
    <t>内山一美</t>
    <rPh sb="0" eb="2">
      <t>ウチヤマ</t>
    </rPh>
    <rPh sb="2" eb="4">
      <t>カズミ</t>
    </rPh>
    <phoneticPr fontId="27"/>
  </si>
  <si>
    <t>29都市外交沼田ﾇｸﾞﾛﾎ</t>
    <rPh sb="6" eb="8">
      <t>ヌマタ</t>
    </rPh>
    <phoneticPr fontId="27"/>
  </si>
  <si>
    <t>29都市外交清水ﾃｨｸ</t>
  </si>
  <si>
    <t>29都市外交横山ｷﾗﾅ</t>
  </si>
  <si>
    <t>29都市外交松本ﾃｼﾞｬ</t>
  </si>
  <si>
    <t>29都市外交高橋ｼﾀﾞﾙﾀ</t>
  </si>
  <si>
    <t>高橋日出男</t>
    <rPh sb="0" eb="2">
      <t>タカハシ</t>
    </rPh>
    <rPh sb="2" eb="5">
      <t>ヒデオ</t>
    </rPh>
    <phoneticPr fontId="27"/>
  </si>
  <si>
    <t>18都市外交松本ファム</t>
  </si>
  <si>
    <t>18都市外交松本グプタ</t>
  </si>
  <si>
    <t>18都市外交横山ドゥカ</t>
  </si>
  <si>
    <t>18都市外交小根山スサンティ</t>
  </si>
  <si>
    <t>18都市外交内山周</t>
  </si>
  <si>
    <t>18都市外交宍戸王</t>
  </si>
  <si>
    <t>18都市外交沼田モハマド</t>
  </si>
  <si>
    <t>18都市外交沼田ハサン</t>
  </si>
  <si>
    <t>18都市外交清水ファム</t>
  </si>
  <si>
    <t>高度研究・宇治</t>
    <rPh sb="0" eb="2">
      <t>コウド</t>
    </rPh>
    <rPh sb="2" eb="4">
      <t>ケンキュウ</t>
    </rPh>
    <rPh sb="5" eb="7">
      <t>ウジ</t>
    </rPh>
    <phoneticPr fontId="27"/>
  </si>
  <si>
    <t>宇治公隆</t>
    <rPh sb="0" eb="2">
      <t>ウジ</t>
    </rPh>
    <rPh sb="2" eb="3">
      <t>コウ</t>
    </rPh>
    <rPh sb="3" eb="4">
      <t>タカシ</t>
    </rPh>
    <phoneticPr fontId="27"/>
  </si>
  <si>
    <t>28高研N強化P内山</t>
    <rPh sb="2" eb="4">
      <t>コウケン</t>
    </rPh>
    <rPh sb="5" eb="7">
      <t>キョウカ</t>
    </rPh>
    <rPh sb="8" eb="10">
      <t>ウチヤマ</t>
    </rPh>
    <phoneticPr fontId="27"/>
  </si>
  <si>
    <t>高度研究・沼田</t>
    <rPh sb="0" eb="2">
      <t>コウド</t>
    </rPh>
    <rPh sb="2" eb="4">
      <t>ケンキュウ</t>
    </rPh>
    <rPh sb="5" eb="7">
      <t>ヌマタ</t>
    </rPh>
    <phoneticPr fontId="27"/>
  </si>
  <si>
    <t>自然・文化ツーリズムコース</t>
  </si>
  <si>
    <t>高研Ｎ強化Ｐ吉川</t>
    <rPh sb="0" eb="2">
      <t>コウケン</t>
    </rPh>
    <rPh sb="3" eb="5">
      <t>キョウカ</t>
    </rPh>
    <rPh sb="6" eb="8">
      <t>ヨシカワ</t>
    </rPh>
    <phoneticPr fontId="27"/>
  </si>
  <si>
    <t>吉川徹</t>
    <rPh sb="0" eb="2">
      <t>ヨシカワ</t>
    </rPh>
    <rPh sb="2" eb="3">
      <t>トオル</t>
    </rPh>
    <phoneticPr fontId="27"/>
  </si>
  <si>
    <t>研究者海外派遣プログラム</t>
    <rPh sb="0" eb="3">
      <t>ケンキュウシャ</t>
    </rPh>
    <rPh sb="3" eb="5">
      <t>カイガイ</t>
    </rPh>
    <rPh sb="5" eb="7">
      <t>ハケン</t>
    </rPh>
    <phoneticPr fontId="27"/>
  </si>
  <si>
    <t>研究者海外派遣プログラム応田中</t>
    <rPh sb="0" eb="3">
      <t>ケンキュウシャ</t>
    </rPh>
    <rPh sb="3" eb="5">
      <t>カイガイ</t>
    </rPh>
    <rPh sb="5" eb="7">
      <t>ハケン</t>
    </rPh>
    <rPh sb="12" eb="13">
      <t>コタエル</t>
    </rPh>
    <rPh sb="13" eb="15">
      <t>タナカ</t>
    </rPh>
    <phoneticPr fontId="27"/>
  </si>
  <si>
    <t>田中学</t>
    <rPh sb="0" eb="2">
      <t>タナカ</t>
    </rPh>
    <rPh sb="2" eb="3">
      <t>マナ</t>
    </rPh>
    <phoneticPr fontId="27"/>
  </si>
  <si>
    <t>研究者海外派遣プログラム観高木</t>
    <rPh sb="0" eb="3">
      <t>ケンキュウシャ</t>
    </rPh>
    <rPh sb="3" eb="5">
      <t>カイガイ</t>
    </rPh>
    <rPh sb="5" eb="7">
      <t>ハケン</t>
    </rPh>
    <rPh sb="12" eb="13">
      <t>カン</t>
    </rPh>
    <rPh sb="13" eb="15">
      <t>コウボク</t>
    </rPh>
    <phoneticPr fontId="27"/>
  </si>
  <si>
    <t>高木悦郎</t>
    <rPh sb="0" eb="2">
      <t>タカギ</t>
    </rPh>
    <rPh sb="2" eb="4">
      <t>エツロウ</t>
    </rPh>
    <phoneticPr fontId="27"/>
  </si>
  <si>
    <t>研究者海外派遣プログラム盤新谷</t>
    <rPh sb="0" eb="3">
      <t>ケンキュウシャ</t>
    </rPh>
    <rPh sb="3" eb="5">
      <t>カイガイ</t>
    </rPh>
    <rPh sb="5" eb="7">
      <t>ハケン</t>
    </rPh>
    <rPh sb="12" eb="13">
      <t>バン</t>
    </rPh>
    <rPh sb="13" eb="15">
      <t>シンタニ</t>
    </rPh>
    <phoneticPr fontId="27"/>
  </si>
  <si>
    <t>新谷哲也</t>
    <rPh sb="0" eb="2">
      <t>シンタニ</t>
    </rPh>
    <rPh sb="2" eb="4">
      <t>テツヤ</t>
    </rPh>
    <phoneticPr fontId="27"/>
  </si>
  <si>
    <t>研究者海外派遣プログラム地中山</t>
    <rPh sb="0" eb="3">
      <t>ケンキュウシャ</t>
    </rPh>
    <rPh sb="3" eb="5">
      <t>カイガイ</t>
    </rPh>
    <rPh sb="5" eb="7">
      <t>ハケン</t>
    </rPh>
    <rPh sb="12" eb="13">
      <t>チ</t>
    </rPh>
    <rPh sb="13" eb="15">
      <t>ナカヤマ</t>
    </rPh>
    <phoneticPr fontId="27"/>
  </si>
  <si>
    <t>アジア人材教育費･角田</t>
    <rPh sb="3" eb="5">
      <t>ジンザイ</t>
    </rPh>
    <rPh sb="5" eb="8">
      <t>キョウイクヒ</t>
    </rPh>
    <rPh sb="9" eb="11">
      <t>カクタ</t>
    </rPh>
    <phoneticPr fontId="27"/>
  </si>
  <si>
    <t>アジア人材教育費･松本</t>
    <rPh sb="3" eb="5">
      <t>ジンザイ</t>
    </rPh>
    <rPh sb="5" eb="8">
      <t>キョウイクヒ</t>
    </rPh>
    <rPh sb="9" eb="11">
      <t>マツモト</t>
    </rPh>
    <phoneticPr fontId="27"/>
  </si>
  <si>
    <t>松本淳</t>
  </si>
  <si>
    <t>アジア人材教育費･内山</t>
    <rPh sb="3" eb="5">
      <t>ジンザイ</t>
    </rPh>
    <rPh sb="5" eb="8">
      <t>キョウイクヒ</t>
    </rPh>
    <rPh sb="9" eb="11">
      <t>ウチヤマ</t>
    </rPh>
    <phoneticPr fontId="27"/>
  </si>
  <si>
    <t>内山一美</t>
    <rPh sb="0" eb="2">
      <t>ウチヤマ</t>
    </rPh>
    <rPh sb="2" eb="3">
      <t>イチ</t>
    </rPh>
    <rPh sb="3" eb="4">
      <t>ビ</t>
    </rPh>
    <phoneticPr fontId="27"/>
  </si>
  <si>
    <t>アジア人材教育費･菊地</t>
    <rPh sb="3" eb="5">
      <t>ジンザイ</t>
    </rPh>
    <rPh sb="5" eb="8">
      <t>キョウイクヒ</t>
    </rPh>
    <rPh sb="9" eb="11">
      <t>キクチ</t>
    </rPh>
    <phoneticPr fontId="27"/>
  </si>
  <si>
    <t>アジア人材教育費･沼田</t>
    <rPh sb="3" eb="5">
      <t>ジンザイ</t>
    </rPh>
    <rPh sb="5" eb="8">
      <t>キョウイクヒ</t>
    </rPh>
    <rPh sb="9" eb="11">
      <t>ヌマタ</t>
    </rPh>
    <phoneticPr fontId="27"/>
  </si>
  <si>
    <t>アジア人材教育費・清水</t>
    <rPh sb="3" eb="5">
      <t>ジンザイ</t>
    </rPh>
    <rPh sb="5" eb="7">
      <t>キョウイク</t>
    </rPh>
    <rPh sb="7" eb="8">
      <t>ヒ</t>
    </rPh>
    <rPh sb="9" eb="11">
      <t>シミズ</t>
    </rPh>
    <phoneticPr fontId="27"/>
  </si>
  <si>
    <t>アジア人材教育費・一ノ瀬</t>
    <rPh sb="3" eb="5">
      <t>ジンザイ</t>
    </rPh>
    <rPh sb="5" eb="7">
      <t>キョウイク</t>
    </rPh>
    <rPh sb="7" eb="8">
      <t>ヒ</t>
    </rPh>
    <rPh sb="9" eb="10">
      <t>イチ</t>
    </rPh>
    <rPh sb="11" eb="12">
      <t>セ</t>
    </rPh>
    <phoneticPr fontId="27"/>
  </si>
  <si>
    <t>一ノ瀬雅之</t>
    <rPh sb="0" eb="1">
      <t>イチ</t>
    </rPh>
    <rPh sb="2" eb="3">
      <t>セ</t>
    </rPh>
    <rPh sb="3" eb="4">
      <t>ミヤビ</t>
    </rPh>
    <rPh sb="4" eb="5">
      <t>コレ</t>
    </rPh>
    <phoneticPr fontId="27"/>
  </si>
  <si>
    <t>アジア人材教育費・吉川</t>
    <rPh sb="3" eb="5">
      <t>ジンザイ</t>
    </rPh>
    <rPh sb="5" eb="7">
      <t>キョウイク</t>
    </rPh>
    <rPh sb="7" eb="8">
      <t>ヒ</t>
    </rPh>
    <rPh sb="9" eb="11">
      <t>ヨシカワ</t>
    </rPh>
    <phoneticPr fontId="27"/>
  </si>
  <si>
    <t>アジア人材留学生教育費・菊地</t>
    <rPh sb="3" eb="4">
      <t>ジン</t>
    </rPh>
    <rPh sb="4" eb="5">
      <t>ザイ</t>
    </rPh>
    <rPh sb="5" eb="7">
      <t>リュウガク</t>
    </rPh>
    <rPh sb="7" eb="8">
      <t>セイ</t>
    </rPh>
    <rPh sb="8" eb="11">
      <t>キョウイクヒ</t>
    </rPh>
    <rPh sb="12" eb="14">
      <t>キクチ</t>
    </rPh>
    <phoneticPr fontId="27"/>
  </si>
  <si>
    <t>アジア人材留学生教育費・井上</t>
    <rPh sb="3" eb="4">
      <t>ジン</t>
    </rPh>
    <rPh sb="4" eb="5">
      <t>ザイ</t>
    </rPh>
    <rPh sb="5" eb="7">
      <t>リュウガク</t>
    </rPh>
    <rPh sb="7" eb="8">
      <t>セイ</t>
    </rPh>
    <rPh sb="8" eb="11">
      <t>キョウイクヒ</t>
    </rPh>
    <rPh sb="12" eb="14">
      <t>イノウエ</t>
    </rPh>
    <phoneticPr fontId="27"/>
  </si>
  <si>
    <t>井上晴夫</t>
    <rPh sb="0" eb="2">
      <t>イノウエ</t>
    </rPh>
    <rPh sb="2" eb="3">
      <t>ハ</t>
    </rPh>
    <rPh sb="3" eb="4">
      <t>オット</t>
    </rPh>
    <phoneticPr fontId="27"/>
  </si>
  <si>
    <t>アジア人材留学生教育費・吉嶺</t>
    <rPh sb="3" eb="4">
      <t>ジン</t>
    </rPh>
    <rPh sb="4" eb="5">
      <t>ザイ</t>
    </rPh>
    <rPh sb="5" eb="7">
      <t>リュウガク</t>
    </rPh>
    <rPh sb="7" eb="8">
      <t>セイ</t>
    </rPh>
    <rPh sb="8" eb="11">
      <t>キョウイクヒ</t>
    </rPh>
    <rPh sb="12" eb="14">
      <t>ヨシミネ</t>
    </rPh>
    <phoneticPr fontId="27"/>
  </si>
  <si>
    <t>都市基盤環境コース</t>
    <rPh sb="0" eb="2">
      <t>トシ</t>
    </rPh>
    <rPh sb="2" eb="4">
      <t>キバン</t>
    </rPh>
    <rPh sb="4" eb="6">
      <t>カンキョウ</t>
    </rPh>
    <phoneticPr fontId="27"/>
  </si>
  <si>
    <t>吉嶺充俊</t>
    <rPh sb="0" eb="2">
      <t>ヨシミネ</t>
    </rPh>
    <rPh sb="2" eb="3">
      <t>ミツ</t>
    </rPh>
    <rPh sb="3" eb="4">
      <t>シュン</t>
    </rPh>
    <phoneticPr fontId="27"/>
  </si>
  <si>
    <t>アジア人材留学生教育費・沼田</t>
    <rPh sb="3" eb="4">
      <t>ジン</t>
    </rPh>
    <rPh sb="4" eb="5">
      <t>ザイ</t>
    </rPh>
    <rPh sb="5" eb="7">
      <t>リュウガク</t>
    </rPh>
    <rPh sb="7" eb="8">
      <t>セイ</t>
    </rPh>
    <rPh sb="8" eb="11">
      <t>キョウイクヒ</t>
    </rPh>
    <rPh sb="12" eb="14">
      <t>ヌマタ</t>
    </rPh>
    <phoneticPr fontId="27"/>
  </si>
  <si>
    <t>アジア人材留学生教育費・宇治</t>
    <rPh sb="3" eb="5">
      <t>ジンザイ</t>
    </rPh>
    <rPh sb="5" eb="8">
      <t>リュウガクセイ</t>
    </rPh>
    <rPh sb="8" eb="11">
      <t>キョウイクヒ</t>
    </rPh>
    <rPh sb="12" eb="14">
      <t>ウジ</t>
    </rPh>
    <phoneticPr fontId="27"/>
  </si>
  <si>
    <t>宇治公隆</t>
    <rPh sb="0" eb="2">
      <t>ウジ</t>
    </rPh>
    <rPh sb="2" eb="3">
      <t>オオヤケ</t>
    </rPh>
    <rPh sb="3" eb="4">
      <t>タカシ</t>
    </rPh>
    <phoneticPr fontId="27"/>
  </si>
  <si>
    <t>アジア人材留学生教育費・清水</t>
    <rPh sb="3" eb="5">
      <t>ジンザイ</t>
    </rPh>
    <rPh sb="5" eb="8">
      <t>リュウガクセイ</t>
    </rPh>
    <rPh sb="8" eb="11">
      <t>キョウイクヒ</t>
    </rPh>
    <rPh sb="12" eb="14">
      <t>シミズ</t>
    </rPh>
    <phoneticPr fontId="27"/>
  </si>
  <si>
    <t>アジア人材留学生教育費・一ノ瀬</t>
    <rPh sb="3" eb="5">
      <t>ジンザイ</t>
    </rPh>
    <rPh sb="5" eb="8">
      <t>リュウガクセイ</t>
    </rPh>
    <rPh sb="8" eb="11">
      <t>キョウイクヒ</t>
    </rPh>
    <rPh sb="12" eb="13">
      <t>イチ</t>
    </rPh>
    <rPh sb="14" eb="15">
      <t>セ</t>
    </rPh>
    <phoneticPr fontId="27"/>
  </si>
  <si>
    <t>アジア人材留学生教育費・北山</t>
    <rPh sb="3" eb="5">
      <t>ジンザイ</t>
    </rPh>
    <rPh sb="5" eb="8">
      <t>リュウガクセイ</t>
    </rPh>
    <rPh sb="8" eb="11">
      <t>キョウイクヒ</t>
    </rPh>
    <rPh sb="12" eb="14">
      <t>キタヤマ</t>
    </rPh>
    <phoneticPr fontId="27"/>
  </si>
  <si>
    <t>北山和宏</t>
    <rPh sb="0" eb="2">
      <t>キタヤマ</t>
    </rPh>
    <rPh sb="2" eb="3">
      <t>ワ</t>
    </rPh>
    <rPh sb="3" eb="4">
      <t>ヒロシ</t>
    </rPh>
    <phoneticPr fontId="27"/>
  </si>
  <si>
    <t>アジア人材留学生教育費・竹宮</t>
    <rPh sb="3" eb="5">
      <t>ジンザイ</t>
    </rPh>
    <rPh sb="5" eb="8">
      <t>リュウガクセイ</t>
    </rPh>
    <rPh sb="8" eb="11">
      <t>キョウイクヒ</t>
    </rPh>
    <rPh sb="12" eb="14">
      <t>タケミヤ</t>
    </rPh>
    <phoneticPr fontId="27"/>
  </si>
  <si>
    <t>竹宮建司</t>
    <rPh sb="0" eb="2">
      <t>タケミヤ</t>
    </rPh>
    <rPh sb="2" eb="3">
      <t>ケン</t>
    </rPh>
    <rPh sb="3" eb="4">
      <t>ツカサ</t>
    </rPh>
    <phoneticPr fontId="27"/>
  </si>
  <si>
    <t>アジア人材留学生教育費・吉川</t>
    <rPh sb="3" eb="5">
      <t>ジンザイ</t>
    </rPh>
    <rPh sb="5" eb="8">
      <t>リュウガクセイ</t>
    </rPh>
    <rPh sb="8" eb="11">
      <t>キョウイクヒ</t>
    </rPh>
    <rPh sb="12" eb="14">
      <t>ヨシカワ</t>
    </rPh>
    <phoneticPr fontId="27"/>
  </si>
  <si>
    <t>繰越改革推進費</t>
    <rPh sb="0" eb="2">
      <t>クリコシ</t>
    </rPh>
    <rPh sb="2" eb="4">
      <t>カイカク</t>
    </rPh>
    <rPh sb="4" eb="6">
      <t>スイシン</t>
    </rPh>
    <rPh sb="6" eb="7">
      <t>ヒ</t>
    </rPh>
    <phoneticPr fontId="27"/>
  </si>
  <si>
    <t>30基小田連携基金</t>
    <rPh sb="2" eb="3">
      <t>キ</t>
    </rPh>
    <rPh sb="3" eb="5">
      <t>オダ</t>
    </rPh>
    <rPh sb="5" eb="7">
      <t>レンケイ</t>
    </rPh>
    <rPh sb="7" eb="9">
      <t>キキン</t>
    </rPh>
    <phoneticPr fontId="27"/>
  </si>
  <si>
    <t>小田義也</t>
    <rPh sb="0" eb="2">
      <t>オダ</t>
    </rPh>
    <rPh sb="2" eb="4">
      <t>ヨシヤ</t>
    </rPh>
    <phoneticPr fontId="27"/>
  </si>
  <si>
    <t>未来社会小根山</t>
    <rPh sb="0" eb="2">
      <t>ミライ</t>
    </rPh>
    <rPh sb="2" eb="4">
      <t>シャカイ</t>
    </rPh>
    <rPh sb="4" eb="5">
      <t>コ</t>
    </rPh>
    <rPh sb="5" eb="6">
      <t>ネ</t>
    </rPh>
    <rPh sb="6" eb="7">
      <t>ヤマ</t>
    </rPh>
    <phoneticPr fontId="27"/>
  </si>
  <si>
    <t>小根山裕之</t>
    <rPh sb="0" eb="1">
      <t>ショウ</t>
    </rPh>
    <rPh sb="1" eb="2">
      <t>ネ</t>
    </rPh>
    <rPh sb="2" eb="3">
      <t>ヤマ</t>
    </rPh>
    <rPh sb="3" eb="5">
      <t>ヒロユキ</t>
    </rPh>
    <phoneticPr fontId="27"/>
  </si>
  <si>
    <t>未来社会宇治</t>
    <rPh sb="0" eb="2">
      <t>ミライ</t>
    </rPh>
    <rPh sb="2" eb="4">
      <t>シャカイ</t>
    </rPh>
    <rPh sb="4" eb="6">
      <t>ウジ</t>
    </rPh>
    <phoneticPr fontId="27"/>
  </si>
  <si>
    <t>繰越改革推進費（国際課推進ファンド）</t>
    <rPh sb="0" eb="2">
      <t>クリコシ</t>
    </rPh>
    <rPh sb="2" eb="4">
      <t>カイカク</t>
    </rPh>
    <rPh sb="4" eb="6">
      <t>スイシン</t>
    </rPh>
    <rPh sb="6" eb="7">
      <t>ヒ</t>
    </rPh>
    <rPh sb="8" eb="10">
      <t>コクサイ</t>
    </rPh>
    <rPh sb="10" eb="11">
      <t>カ</t>
    </rPh>
    <rPh sb="11" eb="13">
      <t>スイシン</t>
    </rPh>
    <phoneticPr fontId="27"/>
  </si>
  <si>
    <t>首都大学東京からの留学促進事業</t>
    <rPh sb="0" eb="2">
      <t>シュト</t>
    </rPh>
    <rPh sb="2" eb="4">
      <t>ダイガク</t>
    </rPh>
    <rPh sb="4" eb="6">
      <t>トウキョウ</t>
    </rPh>
    <rPh sb="9" eb="11">
      <t>リュウガク</t>
    </rPh>
    <rPh sb="11" eb="13">
      <t>ソクシン</t>
    </rPh>
    <rPh sb="13" eb="15">
      <t>ジギョウ</t>
    </rPh>
    <phoneticPr fontId="27"/>
  </si>
  <si>
    <t>国際交流P･川東</t>
    <rPh sb="0" eb="2">
      <t>コクサイ</t>
    </rPh>
    <rPh sb="2" eb="4">
      <t>コウリュウ</t>
    </rPh>
    <rPh sb="6" eb="8">
      <t>カワヒガシ</t>
    </rPh>
    <phoneticPr fontId="27"/>
  </si>
  <si>
    <t>国際交流P･横山</t>
    <rPh sb="0" eb="2">
      <t>コクサイ</t>
    </rPh>
    <rPh sb="2" eb="4">
      <t>コウリュウ</t>
    </rPh>
    <rPh sb="6" eb="8">
      <t>ヨコヤマ</t>
    </rPh>
    <phoneticPr fontId="27"/>
  </si>
  <si>
    <t>首都大学東京への留学受入推進事業</t>
    <rPh sb="0" eb="2">
      <t>シュト</t>
    </rPh>
    <rPh sb="2" eb="4">
      <t>ダイガク</t>
    </rPh>
    <rPh sb="4" eb="6">
      <t>トウキョウ</t>
    </rPh>
    <rPh sb="8" eb="10">
      <t>リュウガク</t>
    </rPh>
    <rPh sb="10" eb="12">
      <t>ウケイレ</t>
    </rPh>
    <rPh sb="12" eb="14">
      <t>スイシン</t>
    </rPh>
    <rPh sb="14" eb="16">
      <t>ジギョウ</t>
    </rPh>
    <phoneticPr fontId="27"/>
  </si>
  <si>
    <t>国際交流科目・川東</t>
    <rPh sb="0" eb="2">
      <t>コクサイ</t>
    </rPh>
    <rPh sb="2" eb="4">
      <t>コウリュウ</t>
    </rPh>
    <rPh sb="4" eb="6">
      <t>カモク</t>
    </rPh>
    <rPh sb="7" eb="9">
      <t>カワヒガシ</t>
    </rPh>
    <phoneticPr fontId="27"/>
  </si>
  <si>
    <t>地理環境コース</t>
    <rPh sb="0" eb="2">
      <t>チリ</t>
    </rPh>
    <phoneticPr fontId="27"/>
  </si>
  <si>
    <t>大学の世界展開力強化事業</t>
    <rPh sb="0" eb="2">
      <t>ダイガク</t>
    </rPh>
    <rPh sb="3" eb="5">
      <t>セカイ</t>
    </rPh>
    <rPh sb="5" eb="8">
      <t>テンカイリョク</t>
    </rPh>
    <rPh sb="8" eb="10">
      <t>キョウカ</t>
    </rPh>
    <rPh sb="10" eb="12">
      <t>ジギョウ</t>
    </rPh>
    <phoneticPr fontId="27"/>
  </si>
  <si>
    <t>繰越改革推進費（新大都市リーディングプロジェクト）</t>
    <rPh sb="0" eb="2">
      <t>クリコシ</t>
    </rPh>
    <rPh sb="2" eb="4">
      <t>カイカク</t>
    </rPh>
    <rPh sb="4" eb="6">
      <t>スイシン</t>
    </rPh>
    <rPh sb="6" eb="7">
      <t>ヒ</t>
    </rPh>
    <rPh sb="8" eb="10">
      <t>シンダイ</t>
    </rPh>
    <rPh sb="10" eb="12">
      <t>トシ</t>
    </rPh>
    <phoneticPr fontId="27"/>
  </si>
  <si>
    <t>新大都市LP菊地（地域共創科学）</t>
    <rPh sb="0" eb="1">
      <t>シン</t>
    </rPh>
    <rPh sb="1" eb="4">
      <t>ダイトシ</t>
    </rPh>
    <rPh sb="6" eb="8">
      <t>キクチ</t>
    </rPh>
    <rPh sb="9" eb="11">
      <t>チイキ</t>
    </rPh>
    <rPh sb="11" eb="13">
      <t>キョウソウ</t>
    </rPh>
    <rPh sb="13" eb="15">
      <t>カガク</t>
    </rPh>
    <phoneticPr fontId="27"/>
  </si>
  <si>
    <t>益田秀樹</t>
    <rPh sb="0" eb="2">
      <t>マスダ</t>
    </rPh>
    <rPh sb="2" eb="4">
      <t>ヒデキ</t>
    </rPh>
    <phoneticPr fontId="27"/>
  </si>
  <si>
    <t>金ナノ・春田</t>
    <rPh sb="0" eb="1">
      <t>キン</t>
    </rPh>
    <rPh sb="4" eb="6">
      <t>ハルタ</t>
    </rPh>
    <phoneticPr fontId="27"/>
  </si>
  <si>
    <t>春田正毅</t>
    <rPh sb="0" eb="2">
      <t>ハルタ</t>
    </rPh>
    <rPh sb="2" eb="4">
      <t>マサキ</t>
    </rPh>
    <phoneticPr fontId="27"/>
  </si>
  <si>
    <t>極端気象災害・松本</t>
    <rPh sb="0" eb="2">
      <t>キョクタン</t>
    </rPh>
    <rPh sb="2" eb="4">
      <t>キショウ</t>
    </rPh>
    <rPh sb="4" eb="6">
      <t>サイガイ</t>
    </rPh>
    <rPh sb="7" eb="9">
      <t>マツモト</t>
    </rPh>
    <phoneticPr fontId="27"/>
  </si>
  <si>
    <t>140</t>
  </si>
  <si>
    <t>50700</t>
  </si>
  <si>
    <t xml:space="preserve">02 </t>
  </si>
  <si>
    <t>先端的研究クラスター構築・清水</t>
    <rPh sb="0" eb="3">
      <t>センタンテキ</t>
    </rPh>
    <rPh sb="3" eb="5">
      <t>ケンキュウ</t>
    </rPh>
    <rPh sb="10" eb="12">
      <t>コウチク</t>
    </rPh>
    <rPh sb="13" eb="15">
      <t>シミズ</t>
    </rPh>
    <phoneticPr fontId="27"/>
  </si>
  <si>
    <t>防災・QQL市古</t>
    <rPh sb="0" eb="2">
      <t>ボウサイ</t>
    </rPh>
    <rPh sb="6" eb="7">
      <t>イチ</t>
    </rPh>
    <rPh sb="7" eb="8">
      <t>コ</t>
    </rPh>
    <phoneticPr fontId="27"/>
  </si>
  <si>
    <t>都市システム科学域</t>
    <rPh sb="0" eb="1">
      <t>ト</t>
    </rPh>
    <rPh sb="1" eb="2">
      <t>シ</t>
    </rPh>
    <rPh sb="6" eb="8">
      <t>カガク</t>
    </rPh>
    <rPh sb="8" eb="9">
      <t>イキ</t>
    </rPh>
    <phoneticPr fontId="27"/>
  </si>
  <si>
    <t>市古太郎</t>
    <rPh sb="0" eb="1">
      <t>イチ</t>
    </rPh>
    <rPh sb="1" eb="2">
      <t>コ</t>
    </rPh>
    <rPh sb="2" eb="4">
      <t>タロウ</t>
    </rPh>
    <phoneticPr fontId="27"/>
  </si>
  <si>
    <t>突出した研究分野の推進に向けた経費</t>
    <rPh sb="0" eb="2">
      <t>トッシュツ</t>
    </rPh>
    <rPh sb="4" eb="6">
      <t>ケンキュウ</t>
    </rPh>
    <rPh sb="6" eb="8">
      <t>ブンヤ</t>
    </rPh>
    <rPh sb="9" eb="11">
      <t>スイシン</t>
    </rPh>
    <rPh sb="12" eb="13">
      <t>ム</t>
    </rPh>
    <rPh sb="15" eb="17">
      <t>ケイヒ</t>
    </rPh>
    <phoneticPr fontId="27"/>
  </si>
  <si>
    <t>分子応用化学コース</t>
  </si>
  <si>
    <t>突出した研究分野の推進・研究費</t>
    <rPh sb="0" eb="2">
      <t>トッシュツ</t>
    </rPh>
    <rPh sb="4" eb="6">
      <t>ケンキュウ</t>
    </rPh>
    <rPh sb="6" eb="8">
      <t>ブンヤ</t>
    </rPh>
    <rPh sb="9" eb="11">
      <t>スイシン</t>
    </rPh>
    <rPh sb="12" eb="15">
      <t>ケンキュウヒ</t>
    </rPh>
    <phoneticPr fontId="27"/>
  </si>
  <si>
    <t>環境応用化学</t>
    <rPh sb="0" eb="2">
      <t>カンキョウ</t>
    </rPh>
    <rPh sb="2" eb="4">
      <t>オウヨウ</t>
    </rPh>
    <rPh sb="4" eb="6">
      <t>カガク</t>
    </rPh>
    <phoneticPr fontId="27"/>
  </si>
  <si>
    <t>:突出した研究分野の推進・管理費</t>
    <rPh sb="1" eb="3">
      <t>トッシュツ</t>
    </rPh>
    <rPh sb="5" eb="7">
      <t>ケンキュウ</t>
    </rPh>
    <rPh sb="7" eb="9">
      <t>ブンヤ</t>
    </rPh>
    <rPh sb="10" eb="12">
      <t>スイシン</t>
    </rPh>
    <rPh sb="13" eb="16">
      <t>カンリヒ</t>
    </rPh>
    <phoneticPr fontId="27"/>
  </si>
  <si>
    <t>繰越教育機器更新費</t>
    <rPh sb="0" eb="2">
      <t>クリコシ</t>
    </rPh>
    <rPh sb="2" eb="4">
      <t>キョウイク</t>
    </rPh>
    <rPh sb="4" eb="6">
      <t>キキ</t>
    </rPh>
    <rPh sb="6" eb="9">
      <t>コウシンヒ</t>
    </rPh>
    <phoneticPr fontId="27"/>
  </si>
  <si>
    <t>繰越教育機器更新費</t>
    <rPh sb="0" eb="2">
      <t>クリコシ</t>
    </rPh>
    <rPh sb="2" eb="4">
      <t>キョウイク</t>
    </rPh>
    <rPh sb="4" eb="6">
      <t>キキ</t>
    </rPh>
    <rPh sb="6" eb="8">
      <t>コウシン</t>
    </rPh>
    <rPh sb="8" eb="9">
      <t>ヒ</t>
    </rPh>
    <phoneticPr fontId="27"/>
  </si>
  <si>
    <t>都市環境学部</t>
    <rPh sb="0" eb="1">
      <t>ト</t>
    </rPh>
    <rPh sb="1" eb="2">
      <t>シ</t>
    </rPh>
    <rPh sb="2" eb="4">
      <t>カンキョウ</t>
    </rPh>
    <rPh sb="4" eb="6">
      <t>ガクブ</t>
    </rPh>
    <phoneticPr fontId="27"/>
  </si>
  <si>
    <t>教育機器更新費</t>
    <rPh sb="0" eb="2">
      <t>キョウイク</t>
    </rPh>
    <rPh sb="2" eb="4">
      <t>キキ</t>
    </rPh>
    <rPh sb="4" eb="7">
      <t>コウシンヒ</t>
    </rPh>
    <phoneticPr fontId="27"/>
  </si>
  <si>
    <t>提[EI]</t>
  </si>
  <si>
    <t>提案公募型研究費</t>
    <rPh sb="0" eb="2">
      <t>テイアン</t>
    </rPh>
    <rPh sb="2" eb="5">
      <t>コウボガタ</t>
    </rPh>
    <rPh sb="5" eb="7">
      <t>ケンキュウ</t>
    </rPh>
    <rPh sb="7" eb="8">
      <t>ヒ</t>
    </rPh>
    <phoneticPr fontId="27"/>
  </si>
  <si>
    <t>提案公募型研究</t>
  </si>
  <si>
    <t>提案公募</t>
    <rPh sb="0" eb="2">
      <t>テイアン</t>
    </rPh>
    <rPh sb="2" eb="4">
      <t>コウボ</t>
    </rPh>
    <phoneticPr fontId="27"/>
  </si>
  <si>
    <t>【提案公募】地理環境学科</t>
    <rPh sb="6" eb="12">
      <t>チリ</t>
    </rPh>
    <phoneticPr fontId="27"/>
  </si>
  <si>
    <t>04</t>
  </si>
  <si>
    <t>30/04/01-31/03/31[年度末]</t>
    <rPh sb="18" eb="21">
      <t>ネンドマツ</t>
    </rPh>
    <phoneticPr fontId="27"/>
  </si>
  <si>
    <t>地理環境学科</t>
    <rPh sb="0" eb="6">
      <t>チリカンキョウガッカ</t>
    </rPh>
    <phoneticPr fontId="27"/>
  </si>
  <si>
    <t>27提地泉JST</t>
    <rPh sb="3" eb="4">
      <t>チ</t>
    </rPh>
    <rPh sb="4" eb="5">
      <t>イズミ</t>
    </rPh>
    <phoneticPr fontId="27"/>
  </si>
  <si>
    <t>泉岳樹</t>
  </si>
  <si>
    <t>26提地鈴木東大</t>
    <rPh sb="2" eb="3">
      <t>テイ</t>
    </rPh>
    <rPh sb="3" eb="4">
      <t>チ</t>
    </rPh>
    <rPh sb="4" eb="6">
      <t>スズキ</t>
    </rPh>
    <rPh sb="6" eb="8">
      <t>トウダイ</t>
    </rPh>
    <phoneticPr fontId="27"/>
  </si>
  <si>
    <t>26/04/01-27/03/31[年度末]</t>
    <rPh sb="18" eb="21">
      <t>ネンドマツ</t>
    </rPh>
    <phoneticPr fontId="27"/>
  </si>
  <si>
    <t>鈴木毅彦</t>
    <rPh sb="0" eb="2">
      <t>スズキ</t>
    </rPh>
    <rPh sb="2" eb="4">
      <t>タケヒコ</t>
    </rPh>
    <phoneticPr fontId="27"/>
  </si>
  <si>
    <t>高橋洋</t>
    <rPh sb="0" eb="2">
      <t>タカハシ</t>
    </rPh>
    <rPh sb="2" eb="3">
      <t>ヨウ</t>
    </rPh>
    <phoneticPr fontId="27"/>
  </si>
  <si>
    <t>27提地高橋海洋</t>
    <rPh sb="3" eb="4">
      <t>チ</t>
    </rPh>
    <rPh sb="4" eb="6">
      <t>タカハシ</t>
    </rPh>
    <rPh sb="6" eb="8">
      <t>カイヨウ</t>
    </rPh>
    <phoneticPr fontId="27"/>
  </si>
  <si>
    <t>繰越【提案公募型研究】地理環境学科</t>
    <rPh sb="0" eb="2">
      <t>クリコシ</t>
    </rPh>
    <rPh sb="3" eb="5">
      <t>テイアン</t>
    </rPh>
    <rPh sb="5" eb="8">
      <t>コウボガタ</t>
    </rPh>
    <rPh sb="8" eb="10">
      <t>ケンキュウ</t>
    </rPh>
    <rPh sb="11" eb="13">
      <t>チリ</t>
    </rPh>
    <rPh sb="13" eb="15">
      <t>カンキョウ</t>
    </rPh>
    <rPh sb="15" eb="17">
      <t>ガッカ</t>
    </rPh>
    <phoneticPr fontId="27"/>
  </si>
  <si>
    <t>繰越・提案【地理】</t>
    <rPh sb="0" eb="2">
      <t>クリコシ</t>
    </rPh>
    <rPh sb="3" eb="5">
      <t>テイアン</t>
    </rPh>
    <rPh sb="6" eb="8">
      <t>チリ</t>
    </rPh>
    <phoneticPr fontId="27"/>
  </si>
  <si>
    <t>繰越提案公募型研究費</t>
    <rPh sb="0" eb="2">
      <t>クリコシ</t>
    </rPh>
    <rPh sb="2" eb="4">
      <t>テイアン</t>
    </rPh>
    <rPh sb="4" eb="6">
      <t>コウボ</t>
    </rPh>
    <rPh sb="6" eb="7">
      <t>ガタ</t>
    </rPh>
    <rPh sb="7" eb="9">
      <t>ケンキュウ</t>
    </rPh>
    <rPh sb="9" eb="10">
      <t>ヒ</t>
    </rPh>
    <phoneticPr fontId="27"/>
  </si>
  <si>
    <r>
      <rPr>
        <sz val="11"/>
        <color theme="1"/>
        <rFont val="ＭＳ Ｐゴシック"/>
        <family val="2"/>
        <charset val="128"/>
        <scheme val="minor"/>
      </rPr>
      <t>25</t>
    </r>
    <r>
      <rPr>
        <sz val="11"/>
        <color theme="1"/>
        <rFont val="ＭＳ Ｐゴシック"/>
        <family val="2"/>
        <charset val="128"/>
        <scheme val="minor"/>
      </rPr>
      <t>提地泉</t>
    </r>
    <r>
      <rPr>
        <sz val="11"/>
        <color theme="1"/>
        <rFont val="ＭＳ Ｐゴシック"/>
        <family val="2"/>
        <charset val="128"/>
        <scheme val="minor"/>
      </rPr>
      <t>JST</t>
    </r>
    <rPh sb="3" eb="4">
      <t>チ</t>
    </rPh>
    <rPh sb="4" eb="5">
      <t>イズミ</t>
    </rPh>
    <phoneticPr fontId="27"/>
  </si>
  <si>
    <t>26/04/01-26/11/30★注意★</t>
    <rPh sb="18" eb="20">
      <t>チュウイ</t>
    </rPh>
    <phoneticPr fontId="27"/>
  </si>
  <si>
    <t>【提案公募】建築学科</t>
    <rPh sb="6" eb="10">
      <t>ケ</t>
    </rPh>
    <phoneticPr fontId="27"/>
  </si>
  <si>
    <r>
      <t>2</t>
    </r>
    <r>
      <rPr>
        <sz val="11"/>
        <color theme="1"/>
        <rFont val="ＭＳ Ｐゴシック"/>
        <family val="2"/>
        <charset val="128"/>
        <scheme val="minor"/>
      </rPr>
      <t>7</t>
    </r>
    <r>
      <rPr>
        <sz val="11"/>
        <color theme="1"/>
        <rFont val="ＭＳ Ｐゴシック"/>
        <family val="2"/>
        <charset val="128"/>
        <scheme val="minor"/>
      </rPr>
      <t>提建橘高MRI</t>
    </r>
    <rPh sb="3" eb="4">
      <t>ケン</t>
    </rPh>
    <rPh sb="4" eb="5">
      <t>キツ</t>
    </rPh>
    <rPh sb="5" eb="6">
      <t>タカ</t>
    </rPh>
    <phoneticPr fontId="27"/>
  </si>
  <si>
    <r>
      <t>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20</t>
    </r>
    <r>
      <rPr>
        <sz val="11"/>
        <color theme="1"/>
        <rFont val="ＭＳ Ｐゴシック"/>
        <family val="2"/>
        <charset val="128"/>
        <scheme val="minor"/>
      </rP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t>
    </r>
    <r>
      <rPr>
        <sz val="11"/>
        <color theme="1"/>
        <rFont val="ＭＳ Ｐゴシック"/>
        <family val="2"/>
        <charset val="128"/>
        <scheme val="minor"/>
      </rPr>
      <t>29</t>
    </r>
    <r>
      <rPr>
        <sz val="11"/>
        <color theme="1"/>
        <rFont val="ＭＳ Ｐゴシック"/>
        <family val="2"/>
        <charset val="128"/>
        <scheme val="minor"/>
      </rPr>
      <t>★注意★</t>
    </r>
    <rPh sb="18" eb="20">
      <t>チュウイ</t>
    </rPh>
    <phoneticPr fontId="27"/>
  </si>
  <si>
    <t>26提建北山長寿命</t>
    <rPh sb="2" eb="3">
      <t>テイ</t>
    </rPh>
    <rPh sb="3" eb="4">
      <t>ケン</t>
    </rPh>
    <rPh sb="4" eb="6">
      <t>キタヤマ</t>
    </rPh>
    <rPh sb="6" eb="8">
      <t>チョウジュ</t>
    </rPh>
    <rPh sb="8" eb="9">
      <t>イノチ</t>
    </rPh>
    <phoneticPr fontId="27"/>
  </si>
  <si>
    <t>26/09/01-27/03/20★注意★</t>
    <rPh sb="18" eb="20">
      <t>チュウイ</t>
    </rPh>
    <phoneticPr fontId="27"/>
  </si>
  <si>
    <t>北山和宏</t>
    <rPh sb="0" eb="2">
      <t>キタヤマ</t>
    </rPh>
    <rPh sb="2" eb="4">
      <t>カズヒロ</t>
    </rPh>
    <phoneticPr fontId="27"/>
  </si>
  <si>
    <t>建築学科</t>
    <rPh sb="0" eb="4">
      <t>ケ</t>
    </rPh>
    <phoneticPr fontId="27"/>
  </si>
  <si>
    <t>讃岐亮</t>
    <rPh sb="0" eb="2">
      <t>サヌキ</t>
    </rPh>
    <rPh sb="2" eb="3">
      <t>リョウ</t>
    </rPh>
    <phoneticPr fontId="27"/>
  </si>
  <si>
    <t>【提案公募】都市基盤環境学科</t>
    <rPh sb="6" eb="14">
      <t>キ</t>
    </rPh>
    <phoneticPr fontId="27"/>
  </si>
  <si>
    <t>18提都小泉SIP</t>
    <rPh sb="2" eb="3">
      <t>テイ</t>
    </rPh>
    <rPh sb="3" eb="4">
      <t>ト</t>
    </rPh>
    <rPh sb="4" eb="6">
      <t>コイズミ</t>
    </rPh>
    <phoneticPr fontId="27"/>
  </si>
  <si>
    <t>都市基盤環境学科</t>
    <rPh sb="0" eb="8">
      <t>キ</t>
    </rPh>
    <phoneticPr fontId="27"/>
  </si>
  <si>
    <t>小泉明</t>
    <rPh sb="0" eb="2">
      <t>コイズミ</t>
    </rPh>
    <rPh sb="2" eb="3">
      <t>アキラ</t>
    </rPh>
    <phoneticPr fontId="27"/>
  </si>
  <si>
    <t>18提都横山SSP</t>
    <rPh sb="2" eb="3">
      <t>テイ</t>
    </rPh>
    <rPh sb="3" eb="4">
      <t>ト</t>
    </rPh>
    <rPh sb="4" eb="6">
      <t>ヨコヤマ</t>
    </rPh>
    <phoneticPr fontId="27"/>
  </si>
  <si>
    <t>提案公募型研究費</t>
  </si>
  <si>
    <t>【提案公募型研究】環境応用化学科</t>
    <rPh sb="1" eb="3">
      <t>テイアン</t>
    </rPh>
    <rPh sb="3" eb="6">
      <t>コウボガタ</t>
    </rPh>
    <rPh sb="6" eb="8">
      <t>ケンキュウ</t>
    </rPh>
    <rPh sb="9" eb="16">
      <t>オウ</t>
    </rPh>
    <phoneticPr fontId="27"/>
  </si>
  <si>
    <t>【提案公募型研究】環境応用化学科</t>
    <rPh sb="1" eb="3">
      <t>テイアン</t>
    </rPh>
    <rPh sb="3" eb="6">
      <t>コウボガタ</t>
    </rPh>
    <rPh sb="6" eb="8">
      <t>ケンキュウ</t>
    </rPh>
    <rPh sb="9" eb="11">
      <t>カンキョウ</t>
    </rPh>
    <rPh sb="11" eb="13">
      <t>オウヨウ</t>
    </rPh>
    <rPh sb="13" eb="16">
      <t>カガクカ</t>
    </rPh>
    <phoneticPr fontId="27"/>
  </si>
  <si>
    <t>提案公募【環境応用化学科】</t>
    <rPh sb="0" eb="2">
      <t>テイアン</t>
    </rPh>
    <rPh sb="2" eb="4">
      <t>コウボ</t>
    </rPh>
    <rPh sb="5" eb="7">
      <t>カンキョウ</t>
    </rPh>
    <rPh sb="7" eb="9">
      <t>オウヨウ</t>
    </rPh>
    <rPh sb="9" eb="12">
      <t>カガクカ</t>
    </rPh>
    <phoneticPr fontId="27"/>
  </si>
  <si>
    <r>
      <t>2</t>
    </r>
    <r>
      <rPr>
        <sz val="11"/>
        <color theme="1"/>
        <rFont val="ＭＳ Ｐゴシック"/>
        <family val="2"/>
        <charset val="128"/>
        <scheme val="minor"/>
      </rPr>
      <t>9</t>
    </r>
    <r>
      <rPr>
        <sz val="11"/>
        <color theme="1"/>
        <rFont val="ＭＳ Ｐゴシック"/>
        <family val="2"/>
        <charset val="128"/>
        <scheme val="minor"/>
      </rPr>
      <t>提分春田</t>
    </r>
    <r>
      <rPr>
        <sz val="11"/>
        <color theme="1"/>
        <rFont val="ＭＳ Ｐゴシック"/>
        <family val="2"/>
        <charset val="128"/>
        <scheme val="minor"/>
      </rPr>
      <t>ALCA</t>
    </r>
    <rPh sb="3" eb="4">
      <t>ブン</t>
    </rPh>
    <rPh sb="4" eb="6">
      <t>ハルタ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</si>
  <si>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30</t>
    </r>
    <r>
      <rPr>
        <sz val="11"/>
        <color theme="1"/>
        <rFont val="ＭＳ Ｐゴシック"/>
        <family val="2"/>
        <charset val="128"/>
        <scheme val="minor"/>
      </rPr>
      <t>/03/31[年度末]</t>
    </r>
    <rPh sb="18" eb="21">
      <t>ネンドマツ</t>
    </rPh>
    <phoneticPr fontId="27"/>
  </si>
  <si>
    <t>春田正毅</t>
    <rPh sb="0" eb="2">
      <t>ハルタ</t>
    </rPh>
    <rPh sb="2" eb="4">
      <t>マサタケ</t>
    </rPh>
    <phoneticPr fontId="27"/>
  </si>
  <si>
    <r>
      <t>30</t>
    </r>
    <r>
      <rPr>
        <sz val="11"/>
        <color theme="1"/>
        <rFont val="ＭＳ Ｐゴシック"/>
        <family val="2"/>
        <charset val="128"/>
        <scheme val="minor"/>
      </rPr>
      <t>/04/01-31/03/31[年度末]</t>
    </r>
    <rPh sb="18" eb="21">
      <t>ネンドマツ</t>
    </rPh>
    <phoneticPr fontId="27"/>
  </si>
  <si>
    <t>環境応用化学科</t>
    <rPh sb="0" eb="7">
      <t>オウ</t>
    </rPh>
    <phoneticPr fontId="27"/>
  </si>
  <si>
    <r>
      <t>27</t>
    </r>
    <r>
      <rPr>
        <sz val="11"/>
        <color theme="1"/>
        <rFont val="ＭＳ Ｐゴシック"/>
        <family val="2"/>
        <charset val="128"/>
        <scheme val="minor"/>
      </rPr>
      <t>提分川上NEDO</t>
    </r>
    <rPh sb="3" eb="4">
      <t>ブン</t>
    </rPh>
    <rPh sb="4" eb="5">
      <t>カワ</t>
    </rPh>
    <rPh sb="5" eb="6">
      <t>ウエ</t>
    </rPh>
    <phoneticPr fontId="27"/>
  </si>
  <si>
    <t>27/02/27-28/02/29★注意★</t>
    <rPh sb="18" eb="20">
      <t>チュウイ</t>
    </rPh>
    <phoneticPr fontId="27"/>
  </si>
  <si>
    <t>川上浩良</t>
    <rPh sb="0" eb="2">
      <t>カワカミ</t>
    </rPh>
    <rPh sb="2" eb="3">
      <t>ヒロシ</t>
    </rPh>
    <rPh sb="3" eb="4">
      <t>ヨ</t>
    </rPh>
    <phoneticPr fontId="27"/>
  </si>
  <si>
    <r>
      <t>2</t>
    </r>
    <r>
      <rPr>
        <sz val="11"/>
        <color theme="1"/>
        <rFont val="ＭＳ Ｐゴシック"/>
        <family val="2"/>
        <charset val="128"/>
        <scheme val="minor"/>
      </rPr>
      <t>9</t>
    </r>
    <r>
      <rPr>
        <sz val="11"/>
        <color theme="1"/>
        <rFont val="ＭＳ Ｐゴシック"/>
        <family val="2"/>
        <charset val="128"/>
        <scheme val="minor"/>
      </rPr>
      <t>提分益田</t>
    </r>
    <r>
      <rPr>
        <sz val="11"/>
        <color theme="1"/>
        <rFont val="ＭＳ Ｐゴシック"/>
        <family val="2"/>
        <charset val="128"/>
        <scheme val="minor"/>
      </rPr>
      <t>ALCA</t>
    </r>
    <rPh sb="3" eb="4">
      <t>ブン</t>
    </rPh>
    <rPh sb="4" eb="6">
      <t>マスダ</t>
    </rPh>
    <phoneticPr fontId="27"/>
  </si>
  <si>
    <t>金村聖志</t>
    <rPh sb="0" eb="2">
      <t>カネムラ</t>
    </rPh>
    <rPh sb="2" eb="3">
      <t>ヒジリ</t>
    </rPh>
    <rPh sb="3" eb="4">
      <t>ココロザシ</t>
    </rPh>
    <phoneticPr fontId="27"/>
  </si>
  <si>
    <r>
      <t>2</t>
    </r>
    <r>
      <rPr>
        <sz val="11"/>
        <color theme="1"/>
        <rFont val="ＭＳ Ｐゴシック"/>
        <family val="2"/>
        <charset val="128"/>
        <scheme val="minor"/>
      </rPr>
      <t>9</t>
    </r>
    <r>
      <rPr>
        <sz val="11"/>
        <color theme="1"/>
        <rFont val="ＭＳ Ｐゴシック"/>
        <family val="2"/>
        <charset val="128"/>
        <scheme val="minor"/>
      </rPr>
      <t>提分棟方</t>
    </r>
    <r>
      <rPr>
        <sz val="11"/>
        <color theme="1"/>
        <rFont val="ＭＳ Ｐゴシック"/>
        <family val="2"/>
        <charset val="128"/>
        <scheme val="minor"/>
      </rPr>
      <t>ALCA</t>
    </r>
    <rPh sb="3" eb="4">
      <t>ブン</t>
    </rPh>
    <rPh sb="4" eb="6">
      <t>ムナカタ</t>
    </rPh>
    <phoneticPr fontId="27"/>
  </si>
  <si>
    <t>棟方裕一</t>
    <rPh sb="0" eb="2">
      <t>ムナカタ</t>
    </rPh>
    <rPh sb="2" eb="4">
      <t>ユウイチ</t>
    </rPh>
    <phoneticPr fontId="27"/>
  </si>
  <si>
    <t>梶原浩一</t>
    <rPh sb="0" eb="2">
      <t>カジワラ</t>
    </rPh>
    <rPh sb="2" eb="4">
      <t>コウイチ</t>
    </rPh>
    <phoneticPr fontId="27"/>
  </si>
  <si>
    <r>
      <t>2</t>
    </r>
    <r>
      <rPr>
        <sz val="11"/>
        <color theme="1"/>
        <rFont val="ＭＳ Ｐゴシック"/>
        <family val="2"/>
        <charset val="128"/>
        <scheme val="minor"/>
      </rPr>
      <t>9</t>
    </r>
    <r>
      <rPr>
        <sz val="11"/>
        <color theme="1"/>
        <rFont val="ＭＳ Ｐゴシック"/>
        <family val="2"/>
        <charset val="128"/>
        <scheme val="minor"/>
      </rPr>
      <t>提分井上KEK</t>
    </r>
    <rPh sb="3" eb="4">
      <t>ブン</t>
    </rPh>
    <rPh sb="4" eb="6">
      <t>イノウエ</t>
    </rPh>
    <phoneticPr fontId="27"/>
  </si>
  <si>
    <r>
      <rPr>
        <sz val="11"/>
        <color theme="1"/>
        <rFont val="ＭＳ Ｐゴシック"/>
        <family val="2"/>
        <charset val="128"/>
        <scheme val="minor"/>
      </rPr>
      <t>29</t>
    </r>
    <r>
      <rPr>
        <sz val="11"/>
        <color theme="1"/>
        <rFont val="ＭＳ Ｐゴシック"/>
        <family val="2"/>
        <charset val="128"/>
        <scheme val="minor"/>
      </rPr>
      <t>/04/0</t>
    </r>
    <r>
      <rPr>
        <sz val="11"/>
        <color theme="1"/>
        <rFont val="ＭＳ Ｐゴシック"/>
        <family val="2"/>
        <charset val="128"/>
        <scheme val="minor"/>
      </rPr>
      <t>1</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/03/31[年度末]</t>
    </r>
    <rPh sb="18" eb="20">
      <t>ネンド</t>
    </rPh>
    <rPh sb="20" eb="21">
      <t>マツ</t>
    </rPh>
    <phoneticPr fontId="27"/>
  </si>
  <si>
    <t>金村聖志</t>
  </si>
  <si>
    <r>
      <t>2</t>
    </r>
    <r>
      <rPr>
        <sz val="11"/>
        <color theme="1"/>
        <rFont val="ＭＳ Ｐゴシック"/>
        <family val="2"/>
        <charset val="128"/>
        <scheme val="minor"/>
      </rPr>
      <t>8</t>
    </r>
    <r>
      <rPr>
        <sz val="11"/>
        <color theme="1"/>
        <rFont val="ＭＳ Ｐゴシック"/>
        <family val="2"/>
        <charset val="128"/>
        <scheme val="minor"/>
      </rPr>
      <t>提分金村東北大</t>
    </r>
    <rPh sb="6" eb="9">
      <t>トウホクダイ</t>
    </rPh>
    <phoneticPr fontId="27"/>
  </si>
  <si>
    <r>
      <t>2</t>
    </r>
    <r>
      <rPr>
        <sz val="11"/>
        <color theme="1"/>
        <rFont val="ＭＳ Ｐゴシック"/>
        <family val="2"/>
        <charset val="128"/>
        <scheme val="minor"/>
      </rPr>
      <t>8</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31［年度末］</t>
    </r>
    <rPh sb="18" eb="21">
      <t>ネンドマツ</t>
    </rPh>
    <phoneticPr fontId="27"/>
  </si>
  <si>
    <r>
      <t>2</t>
    </r>
    <r>
      <rPr>
        <sz val="11"/>
        <color theme="1"/>
        <rFont val="ＭＳ Ｐゴシック"/>
        <family val="2"/>
        <charset val="128"/>
        <scheme val="minor"/>
      </rPr>
      <t>7</t>
    </r>
    <r>
      <rPr>
        <sz val="11"/>
        <color theme="1"/>
        <rFont val="ＭＳ Ｐゴシック"/>
        <family val="2"/>
        <charset val="128"/>
        <scheme val="minor"/>
      </rPr>
      <t>提分高木NIMES</t>
    </r>
    <rPh sb="3" eb="4">
      <t>ブン</t>
    </rPh>
    <rPh sb="4" eb="6">
      <t>タカギ</t>
    </rPh>
    <phoneticPr fontId="27"/>
  </si>
  <si>
    <r>
      <t>2</t>
    </r>
    <r>
      <rPr>
        <sz val="11"/>
        <color theme="1"/>
        <rFont val="ＭＳ Ｐゴシック"/>
        <family val="2"/>
        <charset val="128"/>
        <scheme val="minor"/>
      </rPr>
      <t>7/07/15-28/01/31★注意★</t>
    </r>
    <rPh sb="18" eb="20">
      <t>チュウイ</t>
    </rPh>
    <phoneticPr fontId="27"/>
  </si>
  <si>
    <t>高木慎介</t>
    <rPh sb="0" eb="2">
      <t>タカギ</t>
    </rPh>
    <rPh sb="2" eb="4">
      <t>シンスケ</t>
    </rPh>
    <phoneticPr fontId="27"/>
  </si>
  <si>
    <r>
      <rPr>
        <sz val="11"/>
        <color theme="1"/>
        <rFont val="ＭＳ Ｐゴシック"/>
        <family val="2"/>
        <charset val="128"/>
        <scheme val="minor"/>
      </rPr>
      <t>29</t>
    </r>
    <r>
      <rPr>
        <sz val="11"/>
        <color theme="1"/>
        <rFont val="ＭＳ Ｐゴシック"/>
        <family val="2"/>
        <charset val="128"/>
        <scheme val="minor"/>
      </rPr>
      <t>提分金村</t>
    </r>
    <r>
      <rPr>
        <sz val="11"/>
        <color theme="1"/>
        <rFont val="ＭＳ Ｐゴシック"/>
        <family val="2"/>
        <charset val="128"/>
        <scheme val="minor"/>
      </rPr>
      <t>SSP</t>
    </r>
    <rPh sb="4" eb="6">
      <t>カナムラ</t>
    </rPh>
    <phoneticPr fontId="27"/>
  </si>
  <si>
    <r>
      <rPr>
        <sz val="11"/>
        <color theme="1"/>
        <rFont val="ＭＳ Ｐゴシック"/>
        <family val="2"/>
        <charset val="128"/>
        <scheme val="minor"/>
      </rPr>
      <t>29/12/12</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★注意★</t>
    </r>
    <rPh sb="18" eb="20">
      <t>チュウイ</t>
    </rPh>
    <phoneticPr fontId="27"/>
  </si>
  <si>
    <r>
      <t>2</t>
    </r>
    <r>
      <rPr>
        <sz val="11"/>
        <color theme="1"/>
        <rFont val="ＭＳ Ｐゴシック"/>
        <family val="2"/>
        <charset val="128"/>
        <scheme val="minor"/>
      </rPr>
      <t>9提分内山論博</t>
    </r>
    <rPh sb="2" eb="3">
      <t>サゲル</t>
    </rPh>
    <rPh sb="3" eb="4">
      <t>ブン</t>
    </rPh>
    <rPh sb="4" eb="6">
      <t>ウチヤマ</t>
    </rPh>
    <rPh sb="6" eb="7">
      <t>ロン</t>
    </rPh>
    <rPh sb="7" eb="8">
      <t>ヒロシ</t>
    </rPh>
    <phoneticPr fontId="27"/>
  </si>
  <si>
    <r>
      <t>2</t>
    </r>
    <r>
      <rPr>
        <sz val="11"/>
        <color theme="1"/>
        <rFont val="ＭＳ Ｐゴシック"/>
        <family val="2"/>
        <charset val="128"/>
        <scheme val="minor"/>
      </rPr>
      <t>8</t>
    </r>
    <r>
      <rPr>
        <sz val="11"/>
        <color theme="1"/>
        <rFont val="ＭＳ Ｐゴシック"/>
        <family val="2"/>
        <charset val="128"/>
        <scheme val="minor"/>
      </rPr>
      <t>提分金村日産自</t>
    </r>
    <rPh sb="3" eb="4">
      <t>ブン</t>
    </rPh>
    <rPh sb="4" eb="6">
      <t>カネムラ</t>
    </rPh>
    <rPh sb="6" eb="8">
      <t>ニッサン</t>
    </rPh>
    <rPh sb="8" eb="9">
      <t>ジ</t>
    </rPh>
    <phoneticPr fontId="27"/>
  </si>
  <si>
    <r>
      <t>28/04</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[年度末]</t>
    </r>
    <rPh sb="18" eb="21">
      <t>ネンドマツ</t>
    </rPh>
    <phoneticPr fontId="27"/>
  </si>
  <si>
    <t>18提環内山Dou</t>
  </si>
  <si>
    <t>繰越【提案公募型研究】環境応用化学科</t>
    <rPh sb="0" eb="2">
      <t>クリコシ</t>
    </rPh>
    <rPh sb="3" eb="5">
      <t>テイアン</t>
    </rPh>
    <rPh sb="5" eb="8">
      <t>コウボガタ</t>
    </rPh>
    <rPh sb="8" eb="10">
      <t>ケンキュウ</t>
    </rPh>
    <rPh sb="11" eb="18">
      <t>オウ</t>
    </rPh>
    <phoneticPr fontId="27"/>
  </si>
  <si>
    <t>繰越・提案【環境応用化学科】</t>
    <rPh sb="0" eb="2">
      <t>クリコシ</t>
    </rPh>
    <rPh sb="3" eb="5">
      <t>テイアン</t>
    </rPh>
    <rPh sb="6" eb="13">
      <t>オウ</t>
    </rPh>
    <phoneticPr fontId="27"/>
  </si>
  <si>
    <t>29提分金村ALCA</t>
    <rPh sb="3" eb="4">
      <t>ブン</t>
    </rPh>
    <phoneticPr fontId="27"/>
  </si>
  <si>
    <t>25提分春田JST</t>
    <rPh sb="3" eb="4">
      <t>ブン</t>
    </rPh>
    <rPh sb="4" eb="6">
      <t>ハルタ</t>
    </rPh>
    <phoneticPr fontId="27"/>
  </si>
  <si>
    <r>
      <t>2</t>
    </r>
    <r>
      <rPr>
        <sz val="11"/>
        <color theme="1"/>
        <rFont val="ＭＳ Ｐゴシック"/>
        <family val="2"/>
        <charset val="128"/>
        <scheme val="minor"/>
      </rPr>
      <t>7</t>
    </r>
    <r>
      <rPr>
        <sz val="11"/>
        <color theme="1"/>
        <rFont val="ＭＳ Ｐゴシック"/>
        <family val="2"/>
        <charset val="128"/>
        <scheme val="minor"/>
      </rPr>
      <t>提分金村JST</t>
    </r>
    <rPh sb="3" eb="4">
      <t>ブン</t>
    </rPh>
    <rPh sb="4" eb="6">
      <t>カナムラ</t>
    </rPh>
    <phoneticPr fontId="27"/>
  </si>
  <si>
    <r>
      <t>2</t>
    </r>
    <r>
      <rPr>
        <sz val="11"/>
        <color theme="1"/>
        <rFont val="ＭＳ Ｐゴシック"/>
        <family val="2"/>
        <charset val="128"/>
        <scheme val="minor"/>
      </rPr>
      <t>8</t>
    </r>
    <r>
      <rPr>
        <sz val="11"/>
        <color theme="1"/>
        <rFont val="ＭＳ Ｐゴシック"/>
        <family val="2"/>
        <charset val="128"/>
        <scheme val="minor"/>
      </rPr>
      <t>/04/01-2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</si>
  <si>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t>25提分益田JST2</t>
    <rPh sb="3" eb="4">
      <t>ブン</t>
    </rPh>
    <rPh sb="4" eb="6">
      <t>マスダ</t>
    </rPh>
    <phoneticPr fontId="27"/>
  </si>
  <si>
    <t>益田秀樹</t>
  </si>
  <si>
    <t>25提分梶原JST</t>
    <rPh sb="3" eb="4">
      <t>ブン</t>
    </rPh>
    <rPh sb="4" eb="6">
      <t>カジハラ</t>
    </rPh>
    <phoneticPr fontId="27"/>
  </si>
  <si>
    <t>【提案公募型研究】観光科学科</t>
    <rPh sb="1" eb="3">
      <t>テイアン</t>
    </rPh>
    <rPh sb="3" eb="6">
      <t>コウボガタ</t>
    </rPh>
    <rPh sb="6" eb="8">
      <t>ケンキュウ</t>
    </rPh>
    <rPh sb="9" eb="14">
      <t>カ</t>
    </rPh>
    <phoneticPr fontId="27"/>
  </si>
  <si>
    <t>提案【観光科学科】</t>
    <rPh sb="0" eb="2">
      <t>テイアン</t>
    </rPh>
    <rPh sb="3" eb="8">
      <t>カ</t>
    </rPh>
    <phoneticPr fontId="27"/>
  </si>
  <si>
    <r>
      <t>2</t>
    </r>
    <r>
      <rPr>
        <sz val="11"/>
        <color theme="1"/>
        <rFont val="ＭＳ Ｐゴシック"/>
        <family val="2"/>
        <charset val="128"/>
        <scheme val="minor"/>
      </rPr>
      <t>9</t>
    </r>
    <r>
      <rPr>
        <sz val="11"/>
        <color theme="1"/>
        <rFont val="ＭＳ Ｐゴシック"/>
        <family val="2"/>
        <charset val="128"/>
        <scheme val="minor"/>
      </rPr>
      <t>提自倉田</t>
    </r>
    <r>
      <rPr>
        <sz val="11"/>
        <color theme="1"/>
        <rFont val="ＭＳ Ｐゴシック"/>
        <family val="2"/>
        <charset val="128"/>
        <scheme val="minor"/>
      </rPr>
      <t>RISTEX</t>
    </r>
    <rPh sb="3" eb="4">
      <t>シ</t>
    </rPh>
    <rPh sb="4" eb="6">
      <t>クラタ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</si>
  <si>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29/09/30★注意★</t>
    </r>
    <rPh sb="18" eb="20">
      <t>チュウイ</t>
    </rPh>
    <phoneticPr fontId="27"/>
  </si>
  <si>
    <t>観光科学科</t>
    <rPh sb="0" eb="5">
      <t>カ</t>
    </rPh>
    <phoneticPr fontId="27"/>
  </si>
  <si>
    <t>倉田陽平</t>
    <rPh sb="0" eb="2">
      <t>クラタ</t>
    </rPh>
    <rPh sb="2" eb="4">
      <t>ヨウヘイ</t>
    </rPh>
    <phoneticPr fontId="27"/>
  </si>
  <si>
    <r>
      <t>2</t>
    </r>
    <r>
      <rPr>
        <sz val="11"/>
        <color theme="1"/>
        <rFont val="ＭＳ Ｐゴシック"/>
        <family val="2"/>
        <charset val="128"/>
        <scheme val="minor"/>
      </rPr>
      <t>8</t>
    </r>
    <r>
      <rPr>
        <sz val="11"/>
        <color theme="1"/>
        <rFont val="ＭＳ Ｐゴシック"/>
        <family val="2"/>
        <charset val="128"/>
        <scheme val="minor"/>
      </rPr>
      <t>提自倉田総務中</t>
    </r>
    <rPh sb="3" eb="4">
      <t>ジ</t>
    </rPh>
    <rPh sb="4" eb="6">
      <t>クラタ</t>
    </rPh>
    <rPh sb="6" eb="8">
      <t>ソウム</t>
    </rPh>
    <rPh sb="8" eb="9">
      <t>チュウ</t>
    </rPh>
    <phoneticPr fontId="27"/>
  </si>
  <si>
    <r>
      <t>28/04/01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</si>
  <si>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r>
      <t>2</t>
    </r>
    <r>
      <rPr>
        <sz val="11"/>
        <color theme="1"/>
        <rFont val="ＭＳ Ｐゴシック"/>
        <family val="2"/>
        <charset val="128"/>
        <scheme val="minor"/>
      </rPr>
      <t>3</t>
    </r>
    <r>
      <rPr>
        <sz val="11"/>
        <color theme="1"/>
        <rFont val="ＭＳ Ｐゴシック"/>
        <family val="2"/>
        <charset val="128"/>
        <scheme val="minor"/>
      </rPr>
      <t>提自本保JMA</t>
    </r>
    <rPh sb="3" eb="4">
      <t>シ</t>
    </rPh>
    <rPh sb="4" eb="5">
      <t>ホン</t>
    </rPh>
    <rPh sb="5" eb="6">
      <t>ホ</t>
    </rPh>
    <phoneticPr fontId="27"/>
  </si>
  <si>
    <r>
      <t>2</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09</t>
    </r>
    <r>
      <rPr>
        <sz val="11"/>
        <color theme="1"/>
        <rFont val="ＭＳ Ｐゴシック"/>
        <family val="2"/>
        <charset val="128"/>
        <scheme val="minor"/>
      </rPr>
      <t>/02-</t>
    </r>
    <r>
      <rPr>
        <sz val="11"/>
        <color theme="1"/>
        <rFont val="ＭＳ Ｐゴシック"/>
        <family val="2"/>
        <charset val="128"/>
        <scheme val="minor"/>
      </rPr>
      <t>24/03/16★注意★</t>
    </r>
    <rPh sb="18" eb="20">
      <t>チュウイ</t>
    </rPh>
    <phoneticPr fontId="27"/>
  </si>
  <si>
    <t>本保芳明</t>
    <rPh sb="0" eb="1">
      <t>ホン</t>
    </rPh>
    <rPh sb="1" eb="2">
      <t>ホ</t>
    </rPh>
    <rPh sb="2" eb="3">
      <t>ヨシ</t>
    </rPh>
    <rPh sb="3" eb="4">
      <t>アカ</t>
    </rPh>
    <phoneticPr fontId="27"/>
  </si>
  <si>
    <r>
      <t>2</t>
    </r>
    <r>
      <rPr>
        <sz val="11"/>
        <color theme="1"/>
        <rFont val="ＭＳ Ｐゴシック"/>
        <family val="2"/>
        <charset val="128"/>
        <scheme val="minor"/>
      </rPr>
      <t>8</t>
    </r>
    <r>
      <rPr>
        <sz val="11"/>
        <color theme="1"/>
        <rFont val="ＭＳ Ｐゴシック"/>
        <family val="2"/>
        <charset val="128"/>
        <scheme val="minor"/>
      </rPr>
      <t>提自清水一橋大</t>
    </r>
    <rPh sb="3" eb="4">
      <t>ジ</t>
    </rPh>
    <rPh sb="4" eb="6">
      <t>シミズ</t>
    </rPh>
    <rPh sb="6" eb="9">
      <t>ヒトツバシダイ</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</si>
  <si>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05</t>
    </r>
    <r>
      <rPr>
        <sz val="11"/>
        <color theme="1"/>
        <rFont val="ＭＳ Ｐゴシック"/>
        <family val="2"/>
        <charset val="128"/>
        <scheme val="minor"/>
      </rPr>
      <t>/</t>
    </r>
    <r>
      <rPr>
        <sz val="11"/>
        <color theme="1"/>
        <rFont val="ＭＳ Ｐゴシック"/>
        <family val="2"/>
        <charset val="128"/>
        <scheme val="minor"/>
      </rPr>
      <t>18</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17</t>
    </r>
    <r>
      <rPr>
        <sz val="11"/>
        <color theme="1"/>
        <rFont val="ＭＳ Ｐゴシック"/>
        <family val="2"/>
        <charset val="128"/>
        <scheme val="minor"/>
      </rPr>
      <t>★注意★</t>
    </r>
    <rPh sb="18" eb="20">
      <t>チュウイ</t>
    </rPh>
    <phoneticPr fontId="27"/>
  </si>
  <si>
    <t>繰越【提案公募型研究】観光科学科</t>
    <rPh sb="0" eb="2">
      <t>クリコシ</t>
    </rPh>
    <rPh sb="3" eb="5">
      <t>テイアン</t>
    </rPh>
    <rPh sb="5" eb="8">
      <t>コウボガタ</t>
    </rPh>
    <rPh sb="8" eb="10">
      <t>ケンキュウ</t>
    </rPh>
    <rPh sb="11" eb="16">
      <t>カ</t>
    </rPh>
    <phoneticPr fontId="27"/>
  </si>
  <si>
    <r>
      <t>2</t>
    </r>
    <r>
      <rPr>
        <sz val="11"/>
        <color theme="1"/>
        <rFont val="ＭＳ Ｐゴシック"/>
        <family val="2"/>
        <charset val="128"/>
        <scheme val="minor"/>
      </rPr>
      <t>8</t>
    </r>
    <r>
      <rPr>
        <sz val="11"/>
        <color theme="1"/>
        <rFont val="ＭＳ Ｐゴシック"/>
        <family val="2"/>
        <charset val="128"/>
        <scheme val="minor"/>
      </rPr>
      <t>提自倉田JST</t>
    </r>
    <rPh sb="3" eb="4">
      <t>ジ</t>
    </rPh>
    <rPh sb="4" eb="6">
      <t>クラタ</t>
    </rPh>
    <phoneticPr fontId="27"/>
  </si>
  <si>
    <t>【提案公募】都市政策科学科</t>
    <rPh sb="6" eb="13">
      <t>セ</t>
    </rPh>
    <phoneticPr fontId="27"/>
  </si>
  <si>
    <t>27提建伊藤JST</t>
    <rPh sb="2" eb="3">
      <t>テイ</t>
    </rPh>
    <rPh sb="3" eb="4">
      <t>ケン</t>
    </rPh>
    <rPh sb="4" eb="6">
      <t>イトウ</t>
    </rPh>
    <phoneticPr fontId="27"/>
  </si>
  <si>
    <r>
      <t>27/04/01-2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[年度末]</t>
    </r>
    <rPh sb="18" eb="20">
      <t>ネンド</t>
    </rPh>
    <rPh sb="20" eb="21">
      <t>マツ</t>
    </rPh>
    <phoneticPr fontId="27"/>
  </si>
  <si>
    <t>都市政策科学科</t>
    <rPh sb="0" eb="7">
      <t>セ</t>
    </rPh>
    <phoneticPr fontId="27"/>
  </si>
  <si>
    <t>伊藤史子</t>
    <rPh sb="0" eb="2">
      <t>イトウ</t>
    </rPh>
    <rPh sb="2" eb="4">
      <t>フミコ</t>
    </rPh>
    <phoneticPr fontId="27"/>
  </si>
  <si>
    <t>18提政伊藤学研</t>
    <rPh sb="2" eb="3">
      <t>ツツミ</t>
    </rPh>
    <rPh sb="3" eb="4">
      <t>セイ</t>
    </rPh>
    <rPh sb="4" eb="6">
      <t>イトウ</t>
    </rPh>
    <rPh sb="6" eb="8">
      <t>ガッケン</t>
    </rPh>
    <phoneticPr fontId="27"/>
  </si>
  <si>
    <t>04</t>
    <phoneticPr fontId="27"/>
  </si>
  <si>
    <r>
      <t>2</t>
    </r>
    <r>
      <rPr>
        <sz val="11"/>
        <color theme="1"/>
        <rFont val="ＭＳ Ｐゴシック"/>
        <family val="2"/>
        <charset val="128"/>
        <scheme val="minor"/>
      </rPr>
      <t>4提建星ｾｺﾑ医</t>
    </r>
    <rPh sb="2" eb="3">
      <t>テイ</t>
    </rPh>
    <rPh sb="3" eb="4">
      <t>ケン</t>
    </rPh>
    <rPh sb="4" eb="5">
      <t>ホシ</t>
    </rPh>
    <rPh sb="8" eb="9">
      <t>イ</t>
    </rPh>
    <phoneticPr fontId="27"/>
  </si>
  <si>
    <r>
      <t>2</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10</t>
    </r>
    <r>
      <rPr>
        <sz val="11"/>
        <color theme="1"/>
        <rFont val="ＭＳ Ｐゴシック"/>
        <family val="2"/>
        <charset val="128"/>
        <scheme val="minor"/>
      </rPr>
      <t>/01-</t>
    </r>
    <r>
      <rPr>
        <sz val="11"/>
        <color theme="1"/>
        <rFont val="ＭＳ Ｐゴシック"/>
        <family val="2"/>
        <charset val="128"/>
        <scheme val="minor"/>
      </rPr>
      <t>25/03/31[年度末]</t>
    </r>
    <rPh sb="18" eb="21">
      <t>ネンドマツ</t>
    </rPh>
    <phoneticPr fontId="27"/>
  </si>
  <si>
    <t>星旦二</t>
    <rPh sb="0" eb="1">
      <t>ホシ</t>
    </rPh>
    <phoneticPr fontId="27"/>
  </si>
  <si>
    <t>23提建饗庭京都大</t>
    <rPh sb="3" eb="4">
      <t>ケン</t>
    </rPh>
    <rPh sb="4" eb="6">
      <t>アイバ</t>
    </rPh>
    <rPh sb="6" eb="8">
      <t>キョウト</t>
    </rPh>
    <rPh sb="8" eb="9">
      <t>ダイ</t>
    </rPh>
    <phoneticPr fontId="27"/>
  </si>
  <si>
    <r>
      <t>23/04/01-</t>
    </r>
    <r>
      <rPr>
        <sz val="11"/>
        <color theme="1"/>
        <rFont val="ＭＳ Ｐゴシック"/>
        <family val="2"/>
        <charset val="128"/>
        <scheme val="minor"/>
      </rPr>
      <t>24/03/31</t>
    </r>
  </si>
  <si>
    <t>【繰越提案公募】都市政策科学科</t>
    <rPh sb="1" eb="3">
      <t>クリコシ</t>
    </rPh>
    <rPh sb="8" eb="15">
      <t>セ</t>
    </rPh>
    <phoneticPr fontId="27"/>
  </si>
  <si>
    <t>26提建星伊藤JST</t>
    <rPh sb="2" eb="3">
      <t>テイ</t>
    </rPh>
    <rPh sb="3" eb="4">
      <t>ケン</t>
    </rPh>
    <rPh sb="4" eb="5">
      <t>ホシ</t>
    </rPh>
    <rPh sb="5" eb="7">
      <t>イトウ</t>
    </rPh>
    <phoneticPr fontId="27"/>
  </si>
  <si>
    <t>産学共同研究</t>
    <rPh sb="0" eb="2">
      <t>サンガク</t>
    </rPh>
    <rPh sb="2" eb="4">
      <t>キョウドウ</t>
    </rPh>
    <rPh sb="4" eb="6">
      <t>ケンキュウ</t>
    </rPh>
    <phoneticPr fontId="27"/>
  </si>
  <si>
    <t>28共自倉田JR東海</t>
    <rPh sb="2" eb="3">
      <t>トモ</t>
    </rPh>
    <rPh sb="3" eb="4">
      <t>ジ</t>
    </rPh>
    <rPh sb="4" eb="6">
      <t>クラタ</t>
    </rPh>
    <rPh sb="8" eb="10">
      <t>トウカイ</t>
    </rPh>
    <phoneticPr fontId="27"/>
  </si>
  <si>
    <t>繰越【産学共同研究】観光科学科</t>
    <rPh sb="0" eb="2">
      <t>クリコシ</t>
    </rPh>
    <rPh sb="10" eb="12">
      <t>カンコウ</t>
    </rPh>
    <rPh sb="12" eb="14">
      <t>カガク</t>
    </rPh>
    <rPh sb="14" eb="15">
      <t>カ</t>
    </rPh>
    <phoneticPr fontId="27"/>
  </si>
  <si>
    <t>繰越・共同【観光】</t>
    <rPh sb="0" eb="2">
      <t>クリコシ</t>
    </rPh>
    <rPh sb="3" eb="5">
      <t>キョウドウ</t>
    </rPh>
    <rPh sb="6" eb="8">
      <t>カンコウ</t>
    </rPh>
    <phoneticPr fontId="27"/>
  </si>
  <si>
    <t>18共観大澤MURC</t>
    <rPh sb="2" eb="3">
      <t>キョウ</t>
    </rPh>
    <rPh sb="4" eb="6">
      <t>オオサワ</t>
    </rPh>
    <phoneticPr fontId="27"/>
  </si>
  <si>
    <t>2018/10/01-2019/02/28★注意★</t>
    <rPh sb="22" eb="24">
      <t>チュウイ</t>
    </rPh>
    <phoneticPr fontId="27"/>
  </si>
  <si>
    <t>大澤剛士</t>
    <rPh sb="0" eb="2">
      <t>オオサワ</t>
    </rPh>
    <rPh sb="2" eb="4">
      <t>タケシ</t>
    </rPh>
    <phoneticPr fontId="27"/>
  </si>
  <si>
    <t>【産学共同研究】地理環境学科</t>
    <rPh sb="12" eb="14">
      <t>ガッカ</t>
    </rPh>
    <phoneticPr fontId="27"/>
  </si>
  <si>
    <t>共同【地理】</t>
    <rPh sb="0" eb="2">
      <t>キョウドウ</t>
    </rPh>
    <rPh sb="3" eb="5">
      <t>チリ</t>
    </rPh>
    <phoneticPr fontId="27"/>
  </si>
  <si>
    <t>18共地高橋洋JAXA</t>
    <rPh sb="3" eb="4">
      <t>チ</t>
    </rPh>
    <rPh sb="4" eb="6">
      <t>タカハシ</t>
    </rPh>
    <rPh sb="6" eb="7">
      <t>ヨウ</t>
    </rPh>
    <phoneticPr fontId="27"/>
  </si>
  <si>
    <t>地理環境学科</t>
    <rPh sb="0" eb="1">
      <t>チ</t>
    </rPh>
    <rPh sb="1" eb="2">
      <t>リ</t>
    </rPh>
    <rPh sb="2" eb="4">
      <t>カンキョウ</t>
    </rPh>
    <rPh sb="4" eb="6">
      <t>ガッカ</t>
    </rPh>
    <phoneticPr fontId="27"/>
  </si>
  <si>
    <t>18共地松本JAXA</t>
    <rPh sb="3" eb="4">
      <t>チ</t>
    </rPh>
    <rPh sb="4" eb="6">
      <t>マツモト</t>
    </rPh>
    <phoneticPr fontId="27"/>
  </si>
  <si>
    <t>2018/04/01-2019/03/31[年度末]</t>
    <rPh sb="22" eb="25">
      <t>ネンドマツ</t>
    </rPh>
    <phoneticPr fontId="27"/>
  </si>
  <si>
    <t>泉岳樹</t>
    <rPh sb="0" eb="1">
      <t>イズミ</t>
    </rPh>
    <rPh sb="1" eb="3">
      <t>タケキ</t>
    </rPh>
    <phoneticPr fontId="27"/>
  </si>
  <si>
    <t>【産学共同研究】都市基盤環境学科</t>
    <rPh sb="8" eb="10">
      <t>トシ</t>
    </rPh>
    <rPh sb="10" eb="12">
      <t>キバン</t>
    </rPh>
    <rPh sb="14" eb="16">
      <t>ガッカ</t>
    </rPh>
    <phoneticPr fontId="27"/>
  </si>
  <si>
    <t>共同【都市基盤】</t>
    <rPh sb="0" eb="2">
      <t>キョウドウ</t>
    </rPh>
    <rPh sb="3" eb="5">
      <t>トシ</t>
    </rPh>
    <rPh sb="5" eb="7">
      <t>キバン</t>
    </rPh>
    <phoneticPr fontId="27"/>
  </si>
  <si>
    <t>18共都大野三井建</t>
    <rPh sb="2" eb="3">
      <t>キョウ</t>
    </rPh>
    <rPh sb="3" eb="4">
      <t>ト</t>
    </rPh>
    <rPh sb="4" eb="6">
      <t>オオノ</t>
    </rPh>
    <rPh sb="6" eb="8">
      <t>ミツイ</t>
    </rPh>
    <rPh sb="8" eb="9">
      <t>ケン</t>
    </rPh>
    <phoneticPr fontId="27"/>
  </si>
  <si>
    <r>
      <t>2</t>
    </r>
    <r>
      <rPr>
        <sz val="11"/>
        <color theme="1"/>
        <rFont val="ＭＳ Ｐゴシック"/>
        <family val="2"/>
        <charset val="128"/>
        <scheme val="minor"/>
      </rPr>
      <t>018/04/01-2019/03/31[年度末]</t>
    </r>
    <rPh sb="22" eb="25">
      <t>ネンドマツ</t>
    </rPh>
    <phoneticPr fontId="27"/>
  </si>
  <si>
    <t>2018/07/01-2019/03/31[年度末]</t>
    <rPh sb="22" eb="24">
      <t>ネンド</t>
    </rPh>
    <rPh sb="24" eb="25">
      <t>マツ</t>
    </rPh>
    <phoneticPr fontId="27"/>
  </si>
  <si>
    <t>上野敦</t>
    <rPh sb="0" eb="2">
      <t>ウエノ</t>
    </rPh>
    <rPh sb="2" eb="3">
      <t>アツシ</t>
    </rPh>
    <phoneticPr fontId="27"/>
  </si>
  <si>
    <t>中村一史</t>
    <rPh sb="0" eb="2">
      <t>ナカムラ</t>
    </rPh>
    <rPh sb="2" eb="4">
      <t>カズフミ</t>
    </rPh>
    <phoneticPr fontId="27"/>
  </si>
  <si>
    <t>繰越【産学共同研究】都市基盤環境学科</t>
    <rPh sb="0" eb="2">
      <t>クリコシ</t>
    </rPh>
    <rPh sb="10" eb="12">
      <t>トシ</t>
    </rPh>
    <rPh sb="12" eb="14">
      <t>キバン</t>
    </rPh>
    <rPh sb="14" eb="16">
      <t>カンキョウ</t>
    </rPh>
    <rPh sb="16" eb="18">
      <t>ガッカ</t>
    </rPh>
    <phoneticPr fontId="27"/>
  </si>
  <si>
    <t>繰越【産学共同研究】都市基盤環境学科</t>
    <rPh sb="0" eb="2">
      <t>クリコシ</t>
    </rPh>
    <rPh sb="10" eb="12">
      <t>トシ</t>
    </rPh>
    <rPh sb="12" eb="14">
      <t>キバン</t>
    </rPh>
    <rPh sb="16" eb="18">
      <t>ガッカ</t>
    </rPh>
    <phoneticPr fontId="27"/>
  </si>
  <si>
    <t>繰越・共同【都市基盤】</t>
    <rPh sb="0" eb="2">
      <t>クリコシ</t>
    </rPh>
    <rPh sb="3" eb="5">
      <t>キョウドウ</t>
    </rPh>
    <rPh sb="6" eb="8">
      <t>トシ</t>
    </rPh>
    <rPh sb="8" eb="10">
      <t>キバン</t>
    </rPh>
    <phoneticPr fontId="27"/>
  </si>
  <si>
    <t>25共都小根山高速</t>
    <rPh sb="2" eb="3">
      <t>トモ</t>
    </rPh>
    <rPh sb="3" eb="4">
      <t>ト</t>
    </rPh>
    <rPh sb="4" eb="5">
      <t>コ</t>
    </rPh>
    <rPh sb="5" eb="6">
      <t>ネ</t>
    </rPh>
    <rPh sb="6" eb="7">
      <t>ヤマ</t>
    </rPh>
    <rPh sb="7" eb="9">
      <t>コウソク</t>
    </rPh>
    <phoneticPr fontId="27"/>
  </si>
  <si>
    <t>27/04/01-28/3/31[年度末]</t>
    <rPh sb="17" eb="19">
      <t>ネンド</t>
    </rPh>
    <rPh sb="19" eb="20">
      <t>マツ</t>
    </rPh>
    <phoneticPr fontId="27"/>
  </si>
  <si>
    <t>小根山裕之</t>
    <rPh sb="0" eb="3">
      <t>オネヤマ</t>
    </rPh>
    <rPh sb="3" eb="5">
      <t>ヒロユキ</t>
    </rPh>
    <phoneticPr fontId="27"/>
  </si>
  <si>
    <t>【産学共同研究】建築学科</t>
    <rPh sb="8" eb="10">
      <t>ケンチク</t>
    </rPh>
    <rPh sb="10" eb="12">
      <t>ガッカ</t>
    </rPh>
    <phoneticPr fontId="27"/>
  </si>
  <si>
    <t>共同【建築】</t>
    <rPh sb="0" eb="2">
      <t>キョウドウ</t>
    </rPh>
    <rPh sb="3" eb="5">
      <t>ケンチク</t>
    </rPh>
    <phoneticPr fontId="27"/>
  </si>
  <si>
    <t>高木次郎</t>
    <rPh sb="0" eb="2">
      <t>タカギ</t>
    </rPh>
    <rPh sb="2" eb="4">
      <t>ジロウ</t>
    </rPh>
    <phoneticPr fontId="27"/>
  </si>
  <si>
    <t>2018/08/14-2019/03/13★注意★</t>
    <rPh sb="22" eb="24">
      <t>チュウイ</t>
    </rPh>
    <phoneticPr fontId="27"/>
  </si>
  <si>
    <t>18共建須永旭化成</t>
    <rPh sb="6" eb="7">
      <t>アサヒ</t>
    </rPh>
    <rPh sb="7" eb="9">
      <t>カセイ</t>
    </rPh>
    <phoneticPr fontId="27"/>
  </si>
  <si>
    <t>18共建永田硝子ﾆﾁ</t>
    <rPh sb="2" eb="3">
      <t>キョウ</t>
    </rPh>
    <rPh sb="3" eb="4">
      <t>ケン</t>
    </rPh>
    <rPh sb="4" eb="6">
      <t>ナガタ</t>
    </rPh>
    <rPh sb="6" eb="8">
      <t>ガラス</t>
    </rPh>
    <phoneticPr fontId="27"/>
  </si>
  <si>
    <t>永田明寛</t>
    <rPh sb="0" eb="2">
      <t>ナガタ</t>
    </rPh>
    <rPh sb="2" eb="3">
      <t>アカ</t>
    </rPh>
    <rPh sb="3" eb="4">
      <t>ヒロシ</t>
    </rPh>
    <phoneticPr fontId="27"/>
  </si>
  <si>
    <t>繰越【産学共同研究】建築学科</t>
    <rPh sb="0" eb="2">
      <t>クリコシ</t>
    </rPh>
    <rPh sb="10" eb="12">
      <t>ケンチク</t>
    </rPh>
    <rPh sb="12" eb="14">
      <t>ガッカ</t>
    </rPh>
    <phoneticPr fontId="27"/>
  </si>
  <si>
    <t>繰越・共同【建築】</t>
    <rPh sb="0" eb="2">
      <t>クリコシ</t>
    </rPh>
    <rPh sb="3" eb="5">
      <t>キョウドウ</t>
    </rPh>
    <rPh sb="6" eb="8">
      <t>ケンチク</t>
    </rPh>
    <phoneticPr fontId="27"/>
  </si>
  <si>
    <t>【産学共同研究】都市政策科学科</t>
    <rPh sb="8" eb="10">
      <t>トシ</t>
    </rPh>
    <rPh sb="10" eb="12">
      <t>セイサク</t>
    </rPh>
    <rPh sb="12" eb="14">
      <t>カガク</t>
    </rPh>
    <rPh sb="14" eb="15">
      <t>カ</t>
    </rPh>
    <phoneticPr fontId="27"/>
  </si>
  <si>
    <t>【産学共同研究】都市政策</t>
    <rPh sb="8" eb="10">
      <t>トシ</t>
    </rPh>
    <rPh sb="10" eb="12">
      <t>セイサク</t>
    </rPh>
    <phoneticPr fontId="27"/>
  </si>
  <si>
    <t>18共政饗庭都づく</t>
    <rPh sb="3" eb="4">
      <t>セイ</t>
    </rPh>
    <rPh sb="4" eb="6">
      <t>アイバ</t>
    </rPh>
    <rPh sb="6" eb="7">
      <t>ミヤコ</t>
    </rPh>
    <phoneticPr fontId="27"/>
  </si>
  <si>
    <t>26共建伊藤ｸﾞﾘｰﾝﾗｲﾌ</t>
    <rPh sb="3" eb="4">
      <t>ケン</t>
    </rPh>
    <rPh sb="4" eb="6">
      <t>イトウ</t>
    </rPh>
    <phoneticPr fontId="27"/>
  </si>
  <si>
    <t>繰越【産学共同研究】都市政策科学科</t>
    <rPh sb="0" eb="2">
      <t>クリコシ</t>
    </rPh>
    <rPh sb="10" eb="12">
      <t>トシ</t>
    </rPh>
    <rPh sb="12" eb="14">
      <t>セイサク</t>
    </rPh>
    <rPh sb="14" eb="16">
      <t>カガク</t>
    </rPh>
    <rPh sb="16" eb="17">
      <t>カ</t>
    </rPh>
    <phoneticPr fontId="27"/>
  </si>
  <si>
    <t>繰越・共同【都市政策】</t>
    <rPh sb="0" eb="2">
      <t>クリコシ</t>
    </rPh>
    <rPh sb="3" eb="5">
      <t>キョウドウ</t>
    </rPh>
    <rPh sb="6" eb="8">
      <t>トシ</t>
    </rPh>
    <rPh sb="8" eb="10">
      <t>セイサク</t>
    </rPh>
    <phoneticPr fontId="27"/>
  </si>
  <si>
    <t>28/04/01-28/10/31★注意★</t>
  </si>
  <si>
    <t>【産学共同研究】環境応用化学科</t>
    <rPh sb="8" eb="10">
      <t>カンキョウ</t>
    </rPh>
    <rPh sb="10" eb="12">
      <t>オウヨウ</t>
    </rPh>
    <rPh sb="12" eb="14">
      <t>カガク</t>
    </rPh>
    <rPh sb="14" eb="15">
      <t>カ</t>
    </rPh>
    <phoneticPr fontId="27"/>
  </si>
  <si>
    <t>【産学共同・応用化学】</t>
    <rPh sb="1" eb="3">
      <t>サンガク</t>
    </rPh>
    <rPh sb="6" eb="8">
      <t>オウヨウ</t>
    </rPh>
    <rPh sb="8" eb="10">
      <t>カガク</t>
    </rPh>
    <phoneticPr fontId="27"/>
  </si>
  <si>
    <t>18共環久保日本化</t>
    <rPh sb="2" eb="3">
      <t>キョウ</t>
    </rPh>
    <rPh sb="3" eb="4">
      <t>カン</t>
    </rPh>
    <rPh sb="4" eb="6">
      <t>クボ</t>
    </rPh>
    <rPh sb="6" eb="7">
      <t>ニチ</t>
    </rPh>
    <rPh sb="7" eb="8">
      <t>ホン</t>
    </rPh>
    <rPh sb="8" eb="9">
      <t>カ</t>
    </rPh>
    <phoneticPr fontId="27"/>
  </si>
  <si>
    <t>久保由治</t>
  </si>
  <si>
    <t>18共環金村山口ABR</t>
    <rPh sb="2" eb="3">
      <t>キョウ</t>
    </rPh>
    <rPh sb="3" eb="4">
      <t>カン</t>
    </rPh>
    <rPh sb="4" eb="6">
      <t>カナムラ</t>
    </rPh>
    <rPh sb="6" eb="8">
      <t>ヤマグチ</t>
    </rPh>
    <phoneticPr fontId="27"/>
  </si>
  <si>
    <t>18共環川上住友化</t>
    <rPh sb="2" eb="3">
      <t>キョウ</t>
    </rPh>
    <rPh sb="3" eb="4">
      <t>カン</t>
    </rPh>
    <rPh sb="4" eb="6">
      <t>カワカミ</t>
    </rPh>
    <rPh sb="6" eb="8">
      <t>スミトモ</t>
    </rPh>
    <rPh sb="8" eb="9">
      <t>カ</t>
    </rPh>
    <phoneticPr fontId="27"/>
  </si>
  <si>
    <t>18共環金村現代自</t>
    <rPh sb="2" eb="3">
      <t>キョウ</t>
    </rPh>
    <rPh sb="3" eb="4">
      <t>カン</t>
    </rPh>
    <rPh sb="4" eb="6">
      <t>カナムラ</t>
    </rPh>
    <rPh sb="6" eb="8">
      <t>ゲンダイ</t>
    </rPh>
    <rPh sb="8" eb="9">
      <t>ジ</t>
    </rPh>
    <phoneticPr fontId="27"/>
  </si>
  <si>
    <t>18共環益田浜松ﾎﾄ</t>
    <rPh sb="2" eb="3">
      <t>トモ</t>
    </rPh>
    <rPh sb="3" eb="4">
      <t>カン</t>
    </rPh>
    <rPh sb="4" eb="6">
      <t>マスダ</t>
    </rPh>
    <rPh sb="6" eb="8">
      <t>ハママツ</t>
    </rPh>
    <phoneticPr fontId="27"/>
  </si>
  <si>
    <t>益田　秀樹</t>
  </si>
  <si>
    <t>18共環益田東芝ﾒﾓ</t>
    <rPh sb="2" eb="3">
      <t>キョウ</t>
    </rPh>
    <rPh sb="3" eb="4">
      <t>カン</t>
    </rPh>
    <rPh sb="4" eb="6">
      <t>マスダ</t>
    </rPh>
    <rPh sb="6" eb="8">
      <t>トウシバ</t>
    </rPh>
    <phoneticPr fontId="27"/>
  </si>
  <si>
    <t>18共環金村ｽﾘｰ</t>
    <rPh sb="2" eb="3">
      <t>キョウ</t>
    </rPh>
    <rPh sb="3" eb="4">
      <t>カン</t>
    </rPh>
    <rPh sb="4" eb="6">
      <t>カネムラ</t>
    </rPh>
    <phoneticPr fontId="27"/>
  </si>
  <si>
    <t>首藤登志夫</t>
    <rPh sb="0" eb="2">
      <t>シュドウ</t>
    </rPh>
    <rPh sb="2" eb="5">
      <t>トシオ</t>
    </rPh>
    <phoneticPr fontId="27"/>
  </si>
  <si>
    <t>18共環金村ﾃﾞﾝｿｰ</t>
    <rPh sb="2" eb="3">
      <t>キョウ</t>
    </rPh>
    <rPh sb="3" eb="4">
      <t>カン</t>
    </rPh>
    <rPh sb="4" eb="6">
      <t>カネムラ</t>
    </rPh>
    <phoneticPr fontId="27"/>
  </si>
  <si>
    <t>18共環金村ｼｮｯﾄ</t>
    <rPh sb="2" eb="3">
      <t>キョウ</t>
    </rPh>
    <rPh sb="3" eb="4">
      <t>カン</t>
    </rPh>
    <rPh sb="4" eb="6">
      <t>カネムラ</t>
    </rPh>
    <phoneticPr fontId="27"/>
  </si>
  <si>
    <t>2018/04/01-2018/09/30★注意★</t>
    <rPh sb="22" eb="24">
      <t>チュウイ</t>
    </rPh>
    <phoneticPr fontId="27"/>
  </si>
  <si>
    <t>18共環金村TOKｽﾘｰ</t>
    <rPh sb="2" eb="3">
      <t>キョウ</t>
    </rPh>
    <rPh sb="3" eb="4">
      <t>カン</t>
    </rPh>
    <rPh sb="4" eb="6">
      <t>カネムラ</t>
    </rPh>
    <phoneticPr fontId="27"/>
  </si>
  <si>
    <t>18共環金村太平洋ｾﾒ</t>
    <rPh sb="3" eb="4">
      <t>カン</t>
    </rPh>
    <rPh sb="6" eb="9">
      <t>タイヘイヨウ</t>
    </rPh>
    <phoneticPr fontId="27"/>
  </si>
  <si>
    <t>30100</t>
  </si>
  <si>
    <t>18共環金村ドコモ</t>
    <rPh sb="2" eb="3">
      <t>トモ</t>
    </rPh>
    <rPh sb="3" eb="4">
      <t>タマキ</t>
    </rPh>
    <rPh sb="4" eb="6">
      <t>カナムラ</t>
    </rPh>
    <phoneticPr fontId="27"/>
  </si>
  <si>
    <t>18共環村山富士化</t>
    <rPh sb="2" eb="3">
      <t>キョウ</t>
    </rPh>
    <rPh sb="3" eb="4">
      <t>タマキ</t>
    </rPh>
    <rPh sb="4" eb="6">
      <t>ムラヤマ</t>
    </rPh>
    <rPh sb="6" eb="8">
      <t>フジ</t>
    </rPh>
    <rPh sb="8" eb="9">
      <t>カ</t>
    </rPh>
    <phoneticPr fontId="27"/>
  </si>
  <si>
    <t>2018/04/01-2019/03/31〔年度末〕</t>
    <rPh sb="22" eb="24">
      <t>ネンド</t>
    </rPh>
    <rPh sb="24" eb="25">
      <t>マツ</t>
    </rPh>
    <phoneticPr fontId="27"/>
  </si>
  <si>
    <t>村山徹</t>
    <rPh sb="0" eb="2">
      <t>ムラヤマ</t>
    </rPh>
    <rPh sb="2" eb="3">
      <t>トオル</t>
    </rPh>
    <phoneticPr fontId="27"/>
  </si>
  <si>
    <t>18共環武井富士化</t>
    <rPh sb="2" eb="3">
      <t>トモ</t>
    </rPh>
    <rPh sb="3" eb="4">
      <t>カン</t>
    </rPh>
    <rPh sb="4" eb="6">
      <t>タケイ</t>
    </rPh>
    <rPh sb="6" eb="8">
      <t>フジ</t>
    </rPh>
    <rPh sb="8" eb="9">
      <t>カ</t>
    </rPh>
    <phoneticPr fontId="27"/>
  </si>
  <si>
    <t>18共環金村ﾀﾞｲｾﾙ</t>
    <rPh sb="2" eb="3">
      <t>キョウ</t>
    </rPh>
    <rPh sb="3" eb="4">
      <t>カン</t>
    </rPh>
    <rPh sb="4" eb="6">
      <t>カナムラ</t>
    </rPh>
    <phoneticPr fontId="27"/>
  </si>
  <si>
    <t>18共環川上日産化</t>
    <rPh sb="2" eb="3">
      <t>トモ</t>
    </rPh>
    <rPh sb="3" eb="4">
      <t>カン</t>
    </rPh>
    <rPh sb="4" eb="6">
      <t>カワカミ</t>
    </rPh>
    <rPh sb="6" eb="8">
      <t>ニッサン</t>
    </rPh>
    <rPh sb="8" eb="9">
      <t>カ</t>
    </rPh>
    <phoneticPr fontId="27"/>
  </si>
  <si>
    <t>18共環益田地球快</t>
    <rPh sb="2" eb="3">
      <t>トモ</t>
    </rPh>
    <rPh sb="3" eb="4">
      <t>カン</t>
    </rPh>
    <rPh sb="4" eb="6">
      <t>マスダ</t>
    </rPh>
    <rPh sb="6" eb="8">
      <t>チキュウ</t>
    </rPh>
    <rPh sb="8" eb="9">
      <t>カイ</t>
    </rPh>
    <phoneticPr fontId="27"/>
  </si>
  <si>
    <t>2018/04/01-2019/03/31[年度末]</t>
  </si>
  <si>
    <t>18共環金村東電</t>
    <rPh sb="4" eb="5">
      <t>カナ</t>
    </rPh>
    <rPh sb="5" eb="6">
      <t>ムラ</t>
    </rPh>
    <rPh sb="6" eb="8">
      <t>トウデン</t>
    </rPh>
    <phoneticPr fontId="22"/>
  </si>
  <si>
    <t>18共環金村日本製</t>
  </si>
  <si>
    <t>18共環久保ﾊﾞﾙｶ</t>
  </si>
  <si>
    <t>2018/04/01-2019/03/31[年度末]</t>
    <rPh sb="22" eb="25">
      <t>ネンドマツ</t>
    </rPh>
    <phoneticPr fontId="22"/>
  </si>
  <si>
    <t>18共環益田ﾆｺﾝ</t>
  </si>
  <si>
    <t>18共環梶原ｵｰｸ</t>
  </si>
  <si>
    <t>18共環宍戸三菱ｹﾐ</t>
  </si>
  <si>
    <t>18共環川上日産自</t>
    <rPh sb="2" eb="3">
      <t>トモ</t>
    </rPh>
    <rPh sb="3" eb="4">
      <t>カン</t>
    </rPh>
    <rPh sb="4" eb="6">
      <t>カワカミ</t>
    </rPh>
    <rPh sb="6" eb="8">
      <t>ニッサン</t>
    </rPh>
    <rPh sb="8" eb="9">
      <t>ジ</t>
    </rPh>
    <phoneticPr fontId="27"/>
  </si>
  <si>
    <t>2018/08/01-2019/03/31[年度末]</t>
    <rPh sb="22" eb="25">
      <t>ネンドマツ</t>
    </rPh>
    <phoneticPr fontId="27"/>
  </si>
  <si>
    <t>繰越【産学共同研究】環境応用化学科</t>
    <rPh sb="0" eb="2">
      <t>クリコシ</t>
    </rPh>
    <rPh sb="10" eb="12">
      <t>カンキョウ</t>
    </rPh>
    <rPh sb="12" eb="14">
      <t>オウヨウ</t>
    </rPh>
    <rPh sb="14" eb="16">
      <t>カガク</t>
    </rPh>
    <rPh sb="16" eb="17">
      <t>カ</t>
    </rPh>
    <phoneticPr fontId="27"/>
  </si>
  <si>
    <t>繰越・産学共同【応用化学】</t>
    <rPh sb="0" eb="2">
      <t>クリコシ</t>
    </rPh>
    <rPh sb="3" eb="5">
      <t>サンガク</t>
    </rPh>
    <rPh sb="5" eb="7">
      <t>キョウドウ</t>
    </rPh>
    <rPh sb="8" eb="10">
      <t>オウヨウ</t>
    </rPh>
    <rPh sb="10" eb="12">
      <t>カガク</t>
    </rPh>
    <phoneticPr fontId="27"/>
  </si>
  <si>
    <t>29共分金村Apple</t>
    <rPh sb="2" eb="3">
      <t>キョウ</t>
    </rPh>
    <rPh sb="3" eb="4">
      <t>ブン</t>
    </rPh>
    <rPh sb="4" eb="6">
      <t>カナムラ</t>
    </rPh>
    <phoneticPr fontId="27"/>
  </si>
  <si>
    <t>受託研究費</t>
    <rPh sb="0" eb="2">
      <t>ジュタク</t>
    </rPh>
    <rPh sb="2" eb="4">
      <t>ケンキュウ</t>
    </rPh>
    <rPh sb="4" eb="5">
      <t>ヒ</t>
    </rPh>
    <phoneticPr fontId="27"/>
  </si>
  <si>
    <t>受託研究</t>
  </si>
  <si>
    <t>受託研究</t>
    <rPh sb="0" eb="2">
      <t>ジュタク</t>
    </rPh>
    <rPh sb="2" eb="4">
      <t>ケンキュウ</t>
    </rPh>
    <phoneticPr fontId="27"/>
  </si>
  <si>
    <t>地理環境学科</t>
    <rPh sb="0" eb="6">
      <t>チリ</t>
    </rPh>
    <phoneticPr fontId="27"/>
  </si>
  <si>
    <t>若林芳樹</t>
    <rPh sb="0" eb="2">
      <t>ワカバヤシ</t>
    </rPh>
    <rPh sb="2" eb="4">
      <t>ヨシキ</t>
    </rPh>
    <phoneticPr fontId="27"/>
  </si>
  <si>
    <t>【受託研究】観光科学科</t>
    <rPh sb="1" eb="3">
      <t>ジュタク</t>
    </rPh>
    <rPh sb="3" eb="5">
      <t>ケンキュウ</t>
    </rPh>
    <rPh sb="6" eb="11">
      <t>カ</t>
    </rPh>
    <phoneticPr fontId="27"/>
  </si>
  <si>
    <t>受託【観光科学科】</t>
    <rPh sb="0" eb="2">
      <t>ジュタク</t>
    </rPh>
    <rPh sb="3" eb="8">
      <t>カ</t>
    </rPh>
    <phoneticPr fontId="27"/>
  </si>
  <si>
    <t>杉本興運</t>
    <rPh sb="0" eb="2">
      <t>スギモト</t>
    </rPh>
    <phoneticPr fontId="27"/>
  </si>
  <si>
    <t>18受観川原八王子</t>
    <rPh sb="4" eb="6">
      <t>カワハラ</t>
    </rPh>
    <rPh sb="6" eb="9">
      <t>ハチオウジ</t>
    </rPh>
    <phoneticPr fontId="27"/>
  </si>
  <si>
    <t>川原晋</t>
    <rPh sb="0" eb="2">
      <t>カワハラ</t>
    </rPh>
    <rPh sb="2" eb="3">
      <t>ススム</t>
    </rPh>
    <phoneticPr fontId="27"/>
  </si>
  <si>
    <t>【受託研究】都市基盤環境学科</t>
    <rPh sb="6" eb="14">
      <t>キ</t>
    </rPh>
    <phoneticPr fontId="27"/>
  </si>
  <si>
    <t>受託【都市基盤】</t>
    <rPh sb="3" eb="5">
      <t>トシ</t>
    </rPh>
    <rPh sb="5" eb="7">
      <t>キバン</t>
    </rPh>
    <phoneticPr fontId="27"/>
  </si>
  <si>
    <t>中村一史</t>
    <rPh sb="0" eb="2">
      <t>ナカムラ</t>
    </rPh>
    <rPh sb="2" eb="4">
      <t>カズシ</t>
    </rPh>
    <phoneticPr fontId="27"/>
  </si>
  <si>
    <t>18受都中村東レACE</t>
    <rPh sb="2" eb="3">
      <t>ウケ</t>
    </rPh>
    <rPh sb="3" eb="4">
      <t>ト</t>
    </rPh>
    <rPh sb="4" eb="6">
      <t>ナカムラ</t>
    </rPh>
    <rPh sb="6" eb="7">
      <t>トウ</t>
    </rPh>
    <phoneticPr fontId="27"/>
  </si>
  <si>
    <t>25受都小根山交通２</t>
    <rPh sb="2" eb="3">
      <t>ウケ</t>
    </rPh>
    <rPh sb="3" eb="4">
      <t>ト</t>
    </rPh>
    <rPh sb="4" eb="5">
      <t>ショウ</t>
    </rPh>
    <rPh sb="5" eb="6">
      <t>ネ</t>
    </rPh>
    <rPh sb="6" eb="7">
      <t>ヤマ</t>
    </rPh>
    <rPh sb="7" eb="9">
      <t>コウツウ</t>
    </rPh>
    <phoneticPr fontId="27"/>
  </si>
  <si>
    <t>26/03/24-26/03/31[26/12/31]</t>
  </si>
  <si>
    <t>岸祐介</t>
    <rPh sb="0" eb="1">
      <t>キシ</t>
    </rPh>
    <rPh sb="1" eb="3">
      <t>ユウスケ</t>
    </rPh>
    <phoneticPr fontId="27"/>
  </si>
  <si>
    <t>村越潤</t>
    <rPh sb="0" eb="2">
      <t>ムラコシ</t>
    </rPh>
    <rPh sb="2" eb="3">
      <t>ジュン</t>
    </rPh>
    <phoneticPr fontId="27"/>
  </si>
  <si>
    <t>繰越【受託研究】都市基盤環境学科</t>
    <rPh sb="0" eb="2">
      <t>クリコシ</t>
    </rPh>
    <rPh sb="8" eb="16">
      <t>キ</t>
    </rPh>
    <phoneticPr fontId="27"/>
  </si>
  <si>
    <t>繰越・受託【都市基盤】</t>
    <rPh sb="0" eb="2">
      <t>クリコシ</t>
    </rPh>
    <rPh sb="3" eb="5">
      <t>ジュタク</t>
    </rPh>
    <rPh sb="6" eb="8">
      <t>トシ</t>
    </rPh>
    <rPh sb="8" eb="10">
      <t>キバン</t>
    </rPh>
    <phoneticPr fontId="27"/>
  </si>
  <si>
    <t>繰越受託研究費</t>
    <rPh sb="0" eb="2">
      <t>クリコシ</t>
    </rPh>
    <rPh sb="2" eb="4">
      <t>ジュタク</t>
    </rPh>
    <rPh sb="4" eb="7">
      <t>ケンキュウヒ</t>
    </rPh>
    <phoneticPr fontId="27"/>
  </si>
  <si>
    <t>26/04/01-26/05/15★注意★</t>
    <rPh sb="18" eb="20">
      <t>チュウイ</t>
    </rPh>
    <phoneticPr fontId="27"/>
  </si>
  <si>
    <t>25受都西村ﾋﾛｾ</t>
    <rPh sb="2" eb="3">
      <t>ウケ</t>
    </rPh>
    <rPh sb="3" eb="4">
      <t>ト</t>
    </rPh>
    <rPh sb="4" eb="6">
      <t>ニシムラ</t>
    </rPh>
    <phoneticPr fontId="27"/>
  </si>
  <si>
    <t>26/04/01-27/3/31[年度末]</t>
    <rPh sb="17" eb="20">
      <t>ネンドマツ</t>
    </rPh>
    <phoneticPr fontId="27"/>
  </si>
  <si>
    <t>西村和夫</t>
    <rPh sb="0" eb="2">
      <t>ニシムラ</t>
    </rPh>
    <rPh sb="2" eb="4">
      <t>カズオ</t>
    </rPh>
    <phoneticPr fontId="27"/>
  </si>
  <si>
    <t>26/04/01-26/12/31★注意★</t>
    <rPh sb="18" eb="20">
      <t>チュウイ</t>
    </rPh>
    <phoneticPr fontId="27"/>
  </si>
  <si>
    <t>【受託研究】建築学科</t>
    <rPh sb="6" eb="10">
      <t>ケ</t>
    </rPh>
    <phoneticPr fontId="27"/>
  </si>
  <si>
    <t>【受託研究】建築都市</t>
    <rPh sb="6" eb="8">
      <t>ケンチク</t>
    </rPh>
    <rPh sb="8" eb="10">
      <t>トシ</t>
    </rPh>
    <phoneticPr fontId="27"/>
  </si>
  <si>
    <t>受託【建築都市】</t>
    <rPh sb="3" eb="5">
      <t>ケンチク</t>
    </rPh>
    <rPh sb="5" eb="7">
      <t>トシ</t>
    </rPh>
    <phoneticPr fontId="27"/>
  </si>
  <si>
    <t>26受建小泉東京ｶﾞ</t>
    <rPh sb="2" eb="3">
      <t>ジュ</t>
    </rPh>
    <rPh sb="3" eb="4">
      <t>タ</t>
    </rPh>
    <rPh sb="4" eb="6">
      <t>コイズミ</t>
    </rPh>
    <rPh sb="6" eb="8">
      <t>トウキョウ</t>
    </rPh>
    <phoneticPr fontId="27"/>
  </si>
  <si>
    <t>26/08/06-27/03/27★注意★</t>
    <rPh sb="18" eb="20">
      <t>チュウイ</t>
    </rPh>
    <phoneticPr fontId="27"/>
  </si>
  <si>
    <t>小泉雅生</t>
    <rPh sb="0" eb="2">
      <t>コイズミ</t>
    </rPh>
    <phoneticPr fontId="27"/>
  </si>
  <si>
    <t>橘髙義典</t>
    <rPh sb="0" eb="2">
      <t>キッタカ</t>
    </rPh>
    <rPh sb="2" eb="4">
      <t>ヨシノリ</t>
    </rPh>
    <phoneticPr fontId="27"/>
  </si>
  <si>
    <t>18受建讃岐多摩市</t>
    <rPh sb="4" eb="6">
      <t>サヌキ</t>
    </rPh>
    <rPh sb="6" eb="9">
      <t>タマシ</t>
    </rPh>
    <phoneticPr fontId="27"/>
  </si>
  <si>
    <t>2018/10/01-2019/03/31〔年度末〕</t>
    <rPh sb="22" eb="25">
      <t>ネンドマツ</t>
    </rPh>
    <phoneticPr fontId="27"/>
  </si>
  <si>
    <t>18受建多幾山歴史</t>
    <rPh sb="4" eb="7">
      <t>タキヤマ</t>
    </rPh>
    <rPh sb="7" eb="9">
      <t>レキシ</t>
    </rPh>
    <phoneticPr fontId="27"/>
  </si>
  <si>
    <t>多幾山法子</t>
    <rPh sb="0" eb="3">
      <t>タキヤマ</t>
    </rPh>
    <rPh sb="3" eb="5">
      <t>ノリコ</t>
    </rPh>
    <phoneticPr fontId="27"/>
  </si>
  <si>
    <t>繰越【受託研究】建築学科</t>
    <rPh sb="0" eb="2">
      <t>クリコシ</t>
    </rPh>
    <rPh sb="8" eb="12">
      <t>ケ</t>
    </rPh>
    <phoneticPr fontId="27"/>
  </si>
  <si>
    <t>【受託研究】都市システム</t>
    <rPh sb="6" eb="8">
      <t>トシ</t>
    </rPh>
    <phoneticPr fontId="27"/>
  </si>
  <si>
    <t>【都市システム】</t>
    <rPh sb="1" eb="3">
      <t>トシ</t>
    </rPh>
    <phoneticPr fontId="27"/>
  </si>
  <si>
    <t>26受建一ノ瀬大成</t>
    <rPh sb="4" eb="5">
      <t>イチ</t>
    </rPh>
    <rPh sb="6" eb="7">
      <t>セ</t>
    </rPh>
    <rPh sb="7" eb="9">
      <t>タイセイ</t>
    </rPh>
    <phoneticPr fontId="27"/>
  </si>
  <si>
    <t>26/08/22-27/03/06[27/03/06]★注意★</t>
    <rPh sb="28" eb="30">
      <t>チュウイ</t>
    </rPh>
    <phoneticPr fontId="27"/>
  </si>
  <si>
    <t>【受託研究】都市政策科学科</t>
    <rPh sb="6" eb="13">
      <t>セ</t>
    </rPh>
    <phoneticPr fontId="27"/>
  </si>
  <si>
    <t>【都市政策科学科】</t>
    <rPh sb="1" eb="8">
      <t>セ</t>
    </rPh>
    <phoneticPr fontId="27"/>
  </si>
  <si>
    <t>18受政市古豊島</t>
    <rPh sb="2" eb="3">
      <t>ウケ</t>
    </rPh>
    <rPh sb="3" eb="5">
      <t>マサイチ</t>
    </rPh>
    <rPh sb="5" eb="6">
      <t>フル</t>
    </rPh>
    <rPh sb="6" eb="8">
      <t>トヨシマ</t>
    </rPh>
    <phoneticPr fontId="27"/>
  </si>
  <si>
    <t>2018/04/02-2019/03/31[年度末]</t>
    <rPh sb="22" eb="25">
      <t>ネンドマツ</t>
    </rPh>
    <phoneticPr fontId="27"/>
  </si>
  <si>
    <t>市古太郎</t>
    <rPh sb="0" eb="2">
      <t>イチコ</t>
    </rPh>
    <rPh sb="2" eb="4">
      <t>タロウ</t>
    </rPh>
    <phoneticPr fontId="27"/>
  </si>
  <si>
    <t>市古太郎</t>
    <rPh sb="0" eb="1">
      <t>イチ</t>
    </rPh>
    <rPh sb="1" eb="2">
      <t>フル</t>
    </rPh>
    <phoneticPr fontId="27"/>
  </si>
  <si>
    <t>27受建饗庭鶴岡都</t>
    <rPh sb="2" eb="3">
      <t>ジュ</t>
    </rPh>
    <rPh sb="3" eb="4">
      <t>ケン</t>
    </rPh>
    <rPh sb="4" eb="6">
      <t>アイバ</t>
    </rPh>
    <rPh sb="6" eb="8">
      <t>ツルオカ</t>
    </rPh>
    <rPh sb="8" eb="9">
      <t>ト</t>
    </rPh>
    <phoneticPr fontId="27"/>
  </si>
  <si>
    <t>27受建饗庭鶴岡歴</t>
    <rPh sb="2" eb="3">
      <t>ジュ</t>
    </rPh>
    <rPh sb="3" eb="4">
      <t>ケン</t>
    </rPh>
    <rPh sb="4" eb="6">
      <t>アイバ</t>
    </rPh>
    <rPh sb="6" eb="8">
      <t>ツルオカ</t>
    </rPh>
    <rPh sb="8" eb="9">
      <t>レキ</t>
    </rPh>
    <phoneticPr fontId="27"/>
  </si>
  <si>
    <t>27受建市古都市づ</t>
    <rPh sb="2" eb="3">
      <t>ジュ</t>
    </rPh>
    <rPh sb="3" eb="4">
      <t>ケン</t>
    </rPh>
    <rPh sb="4" eb="5">
      <t>イチ</t>
    </rPh>
    <rPh sb="5" eb="6">
      <t>コ</t>
    </rPh>
    <rPh sb="6" eb="8">
      <t>トシ</t>
    </rPh>
    <phoneticPr fontId="27"/>
  </si>
  <si>
    <t>27受建饗庭都市づ</t>
    <rPh sb="2" eb="3">
      <t>ジュ</t>
    </rPh>
    <rPh sb="3" eb="4">
      <t>ケン</t>
    </rPh>
    <rPh sb="4" eb="6">
      <t>アイバ</t>
    </rPh>
    <rPh sb="6" eb="8">
      <t>トシ</t>
    </rPh>
    <phoneticPr fontId="27"/>
  </si>
  <si>
    <t>2018/10/10-2019/03/25 ★注意★</t>
    <rPh sb="23" eb="25">
      <t>チュウイ</t>
    </rPh>
    <phoneticPr fontId="27"/>
  </si>
  <si>
    <t>杉原陽子</t>
    <rPh sb="0" eb="2">
      <t>スギハラ</t>
    </rPh>
    <rPh sb="2" eb="4">
      <t>ヨウコ</t>
    </rPh>
    <phoneticPr fontId="27"/>
  </si>
  <si>
    <t>【受託研究】分子応用化学コース</t>
    <rPh sb="6" eb="8">
      <t>ブンシ</t>
    </rPh>
    <rPh sb="8" eb="10">
      <t>オウヨウ</t>
    </rPh>
    <rPh sb="10" eb="12">
      <t>カガク</t>
    </rPh>
    <phoneticPr fontId="27"/>
  </si>
  <si>
    <t>【受託研究】分子応用化学コース</t>
    <rPh sb="1" eb="3">
      <t>ジュタク</t>
    </rPh>
    <rPh sb="3" eb="5">
      <t>ケンキュウ</t>
    </rPh>
    <rPh sb="6" eb="8">
      <t>ブンシ</t>
    </rPh>
    <rPh sb="8" eb="10">
      <t>オウヨウ</t>
    </rPh>
    <rPh sb="10" eb="12">
      <t>カガク</t>
    </rPh>
    <phoneticPr fontId="27"/>
  </si>
  <si>
    <t>受託【分子応用化学】</t>
    <rPh sb="0" eb="2">
      <t>ジュタク</t>
    </rPh>
    <rPh sb="3" eb="5">
      <t>ブンシ</t>
    </rPh>
    <rPh sb="5" eb="7">
      <t>オウヨウ</t>
    </rPh>
    <rPh sb="7" eb="9">
      <t>カガク</t>
    </rPh>
    <phoneticPr fontId="27"/>
  </si>
  <si>
    <t>27/08/31-28/03/31[年度末]</t>
    <rPh sb="18" eb="20">
      <t>ネンド</t>
    </rPh>
    <rPh sb="20" eb="21">
      <t>マツ</t>
    </rPh>
    <phoneticPr fontId="27"/>
  </si>
  <si>
    <t>繰越・受託【分子応用化学】</t>
    <rPh sb="0" eb="2">
      <t>クリコシ</t>
    </rPh>
    <rPh sb="3" eb="5">
      <t>ジュタク</t>
    </rPh>
    <rPh sb="6" eb="8">
      <t>ブンシ</t>
    </rPh>
    <rPh sb="8" eb="10">
      <t>オウヨウ</t>
    </rPh>
    <rPh sb="10" eb="12">
      <t>カガク</t>
    </rPh>
    <phoneticPr fontId="27"/>
  </si>
  <si>
    <t>25受分武井ハルタゴー</t>
    <rPh sb="2" eb="3">
      <t>ウケ</t>
    </rPh>
    <rPh sb="3" eb="4">
      <t>ワカ</t>
    </rPh>
    <rPh sb="4" eb="6">
      <t>タケイ</t>
    </rPh>
    <phoneticPr fontId="27"/>
  </si>
  <si>
    <t>武井孝</t>
  </si>
  <si>
    <t>学術相談経費</t>
    <rPh sb="0" eb="2">
      <t>ガクジュツ</t>
    </rPh>
    <rPh sb="2" eb="4">
      <t>ソウダン</t>
    </rPh>
    <rPh sb="4" eb="6">
      <t>ケイヒ</t>
    </rPh>
    <phoneticPr fontId="27"/>
  </si>
  <si>
    <t>学術相談</t>
    <rPh sb="0" eb="2">
      <t>ガクジュツ</t>
    </rPh>
    <rPh sb="2" eb="4">
      <t>ソウダン</t>
    </rPh>
    <phoneticPr fontId="27"/>
  </si>
  <si>
    <t>地理環境コース</t>
  </si>
  <si>
    <t>繰越【学術相談】地理環境学科</t>
    <rPh sb="0" eb="2">
      <t>クリコシ</t>
    </rPh>
    <rPh sb="8" eb="14">
      <t>チリ</t>
    </rPh>
    <phoneticPr fontId="27"/>
  </si>
  <si>
    <t>繰越学術相談経費</t>
    <rPh sb="0" eb="2">
      <t>クリコシ</t>
    </rPh>
    <rPh sb="2" eb="4">
      <t>ガクジュツ</t>
    </rPh>
    <rPh sb="4" eb="6">
      <t>ソウダン</t>
    </rPh>
    <rPh sb="6" eb="8">
      <t>ケイヒ</t>
    </rPh>
    <phoneticPr fontId="27"/>
  </si>
  <si>
    <t>【学術相談】都市基盤環境学科</t>
    <rPh sb="6" eb="14">
      <t>キ</t>
    </rPh>
    <phoneticPr fontId="27"/>
  </si>
  <si>
    <t>学術相談経費</t>
    <rPh sb="0" eb="2">
      <t>ガクジュツ</t>
    </rPh>
    <rPh sb="2" eb="4">
      <t>ソウダン</t>
    </rPh>
    <rPh sb="4" eb="6">
      <t>ケイヒ</t>
    </rPh>
    <phoneticPr fontId="59"/>
  </si>
  <si>
    <t>18学都小泉日立</t>
    <rPh sb="2" eb="3">
      <t>ガク</t>
    </rPh>
    <rPh sb="3" eb="4">
      <t>ミヤコ</t>
    </rPh>
    <rPh sb="4" eb="6">
      <t>コイズミ</t>
    </rPh>
    <rPh sb="6" eb="8">
      <t>ヒタチ</t>
    </rPh>
    <phoneticPr fontId="27"/>
  </si>
  <si>
    <t>不要</t>
    <rPh sb="0" eb="2">
      <t>フヨウ</t>
    </rPh>
    <phoneticPr fontId="59"/>
  </si>
  <si>
    <t>2018/8/1-繰越可</t>
    <rPh sb="9" eb="11">
      <t>クリコシ</t>
    </rPh>
    <rPh sb="11" eb="12">
      <t>カ</t>
    </rPh>
    <phoneticPr fontId="59"/>
  </si>
  <si>
    <t>都市基盤環境学科</t>
    <rPh sb="0" eb="8">
      <t>キ</t>
    </rPh>
    <phoneticPr fontId="59"/>
  </si>
  <si>
    <t>小泉明</t>
    <rPh sb="0" eb="2">
      <t>コイズミ</t>
    </rPh>
    <rPh sb="2" eb="3">
      <t>アキラ</t>
    </rPh>
    <phoneticPr fontId="59"/>
  </si>
  <si>
    <t>41180：未払金（人件費）</t>
    <rPh sb="6" eb="8">
      <t>ミハラ</t>
    </rPh>
    <rPh sb="8" eb="9">
      <t>カネ</t>
    </rPh>
    <rPh sb="10" eb="12">
      <t>ジンケン</t>
    </rPh>
    <rPh sb="12" eb="13">
      <t>ヒ</t>
    </rPh>
    <phoneticPr fontId="59"/>
  </si>
  <si>
    <t>41190：未払金（業務費）</t>
    <rPh sb="6" eb="8">
      <t>ミハラ</t>
    </rPh>
    <rPh sb="8" eb="9">
      <t>カネ</t>
    </rPh>
    <rPh sb="10" eb="12">
      <t>ギョウム</t>
    </rPh>
    <rPh sb="12" eb="13">
      <t>ヒ</t>
    </rPh>
    <phoneticPr fontId="59"/>
  </si>
  <si>
    <t>18学都小泉日立2</t>
    <rPh sb="2" eb="3">
      <t>ガク</t>
    </rPh>
    <rPh sb="3" eb="4">
      <t>ミヤコ</t>
    </rPh>
    <rPh sb="4" eb="6">
      <t>コイズミ</t>
    </rPh>
    <rPh sb="6" eb="8">
      <t>ヒタチ</t>
    </rPh>
    <phoneticPr fontId="27"/>
  </si>
  <si>
    <t>2018/11/01-繰越可</t>
    <rPh sb="11" eb="13">
      <t>クリコシ</t>
    </rPh>
    <rPh sb="13" eb="14">
      <t>カ</t>
    </rPh>
    <phoneticPr fontId="27"/>
  </si>
  <si>
    <t>2018/06/18-2019/03/29 繰越可</t>
    <rPh sb="22" eb="24">
      <t>クリコシ</t>
    </rPh>
    <rPh sb="24" eb="25">
      <t>カ</t>
    </rPh>
    <phoneticPr fontId="27"/>
  </si>
  <si>
    <t>宇治公隆</t>
    <rPh sb="0" eb="2">
      <t>ウジ</t>
    </rPh>
    <rPh sb="2" eb="4">
      <t>キミタカ</t>
    </rPh>
    <phoneticPr fontId="27"/>
  </si>
  <si>
    <t>繰越【学術相談】都市基盤環境学科</t>
    <rPh sb="0" eb="2">
      <t>クリコシ</t>
    </rPh>
    <rPh sb="3" eb="5">
      <t>ガクジュツ</t>
    </rPh>
    <rPh sb="5" eb="7">
      <t>ソウダン</t>
    </rPh>
    <rPh sb="8" eb="16">
      <t>キ</t>
    </rPh>
    <phoneticPr fontId="27"/>
  </si>
  <si>
    <t>繰越【学術相談】都市基盤</t>
    <rPh sb="0" eb="2">
      <t>クリコシ</t>
    </rPh>
    <rPh sb="3" eb="5">
      <t>ガクジュツ</t>
    </rPh>
    <rPh sb="5" eb="7">
      <t>ソウダン</t>
    </rPh>
    <rPh sb="8" eb="10">
      <t>トシ</t>
    </rPh>
    <rPh sb="10" eb="12">
      <t>キバン</t>
    </rPh>
    <phoneticPr fontId="27"/>
  </si>
  <si>
    <t>27学都小泉日立2</t>
    <rPh sb="2" eb="3">
      <t>ガク</t>
    </rPh>
    <rPh sb="3" eb="4">
      <t>ト</t>
    </rPh>
    <rPh sb="4" eb="6">
      <t>コイズミ</t>
    </rPh>
    <rPh sb="6" eb="8">
      <t>ヒタチ</t>
    </rPh>
    <phoneticPr fontId="27"/>
  </si>
  <si>
    <t>28学都小泉日立2</t>
    <rPh sb="2" eb="3">
      <t>ガク</t>
    </rPh>
    <rPh sb="3" eb="4">
      <t>ト</t>
    </rPh>
    <rPh sb="4" eb="6">
      <t>コイズミ</t>
    </rPh>
    <rPh sb="6" eb="8">
      <t>ヒタチ</t>
    </rPh>
    <phoneticPr fontId="27"/>
  </si>
  <si>
    <t>29学都小泉日立</t>
    <rPh sb="2" eb="3">
      <t>ガク</t>
    </rPh>
    <rPh sb="3" eb="4">
      <t>ト</t>
    </rPh>
    <rPh sb="4" eb="6">
      <t>コイズミ</t>
    </rPh>
    <rPh sb="6" eb="8">
      <t>ヒタチ</t>
    </rPh>
    <phoneticPr fontId="27"/>
  </si>
  <si>
    <t>29学都小泉日立2</t>
    <rPh sb="2" eb="3">
      <t>ガク</t>
    </rPh>
    <rPh sb="3" eb="4">
      <t>ト</t>
    </rPh>
    <rPh sb="4" eb="6">
      <t>コイズミ</t>
    </rPh>
    <rPh sb="6" eb="8">
      <t>ヒタチ</t>
    </rPh>
    <phoneticPr fontId="27"/>
  </si>
  <si>
    <t>29学都小泉日立3</t>
    <rPh sb="2" eb="3">
      <t>ガク</t>
    </rPh>
    <rPh sb="3" eb="4">
      <t>ト</t>
    </rPh>
    <rPh sb="4" eb="6">
      <t>コイズミ</t>
    </rPh>
    <rPh sb="6" eb="8">
      <t>ヒタチ</t>
    </rPh>
    <phoneticPr fontId="27"/>
  </si>
  <si>
    <t>26学都小泉ｸﾎﾞﾀ</t>
    <rPh sb="2" eb="3">
      <t>ガク</t>
    </rPh>
    <rPh sb="3" eb="4">
      <t>ト</t>
    </rPh>
    <rPh sb="4" eb="6">
      <t>コイズミ</t>
    </rPh>
    <phoneticPr fontId="27"/>
  </si>
  <si>
    <t>27学都小泉ｸﾎﾞﾀ</t>
    <rPh sb="2" eb="3">
      <t>ガク</t>
    </rPh>
    <rPh sb="3" eb="4">
      <t>ト</t>
    </rPh>
    <rPh sb="4" eb="6">
      <t>コイズミ</t>
    </rPh>
    <phoneticPr fontId="27"/>
  </si>
  <si>
    <t>28学都小泉ｸﾎﾞﾀ</t>
    <rPh sb="2" eb="3">
      <t>ガク</t>
    </rPh>
    <rPh sb="3" eb="4">
      <t>ト</t>
    </rPh>
    <rPh sb="4" eb="6">
      <t>コイズミ</t>
    </rPh>
    <phoneticPr fontId="27"/>
  </si>
  <si>
    <t>29学都小泉ｸﾎﾞﾀ</t>
    <rPh sb="2" eb="3">
      <t>ガク</t>
    </rPh>
    <rPh sb="3" eb="4">
      <t>ト</t>
    </rPh>
    <rPh sb="4" eb="6">
      <t>コイズミ</t>
    </rPh>
    <phoneticPr fontId="27"/>
  </si>
  <si>
    <t>40100</t>
  </si>
  <si>
    <t>繰越【学術相談】建築学科</t>
    <rPh sb="0" eb="2">
      <t>クリコシ</t>
    </rPh>
    <rPh sb="3" eb="5">
      <t>ガクジュツ</t>
    </rPh>
    <rPh sb="5" eb="7">
      <t>ソウダン</t>
    </rPh>
    <rPh sb="8" eb="12">
      <t>ケ</t>
    </rPh>
    <phoneticPr fontId="27"/>
  </si>
  <si>
    <t>繰越【学術相談】建築都市</t>
    <rPh sb="0" eb="2">
      <t>クリコシ</t>
    </rPh>
    <rPh sb="3" eb="5">
      <t>ガクジュツ</t>
    </rPh>
    <rPh sb="5" eb="7">
      <t>ソウダン</t>
    </rPh>
    <rPh sb="8" eb="10">
      <t>ケンチク</t>
    </rPh>
    <rPh sb="10" eb="12">
      <t>トシ</t>
    </rPh>
    <phoneticPr fontId="27"/>
  </si>
  <si>
    <t>25学建小泉YKKAP</t>
    <rPh sb="2" eb="3">
      <t>ガク</t>
    </rPh>
    <rPh sb="3" eb="4">
      <t>ダテ</t>
    </rPh>
    <rPh sb="4" eb="6">
      <t>コイズミ</t>
    </rPh>
    <phoneticPr fontId="27"/>
  </si>
  <si>
    <t>小泉雅生</t>
    <rPh sb="0" eb="2">
      <t>コイズミ</t>
    </rPh>
    <rPh sb="2" eb="4">
      <t>マサオ</t>
    </rPh>
    <phoneticPr fontId="27"/>
  </si>
  <si>
    <t>【学術相談】分子応用化学コース</t>
  </si>
  <si>
    <t>繰越【学術相談】環境応用化学科</t>
    <rPh sb="0" eb="2">
      <t>クリコシ</t>
    </rPh>
    <rPh sb="3" eb="5">
      <t>ガクジュツ</t>
    </rPh>
    <rPh sb="5" eb="7">
      <t>ソウダン</t>
    </rPh>
    <rPh sb="8" eb="15">
      <t>オウ</t>
    </rPh>
    <phoneticPr fontId="27"/>
  </si>
  <si>
    <t>繰越【学術相談】分子応用</t>
    <rPh sb="0" eb="2">
      <t>クリコシ</t>
    </rPh>
    <rPh sb="3" eb="5">
      <t>ガクジュツ</t>
    </rPh>
    <rPh sb="5" eb="7">
      <t>ソウダン</t>
    </rPh>
    <rPh sb="8" eb="10">
      <t>ブンシ</t>
    </rPh>
    <rPh sb="10" eb="12">
      <t>オウヨウ</t>
    </rPh>
    <phoneticPr fontId="27"/>
  </si>
  <si>
    <t>27学分金村NRT</t>
    <rPh sb="2" eb="3">
      <t>ガク</t>
    </rPh>
    <rPh sb="3" eb="4">
      <t>ブン</t>
    </rPh>
    <rPh sb="4" eb="6">
      <t>カナムラ</t>
    </rPh>
    <phoneticPr fontId="27"/>
  </si>
  <si>
    <t>29学分金村NRT</t>
    <rPh sb="2" eb="3">
      <t>ガク</t>
    </rPh>
    <rPh sb="3" eb="4">
      <t>ブン</t>
    </rPh>
    <rPh sb="4" eb="6">
      <t>カナムラ</t>
    </rPh>
    <phoneticPr fontId="27"/>
  </si>
  <si>
    <t>西藪隆平</t>
    <rPh sb="0" eb="1">
      <t>ニシ</t>
    </rPh>
    <rPh sb="1" eb="2">
      <t>ヤブ</t>
    </rPh>
    <rPh sb="2" eb="4">
      <t>リュウヘイ</t>
    </rPh>
    <phoneticPr fontId="27"/>
  </si>
  <si>
    <t>29学分西藪日本バルカー</t>
    <rPh sb="2" eb="3">
      <t>ガク</t>
    </rPh>
    <rPh sb="3" eb="4">
      <t>ブン</t>
    </rPh>
    <rPh sb="4" eb="5">
      <t>ニシ</t>
    </rPh>
    <rPh sb="5" eb="6">
      <t>ヤブ</t>
    </rPh>
    <rPh sb="6" eb="8">
      <t>ニホン</t>
    </rPh>
    <phoneticPr fontId="27"/>
  </si>
  <si>
    <t>【学術相談】観光科学科</t>
    <rPh sb="6" eb="11">
      <t>カ</t>
    </rPh>
    <phoneticPr fontId="27"/>
  </si>
  <si>
    <t>29学自沼田プラント</t>
    <rPh sb="2" eb="3">
      <t>ガク</t>
    </rPh>
    <rPh sb="3" eb="4">
      <t>ジ</t>
    </rPh>
    <rPh sb="4" eb="6">
      <t>ヌマタ</t>
    </rPh>
    <phoneticPr fontId="27"/>
  </si>
  <si>
    <r>
      <t>2</t>
    </r>
    <r>
      <rPr>
        <sz val="11"/>
        <color theme="1"/>
        <rFont val="ＭＳ Ｐゴシック"/>
        <family val="2"/>
        <charset val="128"/>
        <scheme val="minor"/>
      </rPr>
      <t>9</t>
    </r>
    <r>
      <rPr>
        <sz val="11"/>
        <color theme="1"/>
        <rFont val="ＭＳ Ｐゴシック"/>
        <family val="2"/>
        <charset val="128"/>
        <scheme val="minor"/>
      </rPr>
      <t>/04/01-繰越可</t>
    </r>
    <rPh sb="9" eb="11">
      <t>クリコシ</t>
    </rPh>
    <rPh sb="11" eb="12">
      <t>カ</t>
    </rPh>
    <phoneticPr fontId="27"/>
  </si>
  <si>
    <t>沼田真也</t>
    <rPh sb="0" eb="2">
      <t>ヌマタ</t>
    </rPh>
    <rPh sb="2" eb="3">
      <t>シン</t>
    </rPh>
    <rPh sb="3" eb="4">
      <t>ヤ</t>
    </rPh>
    <phoneticPr fontId="27"/>
  </si>
  <si>
    <t>繰越【学術相談】観光科学科</t>
    <rPh sb="0" eb="2">
      <t>クリコシ</t>
    </rPh>
    <rPh sb="8" eb="13">
      <t>カ</t>
    </rPh>
    <phoneticPr fontId="27"/>
  </si>
  <si>
    <t>繰越【学術相談】自然・文化</t>
    <rPh sb="0" eb="2">
      <t>クリコシ</t>
    </rPh>
    <rPh sb="3" eb="5">
      <t>ガクジュツ</t>
    </rPh>
    <rPh sb="5" eb="7">
      <t>ソウダン</t>
    </rPh>
    <rPh sb="8" eb="10">
      <t>シゼン</t>
    </rPh>
    <rPh sb="11" eb="13">
      <t>ブンカ</t>
    </rPh>
    <phoneticPr fontId="27"/>
  </si>
  <si>
    <t>27学自岡村まち景</t>
    <rPh sb="2" eb="3">
      <t>ガク</t>
    </rPh>
    <rPh sb="3" eb="4">
      <t>ジ</t>
    </rPh>
    <rPh sb="4" eb="6">
      <t>オカムラ</t>
    </rPh>
    <rPh sb="8" eb="9">
      <t>ケイ</t>
    </rPh>
    <phoneticPr fontId="27"/>
  </si>
  <si>
    <t>岡村祐</t>
    <rPh sb="0" eb="2">
      <t>オカムラ</t>
    </rPh>
    <rPh sb="2" eb="3">
      <t>ユウ</t>
    </rPh>
    <phoneticPr fontId="27"/>
  </si>
  <si>
    <t>28学自清水京王エ</t>
    <rPh sb="2" eb="3">
      <t>ガク</t>
    </rPh>
    <rPh sb="3" eb="4">
      <t>ジ</t>
    </rPh>
    <rPh sb="4" eb="6">
      <t>シミズ</t>
    </rPh>
    <rPh sb="6" eb="8">
      <t>ケイオウ</t>
    </rPh>
    <phoneticPr fontId="27"/>
  </si>
  <si>
    <t>管理費（受託研究費等）</t>
    <rPh sb="0" eb="2">
      <t>カンリ</t>
    </rPh>
    <rPh sb="2" eb="3">
      <t>ヒ</t>
    </rPh>
    <rPh sb="4" eb="6">
      <t>ジュタク</t>
    </rPh>
    <rPh sb="6" eb="10">
      <t>ケンキュウヒナド</t>
    </rPh>
    <phoneticPr fontId="27"/>
  </si>
  <si>
    <t>事務経費（受託研究費等）</t>
  </si>
  <si>
    <t>事務経費</t>
    <rPh sb="0" eb="2">
      <t>ジム</t>
    </rPh>
    <rPh sb="2" eb="4">
      <t>ケイヒ</t>
    </rPh>
    <phoneticPr fontId="27"/>
  </si>
  <si>
    <t>受託研究費等</t>
    <rPh sb="0" eb="2">
      <t>ジュタク</t>
    </rPh>
    <rPh sb="2" eb="6">
      <t>ケンキュウヒトウ</t>
    </rPh>
    <phoneticPr fontId="27"/>
  </si>
  <si>
    <t>受託事業（都）</t>
    <rPh sb="0" eb="2">
      <t>ジュタク</t>
    </rPh>
    <rPh sb="2" eb="4">
      <t>ジギョウ</t>
    </rPh>
    <rPh sb="5" eb="6">
      <t>ト</t>
    </rPh>
    <phoneticPr fontId="27"/>
  </si>
  <si>
    <t>受託事業</t>
    <rPh sb="0" eb="2">
      <t>ジュタク</t>
    </rPh>
    <rPh sb="2" eb="4">
      <t>ジギョウ</t>
    </rPh>
    <phoneticPr fontId="27"/>
  </si>
  <si>
    <t>受託事業費等</t>
  </si>
  <si>
    <r>
      <t>1</t>
    </r>
    <r>
      <rPr>
        <sz val="11"/>
        <color theme="1"/>
        <rFont val="ＭＳ Ｐゴシック"/>
        <family val="2"/>
        <charset val="128"/>
        <scheme val="minor"/>
      </rPr>
      <t>8</t>
    </r>
    <r>
      <rPr>
        <sz val="11"/>
        <color theme="1"/>
        <rFont val="ＭＳ Ｐゴシック"/>
        <family val="2"/>
        <charset val="128"/>
        <scheme val="minor"/>
      </rPr>
      <t>観光経営清水</t>
    </r>
    <rPh sb="2" eb="4">
      <t>カンコウ</t>
    </rPh>
    <rPh sb="4" eb="6">
      <t>ケイエイ</t>
    </rPh>
    <rPh sb="6" eb="8">
      <t>シミズ</t>
    </rPh>
    <phoneticPr fontId="27"/>
  </si>
  <si>
    <t>05</t>
  </si>
  <si>
    <t>30事都連プ都荒井</t>
    <rPh sb="7" eb="9">
      <t>アライ</t>
    </rPh>
    <phoneticPr fontId="27"/>
  </si>
  <si>
    <t>荒井　康裕</t>
  </si>
  <si>
    <r>
      <t>3</t>
    </r>
    <r>
      <rPr>
        <sz val="11"/>
        <color theme="1"/>
        <rFont val="ＭＳ Ｐゴシック"/>
        <family val="2"/>
        <charset val="128"/>
        <scheme val="minor"/>
      </rPr>
      <t>0</t>
    </r>
    <r>
      <rPr>
        <sz val="11"/>
        <color theme="1"/>
        <rFont val="ＭＳ Ｐゴシック"/>
        <family val="2"/>
        <charset val="128"/>
        <scheme val="minor"/>
      </rPr>
      <t>事都連プ都宇治</t>
    </r>
    <rPh sb="7" eb="9">
      <t>ウジ</t>
    </rPh>
    <phoneticPr fontId="27"/>
  </si>
  <si>
    <t>宇治　公隆</t>
  </si>
  <si>
    <r>
      <t>30</t>
    </r>
    <r>
      <rPr>
        <sz val="11"/>
        <color theme="1"/>
        <rFont val="ＭＳ Ｐゴシック"/>
        <family val="2"/>
        <charset val="128"/>
        <scheme val="minor"/>
      </rPr>
      <t>事都連プ都荒井（生活用水）</t>
    </r>
    <rPh sb="6" eb="7">
      <t>ミヤコ</t>
    </rPh>
    <rPh sb="7" eb="9">
      <t>アライ</t>
    </rPh>
    <rPh sb="10" eb="12">
      <t>セイカツ</t>
    </rPh>
    <rPh sb="12" eb="14">
      <t>ヨウスイ</t>
    </rPh>
    <phoneticPr fontId="27"/>
  </si>
  <si>
    <r>
      <t>3</t>
    </r>
    <r>
      <rPr>
        <sz val="11"/>
        <color theme="1"/>
        <rFont val="ＭＳ Ｐゴシック"/>
        <family val="2"/>
        <charset val="128"/>
        <scheme val="minor"/>
      </rPr>
      <t>0事都連プ都小泉</t>
    </r>
    <rPh sb="7" eb="9">
      <t>コイズミ</t>
    </rPh>
    <phoneticPr fontId="27"/>
  </si>
  <si>
    <r>
      <t>30</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-3</t>
    </r>
    <r>
      <rPr>
        <sz val="11"/>
        <color theme="1"/>
        <rFont val="ＭＳ Ｐゴシック"/>
        <family val="2"/>
        <charset val="128"/>
        <scheme val="minor"/>
      </rPr>
      <t>1/03/31[年度末]</t>
    </r>
    <rPh sb="18" eb="21">
      <t>ネンドマツ</t>
    </rPh>
    <phoneticPr fontId="27"/>
  </si>
  <si>
    <r>
      <t>3</t>
    </r>
    <r>
      <rPr>
        <sz val="11"/>
        <color theme="1"/>
        <rFont val="ＭＳ Ｐゴシック"/>
        <family val="2"/>
        <charset val="128"/>
        <scheme val="minor"/>
      </rPr>
      <t>0事都連小泉将来</t>
    </r>
    <rPh sb="4" eb="5">
      <t>レン</t>
    </rPh>
    <rPh sb="5" eb="7">
      <t>コイズミ</t>
    </rPh>
    <rPh sb="7" eb="9">
      <t>ショウライ</t>
    </rPh>
    <phoneticPr fontId="27"/>
  </si>
  <si>
    <t>経済交流P・金村</t>
    <rPh sb="0" eb="2">
      <t>ケイザイ</t>
    </rPh>
    <rPh sb="2" eb="4">
      <t>コウリュウ</t>
    </rPh>
    <rPh sb="6" eb="8">
      <t>カナムラ</t>
    </rPh>
    <phoneticPr fontId="27"/>
  </si>
  <si>
    <t>経済交流P・川上</t>
    <rPh sb="0" eb="2">
      <t>ケイザイ</t>
    </rPh>
    <rPh sb="2" eb="4">
      <t>コウリュウ</t>
    </rPh>
    <rPh sb="6" eb="8">
      <t>カワカミ</t>
    </rPh>
    <phoneticPr fontId="27"/>
  </si>
  <si>
    <r>
      <t>2018/04/01-2019/03/31</t>
    </r>
    <r>
      <rPr>
        <sz val="11"/>
        <color theme="1"/>
        <rFont val="ＭＳ Ｐゴシック"/>
        <family val="2"/>
        <charset val="128"/>
        <scheme val="minor"/>
      </rPr>
      <t>[年度末]</t>
    </r>
    <rPh sb="22" eb="25">
      <t>ネンドマツ</t>
    </rPh>
    <phoneticPr fontId="27"/>
  </si>
  <si>
    <t>川上浩良</t>
    <rPh sb="0" eb="2">
      <t>カワカミ</t>
    </rPh>
    <rPh sb="2" eb="4">
      <t>ヒロヨシ</t>
    </rPh>
    <phoneticPr fontId="27"/>
  </si>
  <si>
    <t>経済交流P・村山</t>
    <rPh sb="0" eb="2">
      <t>ケイザイ</t>
    </rPh>
    <rPh sb="2" eb="4">
      <t>コウリュウ</t>
    </rPh>
    <rPh sb="6" eb="8">
      <t>ムラヤマ</t>
    </rPh>
    <phoneticPr fontId="27"/>
  </si>
  <si>
    <t>経済交流P・一ノ瀬</t>
    <rPh sb="0" eb="2">
      <t>ケイザイ</t>
    </rPh>
    <rPh sb="2" eb="4">
      <t>コウリュウ</t>
    </rPh>
    <rPh sb="6" eb="7">
      <t>イチ</t>
    </rPh>
    <rPh sb="8" eb="9">
      <t>セ</t>
    </rPh>
    <phoneticPr fontId="27"/>
  </si>
  <si>
    <t>都以外からの受託事業費</t>
  </si>
  <si>
    <r>
      <t>2</t>
    </r>
    <r>
      <rPr>
        <sz val="11"/>
        <color theme="1"/>
        <rFont val="ＭＳ Ｐゴシック"/>
        <family val="2"/>
        <charset val="128"/>
        <scheme val="minor"/>
      </rPr>
      <t>9受事建小泉ｴﾈﾏﾈ</t>
    </r>
    <rPh sb="2" eb="3">
      <t>ウケ</t>
    </rPh>
    <rPh sb="3" eb="4">
      <t>コト</t>
    </rPh>
    <rPh sb="4" eb="5">
      <t>ダテ</t>
    </rPh>
    <rPh sb="5" eb="7">
      <t>コイズミ</t>
    </rPh>
    <phoneticPr fontId="27"/>
  </si>
  <si>
    <t>29/06/26-30/02/16★注意★</t>
    <rPh sb="18" eb="20">
      <t>チュウイ</t>
    </rPh>
    <phoneticPr fontId="27"/>
  </si>
  <si>
    <r>
      <t>2</t>
    </r>
    <r>
      <rPr>
        <sz val="11"/>
        <color theme="1"/>
        <rFont val="ＭＳ Ｐゴシック"/>
        <family val="2"/>
        <charset val="128"/>
        <scheme val="minor"/>
      </rPr>
      <t>8金村ｱｯﾌﾟﾙMELA</t>
    </r>
    <rPh sb="2" eb="4">
      <t>カナムラ</t>
    </rPh>
    <phoneticPr fontId="27"/>
  </si>
  <si>
    <r>
      <rPr>
        <sz val="11"/>
        <color theme="1"/>
        <rFont val="ＭＳ Ｐゴシック"/>
        <family val="2"/>
        <charset val="128"/>
        <scheme val="minor"/>
      </rPr>
      <t>24</t>
    </r>
    <r>
      <rPr>
        <sz val="11"/>
        <color theme="1"/>
        <rFont val="ＭＳ Ｐゴシック"/>
        <family val="2"/>
        <charset val="128"/>
        <scheme val="minor"/>
      </rPr>
      <t>事産技分春田</t>
    </r>
    <rPh sb="2" eb="3">
      <t>コト</t>
    </rPh>
    <rPh sb="3" eb="4">
      <t>サン</t>
    </rPh>
    <rPh sb="4" eb="5">
      <t>ギ</t>
    </rPh>
    <rPh sb="5" eb="6">
      <t>ブン</t>
    </rPh>
    <rPh sb="6" eb="8">
      <t>ハルタ</t>
    </rPh>
    <phoneticPr fontId="27"/>
  </si>
  <si>
    <t>繰越一般寄附金財源費</t>
  </si>
  <si>
    <t>一般寄附金財源費</t>
  </si>
  <si>
    <t>寄附金</t>
    <rPh sb="0" eb="3">
      <t>キフキン</t>
    </rPh>
    <phoneticPr fontId="27"/>
  </si>
  <si>
    <t>繰越【一般寄附金】建築都市・都市ｼｽﾃﾑ</t>
    <rPh sb="0" eb="2">
      <t>クリコシ</t>
    </rPh>
    <rPh sb="3" eb="5">
      <t>イッパン</t>
    </rPh>
    <rPh sb="9" eb="11">
      <t>ケンチク</t>
    </rPh>
    <rPh sb="11" eb="13">
      <t>トシ</t>
    </rPh>
    <rPh sb="14" eb="16">
      <t>トシ</t>
    </rPh>
    <phoneticPr fontId="27"/>
  </si>
  <si>
    <t>【建築都市】【都市システム】</t>
    <rPh sb="1" eb="3">
      <t>ケンチク</t>
    </rPh>
    <rPh sb="3" eb="5">
      <t>トシ</t>
    </rPh>
    <rPh sb="7" eb="9">
      <t>トシ</t>
    </rPh>
    <phoneticPr fontId="27"/>
  </si>
  <si>
    <t>繰越特定寄附金</t>
    <rPh sb="2" eb="4">
      <t>トクテイ</t>
    </rPh>
    <phoneticPr fontId="27"/>
  </si>
  <si>
    <t>17一般寄附都政</t>
    <rPh sb="6" eb="7">
      <t>ト</t>
    </rPh>
    <rPh sb="7" eb="8">
      <t>セイ</t>
    </rPh>
    <phoneticPr fontId="27"/>
  </si>
  <si>
    <t>30/04/01-繰越可</t>
    <rPh sb="9" eb="11">
      <t>クリコシ</t>
    </rPh>
    <rPh sb="11" eb="12">
      <t>カ</t>
    </rPh>
    <phoneticPr fontId="27"/>
  </si>
  <si>
    <t>都市政策科学域</t>
    <rPh sb="2" eb="4">
      <t>セイサク</t>
    </rPh>
    <phoneticPr fontId="27"/>
  </si>
  <si>
    <t>特定研究寄附金財源費
繰越寄附講座寄附金財源費</t>
    <rPh sb="0" eb="2">
      <t>トクテイ</t>
    </rPh>
    <rPh sb="2" eb="4">
      <t>ケンキュウ</t>
    </rPh>
    <rPh sb="4" eb="7">
      <t>キフキン</t>
    </rPh>
    <rPh sb="7" eb="9">
      <t>ザイゲン</t>
    </rPh>
    <rPh sb="9" eb="10">
      <t>ヒ</t>
    </rPh>
    <phoneticPr fontId="27"/>
  </si>
  <si>
    <t>特定研究寄附金財源費</t>
  </si>
  <si>
    <t>【寄附金】学部共通</t>
    <rPh sb="5" eb="7">
      <t>ガクブ</t>
    </rPh>
    <rPh sb="7" eb="9">
      <t>キョウツウ</t>
    </rPh>
    <phoneticPr fontId="27"/>
  </si>
  <si>
    <t>【学部共通】</t>
    <rPh sb="1" eb="3">
      <t>ガクブ</t>
    </rPh>
    <rPh sb="3" eb="5">
      <t>キョウツウ</t>
    </rPh>
    <phoneticPr fontId="27"/>
  </si>
  <si>
    <t>特事学部共通</t>
    <rPh sb="0" eb="1">
      <t>トク</t>
    </rPh>
    <rPh sb="1" eb="2">
      <t>ジ</t>
    </rPh>
    <rPh sb="2" eb="4">
      <t>ガクブ</t>
    </rPh>
    <rPh sb="4" eb="6">
      <t>キョウツウ</t>
    </rPh>
    <phoneticPr fontId="27"/>
  </si>
  <si>
    <t>繰越【寄附金】学部共通</t>
    <rPh sb="0" eb="2">
      <t>クリコシ</t>
    </rPh>
    <rPh sb="7" eb="9">
      <t>ガクブ</t>
    </rPh>
    <rPh sb="9" eb="11">
      <t>キョウツウ</t>
    </rPh>
    <phoneticPr fontId="27"/>
  </si>
  <si>
    <t>繰越【学部共通】</t>
    <rPh sb="0" eb="2">
      <t>クリコシ</t>
    </rPh>
    <rPh sb="3" eb="5">
      <t>ガクブ</t>
    </rPh>
    <rPh sb="5" eb="7">
      <t>キョウツウ</t>
    </rPh>
    <phoneticPr fontId="27"/>
  </si>
  <si>
    <t>繰越特定寄附金</t>
  </si>
  <si>
    <t>都市環境学部長 宇治公隆</t>
  </si>
  <si>
    <t>【特定研究寄附金財源費】地理環境学科</t>
    <rPh sb="1" eb="3">
      <t>トクテイ</t>
    </rPh>
    <rPh sb="3" eb="5">
      <t>ケンキュウ</t>
    </rPh>
    <rPh sb="5" eb="8">
      <t>キフキン</t>
    </rPh>
    <rPh sb="8" eb="10">
      <t>ザイゲン</t>
    </rPh>
    <rPh sb="10" eb="11">
      <t>ヒ</t>
    </rPh>
    <rPh sb="12" eb="18">
      <t>チリ</t>
    </rPh>
    <phoneticPr fontId="27"/>
  </si>
  <si>
    <t>【寄附金】地理環境コース</t>
    <rPh sb="1" eb="4">
      <t>キフキン</t>
    </rPh>
    <rPh sb="5" eb="7">
      <t>チリ</t>
    </rPh>
    <rPh sb="7" eb="9">
      <t>カンキョウ</t>
    </rPh>
    <phoneticPr fontId="27"/>
  </si>
  <si>
    <t>【地理】</t>
    <rPh sb="1" eb="3">
      <t>チリ</t>
    </rPh>
    <phoneticPr fontId="27"/>
  </si>
  <si>
    <t>18特地鈴木毅彦</t>
    <rPh sb="2" eb="3">
      <t>トク</t>
    </rPh>
    <rPh sb="3" eb="4">
      <t>チ</t>
    </rPh>
    <rPh sb="4" eb="6">
      <t>スズキ</t>
    </rPh>
    <rPh sb="6" eb="8">
      <t>タケヒコ</t>
    </rPh>
    <phoneticPr fontId="27"/>
  </si>
  <si>
    <t>2018/6/29-繰越可</t>
    <rPh sb="10" eb="12">
      <t>クリコシ</t>
    </rPh>
    <rPh sb="12" eb="13">
      <t>カ</t>
    </rPh>
    <phoneticPr fontId="27"/>
  </si>
  <si>
    <t>18特地松山洋WNI</t>
    <rPh sb="2" eb="3">
      <t>トク</t>
    </rPh>
    <rPh sb="3" eb="4">
      <t>チ</t>
    </rPh>
    <rPh sb="4" eb="6">
      <t>マツヤマ</t>
    </rPh>
    <rPh sb="6" eb="7">
      <t>ヒロシ</t>
    </rPh>
    <phoneticPr fontId="27"/>
  </si>
  <si>
    <t>松山　洋</t>
    <rPh sb="0" eb="2">
      <t>マツヤマ</t>
    </rPh>
    <rPh sb="3" eb="4">
      <t>ヒロシ</t>
    </rPh>
    <phoneticPr fontId="27"/>
  </si>
  <si>
    <t>特定寄附金</t>
  </si>
  <si>
    <t>18特地高橋洋国土地理</t>
  </si>
  <si>
    <t>080</t>
  </si>
  <si>
    <t>18特地小林淳</t>
  </si>
  <si>
    <r>
      <t>2</t>
    </r>
    <r>
      <rPr>
        <sz val="11"/>
        <color theme="1"/>
        <rFont val="ＭＳ Ｐゴシック"/>
        <family val="2"/>
        <charset val="128"/>
        <scheme val="minor"/>
      </rPr>
      <t>9</t>
    </r>
    <r>
      <rPr>
        <sz val="11"/>
        <color theme="1"/>
        <rFont val="ＭＳ Ｐゴシック"/>
        <family val="2"/>
        <charset val="128"/>
        <scheme val="minor"/>
      </rPr>
      <t>特地川東住友</t>
    </r>
    <rPh sb="4" eb="6">
      <t>カワヒガシ</t>
    </rPh>
    <rPh sb="6" eb="8">
      <t>スミトモ</t>
    </rPh>
    <phoneticPr fontId="27"/>
  </si>
  <si>
    <r>
      <t>2</t>
    </r>
    <r>
      <rPr>
        <sz val="11"/>
        <color theme="1"/>
        <rFont val="ＭＳ Ｐゴシック"/>
        <family val="2"/>
        <charset val="128"/>
        <scheme val="minor"/>
      </rPr>
      <t>9/11/16</t>
    </r>
    <r>
      <rPr>
        <sz val="11"/>
        <color theme="1"/>
        <rFont val="ＭＳ Ｐゴシック"/>
        <family val="2"/>
        <charset val="128"/>
        <scheme val="minor"/>
      </rPr>
      <t>-繰越可</t>
    </r>
    <rPh sb="9" eb="11">
      <t>クリコシ</t>
    </rPh>
    <rPh sb="11" eb="12">
      <t>カ</t>
    </rPh>
    <phoneticPr fontId="27"/>
  </si>
  <si>
    <t>繰越【寄附金】地理環境学科</t>
    <rPh sb="0" eb="2">
      <t>クリコシ</t>
    </rPh>
    <rPh sb="7" eb="13">
      <t>チリ</t>
    </rPh>
    <phoneticPr fontId="27"/>
  </si>
  <si>
    <t>繰越【寄附金】地理環境学科</t>
    <rPh sb="0" eb="2">
      <t>クリコシ</t>
    </rPh>
    <rPh sb="7" eb="9">
      <t>チリ</t>
    </rPh>
    <rPh sb="9" eb="11">
      <t>カンキョウ</t>
    </rPh>
    <rPh sb="11" eb="13">
      <t>ガッカ</t>
    </rPh>
    <phoneticPr fontId="27"/>
  </si>
  <si>
    <t>繰越【地理】</t>
    <rPh sb="0" eb="2">
      <t>クリコシ</t>
    </rPh>
    <phoneticPr fontId="27"/>
  </si>
  <si>
    <t>特地川東住友</t>
  </si>
  <si>
    <t>2018/4/1-2018/11/30　★注意</t>
    <rPh sb="21" eb="23">
      <t>チュウイ</t>
    </rPh>
    <phoneticPr fontId="92"/>
  </si>
  <si>
    <t>特地泉岳樹</t>
  </si>
  <si>
    <t>2018/4/1-　繰越可</t>
    <rPh sb="10" eb="12">
      <t>クリコシ</t>
    </rPh>
    <rPh sb="12" eb="13">
      <t>カ</t>
    </rPh>
    <phoneticPr fontId="92"/>
  </si>
  <si>
    <t>特地松本淳(三上岳彦分)</t>
    <rPh sb="0" eb="1">
      <t>トク</t>
    </rPh>
    <rPh sb="1" eb="2">
      <t>チ</t>
    </rPh>
    <rPh sb="2" eb="4">
      <t>マツモト</t>
    </rPh>
    <rPh sb="4" eb="5">
      <t>ジュン</t>
    </rPh>
    <rPh sb="6" eb="8">
      <t>ミカミ</t>
    </rPh>
    <rPh sb="8" eb="9">
      <t>タケ</t>
    </rPh>
    <rPh sb="10" eb="11">
      <t>ブン</t>
    </rPh>
    <phoneticPr fontId="27"/>
  </si>
  <si>
    <t>【寄附金】都市基盤環境学科</t>
    <rPh sb="1" eb="4">
      <t>キフキン</t>
    </rPh>
    <rPh sb="5" eb="13">
      <t>キ</t>
    </rPh>
    <phoneticPr fontId="27"/>
  </si>
  <si>
    <t>【都市基盤環境学科】</t>
    <rPh sb="1" eb="9">
      <t>キ</t>
    </rPh>
    <phoneticPr fontId="27"/>
  </si>
  <si>
    <r>
      <t>1</t>
    </r>
    <r>
      <rPr>
        <sz val="11"/>
        <color theme="1"/>
        <rFont val="ＭＳ Ｐゴシック"/>
        <family val="2"/>
        <charset val="128"/>
        <scheme val="minor"/>
      </rPr>
      <t>8特都新谷哲也</t>
    </r>
    <rPh sb="3" eb="4">
      <t>ト</t>
    </rPh>
    <rPh sb="4" eb="6">
      <t>シンタニ</t>
    </rPh>
    <rPh sb="6" eb="8">
      <t>テツヤ</t>
    </rPh>
    <phoneticPr fontId="27"/>
  </si>
  <si>
    <r>
      <t>2</t>
    </r>
    <r>
      <rPr>
        <sz val="11"/>
        <color theme="1"/>
        <rFont val="ＭＳ Ｐゴシック"/>
        <family val="2"/>
        <charset val="128"/>
        <scheme val="minor"/>
      </rPr>
      <t>9/06/05-繰越可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</si>
  <si>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特都小根山裕之</t>
    </r>
    <rPh sb="3" eb="4">
      <t>ト</t>
    </rPh>
    <rPh sb="4" eb="7">
      <t>オネヤマ</t>
    </rPh>
    <rPh sb="7" eb="9">
      <t>ヒロユキ</t>
    </rPh>
    <phoneticPr fontId="27"/>
  </si>
  <si>
    <r>
      <t>2</t>
    </r>
    <r>
      <rPr>
        <sz val="11"/>
        <color theme="1"/>
        <rFont val="ＭＳ Ｐゴシック"/>
        <family val="2"/>
        <charset val="128"/>
        <scheme val="minor"/>
      </rPr>
      <t>9/10/31</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</si>
  <si>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8</t>
    </r>
    <r>
      <rPr>
        <sz val="11"/>
        <color theme="1"/>
        <rFont val="ＭＳ Ｐゴシック"/>
        <family val="2"/>
        <charset val="128"/>
        <scheme val="minor"/>
      </rPr>
      <t>特都土門剛</t>
    </r>
    <rPh sb="3" eb="4">
      <t>ト</t>
    </rPh>
    <rPh sb="4" eb="6">
      <t>ドモン</t>
    </rPh>
    <rPh sb="6" eb="7">
      <t>ツヨシ</t>
    </rPh>
    <phoneticPr fontId="27"/>
  </si>
  <si>
    <r>
      <t>2</t>
    </r>
    <r>
      <rPr>
        <sz val="11"/>
        <color theme="1"/>
        <rFont val="ＭＳ Ｐゴシック"/>
        <family val="2"/>
        <charset val="128"/>
        <scheme val="minor"/>
      </rPr>
      <t>8/04/28</t>
    </r>
    <r>
      <rPr>
        <sz val="11"/>
        <color theme="1"/>
        <rFont val="ＭＳ Ｐゴシック"/>
        <family val="2"/>
        <charset val="128"/>
        <scheme val="minor"/>
      </rPr>
      <t>-繰越可</t>
    </r>
    <rPh sb="9" eb="11">
      <t>クリコシ</t>
    </rPh>
    <rPh sb="11" eb="12">
      <t>カ</t>
    </rPh>
    <phoneticPr fontId="27"/>
  </si>
  <si>
    <t>土門剛</t>
    <rPh sb="0" eb="2">
      <t>ドモン</t>
    </rPh>
    <rPh sb="2" eb="3">
      <t>ツヨシ</t>
    </rPh>
    <phoneticPr fontId="27"/>
  </si>
  <si>
    <r>
      <t>2</t>
    </r>
    <r>
      <rPr>
        <sz val="11"/>
        <color theme="1"/>
        <rFont val="ＭＳ Ｐゴシック"/>
        <family val="2"/>
        <charset val="128"/>
        <scheme val="minor"/>
      </rPr>
      <t>9</t>
    </r>
    <r>
      <rPr>
        <sz val="11"/>
        <color theme="1"/>
        <rFont val="ＭＳ Ｐゴシック"/>
        <family val="2"/>
        <charset val="128"/>
        <scheme val="minor"/>
      </rPr>
      <t>特都西村和夫</t>
    </r>
    <rPh sb="3" eb="4">
      <t>ト</t>
    </rPh>
    <rPh sb="4" eb="6">
      <t>ニシムラ</t>
    </rPh>
    <rPh sb="6" eb="8">
      <t>カズオ</t>
    </rPh>
    <phoneticPr fontId="27"/>
  </si>
  <si>
    <r>
      <t>2</t>
    </r>
    <r>
      <rPr>
        <sz val="11"/>
        <color theme="1"/>
        <rFont val="ＭＳ Ｐゴシック"/>
        <family val="2"/>
        <charset val="128"/>
        <scheme val="minor"/>
      </rPr>
      <t>9/06/30</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</si>
  <si>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特都荒井康裕</t>
    </r>
    <rPh sb="3" eb="4">
      <t>ト</t>
    </rPh>
    <rPh sb="4" eb="6">
      <t>アライ</t>
    </rPh>
    <rPh sb="6" eb="7">
      <t>ヤス</t>
    </rPh>
    <rPh sb="7" eb="8">
      <t>ユウ</t>
    </rPh>
    <phoneticPr fontId="27"/>
  </si>
  <si>
    <r>
      <t>3</t>
    </r>
    <r>
      <rPr>
        <sz val="11"/>
        <color theme="1"/>
        <rFont val="ＭＳ Ｐゴシック"/>
        <family val="2"/>
        <charset val="128"/>
        <scheme val="minor"/>
      </rPr>
      <t>0/02/28</t>
    </r>
    <r>
      <rPr>
        <sz val="11"/>
        <color theme="1"/>
        <rFont val="ＭＳ Ｐゴシック"/>
        <family val="2"/>
        <charset val="128"/>
        <scheme val="minor"/>
      </rPr>
      <t>-繰越可</t>
    </r>
    <rPh sb="9" eb="11">
      <t>クリコシ</t>
    </rPh>
    <rPh sb="11" eb="12">
      <t>カ</t>
    </rPh>
    <phoneticPr fontId="27"/>
  </si>
  <si>
    <t>荒井康裕</t>
    <rPh sb="0" eb="2">
      <t>アライ</t>
    </rPh>
    <rPh sb="2" eb="3">
      <t>ヤス</t>
    </rPh>
    <rPh sb="3" eb="4">
      <t>ユウ</t>
    </rPh>
    <phoneticPr fontId="27"/>
  </si>
  <si>
    <r>
      <t>2</t>
    </r>
    <r>
      <rPr>
        <sz val="11"/>
        <color theme="1"/>
        <rFont val="ＭＳ Ｐゴシック"/>
        <family val="2"/>
        <charset val="128"/>
        <scheme val="minor"/>
      </rPr>
      <t>8</t>
    </r>
    <r>
      <rPr>
        <sz val="11"/>
        <color theme="1"/>
        <rFont val="ＭＳ Ｐゴシック"/>
        <family val="2"/>
        <charset val="128"/>
        <scheme val="minor"/>
      </rPr>
      <t>特都石倉智樹日本港湾</t>
    </r>
    <rPh sb="3" eb="4">
      <t>ト</t>
    </rPh>
    <rPh sb="4" eb="6">
      <t>イシクラ</t>
    </rPh>
    <rPh sb="6" eb="8">
      <t>トモキ</t>
    </rPh>
    <rPh sb="8" eb="10">
      <t>ニホン</t>
    </rPh>
    <rPh sb="10" eb="12">
      <t>コウワン</t>
    </rPh>
    <phoneticPr fontId="27"/>
  </si>
  <si>
    <r>
      <t>28/</t>
    </r>
    <r>
      <rPr>
        <sz val="11"/>
        <color theme="1"/>
        <rFont val="ＭＳ Ｐゴシック"/>
        <family val="2"/>
        <charset val="128"/>
        <scheme val="minor"/>
      </rPr>
      <t>12/09</t>
    </r>
    <r>
      <rPr>
        <sz val="11"/>
        <color theme="1"/>
        <rFont val="ＭＳ Ｐゴシック"/>
        <family val="2"/>
        <charset val="128"/>
        <scheme val="minor"/>
      </rPr>
      <t>-繰越可</t>
    </r>
    <rPh sb="9" eb="11">
      <t>クリコシ</t>
    </rPh>
    <rPh sb="11" eb="12">
      <t>カ</t>
    </rPh>
    <phoneticPr fontId="27"/>
  </si>
  <si>
    <t>石倉智樹</t>
    <rPh sb="0" eb="2">
      <t>イシクラ</t>
    </rPh>
    <rPh sb="2" eb="4">
      <t>トモキ</t>
    </rPh>
    <phoneticPr fontId="27"/>
  </si>
  <si>
    <r>
      <t>2</t>
    </r>
    <r>
      <rPr>
        <sz val="11"/>
        <color theme="1"/>
        <rFont val="ＭＳ Ｐゴシック"/>
        <family val="2"/>
        <charset val="128"/>
        <scheme val="minor"/>
      </rPr>
      <t>8</t>
    </r>
    <r>
      <rPr>
        <sz val="11"/>
        <color theme="1"/>
        <rFont val="ＭＳ Ｐゴシック"/>
        <family val="2"/>
        <charset val="128"/>
        <scheme val="minor"/>
      </rPr>
      <t>特都福島慶太郎</t>
    </r>
    <rPh sb="3" eb="4">
      <t>ト</t>
    </rPh>
    <rPh sb="4" eb="6">
      <t>フクシマ</t>
    </rPh>
    <rPh sb="6" eb="9">
      <t>ケイタロウ</t>
    </rPh>
    <phoneticPr fontId="27"/>
  </si>
  <si>
    <r>
      <t>28</t>
    </r>
    <r>
      <rPr>
        <sz val="11"/>
        <color theme="1"/>
        <rFont val="ＭＳ Ｐゴシック"/>
        <family val="2"/>
        <charset val="128"/>
        <scheme val="minor"/>
      </rPr>
      <t>/</t>
    </r>
    <r>
      <rPr>
        <sz val="11"/>
        <color theme="1"/>
        <rFont val="ＭＳ Ｐゴシック"/>
        <family val="2"/>
        <charset val="128"/>
        <scheme val="minor"/>
      </rPr>
      <t>09/30</t>
    </r>
    <r>
      <rPr>
        <sz val="11"/>
        <color theme="1"/>
        <rFont val="ＭＳ Ｐゴシック"/>
        <family val="2"/>
        <charset val="128"/>
        <scheme val="minor"/>
      </rPr>
      <t>-繰越可</t>
    </r>
    <rPh sb="9" eb="11">
      <t>クリコシ</t>
    </rPh>
    <rPh sb="11" eb="12">
      <t>カ</t>
    </rPh>
    <phoneticPr fontId="27"/>
  </si>
  <si>
    <t>福島慶太郎</t>
    <rPh sb="0" eb="2">
      <t>フクシマ</t>
    </rPh>
    <rPh sb="2" eb="5">
      <t>ケイタロウ</t>
    </rPh>
    <phoneticPr fontId="27"/>
  </si>
  <si>
    <t>18特都大野上田記念</t>
  </si>
  <si>
    <t>砂金伸治</t>
    <rPh sb="0" eb="2">
      <t>イサゴ</t>
    </rPh>
    <rPh sb="2" eb="4">
      <t>ノブハル</t>
    </rPh>
    <phoneticPr fontId="27"/>
  </si>
  <si>
    <t>18特都小泉明水道技術</t>
    <rPh sb="7" eb="9">
      <t>スイドウ</t>
    </rPh>
    <rPh sb="9" eb="11">
      <t>ギジュツ</t>
    </rPh>
    <phoneticPr fontId="27"/>
  </si>
  <si>
    <t>2018/7/31-2019/3/31</t>
  </si>
  <si>
    <t>18特都荒井康裕水道技術</t>
    <rPh sb="2" eb="3">
      <t>トク</t>
    </rPh>
    <rPh sb="3" eb="4">
      <t>ミヤコ</t>
    </rPh>
    <rPh sb="4" eb="6">
      <t>アライ</t>
    </rPh>
    <rPh sb="6" eb="8">
      <t>ヤスヒロ</t>
    </rPh>
    <rPh sb="8" eb="10">
      <t>スイドウ</t>
    </rPh>
    <rPh sb="10" eb="12">
      <t>ギジュツ</t>
    </rPh>
    <phoneticPr fontId="27"/>
  </si>
  <si>
    <r>
      <t>1</t>
    </r>
    <r>
      <rPr>
        <sz val="11"/>
        <color theme="1"/>
        <rFont val="ＭＳ Ｐゴシック"/>
        <family val="2"/>
        <charset val="128"/>
        <scheme val="minor"/>
      </rPr>
      <t>8特都中村一史</t>
    </r>
    <rPh sb="2" eb="3">
      <t>トク</t>
    </rPh>
    <rPh sb="3" eb="4">
      <t>ト</t>
    </rPh>
    <rPh sb="4" eb="6">
      <t>ナカムラ</t>
    </rPh>
    <rPh sb="6" eb="8">
      <t>カズシ</t>
    </rPh>
    <phoneticPr fontId="27"/>
  </si>
  <si>
    <t>18特都大野健太郎</t>
    <rPh sb="6" eb="9">
      <t>ケンタロウ</t>
    </rPh>
    <phoneticPr fontId="27"/>
  </si>
  <si>
    <r>
      <t>18</t>
    </r>
    <r>
      <rPr>
        <sz val="11"/>
        <color theme="1"/>
        <rFont val="ＭＳ Ｐゴシック"/>
        <family val="2"/>
        <charset val="128"/>
        <scheme val="minor"/>
      </rPr>
      <t>特都宇治公隆</t>
    </r>
    <rPh sb="2" eb="3">
      <t>トク</t>
    </rPh>
    <rPh sb="3" eb="4">
      <t>ト</t>
    </rPh>
    <rPh sb="4" eb="6">
      <t>ウジ</t>
    </rPh>
    <rPh sb="6" eb="7">
      <t>コウ</t>
    </rPh>
    <rPh sb="7" eb="8">
      <t>タカシ</t>
    </rPh>
    <phoneticPr fontId="27"/>
  </si>
  <si>
    <r>
      <t>2018</t>
    </r>
    <r>
      <rPr>
        <sz val="11"/>
        <color theme="1"/>
        <rFont val="ＭＳ Ｐゴシック"/>
        <family val="2"/>
        <charset val="128"/>
        <scheme val="minor"/>
      </rPr>
      <t>/8/22-2019/3/31 繰越可</t>
    </r>
    <rPh sb="20" eb="22">
      <t>クリコシ</t>
    </rPh>
    <rPh sb="22" eb="23">
      <t>カ</t>
    </rPh>
    <phoneticPr fontId="27"/>
  </si>
  <si>
    <t>18特都横山勝英</t>
    <rPh sb="3" eb="4">
      <t>ト</t>
    </rPh>
    <rPh sb="4" eb="6">
      <t>ヨコヤマ</t>
    </rPh>
    <rPh sb="6" eb="8">
      <t>カツヒデ</t>
    </rPh>
    <phoneticPr fontId="27"/>
  </si>
  <si>
    <t>30300</t>
  </si>
  <si>
    <r>
      <t>2018</t>
    </r>
    <r>
      <rPr>
        <sz val="11"/>
        <color theme="1"/>
        <rFont val="ＭＳ Ｐゴシック"/>
        <family val="2"/>
        <charset val="128"/>
        <scheme val="minor"/>
      </rPr>
      <t>/9/18-2019/3/31 繰越可</t>
    </r>
    <rPh sb="20" eb="22">
      <t>クリコシ</t>
    </rPh>
    <rPh sb="22" eb="23">
      <t>カ</t>
    </rPh>
    <phoneticPr fontId="27"/>
  </si>
  <si>
    <t>18特都村越潤</t>
    <rPh sb="3" eb="4">
      <t>ト</t>
    </rPh>
    <rPh sb="4" eb="6">
      <t>ムラコシ</t>
    </rPh>
    <rPh sb="6" eb="7">
      <t>ジュン</t>
    </rPh>
    <phoneticPr fontId="27"/>
  </si>
  <si>
    <t>2018/10/25-2019/3/31 繰越可</t>
    <rPh sb="21" eb="23">
      <t>クリコシ</t>
    </rPh>
    <rPh sb="23" eb="24">
      <t>カ</t>
    </rPh>
    <phoneticPr fontId="27"/>
  </si>
  <si>
    <t>18特都上野敦</t>
    <rPh sb="3" eb="4">
      <t>ト</t>
    </rPh>
    <rPh sb="4" eb="6">
      <t>ウエノ</t>
    </rPh>
    <rPh sb="6" eb="7">
      <t>アツシ</t>
    </rPh>
    <phoneticPr fontId="27"/>
  </si>
  <si>
    <t>2018/12/13-繰越可</t>
    <rPh sb="11" eb="13">
      <t>クリコシ</t>
    </rPh>
    <rPh sb="13" eb="14">
      <t>カ</t>
    </rPh>
    <phoneticPr fontId="27"/>
  </si>
  <si>
    <t>繰越【寄附金】都市基盤環境学科</t>
    <rPh sb="0" eb="2">
      <t>クリコシ</t>
    </rPh>
    <rPh sb="3" eb="6">
      <t>キフキン</t>
    </rPh>
    <rPh sb="7" eb="15">
      <t>キ</t>
    </rPh>
    <phoneticPr fontId="27"/>
  </si>
  <si>
    <t>繰越【都市基盤環境学科】</t>
    <rPh sb="0" eb="2">
      <t>クリコシ</t>
    </rPh>
    <rPh sb="3" eb="11">
      <t>キ</t>
    </rPh>
    <phoneticPr fontId="27"/>
  </si>
  <si>
    <t>特都宇治公隆</t>
  </si>
  <si>
    <t>2018/4/1-　繰越可</t>
    <rPh sb="10" eb="12">
      <t>クリコシ</t>
    </rPh>
    <rPh sb="12" eb="13">
      <t>カ</t>
    </rPh>
    <phoneticPr fontId="94"/>
  </si>
  <si>
    <t>特都村越潤首都高速</t>
  </si>
  <si>
    <t>特都横山勝英</t>
  </si>
  <si>
    <t>特都河村明</t>
  </si>
  <si>
    <t>特都岸祐介</t>
  </si>
  <si>
    <t>特都吉嶺充俊</t>
  </si>
  <si>
    <t>特都荒井康裕</t>
  </si>
  <si>
    <t>特都小根山裕之</t>
  </si>
  <si>
    <t>特都小泉明</t>
  </si>
  <si>
    <t>特都村越潤日本鉄鋼連盟</t>
  </si>
  <si>
    <t>特都小田義也</t>
  </si>
  <si>
    <t>特都村越潤</t>
  </si>
  <si>
    <t>特都上野敦</t>
  </si>
  <si>
    <t>特都新谷哲也</t>
  </si>
  <si>
    <t>特都砂金伸治</t>
    <rPh sb="2" eb="4">
      <t>イサゴ</t>
    </rPh>
    <phoneticPr fontId="95"/>
  </si>
  <si>
    <t>砂金伸治</t>
    <rPh sb="0" eb="2">
      <t>イサゴ</t>
    </rPh>
    <phoneticPr fontId="95"/>
  </si>
  <si>
    <t>特都石倉智樹</t>
  </si>
  <si>
    <t>特都中村一史</t>
  </si>
  <si>
    <t>特都天口英雄</t>
  </si>
  <si>
    <t>特都土門剛</t>
  </si>
  <si>
    <t>【寄附金】建築学科</t>
    <rPh sb="1" eb="4">
      <t>キフキン</t>
    </rPh>
    <rPh sb="5" eb="9">
      <t>ケ</t>
    </rPh>
    <phoneticPr fontId="27"/>
  </si>
  <si>
    <t>【建築学科】</t>
    <rPh sb="1" eb="5">
      <t>ケ</t>
    </rPh>
    <phoneticPr fontId="27"/>
  </si>
  <si>
    <t>27特建高木次郎</t>
    <rPh sb="3" eb="4">
      <t>ケン</t>
    </rPh>
    <rPh sb="4" eb="6">
      <t>タカギ</t>
    </rPh>
    <rPh sb="6" eb="8">
      <t>ジロウ</t>
    </rPh>
    <phoneticPr fontId="27"/>
  </si>
  <si>
    <t>27/06/30-繰越可</t>
    <rPh sb="9" eb="11">
      <t>クリコシ</t>
    </rPh>
    <rPh sb="11" eb="12">
      <t>カ</t>
    </rPh>
    <phoneticPr fontId="27"/>
  </si>
  <si>
    <t>28特建権藤智之</t>
    <rPh sb="3" eb="4">
      <t>ケン</t>
    </rPh>
    <rPh sb="4" eb="6">
      <t>ゴンドウ</t>
    </rPh>
    <rPh sb="6" eb="8">
      <t>トモユキ</t>
    </rPh>
    <phoneticPr fontId="27"/>
  </si>
  <si>
    <t>28/09/12-繰越可</t>
    <rPh sb="9" eb="11">
      <t>クリコシ</t>
    </rPh>
    <rPh sb="11" eb="12">
      <t>カ</t>
    </rPh>
    <phoneticPr fontId="27"/>
  </si>
  <si>
    <t>権藤智之</t>
    <rPh sb="0" eb="2">
      <t>ゴンドウ</t>
    </rPh>
    <rPh sb="2" eb="4">
      <t>トモユキ</t>
    </rPh>
    <phoneticPr fontId="27"/>
  </si>
  <si>
    <r>
      <t>2</t>
    </r>
    <r>
      <rPr>
        <sz val="11"/>
        <color theme="1"/>
        <rFont val="ＭＳ Ｐゴシック"/>
        <family val="2"/>
        <charset val="128"/>
        <scheme val="minor"/>
      </rPr>
      <t>9</t>
    </r>
    <r>
      <rPr>
        <sz val="11"/>
        <color theme="1"/>
        <rFont val="ＭＳ Ｐゴシック"/>
        <family val="2"/>
        <charset val="128"/>
        <scheme val="minor"/>
      </rPr>
      <t>特建橘髙義典</t>
    </r>
    <rPh sb="3" eb="4">
      <t>ケン</t>
    </rPh>
    <rPh sb="4" eb="6">
      <t>キッタカ</t>
    </rPh>
    <rPh sb="6" eb="8">
      <t>ヨシノリ</t>
    </rPh>
    <phoneticPr fontId="27"/>
  </si>
  <si>
    <r>
      <t>2</t>
    </r>
    <r>
      <rPr>
        <sz val="11"/>
        <color theme="1"/>
        <rFont val="ＭＳ Ｐゴシック"/>
        <family val="2"/>
        <charset val="128"/>
        <scheme val="minor"/>
      </rPr>
      <t>9/12/29</t>
    </r>
    <r>
      <rPr>
        <sz val="11"/>
        <color theme="1"/>
        <rFont val="ＭＳ Ｐゴシック"/>
        <family val="2"/>
        <charset val="128"/>
        <scheme val="minor"/>
      </rPr>
      <t>-繰越可</t>
    </r>
    <rPh sb="9" eb="11">
      <t>クリコシ</t>
    </rPh>
    <rPh sb="11" eb="12">
      <t>カ</t>
    </rPh>
    <phoneticPr fontId="27"/>
  </si>
  <si>
    <t>29特建永田明寛</t>
    <rPh sb="3" eb="4">
      <t>ケン</t>
    </rPh>
    <rPh sb="4" eb="6">
      <t>ナガタ</t>
    </rPh>
    <rPh sb="6" eb="7">
      <t>ア</t>
    </rPh>
    <phoneticPr fontId="27"/>
  </si>
  <si>
    <r>
      <rPr>
        <sz val="11"/>
        <color theme="1"/>
        <rFont val="ＭＳ Ｐゴシック"/>
        <family val="2"/>
        <charset val="128"/>
        <scheme val="minor"/>
      </rPr>
      <t>29/12/14</t>
    </r>
    <r>
      <rPr>
        <sz val="11"/>
        <color theme="1"/>
        <rFont val="ＭＳ Ｐゴシック"/>
        <family val="2"/>
        <charset val="128"/>
        <scheme val="minor"/>
      </rPr>
      <t>-繰越可</t>
    </r>
    <rPh sb="9" eb="11">
      <t>クリコシ</t>
    </rPh>
    <rPh sb="11" eb="12">
      <t>カ</t>
    </rPh>
    <phoneticPr fontId="27"/>
  </si>
  <si>
    <t>永田明寛</t>
    <rPh sb="0" eb="2">
      <t>ナガタ</t>
    </rPh>
    <rPh sb="2" eb="3">
      <t>アキラ</t>
    </rPh>
    <rPh sb="3" eb="4">
      <t>ヒロシ</t>
    </rPh>
    <phoneticPr fontId="27"/>
  </si>
  <si>
    <r>
      <t>28</t>
    </r>
    <r>
      <rPr>
        <sz val="11"/>
        <color theme="1"/>
        <rFont val="ＭＳ Ｐゴシック"/>
        <family val="2"/>
        <charset val="128"/>
        <scheme val="minor"/>
      </rPr>
      <t>特建熊倉永子能村</t>
    </r>
    <rPh sb="3" eb="4">
      <t>ケン</t>
    </rPh>
    <rPh sb="4" eb="6">
      <t>クマクラ</t>
    </rPh>
    <rPh sb="6" eb="8">
      <t>エイコ</t>
    </rPh>
    <rPh sb="8" eb="10">
      <t>ノムラ</t>
    </rPh>
    <phoneticPr fontId="27"/>
  </si>
  <si>
    <r>
      <t>2</t>
    </r>
    <r>
      <rPr>
        <sz val="11"/>
        <color theme="1"/>
        <rFont val="ＭＳ Ｐゴシック"/>
        <family val="2"/>
        <charset val="128"/>
        <scheme val="minor"/>
      </rPr>
      <t>9/02/22</t>
    </r>
    <r>
      <rPr>
        <sz val="11"/>
        <color theme="1"/>
        <rFont val="ＭＳ Ｐゴシック"/>
        <family val="2"/>
        <charset val="128"/>
        <scheme val="minor"/>
      </rPr>
      <t>-繰越可</t>
    </r>
    <rPh sb="9" eb="11">
      <t>クリコシ</t>
    </rPh>
    <rPh sb="11" eb="12">
      <t>カ</t>
    </rPh>
    <phoneticPr fontId="27"/>
  </si>
  <si>
    <t>28特建佐々木留美子</t>
    <rPh sb="4" eb="7">
      <t>ササキ</t>
    </rPh>
    <rPh sb="7" eb="10">
      <t>ルミコ</t>
    </rPh>
    <phoneticPr fontId="27"/>
  </si>
  <si>
    <r>
      <t>2</t>
    </r>
    <r>
      <rPr>
        <sz val="11"/>
        <color theme="1"/>
        <rFont val="ＭＳ Ｐゴシック"/>
        <family val="2"/>
        <charset val="128"/>
        <scheme val="minor"/>
      </rPr>
      <t>8/12/08</t>
    </r>
    <r>
      <rPr>
        <sz val="11"/>
        <color theme="1"/>
        <rFont val="ＭＳ Ｐゴシック"/>
        <family val="2"/>
        <charset val="128"/>
        <scheme val="minor"/>
      </rPr>
      <t>-繰越可</t>
    </r>
    <rPh sb="9" eb="11">
      <t>クリコシ</t>
    </rPh>
    <rPh sb="11" eb="12">
      <t>カ</t>
    </rPh>
    <phoneticPr fontId="27"/>
  </si>
  <si>
    <t>佐々木留美子</t>
    <rPh sb="0" eb="3">
      <t>ササキ</t>
    </rPh>
    <rPh sb="3" eb="6">
      <t>ルミコ</t>
    </rPh>
    <phoneticPr fontId="27"/>
  </si>
  <si>
    <r>
      <t>2</t>
    </r>
    <r>
      <rPr>
        <sz val="11"/>
        <color theme="1"/>
        <rFont val="ＭＳ Ｐゴシック"/>
        <family val="2"/>
        <charset val="128"/>
        <scheme val="minor"/>
      </rPr>
      <t>9</t>
    </r>
    <r>
      <rPr>
        <sz val="11"/>
        <color theme="1"/>
        <rFont val="ＭＳ Ｐゴシック"/>
        <family val="2"/>
        <charset val="128"/>
        <scheme val="minor"/>
      </rPr>
      <t>特建國枝陽一郎</t>
    </r>
    <rPh sb="3" eb="4">
      <t>ケン</t>
    </rPh>
    <rPh sb="4" eb="6">
      <t>クニエダ</t>
    </rPh>
    <rPh sb="6" eb="9">
      <t>ヨウイチロウ</t>
    </rPh>
    <phoneticPr fontId="27"/>
  </si>
  <si>
    <r>
      <t>2</t>
    </r>
    <r>
      <rPr>
        <sz val="11"/>
        <color theme="1"/>
        <rFont val="ＭＳ Ｐゴシック"/>
        <family val="2"/>
        <charset val="128"/>
        <scheme val="minor"/>
      </rPr>
      <t>9/06/15</t>
    </r>
    <r>
      <rPr>
        <sz val="11"/>
        <color theme="1"/>
        <rFont val="ＭＳ Ｐゴシック"/>
        <family val="2"/>
        <charset val="128"/>
        <scheme val="minor"/>
      </rPr>
      <t>-繰越可</t>
    </r>
    <rPh sb="9" eb="11">
      <t>クリコシ</t>
    </rPh>
    <rPh sb="11" eb="12">
      <t>カ</t>
    </rPh>
    <phoneticPr fontId="27"/>
  </si>
  <si>
    <t>國枝陽一郎</t>
    <rPh sb="0" eb="2">
      <t>クニエダ</t>
    </rPh>
    <rPh sb="2" eb="5">
      <t>ヨウイチロウ</t>
    </rPh>
    <phoneticPr fontId="27"/>
  </si>
  <si>
    <t>18特建須永住総研</t>
    <rPh sb="3" eb="4">
      <t>ケン</t>
    </rPh>
    <rPh sb="4" eb="6">
      <t>スナガ</t>
    </rPh>
    <rPh sb="6" eb="7">
      <t>ジュウ</t>
    </rPh>
    <rPh sb="7" eb="9">
      <t>ソウケン</t>
    </rPh>
    <phoneticPr fontId="27"/>
  </si>
  <si>
    <t>2018/4/1-2018/10/31★注意</t>
    <rPh sb="20" eb="22">
      <t>チュウイ</t>
    </rPh>
    <phoneticPr fontId="27"/>
  </si>
  <si>
    <t>須永修通</t>
    <rPh sb="0" eb="2">
      <t>スナガ</t>
    </rPh>
    <rPh sb="2" eb="4">
      <t>オサミチ</t>
    </rPh>
    <phoneticPr fontId="27"/>
  </si>
  <si>
    <r>
      <t>18</t>
    </r>
    <r>
      <rPr>
        <sz val="11"/>
        <color theme="1"/>
        <rFont val="ＭＳ Ｐゴシック"/>
        <family val="2"/>
        <charset val="128"/>
        <scheme val="minor"/>
      </rPr>
      <t>特建一ノ瀬雅之</t>
    </r>
    <rPh sb="3" eb="4">
      <t>ケン</t>
    </rPh>
    <rPh sb="4" eb="5">
      <t>イチ</t>
    </rPh>
    <rPh sb="6" eb="7">
      <t>セ</t>
    </rPh>
    <rPh sb="7" eb="9">
      <t>マサユキ</t>
    </rPh>
    <phoneticPr fontId="27"/>
  </si>
  <si>
    <r>
      <t>2018/08/31</t>
    </r>
    <r>
      <rPr>
        <sz val="11"/>
        <color theme="1"/>
        <rFont val="ＭＳ Ｐゴシック"/>
        <family val="2"/>
        <charset val="128"/>
        <scheme val="minor"/>
      </rPr>
      <t>-繰越可</t>
    </r>
    <rPh sb="11" eb="13">
      <t>クリコシ</t>
    </rPh>
    <rPh sb="13" eb="14">
      <t>カ</t>
    </rPh>
    <phoneticPr fontId="27"/>
  </si>
  <si>
    <r>
      <t>18</t>
    </r>
    <r>
      <rPr>
        <sz val="11"/>
        <color theme="1"/>
        <rFont val="ＭＳ Ｐゴシック"/>
        <family val="2"/>
        <charset val="128"/>
        <scheme val="minor"/>
      </rPr>
      <t>特建北山和宏</t>
    </r>
    <rPh sb="3" eb="4">
      <t>ケン</t>
    </rPh>
    <rPh sb="4" eb="6">
      <t>キタヤマ</t>
    </rPh>
    <rPh sb="6" eb="8">
      <t>カズヒロ</t>
    </rPh>
    <phoneticPr fontId="27"/>
  </si>
  <si>
    <r>
      <t>1</t>
    </r>
    <r>
      <rPr>
        <sz val="11"/>
        <color theme="1"/>
        <rFont val="ＭＳ Ｐゴシック"/>
        <family val="2"/>
        <charset val="128"/>
        <scheme val="minor"/>
      </rPr>
      <t>8特建多幾山法子</t>
    </r>
    <rPh sb="3" eb="4">
      <t>ケン</t>
    </rPh>
    <rPh sb="4" eb="5">
      <t>タ</t>
    </rPh>
    <rPh sb="5" eb="6">
      <t>キ</t>
    </rPh>
    <rPh sb="6" eb="7">
      <t>ヤマ</t>
    </rPh>
    <rPh sb="7" eb="9">
      <t>ノリコ</t>
    </rPh>
    <phoneticPr fontId="27"/>
  </si>
  <si>
    <r>
      <t>2018/9/14-2019/3/3</t>
    </r>
    <r>
      <rPr>
        <sz val="11"/>
        <color theme="1"/>
        <rFont val="ＭＳ Ｐゴシック"/>
        <family val="2"/>
        <charset val="128"/>
        <scheme val="minor"/>
      </rPr>
      <t>1繰越可</t>
    </r>
    <rPh sb="19" eb="21">
      <t>クリコシ</t>
    </rPh>
    <rPh sb="21" eb="22">
      <t>カ</t>
    </rPh>
    <phoneticPr fontId="27"/>
  </si>
  <si>
    <t>18特建國枝全国解体</t>
    <rPh sb="3" eb="4">
      <t>ケン</t>
    </rPh>
    <rPh sb="4" eb="6">
      <t>クニエダ</t>
    </rPh>
    <rPh sb="6" eb="8">
      <t>ゼンコク</t>
    </rPh>
    <rPh sb="8" eb="10">
      <t>カイタイ</t>
    </rPh>
    <phoneticPr fontId="27"/>
  </si>
  <si>
    <t>18特建高木次郎</t>
    <rPh sb="3" eb="4">
      <t>ケン</t>
    </rPh>
    <rPh sb="4" eb="6">
      <t>タカギ</t>
    </rPh>
    <rPh sb="6" eb="8">
      <t>ジロウ</t>
    </rPh>
    <phoneticPr fontId="27"/>
  </si>
  <si>
    <t>2018/11/30-繰越可</t>
    <rPh sb="11" eb="13">
      <t>クリコシ</t>
    </rPh>
    <rPh sb="13" eb="14">
      <t>カ</t>
    </rPh>
    <phoneticPr fontId="27"/>
  </si>
  <si>
    <t>繰越【寄附金】建築学科</t>
    <rPh sb="7" eb="11">
      <t>ケ</t>
    </rPh>
    <phoneticPr fontId="27"/>
  </si>
  <si>
    <t>繰越【寄附金】建築都市・都市ｼｽﾃﾑ</t>
    <rPh sb="12" eb="14">
      <t>トシ</t>
    </rPh>
    <phoneticPr fontId="27"/>
  </si>
  <si>
    <t>繰越【建築都市】</t>
    <rPh sb="3" eb="5">
      <t>ケンチク</t>
    </rPh>
    <rPh sb="5" eb="7">
      <t>トシ</t>
    </rPh>
    <phoneticPr fontId="27"/>
  </si>
  <si>
    <t>繰越特定寄附金</t>
    <rPh sb="0" eb="2">
      <t>クリコシ</t>
    </rPh>
    <rPh sb="2" eb="4">
      <t>トクテイ</t>
    </rPh>
    <rPh sb="4" eb="7">
      <t>キフキン</t>
    </rPh>
    <phoneticPr fontId="27"/>
  </si>
  <si>
    <t>特建一ノ瀬雅之</t>
  </si>
  <si>
    <t>特建永田明寛</t>
  </si>
  <si>
    <t>特建國枝陽一郎</t>
  </si>
  <si>
    <t>特建角田誠</t>
  </si>
  <si>
    <t>特建須永住総研</t>
  </si>
  <si>
    <r>
      <t>2018/4/1-2018/10/3</t>
    </r>
    <r>
      <rPr>
        <sz val="11"/>
        <color theme="1"/>
        <rFont val="ＭＳ Ｐゴシック"/>
        <family val="2"/>
        <charset val="128"/>
        <scheme val="minor"/>
      </rPr>
      <t>1</t>
    </r>
    <r>
      <rPr>
        <sz val="11"/>
        <color theme="1"/>
        <rFont val="ＭＳ Ｐゴシック"/>
        <family val="2"/>
        <charset val="128"/>
        <scheme val="minor"/>
      </rPr>
      <t>　★注意</t>
    </r>
    <rPh sb="21" eb="23">
      <t>チュウイ</t>
    </rPh>
    <phoneticPr fontId="94"/>
  </si>
  <si>
    <t>特建橘髙義典</t>
  </si>
  <si>
    <t>特建高木次郎</t>
  </si>
  <si>
    <t>特建山村一繁</t>
  </si>
  <si>
    <t>特建山田幸正</t>
  </si>
  <si>
    <t>特建小泉雅生</t>
  </si>
  <si>
    <t>特建小林克弘</t>
  </si>
  <si>
    <t>特建松本真澄</t>
  </si>
  <si>
    <t>特建上野淳</t>
  </si>
  <si>
    <t>特建多幾山法子</t>
  </si>
  <si>
    <t>特建北山和宏</t>
  </si>
  <si>
    <t>特建佐々木留美子</t>
  </si>
  <si>
    <t>特建熊倉永子能村</t>
  </si>
  <si>
    <t>2018/4/1-2019/2/22</t>
  </si>
  <si>
    <t>【特定研究寄附金財源費】環境応用化学科</t>
    <rPh sb="12" eb="19">
      <t>オウ</t>
    </rPh>
    <phoneticPr fontId="27"/>
  </si>
  <si>
    <t>【寄附金】環境応用化学科</t>
    <rPh sb="5" eb="12">
      <t>オウ</t>
    </rPh>
    <phoneticPr fontId="27"/>
  </si>
  <si>
    <t>【環境応用化学科】</t>
    <rPh sb="1" eb="3">
      <t>カンキョウ</t>
    </rPh>
    <rPh sb="3" eb="5">
      <t>オウヨウ</t>
    </rPh>
    <rPh sb="5" eb="8">
      <t>カガクカ</t>
    </rPh>
    <phoneticPr fontId="27"/>
  </si>
  <si>
    <r>
      <t>2</t>
    </r>
    <r>
      <rPr>
        <sz val="11"/>
        <color theme="1"/>
        <rFont val="ＭＳ Ｐゴシック"/>
        <family val="2"/>
        <charset val="128"/>
        <scheme val="minor"/>
      </rPr>
      <t>9</t>
    </r>
    <r>
      <rPr>
        <sz val="11"/>
        <color theme="1"/>
        <rFont val="ＭＳ Ｐゴシック"/>
        <family val="2"/>
        <charset val="128"/>
        <scheme val="minor"/>
      </rPr>
      <t>特分梶原村田学術</t>
    </r>
    <rPh sb="3" eb="4">
      <t>ブン</t>
    </rPh>
    <rPh sb="4" eb="6">
      <t>カジワラ</t>
    </rPh>
    <rPh sb="6" eb="8">
      <t>ムラタ</t>
    </rPh>
    <rPh sb="8" eb="10">
      <t>ガクジュツ</t>
    </rPh>
    <phoneticPr fontId="27"/>
  </si>
  <si>
    <r>
      <t>2</t>
    </r>
    <r>
      <rPr>
        <sz val="11"/>
        <color theme="1"/>
        <rFont val="ＭＳ Ｐゴシック"/>
        <family val="2"/>
        <charset val="128"/>
        <scheme val="minor"/>
      </rPr>
      <t>9/07/31</t>
    </r>
    <r>
      <rPr>
        <sz val="11"/>
        <color theme="1"/>
        <rFont val="ＭＳ Ｐゴシック"/>
        <family val="2"/>
        <charset val="128"/>
        <scheme val="minor"/>
      </rPr>
      <t>-繰越可</t>
    </r>
    <rPh sb="9" eb="11">
      <t>クリコシ</t>
    </rPh>
    <rPh sb="11" eb="12">
      <t>カ</t>
    </rPh>
    <phoneticPr fontId="27"/>
  </si>
  <si>
    <t>18特環梶原浩一</t>
    <rPh sb="4" eb="6">
      <t>カジワラ</t>
    </rPh>
    <rPh sb="6" eb="8">
      <t>コウイチ</t>
    </rPh>
    <phoneticPr fontId="27"/>
  </si>
  <si>
    <t>嶋田哲也</t>
    <rPh sb="0" eb="2">
      <t>シマダ</t>
    </rPh>
    <rPh sb="2" eb="4">
      <t>テツヤ</t>
    </rPh>
    <phoneticPr fontId="27"/>
  </si>
  <si>
    <t>三浦大樹</t>
    <rPh sb="0" eb="2">
      <t>ミウラ</t>
    </rPh>
    <rPh sb="2" eb="4">
      <t>ダイキ</t>
    </rPh>
    <phoneticPr fontId="27"/>
  </si>
  <si>
    <t>18特環宍戸哲也</t>
    <rPh sb="4" eb="6">
      <t>シシド</t>
    </rPh>
    <rPh sb="6" eb="8">
      <t>テツヤ</t>
    </rPh>
    <phoneticPr fontId="27"/>
  </si>
  <si>
    <t>2018/7/31-繰越可</t>
    <rPh sb="10" eb="12">
      <t>クリコシ</t>
    </rPh>
    <rPh sb="12" eb="13">
      <t>カ</t>
    </rPh>
    <phoneticPr fontId="27"/>
  </si>
  <si>
    <r>
      <t>18特環</t>
    </r>
    <r>
      <rPr>
        <sz val="11"/>
        <color theme="1"/>
        <rFont val="ＭＳ Ｐゴシック"/>
        <family val="2"/>
        <charset val="128"/>
        <scheme val="minor"/>
      </rPr>
      <t>川上浩良</t>
    </r>
    <rPh sb="4" eb="6">
      <t>カワカミ</t>
    </rPh>
    <rPh sb="6" eb="8">
      <t>ヒロヨシ</t>
    </rPh>
    <phoneticPr fontId="27"/>
  </si>
  <si>
    <t>18特環柳下崇軽金属</t>
    <rPh sb="2" eb="4">
      <t>トッカン</t>
    </rPh>
    <rPh sb="4" eb="6">
      <t>ヤナギシタ</t>
    </rPh>
    <rPh sb="6" eb="7">
      <t>タカシ</t>
    </rPh>
    <phoneticPr fontId="27"/>
  </si>
  <si>
    <t>柳下崇</t>
    <rPh sb="0" eb="1">
      <t>ヤナギ</t>
    </rPh>
    <rPh sb="1" eb="2">
      <t>シタ</t>
    </rPh>
    <rPh sb="2" eb="3">
      <t>タカシ</t>
    </rPh>
    <phoneticPr fontId="27"/>
  </si>
  <si>
    <t>27特分宍戸哲也</t>
    <rPh sb="3" eb="4">
      <t>ブン</t>
    </rPh>
    <rPh sb="4" eb="6">
      <t>シシド</t>
    </rPh>
    <rPh sb="6" eb="8">
      <t>テツヤ</t>
    </rPh>
    <phoneticPr fontId="27"/>
  </si>
  <si>
    <r>
      <t>2</t>
    </r>
    <r>
      <rPr>
        <sz val="11"/>
        <color theme="1"/>
        <rFont val="ＭＳ Ｐゴシック"/>
        <family val="2"/>
        <charset val="128"/>
        <scheme val="minor"/>
      </rPr>
      <t>7</t>
    </r>
    <r>
      <rPr>
        <sz val="11"/>
        <color theme="1"/>
        <rFont val="ＭＳ Ｐゴシック"/>
        <family val="2"/>
        <charset val="128"/>
        <scheme val="minor"/>
      </rPr>
      <t>/</t>
    </r>
    <r>
      <rPr>
        <sz val="11"/>
        <color theme="1"/>
        <rFont val="ＭＳ Ｐゴシック"/>
        <family val="2"/>
        <charset val="128"/>
        <scheme val="minor"/>
      </rPr>
      <t>06</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</si>
  <si>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27特分高木慎介</t>
    <rPh sb="3" eb="4">
      <t>ブン</t>
    </rPh>
    <rPh sb="4" eb="6">
      <t>タカギ</t>
    </rPh>
    <rPh sb="6" eb="8">
      <t>シンスケ</t>
    </rPh>
    <phoneticPr fontId="27"/>
  </si>
  <si>
    <r>
      <t>2</t>
    </r>
    <r>
      <rPr>
        <sz val="11"/>
        <color theme="1"/>
        <rFont val="ＭＳ Ｐゴシック"/>
        <family val="2"/>
        <charset val="128"/>
        <scheme val="minor"/>
      </rPr>
      <t>5</t>
    </r>
    <r>
      <rPr>
        <sz val="11"/>
        <color theme="1"/>
        <rFont val="ＭＳ Ｐゴシック"/>
        <family val="2"/>
        <charset val="128"/>
        <scheme val="minor"/>
      </rPr>
      <t>/</t>
    </r>
    <r>
      <rPr>
        <sz val="11"/>
        <color theme="1"/>
        <rFont val="ＭＳ Ｐゴシック"/>
        <family val="2"/>
        <charset val="128"/>
        <scheme val="minor"/>
      </rPr>
      <t>1</t>
    </r>
    <r>
      <rPr>
        <sz val="11"/>
        <color theme="1"/>
        <rFont val="ＭＳ Ｐゴシック"/>
        <family val="2"/>
        <charset val="128"/>
        <scheme val="minor"/>
      </rPr>
      <t>0</t>
    </r>
    <r>
      <rPr>
        <sz val="11"/>
        <color theme="1"/>
        <rFont val="ＭＳ Ｐゴシック"/>
        <family val="2"/>
        <charset val="128"/>
        <scheme val="minor"/>
      </rPr>
      <t>/31</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</si>
  <si>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8</t>
    </r>
    <r>
      <rPr>
        <sz val="11"/>
        <color theme="1"/>
        <rFont val="ＭＳ Ｐゴシック"/>
        <family val="2"/>
        <charset val="128"/>
        <scheme val="minor"/>
      </rPr>
      <t>特分田中学</t>
    </r>
    <rPh sb="3" eb="4">
      <t>ブン</t>
    </rPh>
    <rPh sb="4" eb="6">
      <t>タナカ</t>
    </rPh>
    <rPh sb="6" eb="7">
      <t>マナブ</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</si>
  <si>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06</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</si>
  <si>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田中学</t>
    <rPh sb="0" eb="2">
      <t>タナカ</t>
    </rPh>
    <rPh sb="2" eb="3">
      <t>マナブ</t>
    </rPh>
    <phoneticPr fontId="27"/>
  </si>
  <si>
    <t>18特環久保高橋産業</t>
    <rPh sb="2" eb="4">
      <t>トッカン</t>
    </rPh>
    <rPh sb="4" eb="6">
      <t>クボ</t>
    </rPh>
    <rPh sb="6" eb="8">
      <t>タカハシ</t>
    </rPh>
    <rPh sb="8" eb="10">
      <t>サンギョウ</t>
    </rPh>
    <phoneticPr fontId="27"/>
  </si>
  <si>
    <r>
      <t>2</t>
    </r>
    <r>
      <rPr>
        <sz val="11"/>
        <color theme="1"/>
        <rFont val="ＭＳ Ｐゴシック"/>
        <family val="2"/>
        <charset val="128"/>
        <scheme val="minor"/>
      </rPr>
      <t>9</t>
    </r>
    <r>
      <rPr>
        <sz val="11"/>
        <color theme="1"/>
        <rFont val="ＭＳ Ｐゴシック"/>
        <family val="2"/>
        <charset val="128"/>
        <scheme val="minor"/>
      </rPr>
      <t>特分近藤光科学</t>
    </r>
    <rPh sb="3" eb="4">
      <t>ブン</t>
    </rPh>
    <rPh sb="4" eb="6">
      <t>コンドウ</t>
    </rPh>
    <rPh sb="6" eb="7">
      <t>ヒカリ</t>
    </rPh>
    <rPh sb="7" eb="9">
      <t>カガク</t>
    </rPh>
    <phoneticPr fontId="27"/>
  </si>
  <si>
    <r>
      <t>3</t>
    </r>
    <r>
      <rPr>
        <sz val="11"/>
        <color theme="1"/>
        <rFont val="ＭＳ Ｐゴシック"/>
        <family val="2"/>
        <charset val="128"/>
        <scheme val="minor"/>
      </rPr>
      <t>0/02/01</t>
    </r>
    <r>
      <rPr>
        <sz val="11"/>
        <color theme="1"/>
        <rFont val="ＭＳ Ｐゴシック"/>
        <family val="2"/>
        <charset val="128"/>
        <scheme val="minor"/>
      </rPr>
      <t>-繰越可</t>
    </r>
    <rPh sb="9" eb="11">
      <t>クリコシ</t>
    </rPh>
    <rPh sb="11" eb="12">
      <t>カ</t>
    </rPh>
    <phoneticPr fontId="27"/>
  </si>
  <si>
    <t>近藤敏彰</t>
    <rPh sb="0" eb="2">
      <t>コンドウ</t>
    </rPh>
    <rPh sb="2" eb="3">
      <t>トシ</t>
    </rPh>
    <rPh sb="3" eb="4">
      <t>アキラ</t>
    </rPh>
    <phoneticPr fontId="27"/>
  </si>
  <si>
    <r>
      <t>2</t>
    </r>
    <r>
      <rPr>
        <sz val="11"/>
        <color theme="1"/>
        <rFont val="ＭＳ Ｐゴシック"/>
        <family val="2"/>
        <charset val="128"/>
        <scheme val="minor"/>
      </rPr>
      <t>9</t>
    </r>
    <r>
      <rPr>
        <sz val="11"/>
        <color theme="1"/>
        <rFont val="ＭＳ Ｐゴシック"/>
        <family val="2"/>
        <charset val="128"/>
        <scheme val="minor"/>
      </rPr>
      <t>特分石川大輔</t>
    </r>
    <rPh sb="2" eb="3">
      <t>トク</t>
    </rPh>
    <rPh sb="3" eb="4">
      <t>ブン</t>
    </rPh>
    <rPh sb="4" eb="6">
      <t>イシカワ</t>
    </rPh>
    <rPh sb="6" eb="8">
      <t>ダイスケ</t>
    </rPh>
    <phoneticPr fontId="27"/>
  </si>
  <si>
    <r>
      <t>2</t>
    </r>
    <r>
      <rPr>
        <sz val="11"/>
        <color theme="1"/>
        <rFont val="ＭＳ Ｐゴシック"/>
        <family val="2"/>
        <charset val="128"/>
        <scheme val="minor"/>
      </rPr>
      <t>9/04/28</t>
    </r>
    <r>
      <rPr>
        <sz val="11"/>
        <color theme="1"/>
        <rFont val="ＭＳ Ｐゴシック"/>
        <family val="2"/>
        <charset val="128"/>
        <scheme val="minor"/>
      </rPr>
      <t>-繰越可</t>
    </r>
    <rPh sb="9" eb="11">
      <t>クリコシ</t>
    </rPh>
    <rPh sb="11" eb="12">
      <t>カ</t>
    </rPh>
    <phoneticPr fontId="27"/>
  </si>
  <si>
    <t>石川大輔</t>
    <rPh sb="0" eb="2">
      <t>イシカワ</t>
    </rPh>
    <rPh sb="2" eb="4">
      <t>ダイスケ</t>
    </rPh>
    <phoneticPr fontId="27"/>
  </si>
  <si>
    <t>30/04/27-繰越可</t>
    <rPh sb="9" eb="11">
      <t>クリコシ</t>
    </rPh>
    <rPh sb="11" eb="12">
      <t>カ</t>
    </rPh>
    <phoneticPr fontId="27"/>
  </si>
  <si>
    <t>棟方裕一</t>
  </si>
  <si>
    <t>18特環瀬高泉科学</t>
    <rPh sb="4" eb="6">
      <t>セタカ</t>
    </rPh>
    <rPh sb="6" eb="7">
      <t>イズミ</t>
    </rPh>
    <rPh sb="7" eb="9">
      <t>カガク</t>
    </rPh>
    <phoneticPr fontId="27"/>
  </si>
  <si>
    <t>2018/10/01-2019/03/31　繰越可</t>
    <rPh sb="22" eb="24">
      <t>クリコシ</t>
    </rPh>
    <rPh sb="24" eb="25">
      <t>カ</t>
    </rPh>
    <phoneticPr fontId="27"/>
  </si>
  <si>
    <t>瀬高渉</t>
    <rPh sb="0" eb="1">
      <t>セ</t>
    </rPh>
    <rPh sb="1" eb="2">
      <t>ダカ</t>
    </rPh>
    <rPh sb="2" eb="3">
      <t>ワタ</t>
    </rPh>
    <phoneticPr fontId="27"/>
  </si>
  <si>
    <t>18特環益田秀樹</t>
  </si>
  <si>
    <t>繰越【寄附金】環境応用化学科</t>
    <rPh sb="7" eb="14">
      <t>オウ</t>
    </rPh>
    <phoneticPr fontId="27"/>
  </si>
  <si>
    <t>繰越【環境応用化学科】</t>
    <rPh sb="3" eb="10">
      <t>オウ</t>
    </rPh>
    <phoneticPr fontId="27"/>
  </si>
  <si>
    <t>特環石川大輔</t>
  </si>
  <si>
    <t>特環石川大輔日立</t>
    <rPh sb="6" eb="8">
      <t>ヒタチ</t>
    </rPh>
    <phoneticPr fontId="95"/>
  </si>
  <si>
    <t>特環益田秀樹</t>
  </si>
  <si>
    <t>特環梶原浩一</t>
  </si>
  <si>
    <t>特環久保由治</t>
  </si>
  <si>
    <t>特環金村聖志</t>
  </si>
  <si>
    <t>特環瀬高渉池谷</t>
  </si>
  <si>
    <t>2018/4/1-2018/6/30　★注意</t>
    <rPh sb="20" eb="22">
      <t>チュウイ</t>
    </rPh>
    <phoneticPr fontId="94"/>
  </si>
  <si>
    <t>特環高木慎介</t>
  </si>
  <si>
    <t>特環山登正文</t>
  </si>
  <si>
    <t>特環梶原村田学</t>
  </si>
  <si>
    <t>特環梶原旭硝子</t>
  </si>
  <si>
    <t>梶原浩一</t>
  </si>
  <si>
    <t>特環近藤光科学</t>
  </si>
  <si>
    <r>
      <t>2018/4/1-2018/12/31</t>
    </r>
    <r>
      <rPr>
        <sz val="11"/>
        <color theme="1"/>
        <rFont val="ＭＳ Ｐゴシック"/>
        <family val="2"/>
        <charset val="128"/>
        <scheme val="minor"/>
      </rPr>
      <t xml:space="preserve">  繰越可</t>
    </r>
    <rPh sb="21" eb="23">
      <t>クリコシ</t>
    </rPh>
    <rPh sb="23" eb="24">
      <t>カ</t>
    </rPh>
    <phoneticPr fontId="27"/>
  </si>
  <si>
    <t>特環乗富秀富</t>
  </si>
  <si>
    <t>特環瀬高渉</t>
  </si>
  <si>
    <t>特環川上浩良</t>
  </si>
  <si>
    <t>特環中嶋秀</t>
  </si>
  <si>
    <t>特環内山一美</t>
  </si>
  <si>
    <t>特環武井孝</t>
  </si>
  <si>
    <t>特環柳下崇</t>
  </si>
  <si>
    <t>特環近藤敏彰光科</t>
  </si>
  <si>
    <t>特環近藤敏彰先端</t>
  </si>
  <si>
    <t>62191：旅費交通費（研究・海外）</t>
    <rPh sb="6" eb="8">
      <t>リョヒ</t>
    </rPh>
    <rPh sb="8" eb="11">
      <t>コウツウヒ</t>
    </rPh>
    <rPh sb="12" eb="14">
      <t>ケンキュウ</t>
    </rPh>
    <rPh sb="15" eb="17">
      <t>カイガイ</t>
    </rPh>
    <phoneticPr fontId="27"/>
  </si>
  <si>
    <t>特環宍戸哲也</t>
  </si>
  <si>
    <t>特環首藤</t>
  </si>
  <si>
    <t>特環立花宏(井上晴夫)</t>
    <rPh sb="2" eb="4">
      <t>タチバナ</t>
    </rPh>
    <rPh sb="4" eb="5">
      <t>ヒロシ</t>
    </rPh>
    <rPh sb="8" eb="10">
      <t>ハルオ</t>
    </rPh>
    <phoneticPr fontId="96"/>
  </si>
  <si>
    <t>40300</t>
  </si>
  <si>
    <t>立花宏</t>
    <rPh sb="0" eb="2">
      <t>タチバナ</t>
    </rPh>
    <rPh sb="2" eb="3">
      <t>ヒロシ</t>
    </rPh>
    <phoneticPr fontId="27"/>
  </si>
  <si>
    <t>特環石田玉青(春田正毅)</t>
    <rPh sb="1" eb="2">
      <t>カン</t>
    </rPh>
    <rPh sb="2" eb="4">
      <t>イシダ</t>
    </rPh>
    <rPh sb="4" eb="5">
      <t>タマ</t>
    </rPh>
    <rPh sb="5" eb="6">
      <t>アオ</t>
    </rPh>
    <rPh sb="7" eb="9">
      <t>ハルタ</t>
    </rPh>
    <rPh sb="9" eb="10">
      <t>タダシイ</t>
    </rPh>
    <rPh sb="10" eb="11">
      <t>ツヨシ</t>
    </rPh>
    <phoneticPr fontId="95"/>
  </si>
  <si>
    <t>【寄附金】観光科学科</t>
    <rPh sb="1" eb="4">
      <t>キフキン</t>
    </rPh>
    <rPh sb="5" eb="7">
      <t>カンコウ</t>
    </rPh>
    <rPh sb="7" eb="9">
      <t>カガク</t>
    </rPh>
    <rPh sb="9" eb="10">
      <t>カ</t>
    </rPh>
    <phoneticPr fontId="27"/>
  </si>
  <si>
    <t>2018/4/1-</t>
  </si>
  <si>
    <t>繰越【寄附金】観光科学科</t>
    <rPh sb="0" eb="2">
      <t>クリコシ</t>
    </rPh>
    <rPh sb="3" eb="6">
      <t>キフキン</t>
    </rPh>
    <rPh sb="7" eb="12">
      <t>カ</t>
    </rPh>
    <phoneticPr fontId="27"/>
  </si>
  <si>
    <t>繰越【寄附金】観光科学科</t>
    <rPh sb="0" eb="2">
      <t>クリコシ</t>
    </rPh>
    <rPh sb="3" eb="6">
      <t>キフキン</t>
    </rPh>
    <rPh sb="7" eb="9">
      <t>カンコウ</t>
    </rPh>
    <rPh sb="9" eb="11">
      <t>カガク</t>
    </rPh>
    <rPh sb="11" eb="12">
      <t>カ</t>
    </rPh>
    <phoneticPr fontId="27"/>
  </si>
  <si>
    <t>繰越【観光科学科】</t>
    <rPh sb="0" eb="2">
      <t>クリコシ</t>
    </rPh>
    <phoneticPr fontId="27"/>
  </si>
  <si>
    <t>特観野田ロッテ</t>
    <rPh sb="2" eb="4">
      <t>ノダ</t>
    </rPh>
    <phoneticPr fontId="95"/>
  </si>
  <si>
    <t>野田 満</t>
    <rPh sb="0" eb="2">
      <t>ノダ</t>
    </rPh>
    <rPh sb="3" eb="4">
      <t>ミツル</t>
    </rPh>
    <phoneticPr fontId="95"/>
  </si>
  <si>
    <t>特観清水哲夫</t>
    <rPh sb="2" eb="4">
      <t>シミズ</t>
    </rPh>
    <phoneticPr fontId="95"/>
  </si>
  <si>
    <t>清水哲夫</t>
    <rPh sb="0" eb="2">
      <t>シミズ</t>
    </rPh>
    <phoneticPr fontId="95"/>
  </si>
  <si>
    <t>【寄附金】都市政策科学科</t>
    <rPh sb="5" eb="12">
      <t>セ</t>
    </rPh>
    <phoneticPr fontId="27"/>
  </si>
  <si>
    <t>【建築都市】</t>
    <rPh sb="1" eb="3">
      <t>ケンチク</t>
    </rPh>
    <rPh sb="3" eb="5">
      <t>トシ</t>
    </rPh>
    <phoneticPr fontId="27"/>
  </si>
  <si>
    <r>
      <t>2</t>
    </r>
    <r>
      <rPr>
        <sz val="11"/>
        <color theme="1"/>
        <rFont val="ＭＳ Ｐゴシック"/>
        <family val="2"/>
        <charset val="128"/>
        <scheme val="minor"/>
      </rPr>
      <t>8</t>
    </r>
    <r>
      <rPr>
        <sz val="11"/>
        <color theme="1"/>
        <rFont val="ＭＳ Ｐゴシック"/>
        <family val="2"/>
        <charset val="128"/>
        <scheme val="minor"/>
      </rPr>
      <t>特建伊藤史子</t>
    </r>
    <rPh sb="3" eb="4">
      <t>ケン</t>
    </rPh>
    <rPh sb="4" eb="6">
      <t>イトウ</t>
    </rPh>
    <rPh sb="6" eb="8">
      <t>フミコ</t>
    </rPh>
    <phoneticPr fontId="27"/>
  </si>
  <si>
    <r>
      <t>2</t>
    </r>
    <r>
      <rPr>
        <sz val="11"/>
        <color theme="1"/>
        <rFont val="ＭＳ Ｐゴシック"/>
        <family val="2"/>
        <charset val="128"/>
        <scheme val="minor"/>
      </rPr>
      <t>9/02/27</t>
    </r>
    <r>
      <rPr>
        <sz val="11"/>
        <color theme="1"/>
        <rFont val="ＭＳ Ｐゴシック"/>
        <family val="2"/>
        <charset val="128"/>
        <scheme val="minor"/>
      </rPr>
      <t>-繰越可</t>
    </r>
    <rPh sb="9" eb="11">
      <t>クリコシ</t>
    </rPh>
    <rPh sb="11" eb="12">
      <t>カ</t>
    </rPh>
    <phoneticPr fontId="27"/>
  </si>
  <si>
    <t>18特政饗庭サントリー文化</t>
    <rPh sb="3" eb="4">
      <t>セイ</t>
    </rPh>
    <rPh sb="4" eb="6">
      <t>アイバ</t>
    </rPh>
    <rPh sb="11" eb="13">
      <t>ブンカ</t>
    </rPh>
    <phoneticPr fontId="27"/>
  </si>
  <si>
    <t>2018/8/29-繰越可　（研究期間～2019/7/31）</t>
    <rPh sb="10" eb="12">
      <t>クリコシ</t>
    </rPh>
    <rPh sb="12" eb="13">
      <t>カ</t>
    </rPh>
    <rPh sb="15" eb="17">
      <t>ケンキュウ</t>
    </rPh>
    <rPh sb="17" eb="19">
      <t>キカン</t>
    </rPh>
    <phoneticPr fontId="27"/>
  </si>
  <si>
    <t>寄附金</t>
    <rPh sb="0" eb="3">
      <t>キフキン</t>
    </rPh>
    <phoneticPr fontId="22"/>
  </si>
  <si>
    <t>18特政饗庭積水化学</t>
  </si>
  <si>
    <t>不要</t>
    <rPh sb="0" eb="2">
      <t>フヨウ</t>
    </rPh>
    <phoneticPr fontId="22"/>
  </si>
  <si>
    <t>2018/10/1-繰越可　（研究期間～2019/9/30）</t>
    <rPh sb="10" eb="12">
      <t>クリコシ</t>
    </rPh>
    <rPh sb="12" eb="13">
      <t>カ</t>
    </rPh>
    <rPh sb="15" eb="17">
      <t>ケンキュウ</t>
    </rPh>
    <rPh sb="17" eb="19">
      <t>キカン</t>
    </rPh>
    <phoneticPr fontId="22"/>
  </si>
  <si>
    <t>都市政策科学科</t>
    <rPh sb="0" eb="7">
      <t>セ</t>
    </rPh>
    <phoneticPr fontId="22"/>
  </si>
  <si>
    <t>41180：未払金（人件費）</t>
    <rPh sb="6" eb="8">
      <t>ミハラ</t>
    </rPh>
    <rPh sb="8" eb="9">
      <t>カネ</t>
    </rPh>
    <rPh sb="10" eb="12">
      <t>ジンケン</t>
    </rPh>
    <rPh sb="12" eb="13">
      <t>ヒ</t>
    </rPh>
    <phoneticPr fontId="22"/>
  </si>
  <si>
    <t>62191：旅費交通費（研究・海外）</t>
    <rPh sb="15" eb="17">
      <t>カイガイ</t>
    </rPh>
    <phoneticPr fontId="22"/>
  </si>
  <si>
    <t>41190：未払金（業務費）</t>
    <rPh sb="6" eb="8">
      <t>ミハラ</t>
    </rPh>
    <rPh sb="8" eb="9">
      <t>カネ</t>
    </rPh>
    <rPh sb="10" eb="12">
      <t>ギョウム</t>
    </rPh>
    <rPh sb="12" eb="13">
      <t>ヒ</t>
    </rPh>
    <phoneticPr fontId="22"/>
  </si>
  <si>
    <t>23特建市古太郎</t>
    <rPh sb="3" eb="4">
      <t>ケン</t>
    </rPh>
    <rPh sb="4" eb="5">
      <t>イチ</t>
    </rPh>
    <rPh sb="5" eb="6">
      <t>フル</t>
    </rPh>
    <rPh sb="6" eb="8">
      <t>タロウ</t>
    </rPh>
    <phoneticPr fontId="27"/>
  </si>
  <si>
    <r>
      <t>23/11</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</si>
  <si>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繰越【寄附金】都市政策科学科</t>
    <rPh sb="7" eb="14">
      <t>セ</t>
    </rPh>
    <phoneticPr fontId="27"/>
  </si>
  <si>
    <t>特政伊藤史子</t>
    <rPh sb="1" eb="2">
      <t>セイ</t>
    </rPh>
    <phoneticPr fontId="96"/>
  </si>
  <si>
    <t>特政市古太郎</t>
    <rPh sb="1" eb="2">
      <t>セイ</t>
    </rPh>
    <phoneticPr fontId="96"/>
  </si>
  <si>
    <t>【寄附金】大学教育センター</t>
    <rPh sb="5" eb="7">
      <t>ダイガク</t>
    </rPh>
    <rPh sb="7" eb="9">
      <t>キョウイク</t>
    </rPh>
    <phoneticPr fontId="27"/>
  </si>
  <si>
    <t>28特大立花宏</t>
    <rPh sb="2" eb="3">
      <t>トク</t>
    </rPh>
    <rPh sb="3" eb="4">
      <t>ダイ</t>
    </rPh>
    <rPh sb="4" eb="6">
      <t>タチバナ</t>
    </rPh>
    <rPh sb="6" eb="7">
      <t>ヒロシ</t>
    </rPh>
    <phoneticPr fontId="27"/>
  </si>
  <si>
    <r>
      <t>2</t>
    </r>
    <r>
      <rPr>
        <sz val="11"/>
        <color theme="1"/>
        <rFont val="ＭＳ Ｐゴシック"/>
        <family val="2"/>
        <charset val="128"/>
        <scheme val="minor"/>
      </rPr>
      <t>9/03/27</t>
    </r>
    <r>
      <rPr>
        <sz val="11"/>
        <color theme="1"/>
        <rFont val="ＭＳ Ｐゴシック"/>
        <family val="2"/>
        <charset val="128"/>
        <scheme val="minor"/>
      </rPr>
      <t>-繰越可</t>
    </r>
    <rPh sb="9" eb="11">
      <t>クリコシ</t>
    </rPh>
    <rPh sb="11" eb="12">
      <t>カ</t>
    </rPh>
    <phoneticPr fontId="27"/>
  </si>
  <si>
    <t>繰越【寄附金】大学教育センター</t>
    <rPh sb="7" eb="9">
      <t>ダイガク</t>
    </rPh>
    <rPh sb="9" eb="11">
      <t>キョウイク</t>
    </rPh>
    <phoneticPr fontId="27"/>
  </si>
  <si>
    <t>特大立花宏</t>
    <rPh sb="1" eb="2">
      <t>ダイ</t>
    </rPh>
    <rPh sb="2" eb="4">
      <t>タチバナ</t>
    </rPh>
    <rPh sb="4" eb="5">
      <t>ヒロシ</t>
    </rPh>
    <phoneticPr fontId="27"/>
  </si>
  <si>
    <t>寄附講座寄附金財源費</t>
    <rPh sb="0" eb="2">
      <t>キフ</t>
    </rPh>
    <rPh sb="2" eb="4">
      <t>コウザ</t>
    </rPh>
    <phoneticPr fontId="27"/>
  </si>
  <si>
    <t>寄附講座寄附金財源費</t>
  </si>
  <si>
    <t>【寄附講座】</t>
    <rPh sb="1" eb="3">
      <t>キフ</t>
    </rPh>
    <rPh sb="3" eb="5">
      <t>コウザ</t>
    </rPh>
    <phoneticPr fontId="27"/>
  </si>
  <si>
    <t>寄附講座</t>
    <rPh sb="0" eb="2">
      <t>キフ</t>
    </rPh>
    <rPh sb="2" eb="4">
      <t>コウザ</t>
    </rPh>
    <phoneticPr fontId="27"/>
  </si>
  <si>
    <t>18講都市公社饗庭</t>
    <rPh sb="2" eb="3">
      <t>コウ</t>
    </rPh>
    <rPh sb="3" eb="5">
      <t>トシ</t>
    </rPh>
    <rPh sb="5" eb="7">
      <t>コウシャ</t>
    </rPh>
    <rPh sb="7" eb="9">
      <t>アイバ</t>
    </rPh>
    <phoneticPr fontId="27"/>
  </si>
  <si>
    <t>66340：給与（非職）</t>
    <rPh sb="6" eb="8">
      <t>キュウヨ</t>
    </rPh>
    <rPh sb="9" eb="10">
      <t>ヒ</t>
    </rPh>
    <rPh sb="10" eb="11">
      <t>ショク</t>
    </rPh>
    <phoneticPr fontId="27"/>
  </si>
  <si>
    <t>29講都市・都市空間</t>
    <rPh sb="2" eb="3">
      <t>コウ</t>
    </rPh>
    <rPh sb="3" eb="5">
      <t>トシ</t>
    </rPh>
    <rPh sb="6" eb="8">
      <t>トシ</t>
    </rPh>
    <rPh sb="8" eb="10">
      <t>クウカン</t>
    </rPh>
    <phoneticPr fontId="27"/>
  </si>
  <si>
    <t>都市システム科学域</t>
    <rPh sb="8" eb="9">
      <t>イキ</t>
    </rPh>
    <phoneticPr fontId="27"/>
  </si>
  <si>
    <t>29講都市・参加型</t>
    <rPh sb="2" eb="3">
      <t>コウ</t>
    </rPh>
    <rPh sb="3" eb="5">
      <t>トシ</t>
    </rPh>
    <rPh sb="6" eb="8">
      <t>サンカ</t>
    </rPh>
    <rPh sb="8" eb="9">
      <t>ガタ</t>
    </rPh>
    <phoneticPr fontId="27"/>
  </si>
  <si>
    <t>29講都市・ｸﾞﾛｰﾊﾞﾙ</t>
    <rPh sb="2" eb="3">
      <t>コウ</t>
    </rPh>
    <rPh sb="3" eb="5">
      <t>トシ</t>
    </rPh>
    <phoneticPr fontId="27"/>
  </si>
  <si>
    <t>18講日本観光</t>
    <rPh sb="2" eb="3">
      <t>コウ</t>
    </rPh>
    <rPh sb="3" eb="5">
      <t>ニホン</t>
    </rPh>
    <rPh sb="5" eb="7">
      <t>カンコウ</t>
    </rPh>
    <phoneticPr fontId="27"/>
  </si>
  <si>
    <t>清水　哲夫</t>
    <rPh sb="0" eb="2">
      <t>シミズ</t>
    </rPh>
    <rPh sb="3" eb="5">
      <t>テツオ</t>
    </rPh>
    <phoneticPr fontId="27"/>
  </si>
  <si>
    <r>
      <t>1</t>
    </r>
    <r>
      <rPr>
        <sz val="11"/>
        <color theme="1"/>
        <rFont val="ＭＳ Ｐゴシック"/>
        <family val="2"/>
        <charset val="128"/>
        <scheme val="minor"/>
      </rPr>
      <t>8講日本観光共通</t>
    </r>
    <rPh sb="2" eb="3">
      <t>コウ</t>
    </rPh>
    <rPh sb="3" eb="5">
      <t>ニホン</t>
    </rPh>
    <rPh sb="5" eb="7">
      <t>カンコウ</t>
    </rPh>
    <rPh sb="7" eb="9">
      <t>キョウツウ</t>
    </rPh>
    <phoneticPr fontId="27"/>
  </si>
  <si>
    <t>繰越【寄附講座】</t>
    <rPh sb="0" eb="2">
      <t>クリコシ</t>
    </rPh>
    <rPh sb="3" eb="5">
      <t>キフ</t>
    </rPh>
    <rPh sb="5" eb="7">
      <t>コウザ</t>
    </rPh>
    <phoneticPr fontId="27"/>
  </si>
  <si>
    <t>繰越寄附講座</t>
    <rPh sb="0" eb="2">
      <t>クリコシ</t>
    </rPh>
    <rPh sb="2" eb="4">
      <t>キフ</t>
    </rPh>
    <rPh sb="4" eb="6">
      <t>コウザ</t>
    </rPh>
    <phoneticPr fontId="27"/>
  </si>
  <si>
    <t>21講材TTI</t>
    <rPh sb="2" eb="3">
      <t>コウ</t>
    </rPh>
    <rPh sb="3" eb="4">
      <t>ザイ</t>
    </rPh>
    <phoneticPr fontId="27"/>
  </si>
  <si>
    <r>
      <t>3</t>
    </r>
    <r>
      <rPr>
        <sz val="11"/>
        <color theme="1"/>
        <rFont val="ＭＳ Ｐゴシック"/>
        <family val="2"/>
        <charset val="128"/>
        <scheme val="minor"/>
      </rPr>
      <t>0</t>
    </r>
    <r>
      <rPr>
        <sz val="11"/>
        <color theme="1"/>
        <rFont val="ＭＳ Ｐゴシック"/>
        <family val="2"/>
        <charset val="128"/>
        <scheme val="minor"/>
      </rPr>
      <t>/04/01-繰越可</t>
    </r>
    <rPh sb="9" eb="11">
      <t>クリコシ</t>
    </rPh>
    <rPh sb="11" eb="12">
      <t>カ</t>
    </rPh>
    <phoneticPr fontId="27"/>
  </si>
  <si>
    <t>[学部共通]都市環境学部</t>
    <rPh sb="6" eb="8">
      <t>トシ</t>
    </rPh>
    <rPh sb="8" eb="10">
      <t>カンキョウ</t>
    </rPh>
    <rPh sb="10" eb="12">
      <t>ガクブ</t>
    </rPh>
    <phoneticPr fontId="27"/>
  </si>
  <si>
    <t xml:space="preserve">都市環境学部長 宇治公隆 </t>
  </si>
  <si>
    <r>
      <t>2</t>
    </r>
    <r>
      <rPr>
        <sz val="11"/>
        <color theme="1"/>
        <rFont val="ＭＳ Ｐゴシック"/>
        <family val="2"/>
        <charset val="128"/>
        <scheme val="minor"/>
      </rPr>
      <t>1講材シススタート山本</t>
    </r>
    <rPh sb="2" eb="3">
      <t>コウ</t>
    </rPh>
    <rPh sb="3" eb="4">
      <t>ザイ</t>
    </rPh>
    <rPh sb="10" eb="12">
      <t>ヤマモト</t>
    </rPh>
    <phoneticPr fontId="27"/>
  </si>
  <si>
    <t>山本薫子</t>
    <rPh sb="0" eb="2">
      <t>ヤマモト</t>
    </rPh>
    <rPh sb="2" eb="4">
      <t>カオルコ</t>
    </rPh>
    <phoneticPr fontId="27"/>
  </si>
  <si>
    <r>
      <t>2</t>
    </r>
    <r>
      <rPr>
        <sz val="11"/>
        <color theme="1"/>
        <rFont val="ＭＳ Ｐゴシック"/>
        <family val="2"/>
        <charset val="128"/>
        <scheme val="minor"/>
      </rPr>
      <t>1講材応スタート中嶋</t>
    </r>
    <rPh sb="2" eb="3">
      <t>コウ</t>
    </rPh>
    <rPh sb="3" eb="4">
      <t>ザイ</t>
    </rPh>
    <rPh sb="4" eb="5">
      <t>オウ</t>
    </rPh>
    <rPh sb="9" eb="11">
      <t>ナカジマ</t>
    </rPh>
    <phoneticPr fontId="27"/>
  </si>
  <si>
    <t>中嶋秀</t>
    <rPh sb="0" eb="2">
      <t>ナカジマ</t>
    </rPh>
    <rPh sb="2" eb="3">
      <t>ヒデ</t>
    </rPh>
    <phoneticPr fontId="27"/>
  </si>
  <si>
    <t>21講材応LP山口素夫</t>
    <rPh sb="2" eb="3">
      <t>コウ</t>
    </rPh>
    <rPh sb="3" eb="4">
      <t>ザイ</t>
    </rPh>
    <rPh sb="4" eb="5">
      <t>オウ</t>
    </rPh>
    <rPh sb="7" eb="9">
      <t>ヤマグチ</t>
    </rPh>
    <rPh sb="9" eb="11">
      <t>シロオ</t>
    </rPh>
    <phoneticPr fontId="27"/>
  </si>
  <si>
    <t>山口素夫</t>
    <rPh sb="0" eb="2">
      <t>ヤマグチ</t>
    </rPh>
    <rPh sb="2" eb="4">
      <t>シロオ</t>
    </rPh>
    <phoneticPr fontId="27"/>
  </si>
  <si>
    <t>17講材ﾄﾗﾝｽｷｭｰ共同研究</t>
    <rPh sb="11" eb="13">
      <t>キョウドウ</t>
    </rPh>
    <rPh sb="13" eb="15">
      <t>ケンキュウ</t>
    </rPh>
    <phoneticPr fontId="27"/>
  </si>
  <si>
    <t>18講材ｽﾀｰﾄ松本</t>
  </si>
  <si>
    <t>18講材ｽﾀｰﾄ伊藤</t>
  </si>
  <si>
    <t>18講材材LS佐藤潔</t>
  </si>
  <si>
    <t>佐藤潔</t>
    <rPh sb="0" eb="2">
      <t>サトウ</t>
    </rPh>
    <phoneticPr fontId="27"/>
  </si>
  <si>
    <t>20講材ﾌﾟﾛｼﾞｪｸﾄ地理</t>
    <rPh sb="12" eb="14">
      <t>チリ</t>
    </rPh>
    <phoneticPr fontId="27"/>
  </si>
  <si>
    <t>学科長 若林芳樹</t>
    <rPh sb="0" eb="2">
      <t>ガッカ</t>
    </rPh>
    <rPh sb="2" eb="3">
      <t>チョウ</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</si>
  <si>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講材ﾌﾟﾛｼﾞｪｸﾄ基盤</t>
    </r>
    <rPh sb="12" eb="14">
      <t>キバン</t>
    </rPh>
    <phoneticPr fontId="27"/>
  </si>
  <si>
    <t>学科長　村越　潤</t>
    <rPh sb="0" eb="2">
      <t>ガッカ</t>
    </rPh>
    <rPh sb="2" eb="3">
      <t>チョウ</t>
    </rPh>
    <rPh sb="4" eb="6">
      <t>ムラコシ</t>
    </rPh>
    <rPh sb="7" eb="8">
      <t>ジュン</t>
    </rPh>
    <phoneticPr fontId="27"/>
  </si>
  <si>
    <t>20講材ﾌﾟﾛｼﾞｪｸﾄ建築</t>
    <rPh sb="12" eb="14">
      <t>ケンチク</t>
    </rPh>
    <phoneticPr fontId="27"/>
  </si>
  <si>
    <t>学科長 竹宮健司</t>
    <rPh sb="0" eb="2">
      <t>ガッカ</t>
    </rPh>
    <rPh sb="2" eb="3">
      <t>チョウ</t>
    </rPh>
    <rPh sb="4" eb="6">
      <t>タケミヤ</t>
    </rPh>
    <rPh sb="6" eb="8">
      <t>ケンジ</t>
    </rPh>
    <phoneticPr fontId="27"/>
  </si>
  <si>
    <t>20講材ﾌﾟﾛｼﾞｪｸﾄシステム</t>
  </si>
  <si>
    <t>学科長　市古　太郎</t>
    <rPh sb="0" eb="2">
      <t>ガッカ</t>
    </rPh>
    <rPh sb="2" eb="3">
      <t>チョウ</t>
    </rPh>
    <rPh sb="4" eb="6">
      <t>イチフル</t>
    </rPh>
    <rPh sb="7" eb="9">
      <t>タロウ</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</si>
  <si>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講材ﾌﾟﾛｼﾞｪｸﾄ応用</t>
    </r>
    <rPh sb="12" eb="14">
      <t>オウヨウ</t>
    </rPh>
    <phoneticPr fontId="27"/>
  </si>
  <si>
    <t>学科長 久保由治</t>
    <rPh sb="0" eb="2">
      <t>ガッカ</t>
    </rPh>
    <phoneticPr fontId="27"/>
  </si>
  <si>
    <t>19講材材LP益田秀樹</t>
  </si>
  <si>
    <t>19講材東レ・ダウ</t>
  </si>
  <si>
    <t>20講材地スタート滝波</t>
  </si>
  <si>
    <t>滝波章弘</t>
  </si>
  <si>
    <t>20講材自スタート東</t>
  </si>
  <si>
    <t>東秀紀</t>
  </si>
  <si>
    <t>20講材建LS市古太郎</t>
  </si>
  <si>
    <t>20講材材LS柳下祟</t>
  </si>
  <si>
    <t>柳下祟</t>
  </si>
  <si>
    <t>20講材地LP若林芳樹</t>
  </si>
  <si>
    <t>20講材建LP小泉雅生</t>
  </si>
  <si>
    <t>23講材地LＰ高橋</t>
    <rPh sb="2" eb="3">
      <t>コウ</t>
    </rPh>
    <rPh sb="3" eb="4">
      <t>ザイ</t>
    </rPh>
    <rPh sb="4" eb="5">
      <t>チ</t>
    </rPh>
    <rPh sb="7" eb="9">
      <t>タカハシ</t>
    </rPh>
    <phoneticPr fontId="27"/>
  </si>
  <si>
    <t>23講材盤LＰ河村</t>
    <rPh sb="2" eb="3">
      <t>コウ</t>
    </rPh>
    <rPh sb="3" eb="4">
      <t>ザイ</t>
    </rPh>
    <rPh sb="4" eb="5">
      <t>バン</t>
    </rPh>
    <rPh sb="7" eb="9">
      <t>カワムラ</t>
    </rPh>
    <phoneticPr fontId="27"/>
  </si>
  <si>
    <t>河村明</t>
    <rPh sb="0" eb="2">
      <t>カワムラ</t>
    </rPh>
    <rPh sb="2" eb="3">
      <t>アカ</t>
    </rPh>
    <phoneticPr fontId="27"/>
  </si>
  <si>
    <t>23講材建LＰ吉川</t>
    <rPh sb="2" eb="3">
      <t>コウ</t>
    </rPh>
    <rPh sb="3" eb="4">
      <t>ザイ</t>
    </rPh>
    <rPh sb="4" eb="5">
      <t>ケン</t>
    </rPh>
    <rPh sb="7" eb="9">
      <t>ヨシカワ</t>
    </rPh>
    <phoneticPr fontId="27"/>
  </si>
  <si>
    <t>22講材自スタート本保</t>
    <rPh sb="2" eb="3">
      <t>コウ</t>
    </rPh>
    <rPh sb="3" eb="4">
      <t>ザイ</t>
    </rPh>
    <rPh sb="4" eb="5">
      <t>ジ</t>
    </rPh>
    <rPh sb="9" eb="10">
      <t>ホン</t>
    </rPh>
    <rPh sb="10" eb="11">
      <t>ホ</t>
    </rPh>
    <phoneticPr fontId="27"/>
  </si>
  <si>
    <t>本保芳明</t>
    <rPh sb="0" eb="1">
      <t>ホン</t>
    </rPh>
    <rPh sb="1" eb="2">
      <t>ホ</t>
    </rPh>
    <rPh sb="2" eb="4">
      <t>ヨシアキ</t>
    </rPh>
    <phoneticPr fontId="27"/>
  </si>
  <si>
    <t>24講材地LＰ渡邊</t>
    <rPh sb="2" eb="3">
      <t>コウ</t>
    </rPh>
    <rPh sb="3" eb="4">
      <t>ザイ</t>
    </rPh>
    <rPh sb="4" eb="5">
      <t>チ</t>
    </rPh>
    <rPh sb="7" eb="9">
      <t>ワタナベ</t>
    </rPh>
    <phoneticPr fontId="27"/>
  </si>
  <si>
    <t>渡邊眞紀子</t>
    <rPh sb="0" eb="2">
      <t>ワタナベ</t>
    </rPh>
    <rPh sb="2" eb="5">
      <t>マキコ</t>
    </rPh>
    <phoneticPr fontId="27"/>
  </si>
  <si>
    <t>24講材盤LＰ宇治</t>
    <rPh sb="2" eb="3">
      <t>コウ</t>
    </rPh>
    <rPh sb="3" eb="4">
      <t>ザイ</t>
    </rPh>
    <rPh sb="4" eb="5">
      <t>バン</t>
    </rPh>
    <rPh sb="7" eb="9">
      <t>ウジ</t>
    </rPh>
    <phoneticPr fontId="27"/>
  </si>
  <si>
    <t>24講材建LＰ山田</t>
    <rPh sb="2" eb="3">
      <t>コウ</t>
    </rPh>
    <rPh sb="3" eb="4">
      <t>ザイ</t>
    </rPh>
    <rPh sb="4" eb="5">
      <t>ケン</t>
    </rPh>
    <rPh sb="7" eb="9">
      <t>ヤマダ</t>
    </rPh>
    <phoneticPr fontId="27"/>
  </si>
  <si>
    <t>山田幸正</t>
    <rPh sb="0" eb="2">
      <t>ヤマダ</t>
    </rPh>
    <rPh sb="2" eb="4">
      <t>ユキマサ</t>
    </rPh>
    <phoneticPr fontId="27"/>
  </si>
  <si>
    <t>24講材応LＰ佐藤</t>
    <rPh sb="2" eb="3">
      <t>コウ</t>
    </rPh>
    <rPh sb="3" eb="4">
      <t>ザイ</t>
    </rPh>
    <rPh sb="4" eb="5">
      <t>オウ</t>
    </rPh>
    <rPh sb="7" eb="9">
      <t>サトウ</t>
    </rPh>
    <phoneticPr fontId="27"/>
  </si>
  <si>
    <t>佐藤潔</t>
    <rPh sb="0" eb="2">
      <t>サトウ</t>
    </rPh>
    <rPh sb="2" eb="3">
      <t>キヨシ</t>
    </rPh>
    <phoneticPr fontId="27"/>
  </si>
  <si>
    <t>25講材地理若林</t>
    <rPh sb="2" eb="3">
      <t>コウ</t>
    </rPh>
    <rPh sb="3" eb="4">
      <t>ザイ</t>
    </rPh>
    <rPh sb="4" eb="6">
      <t>チリ</t>
    </rPh>
    <rPh sb="6" eb="8">
      <t>ワカバヤシ</t>
    </rPh>
    <phoneticPr fontId="27"/>
  </si>
  <si>
    <t>若林芳樹</t>
    <rPh sb="0" eb="2">
      <t>ワカバヤシ</t>
    </rPh>
    <rPh sb="2" eb="3">
      <t>カオル</t>
    </rPh>
    <phoneticPr fontId="27"/>
  </si>
  <si>
    <t>25講材建LP角田</t>
    <rPh sb="2" eb="3">
      <t>コウ</t>
    </rPh>
    <rPh sb="3" eb="4">
      <t>ザイ</t>
    </rPh>
    <rPh sb="4" eb="5">
      <t>ケン</t>
    </rPh>
    <rPh sb="7" eb="9">
      <t>ツノダ</t>
    </rPh>
    <phoneticPr fontId="27"/>
  </si>
  <si>
    <t>角田誠</t>
    <rPh sb="0" eb="2">
      <t>スミダ</t>
    </rPh>
    <rPh sb="2" eb="3">
      <t>マコト</t>
    </rPh>
    <phoneticPr fontId="27"/>
  </si>
  <si>
    <t>25講材応LP川上</t>
    <rPh sb="2" eb="3">
      <t>コウ</t>
    </rPh>
    <rPh sb="3" eb="4">
      <t>ザイ</t>
    </rPh>
    <rPh sb="4" eb="5">
      <t>オウ</t>
    </rPh>
    <rPh sb="7" eb="9">
      <t>カワカミ</t>
    </rPh>
    <phoneticPr fontId="27"/>
  </si>
  <si>
    <t>25講材自LP東</t>
    <rPh sb="2" eb="3">
      <t>コウ</t>
    </rPh>
    <rPh sb="3" eb="4">
      <t>ザイ</t>
    </rPh>
    <rPh sb="4" eb="5">
      <t>ジ</t>
    </rPh>
    <rPh sb="7" eb="8">
      <t>ヒガシ</t>
    </rPh>
    <phoneticPr fontId="27"/>
  </si>
  <si>
    <t>東秀紀</t>
    <rPh sb="0" eb="1">
      <t>ヒガシ</t>
    </rPh>
    <rPh sb="1" eb="2">
      <t>シュウ</t>
    </rPh>
    <rPh sb="2" eb="3">
      <t>ノリ</t>
    </rPh>
    <phoneticPr fontId="27"/>
  </si>
  <si>
    <t>管理費（寄附金財源費）
→寄附金の事務経費(15%の３％）</t>
    <rPh sb="0" eb="3">
      <t>カンリヒ</t>
    </rPh>
    <rPh sb="4" eb="7">
      <t>キフキン</t>
    </rPh>
    <rPh sb="7" eb="9">
      <t>ザイゲン</t>
    </rPh>
    <rPh sb="9" eb="10">
      <t>ヒ</t>
    </rPh>
    <rPh sb="13" eb="16">
      <t>キフキン</t>
    </rPh>
    <rPh sb="17" eb="19">
      <t>ジム</t>
    </rPh>
    <rPh sb="19" eb="21">
      <t>ケイヒ</t>
    </rPh>
    <phoneticPr fontId="27"/>
  </si>
  <si>
    <t>事務経費
（寄附金財源費）</t>
  </si>
  <si>
    <t>特定寄附金</t>
    <rPh sb="0" eb="2">
      <t>トクテイ</t>
    </rPh>
    <rPh sb="2" eb="5">
      <t>キフキン</t>
    </rPh>
    <phoneticPr fontId="27"/>
  </si>
  <si>
    <t>事務経費（寄附金財源費）</t>
  </si>
  <si>
    <t>E0001：環境</t>
  </si>
  <si>
    <t>080：寄附金</t>
    <rPh sb="4" eb="7">
      <t>キフキン</t>
    </rPh>
    <phoneticPr fontId="27"/>
  </si>
  <si>
    <t>30300：寄附金財源費</t>
  </si>
  <si>
    <t>02：研究経費</t>
  </si>
  <si>
    <t>補助金財源費</t>
  </si>
  <si>
    <t>補助金</t>
    <rPh sb="0" eb="2">
      <t>ホジョ</t>
    </rPh>
    <rPh sb="2" eb="3">
      <t>キン</t>
    </rPh>
    <phoneticPr fontId="27"/>
  </si>
  <si>
    <t>補助金</t>
    <rPh sb="0" eb="3">
      <t>ホジョキン</t>
    </rPh>
    <phoneticPr fontId="27"/>
  </si>
  <si>
    <t>補助金財源費</t>
    <rPh sb="0" eb="3">
      <t>ホジョキン</t>
    </rPh>
    <rPh sb="3" eb="5">
      <t>ザイゲン</t>
    </rPh>
    <rPh sb="5" eb="6">
      <t>ヒ</t>
    </rPh>
    <phoneticPr fontId="27"/>
  </si>
  <si>
    <t>18補都横山河川助</t>
    <rPh sb="2" eb="3">
      <t>ポ</t>
    </rPh>
    <rPh sb="3" eb="4">
      <t>ミヤコ</t>
    </rPh>
    <rPh sb="4" eb="6">
      <t>ヨコヤマ</t>
    </rPh>
    <rPh sb="6" eb="8">
      <t>カセン</t>
    </rPh>
    <rPh sb="8" eb="9">
      <t>スケ</t>
    </rPh>
    <phoneticPr fontId="27"/>
  </si>
  <si>
    <t>横山勝英</t>
    <rPh sb="0" eb="2">
      <t>ヨコヤマ</t>
    </rPh>
    <rPh sb="2" eb="3">
      <t>カツ</t>
    </rPh>
    <rPh sb="3" eb="4">
      <t>エイ</t>
    </rPh>
    <phoneticPr fontId="27"/>
  </si>
  <si>
    <t>18補都新谷河川助</t>
    <rPh sb="2" eb="3">
      <t>ポ</t>
    </rPh>
    <rPh sb="3" eb="4">
      <t>ミヤコ</t>
    </rPh>
    <rPh sb="4" eb="6">
      <t>シンタニ</t>
    </rPh>
    <rPh sb="6" eb="8">
      <t>カセン</t>
    </rPh>
    <rPh sb="8" eb="9">
      <t>スケ</t>
    </rPh>
    <phoneticPr fontId="27"/>
  </si>
  <si>
    <r>
      <t>2</t>
    </r>
    <r>
      <rPr>
        <sz val="11"/>
        <color theme="1"/>
        <rFont val="ＭＳ Ｐゴシック"/>
        <family val="2"/>
        <charset val="128"/>
        <scheme val="minor"/>
      </rPr>
      <t>8</t>
    </r>
    <r>
      <rPr>
        <sz val="11"/>
        <color theme="1"/>
        <rFont val="ＭＳ Ｐゴシック"/>
        <family val="2"/>
        <charset val="128"/>
        <scheme val="minor"/>
      </rPr>
      <t>補都中村国交省</t>
    </r>
    <rPh sb="2" eb="3">
      <t>ポ</t>
    </rPh>
    <rPh sb="3" eb="4">
      <t>ミヤコ</t>
    </rPh>
    <rPh sb="4" eb="6">
      <t>ナカムラ</t>
    </rPh>
    <rPh sb="6" eb="9">
      <t>コッコウショウ</t>
    </rPh>
    <phoneticPr fontId="27"/>
  </si>
  <si>
    <r>
      <t>28</t>
    </r>
    <r>
      <rPr>
        <sz val="11"/>
        <color theme="1"/>
        <rFont val="ＭＳ Ｐゴシック"/>
        <family val="2"/>
        <charset val="128"/>
        <scheme val="minor"/>
      </rPr>
      <t>補都村越国交省</t>
    </r>
    <rPh sb="2" eb="3">
      <t>ポ</t>
    </rPh>
    <rPh sb="3" eb="4">
      <t>ミヤコ</t>
    </rPh>
    <rPh sb="4" eb="6">
      <t>ムラコシ</t>
    </rPh>
    <rPh sb="6" eb="9">
      <t>コッコウショウ</t>
    </rPh>
    <phoneticPr fontId="27"/>
  </si>
  <si>
    <t>学振外国人石田</t>
    <rPh sb="5" eb="7">
      <t>イシダ</t>
    </rPh>
    <phoneticPr fontId="27"/>
  </si>
  <si>
    <t>石田玉青</t>
    <rPh sb="0" eb="2">
      <t>イシダ</t>
    </rPh>
    <rPh sb="2" eb="3">
      <t>タマ</t>
    </rPh>
    <rPh sb="3" eb="4">
      <t>アオ</t>
    </rPh>
    <phoneticPr fontId="27"/>
  </si>
  <si>
    <t>【補助金間接経費】</t>
    <rPh sb="1" eb="4">
      <t>ホジョキン</t>
    </rPh>
    <rPh sb="4" eb="6">
      <t>カンセツ</t>
    </rPh>
    <rPh sb="6" eb="8">
      <t>ケイヒ</t>
    </rPh>
    <phoneticPr fontId="27"/>
  </si>
  <si>
    <t>補助金間接経費</t>
    <rPh sb="0" eb="3">
      <t>ホジョキン</t>
    </rPh>
    <rPh sb="3" eb="5">
      <t>カンセツ</t>
    </rPh>
    <rPh sb="5" eb="7">
      <t>ケイヒ</t>
    </rPh>
    <phoneticPr fontId="27"/>
  </si>
  <si>
    <t>間接経費</t>
  </si>
  <si>
    <t>間接経費</t>
    <rPh sb="0" eb="2">
      <t>カンセツ</t>
    </rPh>
    <rPh sb="2" eb="4">
      <t>ケイヒ</t>
    </rPh>
    <phoneticPr fontId="27"/>
  </si>
  <si>
    <t>【科研費等間接経費】</t>
  </si>
  <si>
    <t>科研費間接経費</t>
    <rPh sb="0" eb="2">
      <t>カケン</t>
    </rPh>
    <rPh sb="2" eb="3">
      <t>ヒ</t>
    </rPh>
    <rPh sb="3" eb="5">
      <t>カンセツ</t>
    </rPh>
    <rPh sb="5" eb="7">
      <t>ケイヒ</t>
    </rPh>
    <phoneticPr fontId="27"/>
  </si>
  <si>
    <t>都市環境学部の科研費間接経費（部局分）</t>
  </si>
  <si>
    <t>間接科研・地理</t>
    <rPh sb="0" eb="2">
      <t>カンセツ</t>
    </rPh>
    <rPh sb="2" eb="4">
      <t>カケン</t>
    </rPh>
    <rPh sb="5" eb="7">
      <t>チリ</t>
    </rPh>
    <phoneticPr fontId="27"/>
  </si>
  <si>
    <t>学域長 若林芳樹</t>
    <rPh sb="4" eb="6">
      <t>ワカバヤシ</t>
    </rPh>
    <rPh sb="6" eb="8">
      <t>ヨシキ</t>
    </rPh>
    <phoneticPr fontId="27"/>
  </si>
  <si>
    <t>間接科研・観光</t>
    <rPh sb="0" eb="2">
      <t>カンセツ</t>
    </rPh>
    <rPh sb="2" eb="4">
      <t>カケン</t>
    </rPh>
    <rPh sb="5" eb="7">
      <t>カンコウ</t>
    </rPh>
    <phoneticPr fontId="27"/>
  </si>
  <si>
    <t>間接科研・基盤</t>
    <rPh sb="0" eb="2">
      <t>カンセツ</t>
    </rPh>
    <rPh sb="2" eb="4">
      <t>カケン</t>
    </rPh>
    <rPh sb="5" eb="7">
      <t>キバン</t>
    </rPh>
    <phoneticPr fontId="27"/>
  </si>
  <si>
    <t>間接科研ﾊﾞｲﾄ・地</t>
    <rPh sb="0" eb="2">
      <t>カンセツ</t>
    </rPh>
    <rPh sb="2" eb="4">
      <t>カケン</t>
    </rPh>
    <phoneticPr fontId="27"/>
  </si>
  <si>
    <t>間接科研ﾊﾞｲﾄ・観</t>
    <rPh sb="0" eb="2">
      <t>カンセツ</t>
    </rPh>
    <rPh sb="2" eb="4">
      <t>カケン</t>
    </rPh>
    <phoneticPr fontId="27"/>
  </si>
  <si>
    <t>間接科研ﾊﾞｲﾄ・盤</t>
    <rPh sb="0" eb="2">
      <t>カンセツ</t>
    </rPh>
    <rPh sb="2" eb="4">
      <t>カケン</t>
    </rPh>
    <rPh sb="9" eb="10">
      <t>バン</t>
    </rPh>
    <phoneticPr fontId="27"/>
  </si>
  <si>
    <t>間接科研ﾊﾞｲﾄ・建</t>
    <rPh sb="0" eb="2">
      <t>カンセツ</t>
    </rPh>
    <rPh sb="2" eb="4">
      <t>カケン</t>
    </rPh>
    <phoneticPr fontId="27"/>
  </si>
  <si>
    <t>間接科研ﾊﾞｲﾄ・政</t>
    <rPh sb="0" eb="2">
      <t>カンセツ</t>
    </rPh>
    <rPh sb="2" eb="4">
      <t>カケン</t>
    </rPh>
    <phoneticPr fontId="27"/>
  </si>
  <si>
    <t>間接科研ﾊﾞｲﾄ・応</t>
    <rPh sb="0" eb="2">
      <t>カンセツ</t>
    </rPh>
    <rPh sb="2" eb="4">
      <t>カケン</t>
    </rPh>
    <rPh sb="9" eb="10">
      <t>オウ</t>
    </rPh>
    <phoneticPr fontId="27"/>
  </si>
  <si>
    <t>【厚労科研費間接経費】</t>
    <rPh sb="1" eb="2">
      <t>アツシ</t>
    </rPh>
    <rPh sb="2" eb="3">
      <t>ロウ</t>
    </rPh>
    <rPh sb="3" eb="5">
      <t>カケン</t>
    </rPh>
    <phoneticPr fontId="27"/>
  </si>
  <si>
    <t>科研費間接経費(機関管理体制充実分)</t>
    <rPh sb="0" eb="2">
      <t>カケン</t>
    </rPh>
    <rPh sb="2" eb="3">
      <t>ヒ</t>
    </rPh>
    <rPh sb="3" eb="5">
      <t>カンセツ</t>
    </rPh>
    <rPh sb="5" eb="7">
      <t>ケイヒ</t>
    </rPh>
    <rPh sb="8" eb="10">
      <t>キカン</t>
    </rPh>
    <rPh sb="10" eb="12">
      <t>カンリ</t>
    </rPh>
    <rPh sb="12" eb="14">
      <t>タイセイ</t>
    </rPh>
    <rPh sb="14" eb="16">
      <t>ジュウジツ</t>
    </rPh>
    <rPh sb="16" eb="17">
      <t>ブン</t>
    </rPh>
    <phoneticPr fontId="27"/>
  </si>
  <si>
    <t>【受託研究費等間接経費】</t>
  </si>
  <si>
    <t>受託研究費等間接経費</t>
    <rPh sb="0" eb="2">
      <t>ジュタク</t>
    </rPh>
    <rPh sb="2" eb="5">
      <t>ケンキュウヒ</t>
    </rPh>
    <rPh sb="5" eb="6">
      <t>ナド</t>
    </rPh>
    <rPh sb="6" eb="8">
      <t>カンセツ</t>
    </rPh>
    <rPh sb="8" eb="10">
      <t>ケイヒ</t>
    </rPh>
    <phoneticPr fontId="27"/>
  </si>
  <si>
    <t>都市環境学部の提案公募間接経費（部局分）</t>
  </si>
  <si>
    <t>間接提案・建築</t>
    <rPh sb="0" eb="2">
      <t>カンセツ</t>
    </rPh>
    <rPh sb="2" eb="4">
      <t>テイアン</t>
    </rPh>
    <rPh sb="5" eb="7">
      <t>ケンチク</t>
    </rPh>
    <phoneticPr fontId="27"/>
  </si>
  <si>
    <t>間接提案・都政</t>
    <rPh sb="0" eb="2">
      <t>カンセツ</t>
    </rPh>
    <rPh sb="2" eb="4">
      <t>テイアン</t>
    </rPh>
    <rPh sb="5" eb="6">
      <t>ト</t>
    </rPh>
    <rPh sb="6" eb="7">
      <t>セイ</t>
    </rPh>
    <phoneticPr fontId="27"/>
  </si>
  <si>
    <t>間接提案・応用</t>
    <rPh sb="0" eb="2">
      <t>カンセツ</t>
    </rPh>
    <rPh sb="2" eb="4">
      <t>テイアン</t>
    </rPh>
    <rPh sb="5" eb="7">
      <t>オウヨウ</t>
    </rPh>
    <phoneticPr fontId="27"/>
  </si>
  <si>
    <t>間接提案・小泉SIP</t>
    <rPh sb="0" eb="2">
      <t>カンセツ</t>
    </rPh>
    <rPh sb="2" eb="4">
      <t>テイアン</t>
    </rPh>
    <rPh sb="5" eb="7">
      <t>コイズミ</t>
    </rPh>
    <phoneticPr fontId="27"/>
  </si>
  <si>
    <t>その他外部資金財源費</t>
  </si>
  <si>
    <t>震災特例措置</t>
    <rPh sb="0" eb="2">
      <t>シンサイ</t>
    </rPh>
    <rPh sb="2" eb="4">
      <t>トクレイ</t>
    </rPh>
    <rPh sb="4" eb="6">
      <t>ソチ</t>
    </rPh>
    <phoneticPr fontId="27"/>
  </si>
  <si>
    <t>繰越教育費</t>
  </si>
  <si>
    <t>繰越実験固定・震災特例措置</t>
    <rPh sb="0" eb="2">
      <t>クリコシ</t>
    </rPh>
    <rPh sb="2" eb="4">
      <t>ジッケン</t>
    </rPh>
    <rPh sb="4" eb="6">
      <t>コテイ</t>
    </rPh>
    <rPh sb="7" eb="9">
      <t>シンサイ</t>
    </rPh>
    <rPh sb="9" eb="11">
      <t>トクレイ</t>
    </rPh>
    <rPh sb="11" eb="13">
      <t>ソチ</t>
    </rPh>
    <phoneticPr fontId="27"/>
  </si>
  <si>
    <t>繰越一般事務・震災特例措置</t>
    <rPh sb="0" eb="2">
      <t>クリコシ</t>
    </rPh>
    <rPh sb="2" eb="4">
      <t>イッパン</t>
    </rPh>
    <rPh sb="4" eb="6">
      <t>ジム</t>
    </rPh>
    <rPh sb="7" eb="9">
      <t>シンサイ</t>
    </rPh>
    <rPh sb="9" eb="11">
      <t>トクレイ</t>
    </rPh>
    <rPh sb="11" eb="13">
      <t>ソチ</t>
    </rPh>
    <phoneticPr fontId="27"/>
  </si>
  <si>
    <t>繰越教育機器・震災特例措置</t>
    <rPh sb="0" eb="2">
      <t>クリコシ</t>
    </rPh>
    <rPh sb="2" eb="4">
      <t>キョウイク</t>
    </rPh>
    <rPh sb="4" eb="6">
      <t>キキ</t>
    </rPh>
    <rPh sb="7" eb="9">
      <t>シンサイ</t>
    </rPh>
    <rPh sb="9" eb="11">
      <t>トクレイ</t>
    </rPh>
    <rPh sb="11" eb="13">
      <t>ソチ</t>
    </rPh>
    <phoneticPr fontId="27"/>
  </si>
  <si>
    <t>科研費</t>
    <rPh sb="0" eb="3">
      <t>カケンヒ</t>
    </rPh>
    <phoneticPr fontId="27"/>
  </si>
  <si>
    <t>　</t>
  </si>
  <si>
    <t>新学術領域研究</t>
  </si>
  <si>
    <t>新学H環代宍戸哲</t>
    <rPh sb="3" eb="4">
      <t>カン</t>
    </rPh>
    <rPh sb="4" eb="5">
      <t>ダイ</t>
    </rPh>
    <rPh sb="5" eb="7">
      <t>シシド</t>
    </rPh>
    <rPh sb="7" eb="8">
      <t>テツ</t>
    </rPh>
    <phoneticPr fontId="27"/>
  </si>
  <si>
    <t>K23</t>
  </si>
  <si>
    <t>13</t>
  </si>
  <si>
    <t>補助金</t>
  </si>
  <si>
    <t>宍戸哲也</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</si>
  <si>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</si>
  <si>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</si>
  <si>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新学H環首三浦大</t>
    <rPh sb="3" eb="4">
      <t>カン</t>
    </rPh>
    <rPh sb="4" eb="5">
      <t>クビ</t>
    </rPh>
    <rPh sb="5" eb="7">
      <t>ミウラ</t>
    </rPh>
    <rPh sb="7" eb="8">
      <t>ダイ</t>
    </rPh>
    <phoneticPr fontId="27"/>
  </si>
  <si>
    <t>三浦大樹</t>
  </si>
  <si>
    <t>基盤研究(A)</t>
  </si>
  <si>
    <t>K41</t>
  </si>
  <si>
    <t>基ＡH環首近藤敏</t>
  </si>
  <si>
    <t>近藤敏彰</t>
  </si>
  <si>
    <t>基ＡH環首柳下崇</t>
  </si>
  <si>
    <t>柳下崇</t>
  </si>
  <si>
    <t>基ＡH環代川原晋</t>
  </si>
  <si>
    <t>基ＡH環首岡村祐</t>
  </si>
  <si>
    <t>基ＡH環代高橋日</t>
  </si>
  <si>
    <t>基ＡH環代若林芳</t>
  </si>
  <si>
    <t>基ＡH環代横山勝</t>
    <rPh sb="5" eb="7">
      <t>ヨコヤマ</t>
    </rPh>
    <rPh sb="7" eb="8">
      <t>カツ</t>
    </rPh>
    <phoneticPr fontId="27"/>
  </si>
  <si>
    <t>基盤研究(B)</t>
  </si>
  <si>
    <t>基ＢH環代朝山章</t>
  </si>
  <si>
    <t>K51</t>
  </si>
  <si>
    <t>朝山章一郎</t>
  </si>
  <si>
    <t>基ＢH環首川上浩</t>
  </si>
  <si>
    <t>川上浩良</t>
  </si>
  <si>
    <t>基ＢH環代宍戸哲</t>
  </si>
  <si>
    <t>基ＢH環首三浦大</t>
  </si>
  <si>
    <t>基ＢH環代棟方裕</t>
    <rPh sb="5" eb="7">
      <t>ムナカタ</t>
    </rPh>
    <rPh sb="7" eb="8">
      <t>ユウ</t>
    </rPh>
    <phoneticPr fontId="27"/>
  </si>
  <si>
    <t>棟方裕一</t>
    <rPh sb="0" eb="2">
      <t>ムナカタ</t>
    </rPh>
    <rPh sb="2" eb="4">
      <t>ヒロカズ</t>
    </rPh>
    <phoneticPr fontId="27"/>
  </si>
  <si>
    <t>基ＢH環代清水哲</t>
  </si>
  <si>
    <t>基ＢH環首直井岳</t>
  </si>
  <si>
    <t>基ＢH環首片桐由</t>
  </si>
  <si>
    <t>基ＢH環首鈴木祥</t>
    <rPh sb="5" eb="7">
      <t>スズキ</t>
    </rPh>
    <rPh sb="7" eb="8">
      <t>ショウ</t>
    </rPh>
    <phoneticPr fontId="27"/>
  </si>
  <si>
    <t>鈴木祥平</t>
    <rPh sb="0" eb="2">
      <t>スズキ</t>
    </rPh>
    <rPh sb="2" eb="4">
      <t>ショウヘイ</t>
    </rPh>
    <phoneticPr fontId="27"/>
  </si>
  <si>
    <t>基ＢH環代杉原陽</t>
    <rPh sb="6" eb="7">
      <t>ハラ</t>
    </rPh>
    <phoneticPr fontId="27"/>
  </si>
  <si>
    <t>杉原陽子</t>
    <rPh sb="1" eb="2">
      <t>ハラ</t>
    </rPh>
    <phoneticPr fontId="27"/>
  </si>
  <si>
    <t>基ＢH環代饗庭伸</t>
    <rPh sb="5" eb="7">
      <t>アイバ</t>
    </rPh>
    <rPh sb="7" eb="8">
      <t>シン</t>
    </rPh>
    <phoneticPr fontId="27"/>
  </si>
  <si>
    <t>基ＢH環首長野基</t>
    <rPh sb="4" eb="5">
      <t>クビ</t>
    </rPh>
    <rPh sb="5" eb="7">
      <t>ナガノ</t>
    </rPh>
    <rPh sb="7" eb="8">
      <t>モトイ</t>
    </rPh>
    <phoneticPr fontId="27"/>
  </si>
  <si>
    <t>長野基</t>
    <rPh sb="0" eb="2">
      <t>ナガノ</t>
    </rPh>
    <phoneticPr fontId="27"/>
  </si>
  <si>
    <t>基ＢH環首片桐由</t>
    <rPh sb="4" eb="5">
      <t>クビ</t>
    </rPh>
    <phoneticPr fontId="27"/>
  </si>
  <si>
    <t>基ＢH環首小根山</t>
    <rPh sb="4" eb="5">
      <t>クビ</t>
    </rPh>
    <rPh sb="5" eb="6">
      <t>オ</t>
    </rPh>
    <rPh sb="6" eb="7">
      <t>ネ</t>
    </rPh>
    <rPh sb="7" eb="8">
      <t>ヤマ</t>
    </rPh>
    <phoneticPr fontId="27"/>
  </si>
  <si>
    <t>小根山裕之</t>
    <rPh sb="0" eb="1">
      <t>オ</t>
    </rPh>
    <rPh sb="1" eb="2">
      <t>ネ</t>
    </rPh>
    <rPh sb="2" eb="3">
      <t>ヤマ</t>
    </rPh>
    <rPh sb="3" eb="5">
      <t>ヒロユキ</t>
    </rPh>
    <phoneticPr fontId="27"/>
  </si>
  <si>
    <t>基盤研究(S)</t>
  </si>
  <si>
    <t>基ＳH環代松本淳</t>
  </si>
  <si>
    <t>K31</t>
  </si>
  <si>
    <t>研究活動ｽﾀｰﾄ支援</t>
    <rPh sb="0" eb="2">
      <t>ケンキュウ</t>
    </rPh>
    <rPh sb="2" eb="4">
      <t>カツドウ</t>
    </rPh>
    <rPh sb="8" eb="10">
      <t>シエン</t>
    </rPh>
    <phoneticPr fontId="27"/>
  </si>
  <si>
    <t>ｽﾀｰﾄH環代國枝陽</t>
    <rPh sb="5" eb="6">
      <t>カン</t>
    </rPh>
    <rPh sb="6" eb="7">
      <t>ダイ</t>
    </rPh>
    <rPh sb="7" eb="9">
      <t>クニエダ</t>
    </rPh>
    <rPh sb="9" eb="10">
      <t>ヨウ</t>
    </rPh>
    <phoneticPr fontId="27"/>
  </si>
  <si>
    <t>若手研究(A)</t>
  </si>
  <si>
    <t>若ＡH環代石村大</t>
  </si>
  <si>
    <t>K121</t>
  </si>
  <si>
    <t>石村大輔</t>
  </si>
  <si>
    <t>特別研究員奨励費</t>
    <rPh sb="0" eb="2">
      <t>トクベツ</t>
    </rPh>
    <rPh sb="2" eb="5">
      <t>ケンキュウイン</t>
    </rPh>
    <rPh sb="5" eb="7">
      <t>ショウレイ</t>
    </rPh>
    <rPh sb="7" eb="8">
      <t>ヒ</t>
    </rPh>
    <phoneticPr fontId="27"/>
  </si>
  <si>
    <t>奨励H環代鈴木愛</t>
    <rPh sb="0" eb="2">
      <t>ショウレイ</t>
    </rPh>
    <rPh sb="3" eb="4">
      <t>カン</t>
    </rPh>
    <rPh sb="4" eb="5">
      <t>ダイ</t>
    </rPh>
    <rPh sb="5" eb="7">
      <t>スズキ</t>
    </rPh>
    <rPh sb="7" eb="8">
      <t>アイ</t>
    </rPh>
    <phoneticPr fontId="27"/>
  </si>
  <si>
    <t>鈴木愛</t>
    <rPh sb="0" eb="2">
      <t>スズキ</t>
    </rPh>
    <rPh sb="2" eb="3">
      <t>アイ</t>
    </rPh>
    <phoneticPr fontId="27"/>
  </si>
  <si>
    <t>奨励H環代石川和</t>
    <rPh sb="0" eb="2">
      <t>ショウレイ</t>
    </rPh>
    <rPh sb="3" eb="4">
      <t>カン</t>
    </rPh>
    <rPh sb="4" eb="5">
      <t>ダイ</t>
    </rPh>
    <rPh sb="5" eb="7">
      <t>イシカワ</t>
    </rPh>
    <rPh sb="7" eb="8">
      <t>カズ</t>
    </rPh>
    <phoneticPr fontId="27"/>
  </si>
  <si>
    <t>石川和樹</t>
    <rPh sb="0" eb="2">
      <t>イシカワ</t>
    </rPh>
    <rPh sb="2" eb="3">
      <t>カズ</t>
    </rPh>
    <rPh sb="3" eb="4">
      <t>キ</t>
    </rPh>
    <phoneticPr fontId="27"/>
  </si>
  <si>
    <t>基盤研究(C)</t>
  </si>
  <si>
    <t>基ＣK環代杉浦芳</t>
  </si>
  <si>
    <t>K61</t>
  </si>
  <si>
    <t>基金</t>
  </si>
  <si>
    <t>杉浦芳夫</t>
  </si>
  <si>
    <t>基CK環代近藤敏</t>
    <rPh sb="5" eb="7">
      <t>コンドウ</t>
    </rPh>
    <rPh sb="7" eb="8">
      <t>トシ</t>
    </rPh>
    <phoneticPr fontId="27"/>
  </si>
  <si>
    <t>近藤敏彰</t>
    <rPh sb="0" eb="2">
      <t>コンドウ</t>
    </rPh>
    <phoneticPr fontId="27"/>
  </si>
  <si>
    <t>基CK環代西藪隆</t>
    <rPh sb="5" eb="7">
      <t>ニシヤブ</t>
    </rPh>
    <rPh sb="7" eb="8">
      <t>タカシ</t>
    </rPh>
    <phoneticPr fontId="27"/>
  </si>
  <si>
    <t>西藪隆平</t>
    <rPh sb="0" eb="1">
      <t>ニシ</t>
    </rPh>
    <rPh sb="2" eb="4">
      <t>リュウヘイ</t>
    </rPh>
    <phoneticPr fontId="27"/>
  </si>
  <si>
    <t>基CK環代竹歳絢</t>
    <rPh sb="5" eb="7">
      <t>タケトシ</t>
    </rPh>
    <rPh sb="7" eb="8">
      <t>アヤ</t>
    </rPh>
    <phoneticPr fontId="27"/>
  </si>
  <si>
    <t>基CK環代岡村祐</t>
    <rPh sb="5" eb="7">
      <t>オカムラ</t>
    </rPh>
    <rPh sb="7" eb="8">
      <t>ユウ</t>
    </rPh>
    <phoneticPr fontId="27"/>
  </si>
  <si>
    <t>基CK環首片桐由</t>
    <rPh sb="4" eb="5">
      <t>クビ</t>
    </rPh>
    <rPh sb="5" eb="7">
      <t>カタギリ</t>
    </rPh>
    <rPh sb="7" eb="8">
      <t>ヨシ</t>
    </rPh>
    <phoneticPr fontId="27"/>
  </si>
  <si>
    <t>基CK環代北山和</t>
    <rPh sb="4" eb="5">
      <t>ダイ</t>
    </rPh>
    <rPh sb="5" eb="7">
      <t>キタヤマ</t>
    </rPh>
    <rPh sb="7" eb="8">
      <t>カズ</t>
    </rPh>
    <phoneticPr fontId="27"/>
  </si>
  <si>
    <t>基CK環代吉川徹</t>
    <rPh sb="4" eb="5">
      <t>ダイ</t>
    </rPh>
    <rPh sb="5" eb="7">
      <t>ヨシカワ</t>
    </rPh>
    <rPh sb="7" eb="8">
      <t>トオル</t>
    </rPh>
    <phoneticPr fontId="27"/>
  </si>
  <si>
    <t>基CK環代白井正</t>
    <rPh sb="4" eb="5">
      <t>ダイ</t>
    </rPh>
    <rPh sb="5" eb="7">
      <t>シライ</t>
    </rPh>
    <rPh sb="7" eb="8">
      <t>タダシ</t>
    </rPh>
    <phoneticPr fontId="27"/>
  </si>
  <si>
    <t>白井正明</t>
    <rPh sb="0" eb="2">
      <t>シライ</t>
    </rPh>
    <rPh sb="2" eb="4">
      <t>マサアキ</t>
    </rPh>
    <phoneticPr fontId="27"/>
  </si>
  <si>
    <t>基CK環代宇治公</t>
    <rPh sb="4" eb="5">
      <t>ダイ</t>
    </rPh>
    <rPh sb="5" eb="7">
      <t>ウジ</t>
    </rPh>
    <rPh sb="7" eb="8">
      <t>コウ</t>
    </rPh>
    <phoneticPr fontId="27"/>
  </si>
  <si>
    <t>基CK環代村越潤</t>
    <rPh sb="4" eb="5">
      <t>ダイ</t>
    </rPh>
    <rPh sb="5" eb="7">
      <t>ムラコシ</t>
    </rPh>
    <rPh sb="7" eb="8">
      <t>ジュン</t>
    </rPh>
    <phoneticPr fontId="27"/>
  </si>
  <si>
    <t>基CK環代吉嶺充</t>
    <rPh sb="4" eb="5">
      <t>ダイ</t>
    </rPh>
    <rPh sb="5" eb="7">
      <t>ヨシミネ</t>
    </rPh>
    <rPh sb="7" eb="8">
      <t>ミツル</t>
    </rPh>
    <phoneticPr fontId="27"/>
  </si>
  <si>
    <t>吉嶺充俊</t>
    <rPh sb="0" eb="1">
      <t>ヨシ</t>
    </rPh>
    <rPh sb="1" eb="2">
      <t>ミネ</t>
    </rPh>
    <rPh sb="2" eb="3">
      <t>ミツル</t>
    </rPh>
    <rPh sb="3" eb="4">
      <t>シュン</t>
    </rPh>
    <phoneticPr fontId="27"/>
  </si>
  <si>
    <t>基CK環代山本薫</t>
    <rPh sb="4" eb="5">
      <t>ダイ</t>
    </rPh>
    <rPh sb="5" eb="7">
      <t>ヤマモト</t>
    </rPh>
    <rPh sb="7" eb="8">
      <t>カオル</t>
    </rPh>
    <phoneticPr fontId="27"/>
  </si>
  <si>
    <t>若手K環代太田慧</t>
    <rPh sb="0" eb="2">
      <t>ワカテ</t>
    </rPh>
    <rPh sb="5" eb="7">
      <t>オオタ</t>
    </rPh>
    <rPh sb="7" eb="8">
      <t>ケイ</t>
    </rPh>
    <phoneticPr fontId="27"/>
  </si>
  <si>
    <t>太田慧</t>
    <rPh sb="0" eb="2">
      <t>オオタ</t>
    </rPh>
    <rPh sb="2" eb="3">
      <t>ケイ</t>
    </rPh>
    <phoneticPr fontId="27"/>
  </si>
  <si>
    <t>若手K環代平田徳</t>
    <rPh sb="0" eb="2">
      <t>ワカテ</t>
    </rPh>
    <rPh sb="5" eb="7">
      <t>ヒラタ</t>
    </rPh>
    <rPh sb="7" eb="8">
      <t>トク</t>
    </rPh>
    <phoneticPr fontId="27"/>
  </si>
  <si>
    <t>平田徳恵</t>
    <rPh sb="0" eb="2">
      <t>ヒラタ</t>
    </rPh>
    <rPh sb="2" eb="3">
      <t>トク</t>
    </rPh>
    <rPh sb="3" eb="4">
      <t>メグミ</t>
    </rPh>
    <phoneticPr fontId="27"/>
  </si>
  <si>
    <t>基ＣK環代矢部直</t>
  </si>
  <si>
    <t>矢部直人</t>
  </si>
  <si>
    <t>基ＣK環代石倉智</t>
  </si>
  <si>
    <t>石倉智樹</t>
  </si>
  <si>
    <t>基ＣK環代橘高義</t>
  </si>
  <si>
    <t>基ＣK環代鳥海基</t>
  </si>
  <si>
    <t>基ＣK環代石田玉</t>
  </si>
  <si>
    <t>石田玉青</t>
  </si>
  <si>
    <t>基ＣK環代藤部文</t>
  </si>
  <si>
    <t>藤部文昭</t>
  </si>
  <si>
    <t>基ＣK環代菊地俊</t>
  </si>
  <si>
    <t>基ＣK環代長野基</t>
  </si>
  <si>
    <t>基ＣK環代田中学</t>
  </si>
  <si>
    <t>田中学</t>
  </si>
  <si>
    <t>基ＣK環代大野健</t>
  </si>
  <si>
    <t>基ＣK環代中村一</t>
  </si>
  <si>
    <t>基ＣK環代多幾山</t>
  </si>
  <si>
    <t>基ＣK環代市古太</t>
  </si>
  <si>
    <t>基ＣK環代渡邊眞</t>
  </si>
  <si>
    <t>挑戦的研究（萌芽）</t>
    <rPh sb="2" eb="3">
      <t>テキ</t>
    </rPh>
    <phoneticPr fontId="27"/>
  </si>
  <si>
    <t>挑萌K環代石村大</t>
    <rPh sb="3" eb="4">
      <t>ワ</t>
    </rPh>
    <rPh sb="4" eb="5">
      <t>ダイ</t>
    </rPh>
    <rPh sb="5" eb="7">
      <t>イシムラ</t>
    </rPh>
    <rPh sb="7" eb="8">
      <t>マサル</t>
    </rPh>
    <phoneticPr fontId="27"/>
  </si>
  <si>
    <t>K113</t>
  </si>
  <si>
    <t>若手研究(B)</t>
  </si>
  <si>
    <t>若ＢK環代稲垣佑</t>
  </si>
  <si>
    <t>K131</t>
  </si>
  <si>
    <t>稲垣佑亮</t>
  </si>
  <si>
    <t>若ＢK環代石川大</t>
  </si>
  <si>
    <t>石川大輔</t>
  </si>
  <si>
    <t>若ＢK環代柳原正</t>
  </si>
  <si>
    <t>柳原正実</t>
  </si>
  <si>
    <t>若ＢK環代野田満</t>
  </si>
  <si>
    <t>若ＢK環代讃岐亮</t>
  </si>
  <si>
    <t>若ＢK環代片桐由</t>
  </si>
  <si>
    <t>基ＢHｸ環代杉原陽</t>
    <rPh sb="7" eb="8">
      <t>ハラ</t>
    </rPh>
    <phoneticPr fontId="27"/>
  </si>
  <si>
    <t>30.4.1  -   31.3.31　（補助金繰越）</t>
    <rPh sb="24" eb="26">
      <t>クリコシ</t>
    </rPh>
    <phoneticPr fontId="27"/>
  </si>
  <si>
    <t>ｽﾀｰﾄHｸ環代國枝陽</t>
    <rPh sb="6" eb="7">
      <t>カン</t>
    </rPh>
    <rPh sb="7" eb="8">
      <t>ダイ</t>
    </rPh>
    <rPh sb="8" eb="10">
      <t>クニエダ</t>
    </rPh>
    <rPh sb="10" eb="11">
      <t>ヨウ</t>
    </rPh>
    <phoneticPr fontId="27"/>
  </si>
  <si>
    <t>基ＣK環代濱田純</t>
  </si>
  <si>
    <t>濱田純一</t>
  </si>
  <si>
    <t>基ＣK環代泉岳</t>
  </si>
  <si>
    <t>基ＣK環代直井岳</t>
  </si>
  <si>
    <t>基ＣK環代竹宮健</t>
  </si>
  <si>
    <t>基ＣK環代吉川徹</t>
  </si>
  <si>
    <t>若ＢK環代高橋洋</t>
  </si>
  <si>
    <t>高橋洋</t>
  </si>
  <si>
    <t>基ＣK環代日原勝</t>
    <rPh sb="5" eb="7">
      <t>ヒハラ</t>
    </rPh>
    <rPh sb="7" eb="8">
      <t>マサル</t>
    </rPh>
    <phoneticPr fontId="27"/>
  </si>
  <si>
    <t>日原勝也</t>
    <rPh sb="0" eb="2">
      <t>ヒハラ</t>
    </rPh>
    <rPh sb="2" eb="4">
      <t>カツヤ</t>
    </rPh>
    <phoneticPr fontId="27"/>
  </si>
  <si>
    <t>挑萌K環代沼田真</t>
    <rPh sb="3" eb="4">
      <t>ワ</t>
    </rPh>
    <rPh sb="4" eb="5">
      <t>ダイ</t>
    </rPh>
    <rPh sb="5" eb="7">
      <t>ヌマタ</t>
    </rPh>
    <rPh sb="7" eb="8">
      <t>マコト</t>
    </rPh>
    <phoneticPr fontId="27"/>
  </si>
  <si>
    <t>挑萌K環首高木悦</t>
    <rPh sb="3" eb="4">
      <t>ワ</t>
    </rPh>
    <rPh sb="4" eb="5">
      <t>クビ</t>
    </rPh>
    <rPh sb="5" eb="7">
      <t>タカギ</t>
    </rPh>
    <rPh sb="7" eb="8">
      <t>エツ</t>
    </rPh>
    <phoneticPr fontId="27"/>
  </si>
  <si>
    <t>国際共同研究強化(B)</t>
    <rPh sb="0" eb="2">
      <t>コクサイ</t>
    </rPh>
    <rPh sb="2" eb="4">
      <t>キョウドウ</t>
    </rPh>
    <rPh sb="4" eb="6">
      <t>ケンキュウ</t>
    </rPh>
    <rPh sb="6" eb="8">
      <t>キョウカ</t>
    </rPh>
    <phoneticPr fontId="27"/>
  </si>
  <si>
    <t>強ＢK環代松山洋</t>
    <rPh sb="0" eb="1">
      <t>キョウ</t>
    </rPh>
    <rPh sb="5" eb="7">
      <t>マツヤマ</t>
    </rPh>
    <rPh sb="7" eb="8">
      <t>ヨウ</t>
    </rPh>
    <phoneticPr fontId="27"/>
  </si>
  <si>
    <t>松山洋</t>
    <rPh sb="0" eb="2">
      <t>マツヤマ</t>
    </rPh>
    <rPh sb="2" eb="3">
      <t>ヨウ</t>
    </rPh>
    <phoneticPr fontId="27"/>
  </si>
  <si>
    <t>強ＢK環首中山大</t>
    <rPh sb="0" eb="1">
      <t>キョウ</t>
    </rPh>
    <rPh sb="3" eb="4">
      <t>ワ</t>
    </rPh>
    <rPh sb="4" eb="5">
      <t>クビ</t>
    </rPh>
    <rPh sb="5" eb="7">
      <t>ナカヤマ</t>
    </rPh>
    <rPh sb="7" eb="8">
      <t>ダイ</t>
    </rPh>
    <phoneticPr fontId="27"/>
  </si>
  <si>
    <t>中山大地</t>
    <rPh sb="0" eb="2">
      <t>ナカヤマ</t>
    </rPh>
    <rPh sb="2" eb="4">
      <t>ダイチ</t>
    </rPh>
    <phoneticPr fontId="27"/>
  </si>
  <si>
    <t>強ＢK環代一ノ瀬</t>
    <rPh sb="0" eb="1">
      <t>キョウ</t>
    </rPh>
    <rPh sb="5" eb="6">
      <t>イチ</t>
    </rPh>
    <rPh sb="7" eb="8">
      <t>セ</t>
    </rPh>
    <phoneticPr fontId="27"/>
  </si>
  <si>
    <t>強ＢK環首佐々木</t>
    <rPh sb="0" eb="1">
      <t>キョウ</t>
    </rPh>
    <rPh sb="3" eb="4">
      <t>ワ</t>
    </rPh>
    <rPh sb="4" eb="5">
      <t>クビ</t>
    </rPh>
    <rPh sb="5" eb="8">
      <t>ササキ</t>
    </rPh>
    <phoneticPr fontId="27"/>
  </si>
  <si>
    <t>基ＡH環首大澤剛</t>
    <rPh sb="5" eb="7">
      <t>オオサワ</t>
    </rPh>
    <rPh sb="7" eb="8">
      <t>ツヨシ</t>
    </rPh>
    <phoneticPr fontId="27"/>
  </si>
  <si>
    <t>大澤剛士</t>
    <rPh sb="0" eb="2">
      <t>オオサワ</t>
    </rPh>
    <rPh sb="2" eb="3">
      <t>ツヨシ</t>
    </rPh>
    <rPh sb="3" eb="4">
      <t>シ</t>
    </rPh>
    <phoneticPr fontId="27"/>
  </si>
  <si>
    <t>基ＣK環首直井岳</t>
    <rPh sb="5" eb="7">
      <t>ナオイ</t>
    </rPh>
    <rPh sb="7" eb="8">
      <t>ガク</t>
    </rPh>
    <phoneticPr fontId="27"/>
  </si>
  <si>
    <t>直井岳人</t>
    <rPh sb="0" eb="2">
      <t>ナオイ</t>
    </rPh>
    <rPh sb="2" eb="3">
      <t>ガク</t>
    </rPh>
    <rPh sb="3" eb="4">
      <t>ヒト</t>
    </rPh>
    <phoneticPr fontId="27"/>
  </si>
  <si>
    <t>基ＣK環分川原晋 (横浜国立大学)</t>
  </si>
  <si>
    <t>基ＣK環分岡村祐 (横浜国立大学)</t>
  </si>
  <si>
    <t>基ＣK環分玉川英 (八戸工業高等専門学校)</t>
    <rPh sb="5" eb="7">
      <t>タマガワ</t>
    </rPh>
    <rPh sb="7" eb="8">
      <t>ヒデ</t>
    </rPh>
    <rPh sb="10" eb="12">
      <t>ハチノヘ</t>
    </rPh>
    <rPh sb="12" eb="14">
      <t>コウギョウ</t>
    </rPh>
    <rPh sb="14" eb="16">
      <t>コウトウ</t>
    </rPh>
    <rPh sb="16" eb="18">
      <t>センモン</t>
    </rPh>
    <rPh sb="18" eb="20">
      <t>ガッコウ</t>
    </rPh>
    <phoneticPr fontId="27"/>
  </si>
  <si>
    <t>基ＣK環分市古太郎 (八戸高等専門学校)</t>
    <rPh sb="5" eb="6">
      <t>イチ</t>
    </rPh>
    <rPh sb="6" eb="7">
      <t>コ</t>
    </rPh>
    <rPh sb="7" eb="9">
      <t>タロウ</t>
    </rPh>
    <rPh sb="11" eb="13">
      <t>ハチノヘ</t>
    </rPh>
    <rPh sb="13" eb="15">
      <t>コウトウ</t>
    </rPh>
    <rPh sb="15" eb="17">
      <t>センモン</t>
    </rPh>
    <rPh sb="17" eb="19">
      <t>ガッコウ</t>
    </rPh>
    <phoneticPr fontId="27"/>
  </si>
  <si>
    <t>基ＣK環分鈴木毅彦 (鹿児島大学)</t>
    <rPh sb="5" eb="7">
      <t>スズキ</t>
    </rPh>
    <rPh sb="7" eb="9">
      <t>タケヒコ</t>
    </rPh>
    <rPh sb="11" eb="14">
      <t>カゴシマ</t>
    </rPh>
    <rPh sb="14" eb="16">
      <t>ダイガク</t>
    </rPh>
    <phoneticPr fontId="27"/>
  </si>
  <si>
    <t>基盤研究（B）</t>
  </si>
  <si>
    <t>基ＢH環分若林芳 (広島大学)</t>
  </si>
  <si>
    <t>基盤研究（A）</t>
  </si>
  <si>
    <t>基ＡH環分若林芳 (お茶の水女子大学)</t>
  </si>
  <si>
    <t>基盤研究（Ｂ）</t>
  </si>
  <si>
    <t>基ＢH環分小根山 (立命館大学)</t>
  </si>
  <si>
    <t>挑戦的研究（萌芽）</t>
  </si>
  <si>
    <t>基ＢH環分高木次(名古屋大学)</t>
    <rPh sb="9" eb="12">
      <t>ナゴヤ</t>
    </rPh>
    <phoneticPr fontId="27"/>
  </si>
  <si>
    <t>基ＢH環分新谷哲 (山口大学)</t>
  </si>
  <si>
    <t>基盤研究（Ａ）</t>
  </si>
  <si>
    <t>基ＡH環分岡村祐 (神戸芸術工科大学)</t>
    <rPh sb="10" eb="12">
      <t>コウベ</t>
    </rPh>
    <rPh sb="12" eb="14">
      <t>ゲイジュツ</t>
    </rPh>
    <rPh sb="14" eb="16">
      <t>コウカ</t>
    </rPh>
    <phoneticPr fontId="27"/>
  </si>
  <si>
    <t>基ＡH環分鳥海基 (神戸芸術工科大学)</t>
    <rPh sb="10" eb="12">
      <t>コウベ</t>
    </rPh>
    <rPh sb="12" eb="14">
      <t>ゲイジュツ</t>
    </rPh>
    <rPh sb="14" eb="16">
      <t>コウカ</t>
    </rPh>
    <phoneticPr fontId="27"/>
  </si>
  <si>
    <t>基ＡH環分鳥海基 (京都女子大学)</t>
  </si>
  <si>
    <t>基ＡH環分石村大 (兵庫県立人と自然の博物館)</t>
    <rPh sb="5" eb="7">
      <t>イシムラ</t>
    </rPh>
    <rPh sb="7" eb="8">
      <t>ダイ</t>
    </rPh>
    <rPh sb="10" eb="12">
      <t>ヒョウゴ</t>
    </rPh>
    <rPh sb="12" eb="14">
      <t>ケンリツ</t>
    </rPh>
    <rPh sb="14" eb="15">
      <t>ヒト</t>
    </rPh>
    <rPh sb="16" eb="18">
      <t>シゼン</t>
    </rPh>
    <rPh sb="19" eb="22">
      <t>ハクブツカン</t>
    </rPh>
    <phoneticPr fontId="27"/>
  </si>
  <si>
    <t>石村大輔</t>
    <rPh sb="0" eb="2">
      <t>イシムラ</t>
    </rPh>
    <rPh sb="2" eb="4">
      <t>ダイスケ</t>
    </rPh>
    <phoneticPr fontId="27"/>
  </si>
  <si>
    <t>基ＢH環分高道昌 (法政大学)</t>
    <rPh sb="5" eb="7">
      <t>タカミチ</t>
    </rPh>
    <rPh sb="7" eb="8">
      <t>マサシ</t>
    </rPh>
    <rPh sb="10" eb="12">
      <t>ホウセイ</t>
    </rPh>
    <phoneticPr fontId="27"/>
  </si>
  <si>
    <t>高道昌志</t>
    <rPh sb="0" eb="2">
      <t>タカミチ</t>
    </rPh>
    <rPh sb="2" eb="3">
      <t>マサシ</t>
    </rPh>
    <rPh sb="3" eb="4">
      <t>ココロザシ</t>
    </rPh>
    <phoneticPr fontId="27"/>
  </si>
  <si>
    <t>基ＡH環分杉原陽 (桜美林大学)</t>
  </si>
  <si>
    <t>基ＢH環分小泉雅（東京大学)</t>
    <rPh sb="5" eb="7">
      <t>コイズミ</t>
    </rPh>
    <rPh sb="7" eb="8">
      <t>マサシ</t>
    </rPh>
    <rPh sb="9" eb="11">
      <t>トウキョウ</t>
    </rPh>
    <rPh sb="11" eb="13">
      <t>ダイガク</t>
    </rPh>
    <phoneticPr fontId="27"/>
  </si>
  <si>
    <t>小泉雅生</t>
    <rPh sb="0" eb="2">
      <t>コイズミ</t>
    </rPh>
    <rPh sb="2" eb="3">
      <t>マサシ</t>
    </rPh>
    <rPh sb="3" eb="4">
      <t>イ</t>
    </rPh>
    <phoneticPr fontId="27"/>
  </si>
  <si>
    <t>基ＢH環分吉川徹（宇都宮大学)</t>
    <rPh sb="5" eb="7">
      <t>ヨシカワ</t>
    </rPh>
    <rPh sb="7" eb="8">
      <t>トオル</t>
    </rPh>
    <rPh sb="9" eb="12">
      <t>ウツノミヤ</t>
    </rPh>
    <rPh sb="12" eb="14">
      <t>ダイガク</t>
    </rPh>
    <rPh sb="13" eb="14">
      <t>キョウダイ</t>
    </rPh>
    <phoneticPr fontId="27"/>
  </si>
  <si>
    <t>川原　晋</t>
  </si>
  <si>
    <t>岡村　祐</t>
  </si>
  <si>
    <t>基盤研究（Ｃ）</t>
  </si>
  <si>
    <t>基ＣK環分竹宮健 (北海学園大学)</t>
    <rPh sb="10" eb="12">
      <t>ホッカイ</t>
    </rPh>
    <rPh sb="12" eb="14">
      <t>ガクエン</t>
    </rPh>
    <rPh sb="14" eb="15">
      <t>ダイ</t>
    </rPh>
    <rPh sb="15" eb="16">
      <t>ガク</t>
    </rPh>
    <phoneticPr fontId="27"/>
  </si>
  <si>
    <t>建築都市学科</t>
    <rPh sb="4" eb="6">
      <t>ガッカ</t>
    </rPh>
    <phoneticPr fontId="27"/>
  </si>
  <si>
    <t>基ＡH環分小根山 (東京大学)</t>
  </si>
  <si>
    <t>基ＢH環分大野健 (金沢工業大学)</t>
  </si>
  <si>
    <t>基ＡＨ環分川東正 (早稲田大学)</t>
  </si>
  <si>
    <t>基ＢH環分川原晋 (早稲田大学)</t>
  </si>
  <si>
    <t>30.4.1  -   31.3.31　　（補助金）</t>
  </si>
  <si>
    <t>基ＢH環分古川尚 (早稲田大学)</t>
  </si>
  <si>
    <t>基ＢH環分市古太 (法政大学)</t>
  </si>
  <si>
    <t>都市政策科学科</t>
    <rPh sb="0" eb="2">
      <t>トシ</t>
    </rPh>
    <rPh sb="2" eb="4">
      <t>セイサク</t>
    </rPh>
    <rPh sb="4" eb="5">
      <t>カ</t>
    </rPh>
    <rPh sb="5" eb="7">
      <t>ガッカ</t>
    </rPh>
    <phoneticPr fontId="27"/>
  </si>
  <si>
    <t>基ＢH環分饗庭伸 (筑波大学)</t>
  </si>
  <si>
    <t>基ＣK環分大澤剛 (森林総合研究所)</t>
    <rPh sb="5" eb="7">
      <t>オオサワ</t>
    </rPh>
    <rPh sb="7" eb="8">
      <t>ツヨシ</t>
    </rPh>
    <rPh sb="10" eb="12">
      <t>シンリン</t>
    </rPh>
    <rPh sb="12" eb="14">
      <t>ソウゴウ</t>
    </rPh>
    <rPh sb="14" eb="17">
      <t>ケンキュウジョ</t>
    </rPh>
    <phoneticPr fontId="27"/>
  </si>
  <si>
    <t>基ＢH環分石倉智 (神戸大学)</t>
  </si>
  <si>
    <t>基ＢH環分大澤剛 (東京大学)</t>
    <rPh sb="5" eb="7">
      <t>オオサワ</t>
    </rPh>
    <rPh sb="7" eb="8">
      <t>ツヨシ</t>
    </rPh>
    <rPh sb="10" eb="12">
      <t>トウキョウ</t>
    </rPh>
    <phoneticPr fontId="27"/>
  </si>
  <si>
    <t>基ＢK環分清水哲 (広島大学)</t>
    <rPh sb="5" eb="7">
      <t>シミズ</t>
    </rPh>
    <rPh sb="7" eb="8">
      <t>テツ</t>
    </rPh>
    <rPh sb="10" eb="12">
      <t>ヒロシマ</t>
    </rPh>
    <rPh sb="12" eb="14">
      <t>ダイガク</t>
    </rPh>
    <phoneticPr fontId="27"/>
  </si>
  <si>
    <t>挑戦的萌芽研究</t>
  </si>
  <si>
    <t>K111</t>
  </si>
  <si>
    <t>新学H環分井上晴(京都大学)</t>
  </si>
  <si>
    <t>基ＡH環分矢部直(中京大学)</t>
  </si>
  <si>
    <t>基ＳH環分伊藤史 (慶應義塾大学)</t>
  </si>
  <si>
    <t>基ＳH環分星旦 (慶應義塾大学)</t>
  </si>
  <si>
    <t>基ＣK環分廖昱 (東京都市大学)</t>
  </si>
  <si>
    <t>萌芽K環分片桐由(東京農業大学)</t>
  </si>
  <si>
    <t>基ＡH環分多幾山(京都大学)</t>
  </si>
  <si>
    <t>厚生労働科学研究費</t>
  </si>
  <si>
    <t>厚労H環分荒井康(水道技術研究センター)</t>
  </si>
  <si>
    <t>K200</t>
  </si>
  <si>
    <t>基ＣK環分青木茂 (椙山女学園大学)</t>
  </si>
  <si>
    <t>29.4.1  -   30.3.31　　（基金）</t>
  </si>
  <si>
    <t>建築都市ｺｰｽ</t>
  </si>
  <si>
    <t>青木　茂</t>
  </si>
  <si>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2" eb="3">
      <t>アカ</t>
    </rPh>
    <rPh sb="8" eb="9">
      <t>シタ</t>
    </rPh>
    <rPh sb="14" eb="15">
      <t>フ</t>
    </rPh>
    <phoneticPr fontId="27"/>
  </si>
  <si>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</si>
  <si>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</si>
  <si>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</si>
  <si>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</si>
  <si>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</si>
  <si>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</si>
  <si>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</si>
  <si>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</si>
  <si>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</si>
  <si>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</si>
  <si>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</si>
  <si>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</si>
  <si>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</si>
  <si>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</si>
  <si>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</si>
  <si>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</si>
  <si>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</si>
  <si>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</si>
  <si>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</si>
  <si>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</si>
  <si>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</si>
  <si>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梅山　元彦</t>
  </si>
  <si>
    <t>小泉　雅生</t>
  </si>
  <si>
    <t>市古　太郎</t>
  </si>
  <si>
    <t>C</t>
    <phoneticPr fontId="27"/>
  </si>
  <si>
    <t>改</t>
    <rPh sb="0" eb="1">
      <t>アラタ</t>
    </rPh>
    <phoneticPr fontId="27"/>
  </si>
  <si>
    <t>松山　　洋</t>
  </si>
  <si>
    <t>小林　克弘</t>
  </si>
  <si>
    <t>川上　浩良</t>
  </si>
  <si>
    <t>D</t>
    <phoneticPr fontId="27"/>
  </si>
  <si>
    <t>企</t>
    <rPh sb="0" eb="1">
      <t>クワダ</t>
    </rPh>
    <phoneticPr fontId="27"/>
  </si>
  <si>
    <t>若林　芳樹</t>
  </si>
  <si>
    <t>河村　　明</t>
  </si>
  <si>
    <t>須永　修通</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</si>
  <si>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</si>
  <si>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</si>
  <si>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</si>
  <si>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</si>
  <si>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</si>
  <si>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</si>
  <si>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</si>
  <si>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</si>
  <si>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</si>
  <si>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</si>
  <si>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</si>
  <si>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</si>
  <si>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</si>
  <si>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</si>
  <si>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</si>
  <si>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</si>
  <si>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片桐　由希子</t>
  </si>
  <si>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</si>
  <si>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</si>
  <si>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</si>
  <si>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</si>
  <si>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</si>
  <si>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</si>
  <si>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</si>
  <si>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</si>
  <si>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</si>
  <si>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</si>
  <si>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</si>
  <si>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</si>
  <si>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</si>
  <si>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</si>
  <si>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</si>
  <si>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</si>
  <si>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</si>
  <si>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 xml:space="preserve">平田  徳恵（清水） </t>
  </si>
  <si>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</si>
  <si>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</si>
  <si>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</si>
  <si>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</si>
  <si>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</si>
  <si>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</si>
  <si>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</si>
  <si>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</si>
  <si>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</si>
  <si>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</si>
  <si>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</si>
  <si>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</si>
  <si>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</si>
  <si>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土門　　剛</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</si>
  <si>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</si>
  <si>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</si>
  <si>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</si>
  <si>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</si>
  <si>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</si>
  <si>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</si>
  <si>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</si>
  <si>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</si>
  <si>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</si>
  <si>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</si>
  <si>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</si>
  <si>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</si>
  <si>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</si>
  <si>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</si>
  <si>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</si>
  <si>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</si>
  <si>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</si>
  <si>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</si>
  <si>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</si>
  <si>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</si>
  <si>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</si>
  <si>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</si>
  <si>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</si>
  <si>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</si>
  <si>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</si>
  <si>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</si>
  <si>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</si>
  <si>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</si>
  <si>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</si>
  <si>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</si>
  <si>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</si>
  <si>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</si>
  <si>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</si>
  <si>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</si>
  <si>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</si>
  <si>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</si>
  <si>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</si>
  <si>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</si>
  <si>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</si>
  <si>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</si>
  <si>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</si>
  <si>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</si>
  <si>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</si>
  <si>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</si>
  <si>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</si>
  <si>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</si>
  <si>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</si>
  <si>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</si>
  <si>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</si>
  <si>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</si>
  <si>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</si>
  <si>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</si>
  <si>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</si>
  <si>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</si>
  <si>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</si>
  <si>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</si>
  <si>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他機関からの旅費の支給</t>
    <phoneticPr fontId="20"/>
  </si>
  <si>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</si>
  <si>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</si>
  <si>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</si>
  <si>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</si>
  <si>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</si>
  <si>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</si>
  <si>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r>
      <t xml:space="preserve">研究課題
</t>
    </r>
    <r>
      <rPr>
        <sz val="8"/>
        <rFont val="ＭＳ Ｐゴシック"/>
        <family val="3"/>
        <charset val="128"/>
      </rPr>
      <t>（設定されている場合）</t>
    </r>
    <rPh sb="0" eb="2">
      <t>ケンキュウ</t>
    </rPh>
    <rPh sb="2" eb="4">
      <t>カダイ</t>
    </rPh>
    <rPh sb="6" eb="8">
      <t>セッテイ</t>
    </rPh>
    <phoneticPr fontId="20"/>
  </si>
  <si>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</si>
  <si>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</si>
  <si>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</si>
  <si>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</si>
  <si>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</si>
  <si>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</si>
  <si>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</si>
  <si>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</si>
  <si>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</si>
  <si>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</si>
  <si>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</si>
  <si>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</si>
  <si>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</si>
  <si>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</si>
  <si>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高橋日出男</t>
    <rPh sb="0" eb="1">
      <t>タカ</t>
    </rPh>
    <rPh sb="1" eb="2">
      <t>ハシ</t>
    </rPh>
    <rPh sb="2" eb="5">
      <t>ヒデオ</t>
    </rPh>
    <phoneticPr fontId="7"/>
  </si>
  <si>
    <t>松本　　淳</t>
    <rPh sb="0" eb="1">
      <t>マツ</t>
    </rPh>
    <rPh sb="1" eb="2">
      <t>モト</t>
    </rPh>
    <rPh sb="4" eb="5">
      <t>ジュン</t>
    </rPh>
    <phoneticPr fontId="7"/>
  </si>
  <si>
    <t>渡邊眞紀子</t>
    <rPh sb="0" eb="2">
      <t>ワタナベ</t>
    </rPh>
    <rPh sb="2" eb="3">
      <t>マ</t>
    </rPh>
    <rPh sb="3" eb="4">
      <t>キ</t>
    </rPh>
    <rPh sb="4" eb="5">
      <t>コ</t>
    </rPh>
    <phoneticPr fontId="7"/>
  </si>
  <si>
    <t>川東　正幸</t>
    <rPh sb="0" eb="2">
      <t>カワヒガシ</t>
    </rPh>
    <rPh sb="3" eb="5">
      <t>マサユキ</t>
    </rPh>
    <phoneticPr fontId="7"/>
  </si>
  <si>
    <t>白井　正明</t>
    <rPh sb="0" eb="2">
      <t>シライ</t>
    </rPh>
    <rPh sb="3" eb="5">
      <t>マサアキ</t>
    </rPh>
    <phoneticPr fontId="7"/>
  </si>
  <si>
    <t>滝波　章弘</t>
    <rPh sb="0" eb="2">
      <t>タキナミ</t>
    </rPh>
    <rPh sb="3" eb="5">
      <t>アキヒロ</t>
    </rPh>
    <phoneticPr fontId="7"/>
  </si>
  <si>
    <t>矢部　直人</t>
    <rPh sb="0" eb="2">
      <t>ヤベ</t>
    </rPh>
    <rPh sb="3" eb="5">
      <t>ナオト</t>
    </rPh>
    <phoneticPr fontId="7"/>
  </si>
  <si>
    <t>石村　大輔</t>
    <rPh sb="0" eb="2">
      <t>イシムラ</t>
    </rPh>
    <rPh sb="3" eb="5">
      <t>ダイスケ</t>
    </rPh>
    <phoneticPr fontId="7"/>
  </si>
  <si>
    <t>高橋　　洋</t>
    <rPh sb="0" eb="2">
      <t>タカハシ</t>
    </rPh>
    <rPh sb="4" eb="5">
      <t>ヒロシ</t>
    </rPh>
    <phoneticPr fontId="7"/>
  </si>
  <si>
    <t>砂金　伸治</t>
    <rPh sb="0" eb="2">
      <t>イサゴ</t>
    </rPh>
    <rPh sb="3" eb="5">
      <t>ノブハル</t>
    </rPh>
    <phoneticPr fontId="7"/>
  </si>
  <si>
    <t>村越　潤</t>
    <rPh sb="0" eb="2">
      <t>ムラコシ</t>
    </rPh>
    <rPh sb="3" eb="4">
      <t>ジュン</t>
    </rPh>
    <phoneticPr fontId="7"/>
  </si>
  <si>
    <t>石倉　智樹</t>
    <rPh sb="0" eb="1">
      <t>イシ</t>
    </rPh>
    <rPh sb="1" eb="2">
      <t>クラ</t>
    </rPh>
    <rPh sb="3" eb="5">
      <t>トモキ</t>
    </rPh>
    <phoneticPr fontId="7"/>
  </si>
  <si>
    <t>酒井　宏治</t>
    <rPh sb="0" eb="2">
      <t>サカイ</t>
    </rPh>
    <rPh sb="3" eb="4">
      <t>ヒロシ</t>
    </rPh>
    <rPh sb="4" eb="5">
      <t>ナオ</t>
    </rPh>
    <phoneticPr fontId="7"/>
  </si>
  <si>
    <t>大野健太郎</t>
    <rPh sb="0" eb="2">
      <t>オオノ</t>
    </rPh>
    <rPh sb="2" eb="5">
      <t>ケンタロウ</t>
    </rPh>
    <phoneticPr fontId="7"/>
  </si>
  <si>
    <t>柳原　正実</t>
    <rPh sb="0" eb="2">
      <t>ヤナギハラ</t>
    </rPh>
    <rPh sb="3" eb="4">
      <t>タダ</t>
    </rPh>
    <rPh sb="4" eb="5">
      <t>ミノル</t>
    </rPh>
    <phoneticPr fontId="7"/>
  </si>
  <si>
    <t>一ノ瀬雅之</t>
    <rPh sb="3" eb="5">
      <t>マサユキ</t>
    </rPh>
    <phoneticPr fontId="6"/>
  </si>
  <si>
    <t>壁谷澤　寿一</t>
    <rPh sb="0" eb="3">
      <t>カベヤザワ</t>
    </rPh>
    <rPh sb="4" eb="6">
      <t>ヒサカズ</t>
    </rPh>
    <phoneticPr fontId="7"/>
  </si>
  <si>
    <t>高木　次郎</t>
    <rPh sb="0" eb="2">
      <t>タカギ</t>
    </rPh>
    <rPh sb="3" eb="5">
      <t>ジロウ</t>
    </rPh>
    <phoneticPr fontId="7"/>
  </si>
  <si>
    <t>猪熊　　純</t>
    <rPh sb="0" eb="2">
      <t>イノクマ</t>
    </rPh>
    <rPh sb="4" eb="5">
      <t>ジュン</t>
    </rPh>
    <phoneticPr fontId="7"/>
  </si>
  <si>
    <t>國枝　陽一郎</t>
    <rPh sb="0" eb="2">
      <t>クニエダ</t>
    </rPh>
    <rPh sb="3" eb="6">
      <t>ヨウイチロウ</t>
    </rPh>
    <phoneticPr fontId="7"/>
  </si>
  <si>
    <t>久保　由治</t>
    <rPh sb="0" eb="2">
      <t>クボ</t>
    </rPh>
    <rPh sb="3" eb="4">
      <t>ユウ</t>
    </rPh>
    <rPh sb="4" eb="5">
      <t>ジ</t>
    </rPh>
    <phoneticPr fontId="7"/>
  </si>
  <si>
    <t>首藤登志夫</t>
    <rPh sb="2" eb="5">
      <t>トシオ</t>
    </rPh>
    <phoneticPr fontId="7"/>
  </si>
  <si>
    <t>高木　慎介</t>
    <rPh sb="0" eb="1">
      <t>タカ</t>
    </rPh>
    <phoneticPr fontId="7"/>
  </si>
  <si>
    <t>石田　玉青</t>
    <rPh sb="0" eb="2">
      <t>イシダ</t>
    </rPh>
    <rPh sb="3" eb="4">
      <t>タマ</t>
    </rPh>
    <rPh sb="4" eb="5">
      <t>アオ</t>
    </rPh>
    <phoneticPr fontId="7"/>
  </si>
  <si>
    <t>梶原　浩一</t>
    <rPh sb="0" eb="1">
      <t>カジ</t>
    </rPh>
    <rPh sb="1" eb="2">
      <t>ハラ</t>
    </rPh>
    <rPh sb="3" eb="4">
      <t>ヒロシ</t>
    </rPh>
    <rPh sb="4" eb="5">
      <t>イチ</t>
    </rPh>
    <phoneticPr fontId="7"/>
  </si>
  <si>
    <t>中嶋　　秀</t>
    <rPh sb="0" eb="2">
      <t>ナカジマ</t>
    </rPh>
    <rPh sb="4" eb="5">
      <t>シュウ</t>
    </rPh>
    <phoneticPr fontId="7"/>
  </si>
  <si>
    <t>柳下　　崇</t>
    <rPh sb="0" eb="2">
      <t>ヤナギシタ</t>
    </rPh>
    <rPh sb="4" eb="5">
      <t>タカシ</t>
    </rPh>
    <phoneticPr fontId="7"/>
  </si>
  <si>
    <t>ムリヤナ　ジェイコブ　ヤン</t>
  </si>
  <si>
    <t>竹歳　絢子</t>
    <rPh sb="0" eb="2">
      <t>タケトシ</t>
    </rPh>
    <rPh sb="3" eb="5">
      <t>アヤコ</t>
    </rPh>
    <phoneticPr fontId="7"/>
  </si>
  <si>
    <t>田中　　学</t>
    <rPh sb="0" eb="2">
      <t>タナカ</t>
    </rPh>
    <rPh sb="4" eb="5">
      <t>マナ</t>
    </rPh>
    <phoneticPr fontId="7"/>
  </si>
  <si>
    <t>西藪　隆平</t>
    <rPh sb="0" eb="1">
      <t>ニシ</t>
    </rPh>
    <rPh sb="1" eb="2">
      <t>ヤブ</t>
    </rPh>
    <rPh sb="3" eb="5">
      <t>リュウヘイ</t>
    </rPh>
    <phoneticPr fontId="7"/>
  </si>
  <si>
    <t>棟方　裕一</t>
    <rPh sb="0" eb="2">
      <t>ムナカタ</t>
    </rPh>
    <rPh sb="3" eb="5">
      <t>ヒロカズ</t>
    </rPh>
    <phoneticPr fontId="7"/>
  </si>
  <si>
    <t>川原　　晋</t>
    <rPh sb="0" eb="2">
      <t>カワハラ</t>
    </rPh>
    <rPh sb="4" eb="5">
      <t>ススム</t>
    </rPh>
    <phoneticPr fontId="7"/>
  </si>
  <si>
    <t>菊地　俊夫</t>
  </si>
  <si>
    <t>沼田　真也</t>
    <rPh sb="0" eb="2">
      <t>ヌマタ</t>
    </rPh>
    <rPh sb="3" eb="5">
      <t>シンヤ</t>
    </rPh>
    <phoneticPr fontId="7"/>
  </si>
  <si>
    <t>大澤　剛士</t>
    <rPh sb="0" eb="2">
      <t>オオサワ</t>
    </rPh>
    <rPh sb="3" eb="4">
      <t>タケシ</t>
    </rPh>
    <phoneticPr fontId="7"/>
  </si>
  <si>
    <t>岡村　　祐</t>
    <rPh sb="0" eb="2">
      <t>オカムラ</t>
    </rPh>
    <rPh sb="4" eb="5">
      <t>ユウ</t>
    </rPh>
    <phoneticPr fontId="7"/>
  </si>
  <si>
    <t>倉田　陽平</t>
    <rPh sb="0" eb="2">
      <t>クラタ</t>
    </rPh>
    <rPh sb="3" eb="5">
      <t>ヨウヘイ</t>
    </rPh>
    <phoneticPr fontId="7"/>
  </si>
  <si>
    <t>直井　岳人</t>
    <rPh sb="0" eb="2">
      <t>ナオイ</t>
    </rPh>
    <rPh sb="3" eb="4">
      <t>タケ</t>
    </rPh>
    <rPh sb="4" eb="5">
      <t>ヒト</t>
    </rPh>
    <phoneticPr fontId="7"/>
  </si>
  <si>
    <t>日原　勝也</t>
    <rPh sb="0" eb="2">
      <t>ヒハラ</t>
    </rPh>
    <rPh sb="3" eb="5">
      <t>カツヤ</t>
    </rPh>
    <phoneticPr fontId="7"/>
  </si>
  <si>
    <t>小笠原　悠</t>
    <rPh sb="0" eb="3">
      <t>オガサワラ</t>
    </rPh>
    <rPh sb="4" eb="5">
      <t>ユウ</t>
    </rPh>
    <phoneticPr fontId="7"/>
  </si>
  <si>
    <t>杉本　興運</t>
    <rPh sb="0" eb="2">
      <t>スギモト</t>
    </rPh>
    <rPh sb="3" eb="4">
      <t>キョウ</t>
    </rPh>
    <rPh sb="4" eb="5">
      <t>ウン</t>
    </rPh>
    <phoneticPr fontId="7"/>
  </si>
  <si>
    <t>髙木　悦郎</t>
    <rPh sb="0" eb="2">
      <t>タカギ</t>
    </rPh>
    <rPh sb="3" eb="5">
      <t>エツロウ</t>
    </rPh>
    <phoneticPr fontId="7"/>
  </si>
  <si>
    <t>野田　　満</t>
    <rPh sb="0" eb="2">
      <t>ノダ</t>
    </rPh>
    <rPh sb="4" eb="5">
      <t>ミツル</t>
    </rPh>
    <phoneticPr fontId="7"/>
  </si>
  <si>
    <t>饗庭　　伸</t>
  </si>
  <si>
    <t>朝日　ちさと</t>
  </si>
  <si>
    <t>伊藤　史子</t>
    <rPh sb="0" eb="1">
      <t>イ</t>
    </rPh>
    <rPh sb="1" eb="2">
      <t>フジ</t>
    </rPh>
    <rPh sb="3" eb="4">
      <t>シ</t>
    </rPh>
    <rPh sb="4" eb="5">
      <t>コ</t>
    </rPh>
    <phoneticPr fontId="7"/>
  </si>
  <si>
    <t>奥　真美</t>
  </si>
  <si>
    <t>白石　賢</t>
  </si>
  <si>
    <t>松井　望</t>
  </si>
  <si>
    <t>和田　清美</t>
  </si>
  <si>
    <t>金子　憲</t>
  </si>
  <si>
    <t>杉原　陽子</t>
    <rPh sb="0" eb="2">
      <t>スギハラ</t>
    </rPh>
    <rPh sb="3" eb="5">
      <t>ヨウコ</t>
    </rPh>
    <phoneticPr fontId="7"/>
  </si>
  <si>
    <t>長野　　基</t>
    <rPh sb="0" eb="2">
      <t>ナガノ</t>
    </rPh>
    <rPh sb="4" eb="5">
      <t>モト</t>
    </rPh>
    <phoneticPr fontId="7"/>
  </si>
  <si>
    <t>山本　薫子</t>
    <rPh sb="0" eb="2">
      <t>ヤマモト</t>
    </rPh>
    <rPh sb="3" eb="4">
      <t>カオル</t>
    </rPh>
    <rPh sb="4" eb="5">
      <t>コ</t>
    </rPh>
    <phoneticPr fontId="7"/>
  </si>
  <si>
    <t>高道　昌志</t>
    <rPh sb="0" eb="2">
      <t>タカミチ</t>
    </rPh>
    <rPh sb="3" eb="5">
      <t>マサシ</t>
    </rPh>
    <phoneticPr fontId="7"/>
  </si>
  <si>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</si>
  <si>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</si>
  <si>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</si>
  <si>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</si>
  <si>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</si>
  <si>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</si>
  <si>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</si>
  <si>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</si>
  <si>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</si>
  <si>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</si>
  <si>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</si>
  <si>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</si>
  <si>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</si>
  <si>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</si>
  <si>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</si>
  <si>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</si>
  <si>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</si>
  <si>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</si>
  <si>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</si>
  <si>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</si>
  <si>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</si>
  <si>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</si>
  <si>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</si>
  <si>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</si>
  <si>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</si>
  <si>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</si>
  <si>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</si>
  <si>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</si>
  <si>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</si>
  <si>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</si>
  <si>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</si>
  <si>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</si>
  <si>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</si>
  <si>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</si>
  <si>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</si>
  <si>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</si>
  <si>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</si>
  <si>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</si>
  <si>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</si>
  <si>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</si>
  <si>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</si>
  <si>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首大　学</t>
    <rPh sb="0" eb="1">
      <t>クビ</t>
    </rPh>
    <rPh sb="1" eb="2">
      <t>ダイ</t>
    </rPh>
    <rPh sb="3" eb="4">
      <t>マナ</t>
    </rPh>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</si>
  <si>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</si>
  <si>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</si>
  <si>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</si>
  <si>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</si>
  <si>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</si>
  <si>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</si>
  <si>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</si>
  <si>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</si>
  <si>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</si>
  <si>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</si>
  <si>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</si>
  <si>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減額</t>
  </si>
  <si>
    <t>↓選択下さい！</t>
    <rPh sb="1" eb="3">
      <t>センタク</t>
    </rPh>
    <rPh sb="3" eb="4">
      <t>クダ</t>
    </rPh>
    <phoneticPr fontId="27"/>
  </si>
  <si>
    <r>
      <t xml:space="preserve">平成31年度
</t>
    </r>
    <r>
      <rPr>
        <sz val="10"/>
        <rFont val="ＭＳ Ｐゴシック"/>
        <family val="3"/>
        <charset val="128"/>
      </rPr>
      <t>（2019年度）</t>
    </r>
    <rPh sb="0" eb="2">
      <t>ヘイセイ</t>
    </rPh>
    <rPh sb="4" eb="6">
      <t>ネンド</t>
    </rPh>
    <phoneticPr fontId="20"/>
  </si>
  <si>
    <t>つくば市</t>
    <rPh sb="3" eb="4">
      <t>シ</t>
    </rPh>
    <phoneticPr fontId="20"/>
  </si>
  <si>
    <t>筑波大学　＠＠研究室</t>
    <rPh sb="0" eb="2">
      <t>ツクバ</t>
    </rPh>
    <rPh sb="2" eb="4">
      <t>ダイガク</t>
    </rPh>
    <rPh sb="7" eb="9">
      <t>ケンキュウ</t>
    </rPh>
    <rPh sb="9" eb="10">
      <t>シツ</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</si>
  <si>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</si>
  <si>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</si>
  <si>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学科名</t>
    <rPh sb="0" eb="2">
      <t>ガッカ</t>
    </rPh>
    <rPh sb="2" eb="3">
      <t>メイ</t>
    </rPh>
    <phoneticPr fontId="27"/>
  </si>
  <si>
    <t>10101E</t>
    <phoneticPr fontId="27"/>
  </si>
  <si>
    <t>E0001</t>
    <phoneticPr fontId="27"/>
  </si>
  <si>
    <t>010</t>
    <phoneticPr fontId="27"/>
  </si>
  <si>
    <t>10100</t>
    <phoneticPr fontId="27"/>
  </si>
  <si>
    <t>01</t>
    <phoneticPr fontId="27"/>
  </si>
  <si>
    <t>2019/04/01-2020/03/31</t>
    <phoneticPr fontId="27"/>
  </si>
  <si>
    <t>理系管理課長　大平裕己</t>
    <phoneticPr fontId="20"/>
  </si>
  <si>
    <t>10102E</t>
    <phoneticPr fontId="27"/>
  </si>
  <si>
    <t>2019/04/01-2020/03/31</t>
  </si>
  <si>
    <t>E0110</t>
    <phoneticPr fontId="27"/>
  </si>
  <si>
    <t>教育費（地理環境学科）</t>
    <phoneticPr fontId="27"/>
  </si>
  <si>
    <t>地理環境学科</t>
    <phoneticPr fontId="27"/>
  </si>
  <si>
    <t>学域長　鈴木毅彦</t>
    <phoneticPr fontId="27"/>
  </si>
  <si>
    <t>E0115</t>
    <phoneticPr fontId="27"/>
  </si>
  <si>
    <t>教育費（観光科学科）</t>
    <phoneticPr fontId="27"/>
  </si>
  <si>
    <t>01</t>
    <phoneticPr fontId="27"/>
  </si>
  <si>
    <t>観光科学科</t>
    <phoneticPr fontId="27"/>
  </si>
  <si>
    <t>学域長  清水哲夫</t>
    <phoneticPr fontId="27"/>
  </si>
  <si>
    <t>E0120</t>
    <phoneticPr fontId="27"/>
  </si>
  <si>
    <t>教育費（都市基盤環境学科）</t>
    <phoneticPr fontId="27"/>
  </si>
  <si>
    <t>E0001</t>
    <phoneticPr fontId="27"/>
  </si>
  <si>
    <t>都市基盤環境学科</t>
    <phoneticPr fontId="27"/>
  </si>
  <si>
    <t>学域長　横山勝英</t>
    <phoneticPr fontId="27"/>
  </si>
  <si>
    <t>E0130</t>
    <phoneticPr fontId="27"/>
  </si>
  <si>
    <t>教育費（建築学科）</t>
    <phoneticPr fontId="27"/>
  </si>
  <si>
    <t>E0001</t>
    <phoneticPr fontId="27"/>
  </si>
  <si>
    <t>010</t>
    <phoneticPr fontId="27"/>
  </si>
  <si>
    <t>10100</t>
    <phoneticPr fontId="27"/>
  </si>
  <si>
    <t>01</t>
    <phoneticPr fontId="27"/>
  </si>
  <si>
    <t>建築学科</t>
    <phoneticPr fontId="27"/>
  </si>
  <si>
    <t>学域長　小泉雅生</t>
    <phoneticPr fontId="27"/>
  </si>
  <si>
    <t>E0135</t>
    <phoneticPr fontId="27"/>
  </si>
  <si>
    <t>教育費（都市政策科学科）</t>
    <phoneticPr fontId="27"/>
  </si>
  <si>
    <t>都市政策科学科</t>
    <phoneticPr fontId="27"/>
  </si>
  <si>
    <t>学域長　朝日ちさと</t>
    <phoneticPr fontId="27"/>
  </si>
  <si>
    <t>教育費（都市政策科学・教育機器整備）</t>
    <phoneticPr fontId="27"/>
  </si>
  <si>
    <t>E0001</t>
    <phoneticPr fontId="27"/>
  </si>
  <si>
    <t>010</t>
    <phoneticPr fontId="27"/>
  </si>
  <si>
    <t>10100</t>
    <phoneticPr fontId="27"/>
  </si>
  <si>
    <t>01</t>
    <phoneticPr fontId="27"/>
  </si>
  <si>
    <t>30/04/01-31/03/31</t>
    <phoneticPr fontId="27"/>
  </si>
  <si>
    <t>E0140</t>
    <phoneticPr fontId="27"/>
  </si>
  <si>
    <t>教育費（環境応用化学科）</t>
    <phoneticPr fontId="27"/>
  </si>
  <si>
    <t>環境応用化学科</t>
    <phoneticPr fontId="27"/>
  </si>
  <si>
    <t>学域長　首藤 登志夫</t>
    <phoneticPr fontId="27"/>
  </si>
  <si>
    <t>高橋日出男</t>
    <rPh sb="0" eb="1">
      <t>タカ</t>
    </rPh>
    <rPh sb="1" eb="2">
      <t>ハシ</t>
    </rPh>
    <rPh sb="2" eb="3">
      <t>ヒ</t>
    </rPh>
    <rPh sb="3" eb="4">
      <t>デ</t>
    </rPh>
    <rPh sb="4" eb="5">
      <t>オトコ</t>
    </rPh>
    <phoneticPr fontId="27"/>
  </si>
  <si>
    <t>一ノ瀬雅之</t>
    <phoneticPr fontId="27"/>
  </si>
  <si>
    <t>壁谷澤寿一</t>
    <phoneticPr fontId="27"/>
  </si>
  <si>
    <t>杉原陽子</t>
    <phoneticPr fontId="27"/>
  </si>
  <si>
    <t>伊藤史子</t>
    <phoneticPr fontId="27"/>
  </si>
  <si>
    <t>長野基</t>
    <phoneticPr fontId="27"/>
  </si>
  <si>
    <t>饗庭伸</t>
    <phoneticPr fontId="27"/>
  </si>
  <si>
    <t>18研究生地サシリン川東</t>
    <phoneticPr fontId="27"/>
  </si>
  <si>
    <t>地理環境学科</t>
    <phoneticPr fontId="27"/>
  </si>
  <si>
    <t>小根山裕之</t>
    <phoneticPr fontId="27"/>
  </si>
  <si>
    <t>中村一史</t>
    <phoneticPr fontId="27"/>
  </si>
  <si>
    <t>朝山章一郎</t>
    <phoneticPr fontId="27"/>
  </si>
  <si>
    <t>10107E</t>
    <phoneticPr fontId="27"/>
  </si>
  <si>
    <t>入試経費</t>
    <phoneticPr fontId="27"/>
  </si>
  <si>
    <t>E0001</t>
    <phoneticPr fontId="27"/>
  </si>
  <si>
    <t>010</t>
    <phoneticPr fontId="27"/>
  </si>
  <si>
    <t>10100</t>
    <phoneticPr fontId="27"/>
  </si>
  <si>
    <t>01</t>
    <phoneticPr fontId="27"/>
  </si>
  <si>
    <t>理系管理課長　大平裕己</t>
    <phoneticPr fontId="20"/>
  </si>
  <si>
    <t>10112E</t>
    <phoneticPr fontId="27"/>
  </si>
  <si>
    <t>10122E</t>
    <phoneticPr fontId="27"/>
  </si>
  <si>
    <t>E10109T</t>
    <phoneticPr fontId="27"/>
  </si>
  <si>
    <t>E0001</t>
    <phoneticPr fontId="27"/>
  </si>
  <si>
    <t>010</t>
    <phoneticPr fontId="27"/>
  </si>
  <si>
    <t>10100</t>
    <phoneticPr fontId="27"/>
  </si>
  <si>
    <t>01</t>
    <phoneticPr fontId="27"/>
  </si>
  <si>
    <t>2019/04/1-2020/03/31</t>
    <phoneticPr fontId="27"/>
  </si>
  <si>
    <t>学部事務室</t>
    <phoneticPr fontId="27"/>
  </si>
  <si>
    <t>理系管理課長　大平裕己</t>
    <phoneticPr fontId="27"/>
  </si>
  <si>
    <t>30/05/15-31/03/31</t>
    <phoneticPr fontId="27"/>
  </si>
  <si>
    <t>E10113T</t>
    <phoneticPr fontId="27"/>
  </si>
  <si>
    <t>2019/04/12-2020/03/31</t>
    <phoneticPr fontId="27"/>
  </si>
  <si>
    <r>
      <t>29/0</t>
    </r>
    <r>
      <rPr>
        <sz val="11"/>
        <color theme="1"/>
        <rFont val="ＭＳ Ｐゴシック"/>
        <family val="2"/>
        <charset val="128"/>
        <scheme val="minor"/>
      </rPr>
      <t>7</t>
    </r>
    <r>
      <rPr>
        <sz val="11"/>
        <color theme="1"/>
        <rFont val="ＭＳ Ｐゴシック"/>
        <family val="2"/>
        <charset val="128"/>
        <scheme val="minor"/>
      </rPr>
      <t>/</t>
    </r>
    <r>
      <rPr>
        <sz val="11"/>
        <color theme="1"/>
        <rFont val="ＭＳ Ｐゴシック"/>
        <family val="2"/>
        <charset val="128"/>
        <scheme val="minor"/>
      </rPr>
      <t>26</t>
    </r>
    <r>
      <rPr>
        <sz val="11"/>
        <color theme="1"/>
        <rFont val="ＭＳ Ｐゴシック"/>
        <family val="2"/>
        <charset val="128"/>
        <scheme val="minor"/>
      </rPr>
      <t>-30/03/31</t>
    </r>
    <phoneticPr fontId="27"/>
  </si>
  <si>
    <t>E10116M</t>
    <phoneticPr fontId="20"/>
  </si>
  <si>
    <r>
      <t>2</t>
    </r>
    <r>
      <rPr>
        <sz val="11"/>
        <color theme="1"/>
        <rFont val="ＭＳ Ｐゴシック"/>
        <family val="2"/>
        <charset val="128"/>
        <scheme val="minor"/>
      </rPr>
      <t>9</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-30/03/31</t>
    </r>
    <phoneticPr fontId="27"/>
  </si>
  <si>
    <t>30/06/01-31/03/31</t>
    <phoneticPr fontId="27"/>
  </si>
  <si>
    <t>梅山元彦</t>
    <phoneticPr fontId="27"/>
  </si>
  <si>
    <t>横山勝英</t>
    <phoneticPr fontId="27"/>
  </si>
  <si>
    <t>矢部　直人</t>
    <phoneticPr fontId="27"/>
  </si>
  <si>
    <t>観光科学科</t>
    <phoneticPr fontId="27"/>
  </si>
  <si>
    <t>沼田真也</t>
    <phoneticPr fontId="27"/>
  </si>
  <si>
    <t>小林克弘</t>
    <phoneticPr fontId="27"/>
  </si>
  <si>
    <t>直井岳人</t>
    <phoneticPr fontId="27"/>
  </si>
  <si>
    <t>杉本興運</t>
    <phoneticPr fontId="27"/>
  </si>
  <si>
    <t>岡村祐</t>
    <phoneticPr fontId="27"/>
  </si>
  <si>
    <t>川原晋</t>
    <phoneticPr fontId="27"/>
  </si>
  <si>
    <t>30/11/09-31/03/31</t>
    <phoneticPr fontId="27"/>
  </si>
  <si>
    <t>鈴木毅彦</t>
    <phoneticPr fontId="27"/>
  </si>
  <si>
    <t>市古太郎</t>
    <phoneticPr fontId="27"/>
  </si>
  <si>
    <t>荒井康裕</t>
    <phoneticPr fontId="27"/>
  </si>
  <si>
    <t>一般管理費</t>
    <phoneticPr fontId="27"/>
  </si>
  <si>
    <t>10327E</t>
    <phoneticPr fontId="27"/>
  </si>
  <si>
    <t>運営費交付金</t>
    <phoneticPr fontId="27"/>
  </si>
  <si>
    <t>一般管理費</t>
    <phoneticPr fontId="27"/>
  </si>
  <si>
    <r>
      <t>10</t>
    </r>
    <r>
      <rPr>
        <sz val="11"/>
        <rFont val="ＭＳ Ｐゴシック"/>
        <family val="3"/>
        <charset val="128"/>
        <scheme val="minor"/>
      </rPr>
      <t>300</t>
    </r>
    <phoneticPr fontId="27"/>
  </si>
  <si>
    <t>09</t>
    <phoneticPr fontId="27"/>
  </si>
  <si>
    <t>68191：旅費交通費（一般管理・海外）</t>
    <phoneticPr fontId="27"/>
  </si>
  <si>
    <t>10329E</t>
    <phoneticPr fontId="27"/>
  </si>
  <si>
    <r>
      <t>10</t>
    </r>
    <r>
      <rPr>
        <sz val="11"/>
        <rFont val="ＭＳ Ｐゴシック"/>
        <family val="3"/>
        <charset val="128"/>
        <scheme val="minor"/>
      </rPr>
      <t>300</t>
    </r>
    <phoneticPr fontId="27"/>
  </si>
  <si>
    <t>09</t>
    <phoneticPr fontId="27"/>
  </si>
  <si>
    <t>10330E</t>
    <phoneticPr fontId="27"/>
  </si>
  <si>
    <t>10332E</t>
    <phoneticPr fontId="27"/>
  </si>
  <si>
    <t>10331E</t>
    <phoneticPr fontId="20"/>
  </si>
  <si>
    <r>
      <t>0</t>
    </r>
    <r>
      <rPr>
        <sz val="11"/>
        <rFont val="ＭＳ Ｐゴシック"/>
        <family val="3"/>
        <charset val="128"/>
        <scheme val="minor"/>
      </rPr>
      <t xml:space="preserve">9 </t>
    </r>
    <phoneticPr fontId="27"/>
  </si>
  <si>
    <r>
      <t>3</t>
    </r>
    <r>
      <rPr>
        <sz val="11"/>
        <rFont val="ＭＳ Ｐゴシック"/>
        <family val="3"/>
        <charset val="128"/>
        <scheme val="minor"/>
      </rPr>
      <t>0/04/01-31/03/31</t>
    </r>
    <phoneticPr fontId="27"/>
  </si>
  <si>
    <t>68190：旅費交通費（一般管理・国内）</t>
    <phoneticPr fontId="27"/>
  </si>
  <si>
    <t>08</t>
    <phoneticPr fontId="27"/>
  </si>
  <si>
    <t>30/04/02-31/03/31</t>
    <phoneticPr fontId="27"/>
  </si>
  <si>
    <t>10442E</t>
    <phoneticPr fontId="27"/>
  </si>
  <si>
    <t>運営費交付金</t>
    <phoneticPr fontId="27"/>
  </si>
  <si>
    <r>
      <t>4119</t>
    </r>
    <r>
      <rPr>
        <sz val="11"/>
        <rFont val="ＭＳ Ｐゴシック"/>
        <family val="3"/>
        <charset val="128"/>
        <scheme val="minor"/>
      </rPr>
      <t>1：未払金（一般管理費）</t>
    </r>
    <rPh sb="6" eb="8">
      <t>ミハラ</t>
    </rPh>
    <rPh sb="8" eb="9">
      <t>カネ</t>
    </rPh>
    <rPh sb="10" eb="12">
      <t>イッパン</t>
    </rPh>
    <rPh sb="12" eb="15">
      <t>カンリヒ</t>
    </rPh>
    <phoneticPr fontId="27"/>
  </si>
  <si>
    <t>10549E</t>
    <phoneticPr fontId="27"/>
  </si>
  <si>
    <t>10500</t>
    <phoneticPr fontId="27"/>
  </si>
  <si>
    <t>EA002</t>
  </si>
  <si>
    <t>10600</t>
    <phoneticPr fontId="27"/>
  </si>
  <si>
    <t>02</t>
    <phoneticPr fontId="27"/>
  </si>
  <si>
    <t>学域長　鈴木毅彦</t>
    <rPh sb="0" eb="1">
      <t>ガク</t>
    </rPh>
    <rPh sb="1" eb="2">
      <t>イキ</t>
    </rPh>
    <phoneticPr fontId="27"/>
  </si>
  <si>
    <r>
      <t>6</t>
    </r>
    <r>
      <rPr>
        <sz val="11"/>
        <rFont val="ＭＳ Ｐゴシック"/>
        <family val="3"/>
        <charset val="128"/>
        <scheme val="minor"/>
      </rPr>
      <t>2190：旅費交通費（研究・国内）</t>
    </r>
    <rPh sb="12" eb="14">
      <t>ケンキュウ</t>
    </rPh>
    <phoneticPr fontId="27"/>
  </si>
  <si>
    <t>62191：旅費交通費（研究・海外）</t>
    <phoneticPr fontId="27"/>
  </si>
  <si>
    <t>EA003</t>
  </si>
  <si>
    <t>運営費交付金</t>
    <phoneticPr fontId="27"/>
  </si>
  <si>
    <t>基地　松本 淳</t>
    <phoneticPr fontId="20"/>
  </si>
  <si>
    <t>E0001</t>
    <phoneticPr fontId="27"/>
  </si>
  <si>
    <t>010</t>
    <phoneticPr fontId="27"/>
  </si>
  <si>
    <t>10600</t>
    <phoneticPr fontId="27"/>
  </si>
  <si>
    <t>02</t>
    <phoneticPr fontId="27"/>
  </si>
  <si>
    <t>松本淳</t>
    <phoneticPr fontId="20"/>
  </si>
  <si>
    <t>EA004</t>
  </si>
  <si>
    <t>EA005</t>
  </si>
  <si>
    <t>EA006</t>
  </si>
  <si>
    <t>EA007</t>
  </si>
  <si>
    <t>鈴木毅彦</t>
    <phoneticPr fontId="20"/>
  </si>
  <si>
    <t>EA008</t>
  </si>
  <si>
    <t>松山洋</t>
    <phoneticPr fontId="20"/>
  </si>
  <si>
    <t>EA009</t>
  </si>
  <si>
    <t>滝波章弘</t>
    <phoneticPr fontId="20"/>
  </si>
  <si>
    <t>EA010</t>
  </si>
  <si>
    <t>白井正明</t>
    <phoneticPr fontId="20"/>
  </si>
  <si>
    <t>EA011</t>
  </si>
  <si>
    <t>川東正幸</t>
    <phoneticPr fontId="20"/>
  </si>
  <si>
    <t>EA012</t>
  </si>
  <si>
    <t>矢部直人</t>
    <phoneticPr fontId="20"/>
  </si>
  <si>
    <t>EA013</t>
  </si>
  <si>
    <t>坪本裕之</t>
    <phoneticPr fontId="20"/>
  </si>
  <si>
    <t>EA014</t>
  </si>
  <si>
    <t>中山大地</t>
    <phoneticPr fontId="20"/>
  </si>
  <si>
    <t>EA015</t>
  </si>
  <si>
    <t>泉岳樹</t>
    <phoneticPr fontId="20"/>
  </si>
  <si>
    <t>EA016</t>
  </si>
  <si>
    <t>高橋洋</t>
    <phoneticPr fontId="20"/>
  </si>
  <si>
    <t>EA017</t>
  </si>
  <si>
    <t>石村大輔</t>
    <phoneticPr fontId="20"/>
  </si>
  <si>
    <t>EA050</t>
  </si>
  <si>
    <t>学域長　清水哲夫</t>
    <rPh sb="0" eb="1">
      <t>ガク</t>
    </rPh>
    <rPh sb="1" eb="2">
      <t>イキ</t>
    </rPh>
    <phoneticPr fontId="27"/>
  </si>
  <si>
    <t>EA051</t>
  </si>
  <si>
    <t>EA052</t>
  </si>
  <si>
    <t>EA053</t>
  </si>
  <si>
    <t>EA054</t>
  </si>
  <si>
    <t>沼田真也</t>
    <phoneticPr fontId="27"/>
  </si>
  <si>
    <t>EA056</t>
  </si>
  <si>
    <t>EA057</t>
  </si>
  <si>
    <t>EA058</t>
  </si>
  <si>
    <t>EA059</t>
  </si>
  <si>
    <t>EA060</t>
  </si>
  <si>
    <t>EA061</t>
  </si>
  <si>
    <t>EA062</t>
  </si>
  <si>
    <t>EA063</t>
  </si>
  <si>
    <t>EA064</t>
  </si>
  <si>
    <t>EA100</t>
  </si>
  <si>
    <t>学域長　横山勝英</t>
    <phoneticPr fontId="27"/>
  </si>
  <si>
    <r>
      <t>6</t>
    </r>
    <r>
      <rPr>
        <sz val="11"/>
        <rFont val="ＭＳ Ｐゴシック"/>
        <family val="3"/>
        <charset val="128"/>
        <scheme val="minor"/>
      </rPr>
      <t>2191：旅費交通費（研究・海外）</t>
    </r>
    <rPh sb="12" eb="14">
      <t>ケンキュウ</t>
    </rPh>
    <phoneticPr fontId="27"/>
  </si>
  <si>
    <t>EA102</t>
  </si>
  <si>
    <t>EA103</t>
  </si>
  <si>
    <t>EA104</t>
  </si>
  <si>
    <t>EA105</t>
  </si>
  <si>
    <t>EA106</t>
  </si>
  <si>
    <t>EA107</t>
  </si>
  <si>
    <t>EA108</t>
  </si>
  <si>
    <t>吉嶺充俊</t>
    <phoneticPr fontId="27"/>
  </si>
  <si>
    <t>EA109</t>
  </si>
  <si>
    <t>EA110</t>
  </si>
  <si>
    <t>62190：旅費交通費（研究・国内）</t>
    <phoneticPr fontId="27"/>
  </si>
  <si>
    <t>EA111</t>
  </si>
  <si>
    <t>EA112</t>
  </si>
  <si>
    <t>EA113</t>
  </si>
  <si>
    <t>EA150</t>
  </si>
  <si>
    <t>学域長　小泉雅生</t>
    <phoneticPr fontId="27"/>
  </si>
  <si>
    <t>EA151</t>
  </si>
  <si>
    <t>EA152</t>
  </si>
  <si>
    <t>EA153</t>
  </si>
  <si>
    <t>EA154</t>
  </si>
  <si>
    <t>EA155</t>
  </si>
  <si>
    <t>EA156</t>
  </si>
  <si>
    <t>EA157</t>
  </si>
  <si>
    <t>EA158</t>
  </si>
  <si>
    <t>30/04/01-31/03/31</t>
    <phoneticPr fontId="27"/>
  </si>
  <si>
    <t>山田幸正</t>
    <phoneticPr fontId="20"/>
  </si>
  <si>
    <t>EA160</t>
  </si>
  <si>
    <t>EA161</t>
  </si>
  <si>
    <t>EA162</t>
  </si>
  <si>
    <t>EA163</t>
  </si>
  <si>
    <t>EA164</t>
  </si>
  <si>
    <t>EA165</t>
  </si>
  <si>
    <t>EA166</t>
  </si>
  <si>
    <t>EA167</t>
  </si>
  <si>
    <t>EA168</t>
  </si>
  <si>
    <t>EA169</t>
  </si>
  <si>
    <t>EA170</t>
  </si>
  <si>
    <r>
      <t>0</t>
    </r>
    <r>
      <rPr>
        <sz val="11"/>
        <color theme="1"/>
        <rFont val="ＭＳ Ｐゴシック"/>
        <family val="2"/>
        <charset val="128"/>
        <scheme val="minor"/>
      </rPr>
      <t>2</t>
    </r>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</si>
  <si>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</si>
  <si>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EA172</t>
  </si>
  <si>
    <t>EA200</t>
  </si>
  <si>
    <t>学域長　朝日ちさと</t>
    <phoneticPr fontId="27"/>
  </si>
  <si>
    <t>EA201</t>
  </si>
  <si>
    <t>EA202</t>
  </si>
  <si>
    <t>EA203</t>
  </si>
  <si>
    <t>EA204</t>
  </si>
  <si>
    <t>EA205</t>
  </si>
  <si>
    <t>EA206</t>
  </si>
  <si>
    <t>EA207</t>
  </si>
  <si>
    <t>EA208</t>
  </si>
  <si>
    <t>EA250</t>
  </si>
  <si>
    <t>環境応用化学科</t>
    <phoneticPr fontId="27"/>
  </si>
  <si>
    <t>学域長　首藤登志夫</t>
    <rPh sb="0" eb="1">
      <t>ガク</t>
    </rPh>
    <rPh sb="1" eb="2">
      <t>イキ</t>
    </rPh>
    <rPh sb="2" eb="3">
      <t>チョウ</t>
    </rPh>
    <rPh sb="4" eb="6">
      <t>スドウ</t>
    </rPh>
    <rPh sb="6" eb="9">
      <t>トシオ</t>
    </rPh>
    <phoneticPr fontId="27"/>
  </si>
  <si>
    <t>久保　由治</t>
    <phoneticPr fontId="27"/>
  </si>
  <si>
    <t>首藤 登志夫</t>
    <phoneticPr fontId="27"/>
  </si>
  <si>
    <t>基応　乗富秀富</t>
    <phoneticPr fontId="27"/>
  </si>
  <si>
    <t>理系管理課長　大平裕己</t>
    <phoneticPr fontId="20"/>
  </si>
  <si>
    <t>EA601</t>
    <phoneticPr fontId="27"/>
  </si>
  <si>
    <t>大教応・立花宏</t>
    <rPh sb="0" eb="1">
      <t>オオ</t>
    </rPh>
    <rPh sb="2" eb="3">
      <t>オウ</t>
    </rPh>
    <phoneticPr fontId="27"/>
  </si>
  <si>
    <t>傾斜的研究費（全学分）</t>
    <phoneticPr fontId="27"/>
  </si>
  <si>
    <t>傾全国際分観・沼田</t>
    <phoneticPr fontId="27"/>
  </si>
  <si>
    <t>EB203</t>
    <phoneticPr fontId="27"/>
  </si>
  <si>
    <t>傾全国際分応・内山</t>
    <phoneticPr fontId="27"/>
  </si>
  <si>
    <t>EB302</t>
    <phoneticPr fontId="27"/>
  </si>
  <si>
    <t>国研究環応・宍戸</t>
    <rPh sb="0" eb="1">
      <t>コク</t>
    </rPh>
    <rPh sb="1" eb="3">
      <t>ケンキュウ</t>
    </rPh>
    <rPh sb="3" eb="4">
      <t>カン</t>
    </rPh>
    <rPh sb="4" eb="5">
      <t>オウ</t>
    </rPh>
    <rPh sb="6" eb="8">
      <t>シシド</t>
    </rPh>
    <phoneticPr fontId="27"/>
  </si>
  <si>
    <t>宍戸　哲也</t>
    <phoneticPr fontId="20"/>
  </si>
  <si>
    <t>EB303</t>
  </si>
  <si>
    <t>研究環建・多幾山</t>
    <rPh sb="0" eb="2">
      <t>ケンキュウ</t>
    </rPh>
    <rPh sb="2" eb="3">
      <t>カン</t>
    </rPh>
    <rPh sb="3" eb="4">
      <t>ダテ</t>
    </rPh>
    <rPh sb="5" eb="8">
      <t>タキヤマ</t>
    </rPh>
    <phoneticPr fontId="27"/>
  </si>
  <si>
    <t>多幾山法子</t>
    <rPh sb="0" eb="1">
      <t>タ</t>
    </rPh>
    <rPh sb="1" eb="2">
      <t>キ</t>
    </rPh>
    <phoneticPr fontId="20"/>
  </si>
  <si>
    <t>ミニ研究環都・横山</t>
    <phoneticPr fontId="27"/>
  </si>
  <si>
    <t>EB502</t>
    <phoneticPr fontId="27"/>
  </si>
  <si>
    <t>研セ支援応・石田</t>
    <rPh sb="6" eb="8">
      <t>イシダ</t>
    </rPh>
    <phoneticPr fontId="27"/>
  </si>
  <si>
    <t>石田　玉青</t>
    <phoneticPr fontId="27"/>
  </si>
  <si>
    <t>EB503</t>
  </si>
  <si>
    <t>研セ支援観・菊地</t>
    <phoneticPr fontId="27"/>
  </si>
  <si>
    <t>菊地俊夫</t>
    <phoneticPr fontId="27"/>
  </si>
  <si>
    <t>地理環境学科</t>
    <phoneticPr fontId="27"/>
  </si>
  <si>
    <t>鈴木　毅彦</t>
    <phoneticPr fontId="83"/>
  </si>
  <si>
    <t>EB702</t>
    <phoneticPr fontId="20"/>
  </si>
  <si>
    <t>社会連携政・杉原</t>
    <phoneticPr fontId="27"/>
  </si>
  <si>
    <t>杉原陽子</t>
    <phoneticPr fontId="20"/>
  </si>
  <si>
    <t>EB901</t>
    <phoneticPr fontId="27"/>
  </si>
  <si>
    <t>EB902</t>
    <phoneticPr fontId="27"/>
  </si>
  <si>
    <t>オリパラ・都市気候（松本）</t>
    <phoneticPr fontId="27"/>
  </si>
  <si>
    <t>傾斜的研究費（部局分）</t>
    <phoneticPr fontId="27"/>
  </si>
  <si>
    <t>EC001</t>
    <phoneticPr fontId="27"/>
  </si>
  <si>
    <t>部局共通経費（都市環境学部）</t>
    <phoneticPr fontId="27"/>
  </si>
  <si>
    <t>都市環境学部長 宇治公隆</t>
    <phoneticPr fontId="27"/>
  </si>
  <si>
    <t>EC002</t>
    <phoneticPr fontId="27"/>
  </si>
  <si>
    <t>EC003</t>
    <phoneticPr fontId="27"/>
  </si>
  <si>
    <t>学域長  清水哲夫</t>
    <phoneticPr fontId="20"/>
  </si>
  <si>
    <t>EC004</t>
    <phoneticPr fontId="27"/>
  </si>
  <si>
    <t>EC005</t>
    <phoneticPr fontId="27"/>
  </si>
  <si>
    <t>傾（部局共通）建築</t>
    <phoneticPr fontId="27"/>
  </si>
  <si>
    <t>EC006</t>
    <phoneticPr fontId="27"/>
  </si>
  <si>
    <t>傾（部局共通）都市政策科学</t>
    <phoneticPr fontId="27"/>
  </si>
  <si>
    <t>EC007</t>
    <phoneticPr fontId="27"/>
  </si>
  <si>
    <t>学域長　首藤登志夫</t>
    <phoneticPr fontId="20"/>
  </si>
  <si>
    <t xml:space="preserve">都市環境学部長 宇治公隆 </t>
    <phoneticPr fontId="27"/>
  </si>
  <si>
    <t>19傾部裁地鈴木</t>
    <phoneticPr fontId="20"/>
  </si>
  <si>
    <t>19傾部裁観清水</t>
    <phoneticPr fontId="20"/>
  </si>
  <si>
    <t>観光科学科</t>
    <phoneticPr fontId="27"/>
  </si>
  <si>
    <t>19傾部裁盤横山</t>
    <rPh sb="6" eb="8">
      <t>ヨコヤマ</t>
    </rPh>
    <phoneticPr fontId="20"/>
  </si>
  <si>
    <t>19傾部裁建小泉</t>
    <rPh sb="6" eb="8">
      <t>コイズミ</t>
    </rPh>
    <phoneticPr fontId="20"/>
  </si>
  <si>
    <t>19傾部裁政朝日</t>
    <rPh sb="6" eb="8">
      <t>アサヒ</t>
    </rPh>
    <phoneticPr fontId="20"/>
  </si>
  <si>
    <t>19傾部裁政共通</t>
    <phoneticPr fontId="20"/>
  </si>
  <si>
    <t>19傾部裁応首藤</t>
    <rPh sb="6" eb="8">
      <t>シュドウ</t>
    </rPh>
    <phoneticPr fontId="20"/>
  </si>
  <si>
    <t>都市政策科学科</t>
    <phoneticPr fontId="27"/>
  </si>
  <si>
    <t>高道　昌志</t>
    <phoneticPr fontId="27"/>
  </si>
  <si>
    <t>日原　勝也</t>
    <phoneticPr fontId="27"/>
  </si>
  <si>
    <t>小笠原　悠</t>
    <phoneticPr fontId="27"/>
  </si>
  <si>
    <t>18傾部若地高橋洋</t>
    <phoneticPr fontId="27"/>
  </si>
  <si>
    <t>18傾部若観野田</t>
    <phoneticPr fontId="27"/>
  </si>
  <si>
    <t>野田満</t>
    <phoneticPr fontId="27"/>
  </si>
  <si>
    <t>18傾部若観片桐</t>
    <phoneticPr fontId="27"/>
  </si>
  <si>
    <t>片桐由希子</t>
    <phoneticPr fontId="27"/>
  </si>
  <si>
    <t>18傾部若盤大野</t>
    <phoneticPr fontId="27"/>
  </si>
  <si>
    <t>18傾部若政大槻</t>
    <phoneticPr fontId="27"/>
  </si>
  <si>
    <t>18傾部若応石田</t>
    <phoneticPr fontId="27"/>
  </si>
  <si>
    <t>18傾部若応棟方</t>
    <phoneticPr fontId="27"/>
  </si>
  <si>
    <t>棟方　裕一</t>
    <phoneticPr fontId="27"/>
  </si>
  <si>
    <r>
      <t>30</t>
    </r>
    <r>
      <rPr>
        <sz val="11"/>
        <color theme="1"/>
        <rFont val="ＭＳ Ｐゴシック"/>
        <family val="2"/>
        <charset val="128"/>
        <scheme val="minor"/>
      </rPr>
      <t>/0</t>
    </r>
    <r>
      <rPr>
        <sz val="11"/>
        <color theme="1"/>
        <rFont val="ＭＳ Ｐゴシック"/>
        <family val="2"/>
        <charset val="128"/>
        <scheme val="minor"/>
      </rPr>
      <t>7/19-31/03/31</t>
    </r>
    <phoneticPr fontId="27"/>
  </si>
  <si>
    <t>泉　岳樹</t>
    <phoneticPr fontId="27"/>
  </si>
  <si>
    <t>30/07/19-31/03/31</t>
    <phoneticPr fontId="27"/>
  </si>
  <si>
    <t>熊倉永子</t>
    <phoneticPr fontId="27"/>
  </si>
  <si>
    <t>西藪　隆平</t>
    <phoneticPr fontId="27"/>
  </si>
  <si>
    <t>立花 宏</t>
    <phoneticPr fontId="27"/>
  </si>
  <si>
    <t>杉本興運</t>
    <phoneticPr fontId="27"/>
  </si>
  <si>
    <t>18傾部裁LS応近藤</t>
    <phoneticPr fontId="27"/>
  </si>
  <si>
    <t>近藤敏彰</t>
    <phoneticPr fontId="27"/>
  </si>
  <si>
    <t>三浦大樹</t>
    <phoneticPr fontId="27"/>
  </si>
  <si>
    <t>一般管理費</t>
    <phoneticPr fontId="27"/>
  </si>
  <si>
    <r>
      <t>0</t>
    </r>
    <r>
      <rPr>
        <sz val="11"/>
        <rFont val="ＭＳ Ｐゴシック"/>
        <family val="3"/>
        <charset val="128"/>
        <scheme val="minor"/>
      </rPr>
      <t xml:space="preserve">9 </t>
    </r>
    <phoneticPr fontId="27"/>
  </si>
  <si>
    <t>68191旅費交通費（一般管理・海外）</t>
    <phoneticPr fontId="27"/>
  </si>
  <si>
    <t>EF001</t>
    <phoneticPr fontId="27"/>
  </si>
  <si>
    <t>都市環境学部の管理費事務費</t>
    <phoneticPr fontId="27"/>
  </si>
  <si>
    <t>10600</t>
    <phoneticPr fontId="27"/>
  </si>
  <si>
    <t>教育機器更新費  教[機器]</t>
    <phoneticPr fontId="27"/>
  </si>
  <si>
    <t>10900</t>
    <phoneticPr fontId="27"/>
  </si>
  <si>
    <r>
      <t>0</t>
    </r>
    <r>
      <rPr>
        <sz val="11"/>
        <rFont val="ＭＳ Ｐゴシック"/>
        <family val="3"/>
        <charset val="128"/>
        <scheme val="minor"/>
      </rPr>
      <t>1</t>
    </r>
    <phoneticPr fontId="27"/>
  </si>
  <si>
    <r>
      <t>29/0</t>
    </r>
    <r>
      <rPr>
        <sz val="11"/>
        <rFont val="ＭＳ Ｐゴシック"/>
        <family val="3"/>
        <charset val="128"/>
        <scheme val="minor"/>
      </rPr>
      <t>9/07-30/03/31</t>
    </r>
    <phoneticPr fontId="27"/>
  </si>
  <si>
    <t>教育機器更新費</t>
    <phoneticPr fontId="27"/>
  </si>
  <si>
    <r>
      <t>1</t>
    </r>
    <r>
      <rPr>
        <sz val="11"/>
        <rFont val="ＭＳ Ｐゴシック"/>
        <family val="3"/>
        <charset val="128"/>
        <scheme val="minor"/>
      </rPr>
      <t>0900</t>
    </r>
    <phoneticPr fontId="27"/>
  </si>
  <si>
    <t>30/07/19-31/03/31</t>
    <phoneticPr fontId="27"/>
  </si>
  <si>
    <t>E56011L11</t>
    <phoneticPr fontId="20"/>
  </si>
  <si>
    <t>19首GP提環・横山</t>
    <phoneticPr fontId="20"/>
  </si>
  <si>
    <r>
      <t>10</t>
    </r>
    <r>
      <rPr>
        <sz val="11"/>
        <rFont val="ＭＳ Ｐゴシック"/>
        <family val="3"/>
        <charset val="128"/>
        <scheme val="minor"/>
      </rPr>
      <t>700</t>
    </r>
    <phoneticPr fontId="27"/>
  </si>
  <si>
    <r>
      <t>0</t>
    </r>
    <r>
      <rPr>
        <sz val="11"/>
        <rFont val="ＭＳ Ｐゴシック"/>
        <family val="3"/>
        <charset val="128"/>
        <scheme val="minor"/>
      </rPr>
      <t>1</t>
    </r>
    <phoneticPr fontId="27"/>
  </si>
  <si>
    <t>2019/04/01-2020/03/31</t>
    <phoneticPr fontId="27"/>
  </si>
  <si>
    <t>E56011L12</t>
    <phoneticPr fontId="20"/>
  </si>
  <si>
    <t>19首GP個環・加藤</t>
    <phoneticPr fontId="20"/>
  </si>
  <si>
    <t>加藤俊吾</t>
    <rPh sb="0" eb="2">
      <t>カトウ</t>
    </rPh>
    <rPh sb="2" eb="4">
      <t>シュンゴ</t>
    </rPh>
    <phoneticPr fontId="27"/>
  </si>
  <si>
    <t>18首GP提環・岡村</t>
    <phoneticPr fontId="20"/>
  </si>
  <si>
    <t>30/04/01-31/03/31</t>
    <phoneticPr fontId="27"/>
  </si>
  <si>
    <t>E56011L13</t>
    <phoneticPr fontId="20"/>
  </si>
  <si>
    <t>19首GP学環・宇治</t>
    <phoneticPr fontId="20"/>
  </si>
  <si>
    <t>学長室の改革推進費（ダイバーシティ施策の推進）</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</si>
  <si>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</si>
  <si>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</si>
  <si>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4/01-31/03/31</t>
    </r>
    <phoneticPr fontId="27"/>
  </si>
  <si>
    <t>学長室の改革推進費（ダイバーシティ）建熊倉</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</si>
  <si>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</si>
  <si>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</si>
  <si>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t>30/10/01-31/03/31</t>
    <phoneticPr fontId="27"/>
  </si>
  <si>
    <r>
      <t>0</t>
    </r>
    <r>
      <rPr>
        <sz val="11"/>
        <color theme="1"/>
        <rFont val="ＭＳ Ｐゴシック"/>
        <family val="2"/>
        <charset val="128"/>
        <scheme val="minor"/>
      </rPr>
      <t xml:space="preserve">2 </t>
    </r>
    <phoneticPr fontId="27"/>
  </si>
  <si>
    <r>
      <t>30</t>
    </r>
    <r>
      <rPr>
        <sz val="11"/>
        <color theme="1"/>
        <rFont val="ＭＳ Ｐゴシック"/>
        <family val="2"/>
        <charset val="128"/>
        <scheme val="minor"/>
      </rPr>
      <t>/</t>
    </r>
    <r>
      <rPr>
        <sz val="11"/>
        <color theme="1"/>
        <rFont val="ＭＳ Ｐゴシック"/>
        <family val="2"/>
        <charset val="128"/>
        <scheme val="minor"/>
      </rPr>
      <t>08/01-31/03/31</t>
    </r>
    <phoneticPr fontId="27"/>
  </si>
  <si>
    <t>シンポジウム開催支援（金の化学センター）</t>
    <phoneticPr fontId="27"/>
  </si>
  <si>
    <r>
      <t>0</t>
    </r>
    <r>
      <rPr>
        <sz val="11"/>
        <color theme="1"/>
        <rFont val="ＭＳ Ｐゴシック"/>
        <family val="2"/>
        <charset val="128"/>
        <scheme val="minor"/>
      </rPr>
      <t xml:space="preserve">2 </t>
    </r>
    <phoneticPr fontId="27"/>
  </si>
  <si>
    <t>30/08/15-31/03/31</t>
    <phoneticPr fontId="27"/>
  </si>
  <si>
    <t>シンポジウム開催支援（気候学センター）</t>
    <phoneticPr fontId="27"/>
  </si>
  <si>
    <t>シンポジウム開催支援（地域共創センター）</t>
    <phoneticPr fontId="27"/>
  </si>
  <si>
    <t>30/08/01-31/03/31</t>
    <phoneticPr fontId="27"/>
  </si>
  <si>
    <t>金村聖志</t>
    <phoneticPr fontId="27"/>
  </si>
  <si>
    <t>スタートアップ調査(特別枠)饗庭</t>
    <phoneticPr fontId="27"/>
  </si>
  <si>
    <r>
      <t>30</t>
    </r>
    <r>
      <rPr>
        <sz val="11"/>
        <color theme="1"/>
        <rFont val="ＭＳ Ｐゴシック"/>
        <family val="2"/>
        <charset val="128"/>
        <scheme val="minor"/>
      </rPr>
      <t>/04</t>
    </r>
    <r>
      <rPr>
        <sz val="11"/>
        <color theme="1"/>
        <rFont val="ＭＳ Ｐゴシック"/>
        <family val="2"/>
        <charset val="128"/>
        <scheme val="minor"/>
      </rPr>
      <t>/27-31/03/31</t>
    </r>
    <phoneticPr fontId="27"/>
  </si>
  <si>
    <t>E560202V</t>
    <phoneticPr fontId="27"/>
  </si>
  <si>
    <t>スタートアップ調査(特別枠)金村</t>
    <rPh sb="7" eb="9">
      <t>チョウサ</t>
    </rPh>
    <rPh sb="10" eb="13">
      <t>トクベツワク</t>
    </rPh>
    <rPh sb="14" eb="16">
      <t>カナムラ</t>
    </rPh>
    <phoneticPr fontId="27"/>
  </si>
  <si>
    <r>
      <t>10</t>
    </r>
    <r>
      <rPr>
        <sz val="11"/>
        <rFont val="ＭＳ Ｐゴシック"/>
        <family val="3"/>
        <charset val="128"/>
        <scheme val="minor"/>
      </rPr>
      <t>700</t>
    </r>
    <phoneticPr fontId="27"/>
  </si>
  <si>
    <r>
      <t>0</t>
    </r>
    <r>
      <rPr>
        <sz val="11"/>
        <rFont val="ＭＳ Ｐゴシック"/>
        <family val="3"/>
        <charset val="128"/>
        <scheme val="minor"/>
      </rPr>
      <t xml:space="preserve">2 </t>
    </r>
    <phoneticPr fontId="27"/>
  </si>
  <si>
    <t>2019/04/01-2020/03/31</t>
    <phoneticPr fontId="27"/>
  </si>
  <si>
    <r>
      <t>0</t>
    </r>
    <r>
      <rPr>
        <sz val="11"/>
        <rFont val="ＭＳ Ｐゴシック"/>
        <family val="3"/>
        <charset val="128"/>
        <scheme val="minor"/>
      </rPr>
      <t>10</t>
    </r>
    <phoneticPr fontId="27"/>
  </si>
  <si>
    <r>
      <t>1</t>
    </r>
    <r>
      <rPr>
        <sz val="11"/>
        <rFont val="ＭＳ Ｐゴシック"/>
        <family val="3"/>
        <charset val="128"/>
        <scheme val="minor"/>
      </rPr>
      <t>0700</t>
    </r>
    <phoneticPr fontId="27"/>
  </si>
  <si>
    <r>
      <t>0</t>
    </r>
    <r>
      <rPr>
        <sz val="11"/>
        <rFont val="ＭＳ Ｐゴシック"/>
        <family val="3"/>
        <charset val="128"/>
        <scheme val="minor"/>
      </rPr>
      <t>1</t>
    </r>
    <phoneticPr fontId="27"/>
  </si>
  <si>
    <r>
      <t>28</t>
    </r>
    <r>
      <rPr>
        <sz val="11"/>
        <rFont val="ＭＳ Ｐゴシック"/>
        <family val="3"/>
        <charset val="128"/>
        <scheme val="minor"/>
      </rPr>
      <t>/04/01-29/03/31</t>
    </r>
    <phoneticPr fontId="27"/>
  </si>
  <si>
    <t>改革推進費</t>
    <phoneticPr fontId="27"/>
  </si>
  <si>
    <r>
      <t>0</t>
    </r>
    <r>
      <rPr>
        <sz val="11"/>
        <color theme="1"/>
        <rFont val="ＭＳ Ｐゴシック"/>
        <family val="2"/>
        <charset val="128"/>
        <scheme val="minor"/>
      </rPr>
      <t>10</t>
    </r>
    <phoneticPr fontId="27"/>
  </si>
  <si>
    <r>
      <t>1</t>
    </r>
    <r>
      <rPr>
        <sz val="11"/>
        <color theme="1"/>
        <rFont val="ＭＳ Ｐゴシック"/>
        <family val="2"/>
        <charset val="128"/>
        <scheme val="minor"/>
      </rPr>
      <t>0700</t>
    </r>
    <phoneticPr fontId="27"/>
  </si>
  <si>
    <r>
      <t>0</t>
    </r>
    <r>
      <rPr>
        <sz val="11"/>
        <color theme="1"/>
        <rFont val="ＭＳ Ｐゴシック"/>
        <family val="2"/>
        <charset val="128"/>
        <scheme val="minor"/>
      </rPr>
      <t>1</t>
    </r>
    <phoneticPr fontId="27"/>
  </si>
  <si>
    <t>E560101</t>
    <phoneticPr fontId="27"/>
  </si>
  <si>
    <t>卓越大学院プログラム</t>
    <rPh sb="0" eb="2">
      <t>タクエツ</t>
    </rPh>
    <rPh sb="2" eb="5">
      <t>ダイガクイン</t>
    </rPh>
    <phoneticPr fontId="27"/>
  </si>
  <si>
    <r>
      <t>0</t>
    </r>
    <r>
      <rPr>
        <sz val="11"/>
        <rFont val="ＭＳ Ｐゴシック"/>
        <family val="3"/>
        <charset val="128"/>
        <scheme val="minor"/>
      </rPr>
      <t>10</t>
    </r>
    <phoneticPr fontId="27"/>
  </si>
  <si>
    <r>
      <t>1</t>
    </r>
    <r>
      <rPr>
        <sz val="11"/>
        <rFont val="ＭＳ Ｐゴシック"/>
        <family val="3"/>
        <charset val="128"/>
        <scheme val="minor"/>
      </rPr>
      <t>0700</t>
    </r>
    <phoneticPr fontId="27"/>
  </si>
  <si>
    <t>研究者海外派遣プログラム</t>
    <phoneticPr fontId="27"/>
  </si>
  <si>
    <r>
      <t>2</t>
    </r>
    <r>
      <rPr>
        <sz val="11"/>
        <rFont val="ＭＳ Ｐゴシック"/>
        <family val="3"/>
        <charset val="128"/>
        <scheme val="minor"/>
      </rPr>
      <t>9/04/01-30/03/31</t>
    </r>
    <phoneticPr fontId="27"/>
  </si>
  <si>
    <t>火山災害対策研究（地理環境・鈴木）</t>
    <phoneticPr fontId="27"/>
  </si>
  <si>
    <t>鈴木　毅彦</t>
    <phoneticPr fontId="27"/>
  </si>
  <si>
    <t>火山災害対策研究（地理環境・中山）</t>
    <phoneticPr fontId="27"/>
  </si>
  <si>
    <t>中山大地</t>
    <phoneticPr fontId="27"/>
  </si>
  <si>
    <t>火山災害対策研究（都市基盤・小田）</t>
    <phoneticPr fontId="27"/>
  </si>
  <si>
    <t>小田義也</t>
    <phoneticPr fontId="27"/>
  </si>
  <si>
    <t>火山災害対策研究（都市基盤・岸）</t>
    <phoneticPr fontId="27"/>
  </si>
  <si>
    <t>岸祐介</t>
    <phoneticPr fontId="27"/>
  </si>
  <si>
    <t>火山災害対策研究（都市基盤・石倉）</t>
    <phoneticPr fontId="27"/>
  </si>
  <si>
    <t>石倉智樹</t>
    <phoneticPr fontId="27"/>
  </si>
  <si>
    <t>火山災害対策研究（都市基盤・上野）</t>
    <phoneticPr fontId="27"/>
  </si>
  <si>
    <t>上野敦</t>
    <phoneticPr fontId="27"/>
  </si>
  <si>
    <t>火山災害対策研究（都市政策科学・市古）</t>
    <phoneticPr fontId="27"/>
  </si>
  <si>
    <t>市古太郎</t>
    <phoneticPr fontId="27"/>
  </si>
  <si>
    <t>企[アジア]</t>
    <rPh sb="0" eb="1">
      <t>クワダ</t>
    </rPh>
    <phoneticPr fontId="27"/>
  </si>
  <si>
    <t>E10864A2</t>
    <phoneticPr fontId="27"/>
  </si>
  <si>
    <t>都市外交人材教育研究支援経費</t>
    <phoneticPr fontId="27"/>
  </si>
  <si>
    <t>10800</t>
    <phoneticPr fontId="27"/>
  </si>
  <si>
    <r>
      <t>30</t>
    </r>
    <r>
      <rPr>
        <sz val="11"/>
        <color theme="1"/>
        <rFont val="ＭＳ Ｐゴシック"/>
        <family val="2"/>
        <charset val="128"/>
        <scheme val="minor"/>
      </rPr>
      <t>/04/01-3</t>
    </r>
    <r>
      <rPr>
        <sz val="11"/>
        <color theme="1"/>
        <rFont val="ＭＳ Ｐゴシック"/>
        <family val="2"/>
        <charset val="128"/>
        <scheme val="minor"/>
      </rPr>
      <t>0</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t>
    </r>
    <r>
      <rPr>
        <sz val="11"/>
        <color theme="1"/>
        <rFont val="ＭＳ Ｐゴシック"/>
        <family val="2"/>
        <charset val="128"/>
        <scheme val="minor"/>
      </rPr>
      <t>30</t>
    </r>
    <phoneticPr fontId="27"/>
  </si>
  <si>
    <t>27都市外交Yanｲﾝﾄﾞﾗ</t>
    <phoneticPr fontId="27"/>
  </si>
  <si>
    <t>建築学科</t>
    <phoneticPr fontId="27"/>
  </si>
  <si>
    <r>
      <t>30/</t>
    </r>
    <r>
      <rPr>
        <sz val="11"/>
        <color theme="1"/>
        <rFont val="ＭＳ Ｐゴシック"/>
        <family val="2"/>
        <charset val="128"/>
        <scheme val="minor"/>
      </rPr>
      <t>10</t>
    </r>
    <r>
      <rPr>
        <sz val="11"/>
        <color theme="1"/>
        <rFont val="ＭＳ Ｐゴシック"/>
        <family val="2"/>
        <charset val="128"/>
        <scheme val="minor"/>
      </rPr>
      <t>/01-31/03/31</t>
    </r>
    <phoneticPr fontId="27"/>
  </si>
  <si>
    <r>
      <t>28/0</t>
    </r>
    <r>
      <rPr>
        <sz val="11"/>
        <rFont val="ＭＳ Ｐゴシック"/>
        <family val="3"/>
        <charset val="128"/>
        <scheme val="minor"/>
      </rPr>
      <t>5/01-29/03/31</t>
    </r>
    <phoneticPr fontId="27"/>
  </si>
  <si>
    <t>観光科学科</t>
    <rPh sb="0" eb="2">
      <t>カンコウ</t>
    </rPh>
    <rPh sb="2" eb="4">
      <t>カガク</t>
    </rPh>
    <rPh sb="4" eb="5">
      <t>カ</t>
    </rPh>
    <phoneticPr fontId="20"/>
  </si>
  <si>
    <t>E64502</t>
    <phoneticPr fontId="20"/>
  </si>
  <si>
    <t>E10864A37</t>
    <phoneticPr fontId="27"/>
  </si>
  <si>
    <t>高度研究・河村</t>
    <phoneticPr fontId="27"/>
  </si>
  <si>
    <t>E0001</t>
    <phoneticPr fontId="27"/>
  </si>
  <si>
    <t>010</t>
    <phoneticPr fontId="27"/>
  </si>
  <si>
    <t>10800</t>
    <phoneticPr fontId="27"/>
  </si>
  <si>
    <t>02</t>
    <phoneticPr fontId="27"/>
  </si>
  <si>
    <t>2019/04/01-2020/03/31</t>
    <phoneticPr fontId="20"/>
  </si>
  <si>
    <t>E10864A9</t>
    <phoneticPr fontId="27"/>
  </si>
  <si>
    <t>2019/04/12-2020/03/31</t>
    <phoneticPr fontId="27"/>
  </si>
  <si>
    <t>30/04/10-31/03/31</t>
    <phoneticPr fontId="27"/>
  </si>
  <si>
    <t>運営費交付金</t>
    <phoneticPr fontId="27"/>
  </si>
  <si>
    <t>010</t>
    <phoneticPr fontId="27"/>
  </si>
  <si>
    <t>10800</t>
    <phoneticPr fontId="27"/>
  </si>
  <si>
    <t>02</t>
    <phoneticPr fontId="27"/>
  </si>
  <si>
    <t>30/04/10-31/03/31</t>
    <phoneticPr fontId="27"/>
  </si>
  <si>
    <t>観光を支える専門人材の育成</t>
    <phoneticPr fontId="27"/>
  </si>
  <si>
    <t>01</t>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</si>
  <si>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</si>
  <si>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障害者スポーツの理解促進と裾野拡大</t>
    <phoneticPr fontId="27"/>
  </si>
  <si>
    <t>10800</t>
    <phoneticPr fontId="27"/>
  </si>
  <si>
    <r>
      <t>0</t>
    </r>
    <r>
      <rPr>
        <sz val="11"/>
        <color theme="1"/>
        <rFont val="ＭＳ Ｐゴシック"/>
        <family val="2"/>
        <charset val="128"/>
        <scheme val="minor"/>
      </rPr>
      <t>2</t>
    </r>
    <phoneticPr fontId="27"/>
  </si>
  <si>
    <t>E10866T</t>
    <phoneticPr fontId="27"/>
  </si>
  <si>
    <t>グローバル人材育成のための国際化推進（旧かわいい子Ｐ）</t>
    <phoneticPr fontId="27"/>
  </si>
  <si>
    <t>140</t>
    <phoneticPr fontId="27"/>
  </si>
  <si>
    <r>
      <t>5</t>
    </r>
    <r>
      <rPr>
        <sz val="11"/>
        <rFont val="ＭＳ Ｐゴシック"/>
        <family val="3"/>
        <charset val="128"/>
        <scheme val="minor"/>
      </rPr>
      <t>0700</t>
    </r>
    <phoneticPr fontId="27"/>
  </si>
  <si>
    <t>30/06/01-31/03/31</t>
    <phoneticPr fontId="27"/>
  </si>
  <si>
    <t>国際化に対応できる環境の整備</t>
    <rPh sb="0" eb="3">
      <t>コクサイカ</t>
    </rPh>
    <rPh sb="4" eb="6">
      <t>タイオウ</t>
    </rPh>
    <rPh sb="9" eb="11">
      <t>カンキョウ</t>
    </rPh>
    <rPh sb="12" eb="14">
      <t>セイビ</t>
    </rPh>
    <phoneticPr fontId="27"/>
  </si>
  <si>
    <t>31/02/12-31/03/31</t>
    <phoneticPr fontId="27"/>
  </si>
  <si>
    <t>140</t>
    <phoneticPr fontId="27"/>
  </si>
  <si>
    <r>
      <t>5</t>
    </r>
    <r>
      <rPr>
        <sz val="11"/>
        <rFont val="ＭＳ Ｐゴシック"/>
        <family val="3"/>
        <charset val="128"/>
        <scheme val="minor"/>
      </rPr>
      <t>0700</t>
    </r>
    <phoneticPr fontId="27"/>
  </si>
  <si>
    <r>
      <t>0</t>
    </r>
    <r>
      <rPr>
        <sz val="11"/>
        <rFont val="ＭＳ Ｐゴシック"/>
        <family val="3"/>
        <charset val="128"/>
        <scheme val="minor"/>
      </rPr>
      <t xml:space="preserve">2 </t>
    </r>
    <phoneticPr fontId="27"/>
  </si>
  <si>
    <r>
      <t>28</t>
    </r>
    <r>
      <rPr>
        <sz val="11"/>
        <rFont val="ＭＳ Ｐゴシック"/>
        <family val="3"/>
        <charset val="128"/>
        <scheme val="minor"/>
      </rPr>
      <t>/04/01-29/03/31</t>
    </r>
    <phoneticPr fontId="27"/>
  </si>
  <si>
    <r>
      <rPr>
        <sz val="11"/>
        <rFont val="ＭＳ Ｐゴシック"/>
        <family val="3"/>
        <charset val="128"/>
        <scheme val="minor"/>
      </rPr>
      <t>30/04/01-31/03/31</t>
    </r>
    <phoneticPr fontId="27"/>
  </si>
  <si>
    <r>
      <rPr>
        <sz val="11"/>
        <rFont val="ＭＳ Ｐゴシック"/>
        <family val="3"/>
        <charset val="128"/>
        <scheme val="minor"/>
      </rPr>
      <t>30/04/01-31/03/31</t>
    </r>
    <phoneticPr fontId="27"/>
  </si>
  <si>
    <r>
      <t>2</t>
    </r>
    <r>
      <rPr>
        <sz val="11"/>
        <rFont val="ＭＳ Ｐゴシック"/>
        <family val="3"/>
        <charset val="128"/>
        <scheme val="minor"/>
      </rPr>
      <t>8分益田連携基金</t>
    </r>
    <rPh sb="2" eb="3">
      <t>ブン</t>
    </rPh>
    <rPh sb="3" eb="5">
      <t>マスダ</t>
    </rPh>
    <rPh sb="5" eb="7">
      <t>レンケイ</t>
    </rPh>
    <rPh sb="7" eb="9">
      <t>キキン</t>
    </rPh>
    <phoneticPr fontId="27"/>
  </si>
  <si>
    <t>分子応用化学コース</t>
    <phoneticPr fontId="27"/>
  </si>
  <si>
    <t>松本淳</t>
    <phoneticPr fontId="27"/>
  </si>
  <si>
    <t>5E561105</t>
    <phoneticPr fontId="20"/>
  </si>
  <si>
    <t>ブランド力構築の推進</t>
    <rPh sb="4" eb="5">
      <t>リョク</t>
    </rPh>
    <rPh sb="5" eb="7">
      <t>コウチク</t>
    </rPh>
    <rPh sb="8" eb="10">
      <t>スイシン</t>
    </rPh>
    <phoneticPr fontId="27"/>
  </si>
  <si>
    <t>5E561605</t>
    <phoneticPr fontId="27"/>
  </si>
  <si>
    <t>5E5616042</t>
    <phoneticPr fontId="27"/>
  </si>
  <si>
    <r>
      <t>28/0</t>
    </r>
    <r>
      <rPr>
        <sz val="11"/>
        <rFont val="ＭＳ Ｐゴシック"/>
        <family val="3"/>
        <charset val="128"/>
        <scheme val="minor"/>
      </rPr>
      <t>8/23-29/03/31</t>
    </r>
    <phoneticPr fontId="27"/>
  </si>
  <si>
    <t>EI101</t>
    <phoneticPr fontId="20"/>
  </si>
  <si>
    <t>受託研究</t>
    <phoneticPr fontId="27"/>
  </si>
  <si>
    <t>提案公募型研究費</t>
    <phoneticPr fontId="27"/>
  </si>
  <si>
    <t>19提地松本SATREPS</t>
    <rPh sb="3" eb="4">
      <t>チ</t>
    </rPh>
    <phoneticPr fontId="27"/>
  </si>
  <si>
    <t>04</t>
    <phoneticPr fontId="27"/>
  </si>
  <si>
    <t>2019/04/01-2020/03/31[年度末]</t>
    <phoneticPr fontId="27"/>
  </si>
  <si>
    <t>64423：給与（非常勤職員）（受託研究）</t>
    <rPh sb="6" eb="8">
      <t>キュウヨ</t>
    </rPh>
    <rPh sb="9" eb="12">
      <t>ヒジョウキン</t>
    </rPh>
    <rPh sb="12" eb="14">
      <t>ショクイン</t>
    </rPh>
    <rPh sb="16" eb="18">
      <t>ジュタク</t>
    </rPh>
    <rPh sb="18" eb="20">
      <t>ケンキュウ</t>
    </rPh>
    <phoneticPr fontId="27"/>
  </si>
  <si>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20"/>
  </si>
  <si>
    <t>64439：旅費交通費（受託研究・国内）</t>
    <rPh sb="6" eb="8">
      <t>リョヒ</t>
    </rPh>
    <rPh sb="8" eb="11">
      <t>コウツウヒ</t>
    </rPh>
    <rPh sb="12" eb="14">
      <t>ジュタク</t>
    </rPh>
    <rPh sb="14" eb="16">
      <t>ケンキュウ</t>
    </rPh>
    <rPh sb="17" eb="19">
      <t>コクナイ</t>
    </rPh>
    <phoneticPr fontId="20"/>
  </si>
  <si>
    <t>64440：旅費交通費（受託研究・海外）</t>
    <phoneticPr fontId="20"/>
  </si>
  <si>
    <r>
      <t>27</t>
    </r>
    <r>
      <rPr>
        <sz val="11"/>
        <rFont val="ＭＳ Ｐゴシック"/>
        <family val="3"/>
        <charset val="128"/>
        <scheme val="minor"/>
      </rPr>
      <t>/04/01-28/03/31[年度末]</t>
    </r>
    <rPh sb="18" eb="21">
      <t>ネンドマツ</t>
    </rPh>
    <phoneticPr fontId="27"/>
  </si>
  <si>
    <t>64440：旅費交通費（受託研究・海外）</t>
  </si>
  <si>
    <r>
      <t>2</t>
    </r>
    <r>
      <rPr>
        <sz val="11"/>
        <rFont val="ＭＳ Ｐゴシック"/>
        <family val="3"/>
        <charset val="128"/>
        <scheme val="minor"/>
      </rPr>
      <t>7提地高橋東大</t>
    </r>
    <rPh sb="3" eb="4">
      <t>チ</t>
    </rPh>
    <rPh sb="4" eb="6">
      <t>タカハシ</t>
    </rPh>
    <rPh sb="6" eb="8">
      <t>トウダイ</t>
    </rPh>
    <phoneticPr fontId="27"/>
  </si>
  <si>
    <r>
      <t>2</t>
    </r>
    <r>
      <rPr>
        <sz val="11"/>
        <rFont val="ＭＳ Ｐゴシック"/>
        <family val="3"/>
        <charset val="128"/>
        <scheme val="minor"/>
      </rPr>
      <t>7/04/01-28/03/31[年度末]</t>
    </r>
    <rPh sb="18" eb="21">
      <t>ネンドマツ</t>
    </rPh>
    <phoneticPr fontId="27"/>
  </si>
  <si>
    <t>27/04/01-28/03/31[年度末]</t>
    <phoneticPr fontId="27"/>
  </si>
  <si>
    <r>
      <t>2</t>
    </r>
    <r>
      <rPr>
        <sz val="11"/>
        <rFont val="ＭＳ Ｐゴシック"/>
        <family val="3"/>
        <charset val="128"/>
        <scheme val="minor"/>
      </rPr>
      <t>3提地渡邊学振</t>
    </r>
    <rPh sb="3" eb="4">
      <t>チ</t>
    </rPh>
    <rPh sb="4" eb="6">
      <t>ワタナベ</t>
    </rPh>
    <rPh sb="6" eb="7">
      <t>ガク</t>
    </rPh>
    <rPh sb="7" eb="8">
      <t>フ</t>
    </rPh>
    <phoneticPr fontId="27"/>
  </si>
  <si>
    <r>
      <t>2</t>
    </r>
    <r>
      <rPr>
        <sz val="11"/>
        <rFont val="ＭＳ Ｐゴシック"/>
        <family val="3"/>
        <charset val="128"/>
        <scheme val="minor"/>
      </rPr>
      <t>3/04/01-24/03/31[年度末]</t>
    </r>
  </si>
  <si>
    <t>泉岳樹</t>
    <phoneticPr fontId="27"/>
  </si>
  <si>
    <t>建築都市コース</t>
    <phoneticPr fontId="27"/>
  </si>
  <si>
    <t>EI301</t>
    <phoneticPr fontId="20"/>
  </si>
  <si>
    <t>19提建讃岐RISTEX</t>
    <phoneticPr fontId="27"/>
  </si>
  <si>
    <t>2019/04/01-2020/03/31[年度末]</t>
    <rPh sb="22" eb="24">
      <t>ネンド</t>
    </rPh>
    <rPh sb="24" eb="25">
      <t>マツ</t>
    </rPh>
    <phoneticPr fontId="27"/>
  </si>
  <si>
    <t>2018/04/01-2019/03/31</t>
    <phoneticPr fontId="27"/>
  </si>
  <si>
    <t>提案公募型研究費</t>
    <phoneticPr fontId="27"/>
  </si>
  <si>
    <t>E0001</t>
    <phoneticPr fontId="27"/>
  </si>
  <si>
    <t>04</t>
    <phoneticPr fontId="27"/>
  </si>
  <si>
    <t>2018/05/01-2019/03/15 ★注意★</t>
    <phoneticPr fontId="27"/>
  </si>
  <si>
    <t>EI201</t>
    <phoneticPr fontId="27"/>
  </si>
  <si>
    <t>19提都横山農水研</t>
    <phoneticPr fontId="27"/>
  </si>
  <si>
    <r>
      <t xml:space="preserve">2019/04/01-2020/02/28 </t>
    </r>
    <r>
      <rPr>
        <sz val="11"/>
        <color theme="1"/>
        <rFont val="ＭＳ Ｐゴシック"/>
        <family val="2"/>
        <charset val="128"/>
        <scheme val="minor"/>
      </rPr>
      <t>★注意★</t>
    </r>
    <phoneticPr fontId="27"/>
  </si>
  <si>
    <t>EI202</t>
    <phoneticPr fontId="20"/>
  </si>
  <si>
    <t>19提都新谷SCOPE</t>
    <phoneticPr fontId="27"/>
  </si>
  <si>
    <t>18提都小田国総研</t>
    <phoneticPr fontId="27"/>
  </si>
  <si>
    <t>2018/6/28-2019/3/15 ★注意★</t>
    <phoneticPr fontId="27"/>
  </si>
  <si>
    <r>
      <t>0</t>
    </r>
    <r>
      <rPr>
        <sz val="11"/>
        <color theme="1"/>
        <rFont val="ＭＳ Ｐゴシック"/>
        <family val="2"/>
        <charset val="128"/>
        <scheme val="minor"/>
      </rPr>
      <t>4</t>
    </r>
    <phoneticPr fontId="27"/>
  </si>
  <si>
    <t>EI405</t>
    <phoneticPr fontId="20"/>
  </si>
  <si>
    <t>19提環宍戸CREST</t>
    <phoneticPr fontId="27"/>
  </si>
  <si>
    <t>提案公募型研究費</t>
    <phoneticPr fontId="27"/>
  </si>
  <si>
    <t>E0001</t>
    <phoneticPr fontId="27"/>
  </si>
  <si>
    <r>
      <t>0</t>
    </r>
    <r>
      <rPr>
        <sz val="11"/>
        <color theme="1"/>
        <rFont val="ＭＳ Ｐゴシック"/>
        <family val="2"/>
        <charset val="128"/>
        <scheme val="minor"/>
      </rPr>
      <t>4</t>
    </r>
    <phoneticPr fontId="27"/>
  </si>
  <si>
    <t>EI403</t>
    <phoneticPr fontId="20"/>
  </si>
  <si>
    <t>19提環金村ALCA</t>
    <phoneticPr fontId="27"/>
  </si>
  <si>
    <r>
      <rPr>
        <sz val="11"/>
        <rFont val="ＭＳ Ｐゴシック"/>
        <family val="2"/>
        <charset val="128"/>
      </rPr>
      <t>2019</t>
    </r>
    <r>
      <rPr>
        <sz val="11"/>
        <color theme="1"/>
        <rFont val="ＭＳ Ｐゴシック"/>
        <family val="2"/>
        <charset val="128"/>
        <scheme val="minor"/>
      </rPr>
      <t>/04/01-2020/03/31[年度末]</t>
    </r>
    <rPh sb="22" eb="25">
      <t>ネンドマツ</t>
    </rPh>
    <phoneticPr fontId="27"/>
  </si>
  <si>
    <t>EI404</t>
    <phoneticPr fontId="20"/>
  </si>
  <si>
    <t>19提環梶原ALCA</t>
    <phoneticPr fontId="20"/>
  </si>
  <si>
    <r>
      <t>2</t>
    </r>
    <r>
      <rPr>
        <sz val="11"/>
        <color theme="1"/>
        <rFont val="ＭＳ Ｐゴシック"/>
        <family val="2"/>
        <charset val="128"/>
        <scheme val="minor"/>
      </rPr>
      <t>7</t>
    </r>
    <r>
      <rPr>
        <sz val="11"/>
        <color theme="1"/>
        <rFont val="ＭＳ Ｐゴシック"/>
        <family val="2"/>
        <charset val="128"/>
        <scheme val="minor"/>
      </rPr>
      <t>提分金村JFCC</t>
    </r>
    <phoneticPr fontId="27"/>
  </si>
  <si>
    <t>100</t>
    <phoneticPr fontId="27"/>
  </si>
  <si>
    <r>
      <t>2</t>
    </r>
    <r>
      <rPr>
        <sz val="11"/>
        <color theme="1"/>
        <rFont val="ＭＳ Ｐゴシック"/>
        <family val="2"/>
        <charset val="128"/>
        <scheme val="minor"/>
      </rPr>
      <t>7</t>
    </r>
    <r>
      <rPr>
        <sz val="11"/>
        <color theme="1"/>
        <rFont val="ＭＳ Ｐゴシック"/>
        <family val="2"/>
        <charset val="128"/>
        <scheme val="minor"/>
      </rPr>
      <t>/04/1</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8</t>
    </r>
    <r>
      <rPr>
        <sz val="11"/>
        <color theme="1"/>
        <rFont val="ＭＳ Ｐゴシック"/>
        <family val="2"/>
        <charset val="128"/>
        <scheme val="minor"/>
      </rPr>
      <t>/03/</t>
    </r>
    <r>
      <rPr>
        <sz val="11"/>
        <color theme="1"/>
        <rFont val="ＭＳ Ｐゴシック"/>
        <family val="2"/>
        <charset val="128"/>
        <scheme val="minor"/>
      </rPr>
      <t>18</t>
    </r>
    <r>
      <rPr>
        <sz val="11"/>
        <color theme="1"/>
        <rFont val="ＭＳ Ｐゴシック"/>
        <family val="2"/>
        <charset val="128"/>
        <scheme val="minor"/>
      </rPr>
      <t>★注意★</t>
    </r>
    <phoneticPr fontId="27"/>
  </si>
  <si>
    <t>金村聖志</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</si>
  <si>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4/01</t>
    </r>
    <r>
      <rPr>
        <sz val="11"/>
        <color theme="1"/>
        <rFont val="ＭＳ Ｐゴシック"/>
        <family val="2"/>
        <charset val="128"/>
        <scheme val="minor"/>
      </rPr>
      <t>-</t>
    </r>
    <r>
      <rPr>
        <sz val="11"/>
        <color theme="1"/>
        <rFont val="ＭＳ Ｐゴシック"/>
        <family val="2"/>
        <charset val="128"/>
        <scheme val="minor"/>
      </rPr>
      <t>30/03/31</t>
    </r>
    <r>
      <rPr>
        <sz val="11"/>
        <color theme="1"/>
        <rFont val="ＭＳ Ｐゴシック"/>
        <family val="2"/>
        <charset val="128"/>
        <scheme val="minor"/>
      </rPr>
      <t>［年度末］</t>
    </r>
    <phoneticPr fontId="27"/>
  </si>
  <si>
    <t>内山一美</t>
    <phoneticPr fontId="27"/>
  </si>
  <si>
    <t>EI401</t>
    <phoneticPr fontId="20"/>
  </si>
  <si>
    <t>19提環内山論博</t>
    <phoneticPr fontId="20"/>
  </si>
  <si>
    <t>EI402</t>
    <phoneticPr fontId="27"/>
  </si>
  <si>
    <t>19提環村山NEDO</t>
    <phoneticPr fontId="27"/>
  </si>
  <si>
    <t>2019/04/01（2018/06/01)-2019/5/31★注意★</t>
    <phoneticPr fontId="27"/>
  </si>
  <si>
    <t>04</t>
    <phoneticPr fontId="27"/>
  </si>
  <si>
    <t>提案公募型研究費</t>
    <phoneticPr fontId="27"/>
  </si>
  <si>
    <t>E0001</t>
    <phoneticPr fontId="27"/>
  </si>
  <si>
    <r>
      <t>0</t>
    </r>
    <r>
      <rPr>
        <sz val="11"/>
        <color theme="1"/>
        <rFont val="ＭＳ Ｐゴシック"/>
        <family val="2"/>
        <charset val="128"/>
        <scheme val="minor"/>
      </rPr>
      <t>4</t>
    </r>
    <phoneticPr fontId="27"/>
  </si>
  <si>
    <t>29/04/01-29/09/30★注意★</t>
    <phoneticPr fontId="27"/>
  </si>
  <si>
    <t>提案公募型研究費</t>
    <phoneticPr fontId="27"/>
  </si>
  <si>
    <t>E0001</t>
    <phoneticPr fontId="27"/>
  </si>
  <si>
    <t>04</t>
    <phoneticPr fontId="27"/>
  </si>
  <si>
    <t>30/04/01-31/03/31[年度末]</t>
    <phoneticPr fontId="27"/>
  </si>
  <si>
    <r>
      <t>27</t>
    </r>
    <r>
      <rPr>
        <sz val="11"/>
        <color theme="1"/>
        <rFont val="ＭＳ Ｐゴシック"/>
        <family val="2"/>
        <charset val="128"/>
        <scheme val="minor"/>
      </rPr>
      <t>/04/01-2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/3</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7</t>
    </r>
    <r>
      <rPr>
        <sz val="11"/>
        <color theme="1"/>
        <rFont val="ＭＳ Ｐゴシック"/>
        <family val="2"/>
        <charset val="128"/>
        <scheme val="minor"/>
      </rPr>
      <t>/09/30]</t>
    </r>
    <phoneticPr fontId="27"/>
  </si>
  <si>
    <t>共[EG]</t>
    <phoneticPr fontId="27"/>
  </si>
  <si>
    <r>
      <t>産学共同研究費</t>
    </r>
    <r>
      <rPr>
        <sz val="14"/>
        <color rgb="FFFF000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</si>
  <si>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r>
      <t>産学共同研究費</t>
    </r>
    <r>
      <rPr>
        <b/>
        <sz val="14"/>
        <color rgb="FFFF000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</si>
  <si>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t>共同研究</t>
    <rPh sb="0" eb="2">
      <t>キョウドウ</t>
    </rPh>
    <rPh sb="2" eb="4">
      <t>ケンキュウ</t>
    </rPh>
    <phoneticPr fontId="27"/>
  </si>
  <si>
    <t>105</t>
    <phoneticPr fontId="20"/>
  </si>
  <si>
    <t>30150</t>
    <phoneticPr fontId="20"/>
  </si>
  <si>
    <t>14</t>
    <phoneticPr fontId="27"/>
  </si>
  <si>
    <t>28/05/01-29/03/31[年度末]</t>
    <phoneticPr fontId="27"/>
  </si>
  <si>
    <t>64523：給与（非常勤職員）(共同研究）</t>
    <rPh sb="6" eb="8">
      <t>キュウヨ</t>
    </rPh>
    <rPh sb="9" eb="12">
      <t>ヒジョウキン</t>
    </rPh>
    <rPh sb="12" eb="14">
      <t>ショクイン</t>
    </rPh>
    <rPh sb="16" eb="18">
      <t>キョウドウ</t>
    </rPh>
    <rPh sb="18" eb="20">
      <t>ケンキュウ</t>
    </rPh>
    <phoneticPr fontId="20"/>
  </si>
  <si>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0"/>
  </si>
  <si>
    <t>64539：旅費交通費（共同研究・国内）</t>
    <rPh sb="12" eb="14">
      <t>キョウドウ</t>
    </rPh>
    <rPh sb="14" eb="16">
      <t>ケンキュウ</t>
    </rPh>
    <phoneticPr fontId="20"/>
  </si>
  <si>
    <t>64540：旅費交通費（共同研究・海外）</t>
    <rPh sb="12" eb="14">
      <t>キョウドウ</t>
    </rPh>
    <phoneticPr fontId="20"/>
  </si>
  <si>
    <t>105</t>
    <phoneticPr fontId="27"/>
  </si>
  <si>
    <t>30150</t>
  </si>
  <si>
    <t>14</t>
  </si>
  <si>
    <t>105</t>
  </si>
  <si>
    <t>14</t>
    <phoneticPr fontId="27"/>
  </si>
  <si>
    <r>
      <t>2</t>
    </r>
    <r>
      <rPr>
        <sz val="11"/>
        <rFont val="ＭＳ Ｐゴシック"/>
        <family val="3"/>
        <charset val="128"/>
        <scheme val="minor"/>
      </rPr>
      <t>018/04/01-2019/03/29★注意★</t>
    </r>
    <rPh sb="22" eb="24">
      <t>チュウイ</t>
    </rPh>
    <phoneticPr fontId="27"/>
  </si>
  <si>
    <t>18共地高橋日JR</t>
    <rPh sb="2" eb="3">
      <t>キョウ</t>
    </rPh>
    <rPh sb="3" eb="4">
      <t>チ</t>
    </rPh>
    <rPh sb="4" eb="6">
      <t>タカハシ</t>
    </rPh>
    <rPh sb="6" eb="7">
      <t>ヒ</t>
    </rPh>
    <phoneticPr fontId="27"/>
  </si>
  <si>
    <t>2018/10/05-2019/03/15★注意★</t>
    <rPh sb="22" eb="24">
      <t>チュウイ</t>
    </rPh>
    <phoneticPr fontId="27"/>
  </si>
  <si>
    <t>18共地泉KDDI</t>
    <phoneticPr fontId="27"/>
  </si>
  <si>
    <t>2018/10/09-2019/03/31[2019/11/30]</t>
    <phoneticPr fontId="27"/>
  </si>
  <si>
    <t>大野健太郎</t>
    <phoneticPr fontId="27"/>
  </si>
  <si>
    <r>
      <t>18</t>
    </r>
    <r>
      <rPr>
        <sz val="11"/>
        <rFont val="ＭＳ Ｐゴシック"/>
        <family val="3"/>
        <charset val="128"/>
        <scheme val="minor"/>
      </rPr>
      <t>共都小根山NEXCO</t>
    </r>
    <rPh sb="2" eb="3">
      <t>キョウ</t>
    </rPh>
    <rPh sb="3" eb="4">
      <t>ト</t>
    </rPh>
    <rPh sb="4" eb="5">
      <t>ショウ</t>
    </rPh>
    <rPh sb="5" eb="6">
      <t>ネ</t>
    </rPh>
    <rPh sb="6" eb="7">
      <t>ヤマ</t>
    </rPh>
    <phoneticPr fontId="27"/>
  </si>
  <si>
    <r>
      <t>2</t>
    </r>
    <r>
      <rPr>
        <sz val="11"/>
        <rFont val="ＭＳ Ｐゴシック"/>
        <family val="3"/>
        <charset val="128"/>
        <scheme val="minor"/>
      </rPr>
      <t>018/04/01-2019/03/31[年度末]</t>
    </r>
    <rPh sb="22" eb="25">
      <t>ネンドマツ</t>
    </rPh>
    <phoneticPr fontId="27"/>
  </si>
  <si>
    <t>18共都上野太平洋</t>
    <phoneticPr fontId="27"/>
  </si>
  <si>
    <t>18共都中村三井海</t>
    <rPh sb="2" eb="3">
      <t>キョウ</t>
    </rPh>
    <rPh sb="3" eb="4">
      <t>ト</t>
    </rPh>
    <rPh sb="4" eb="6">
      <t>ナカムラ</t>
    </rPh>
    <rPh sb="6" eb="8">
      <t>ミツイ</t>
    </rPh>
    <rPh sb="8" eb="9">
      <t>ウミ</t>
    </rPh>
    <phoneticPr fontId="27"/>
  </si>
  <si>
    <t>2018/07/25-2019/03/29★注意★</t>
    <rPh sb="22" eb="24">
      <t>チュウイ</t>
    </rPh>
    <phoneticPr fontId="27"/>
  </si>
  <si>
    <t>繰越共同研究費</t>
    <rPh sb="2" eb="4">
      <t>キョウドウ</t>
    </rPh>
    <phoneticPr fontId="27"/>
  </si>
  <si>
    <t>105</t>
    <phoneticPr fontId="20"/>
  </si>
  <si>
    <t>都市基盤環境コース</t>
    <phoneticPr fontId="27"/>
  </si>
  <si>
    <t>29共建高木ヨシ</t>
    <phoneticPr fontId="27"/>
  </si>
  <si>
    <t>30150</t>
    <phoneticPr fontId="20"/>
  </si>
  <si>
    <r>
      <t>29/04/01-</t>
    </r>
    <r>
      <rPr>
        <sz val="11"/>
        <rFont val="ＭＳ Ｐゴシック"/>
        <family val="3"/>
        <charset val="128"/>
        <scheme val="minor"/>
      </rPr>
      <t>30/03/31[年度末]</t>
    </r>
    <rPh sb="18" eb="20">
      <t>ネンド</t>
    </rPh>
    <rPh sb="20" eb="21">
      <t>マツ</t>
    </rPh>
    <phoneticPr fontId="27"/>
  </si>
  <si>
    <t>64523：給与（非常勤職員）(ｷｮｳﾄﾞｳｹﾝｷｭｳ）</t>
    <rPh sb="6" eb="8">
      <t>キュウヨ</t>
    </rPh>
    <rPh sb="9" eb="12">
      <t>ヒジョウキン</t>
    </rPh>
    <rPh sb="12" eb="14">
      <t>ショクイン</t>
    </rPh>
    <phoneticPr fontId="20"/>
  </si>
  <si>
    <t>18共建一ノ瀬東電</t>
    <rPh sb="2" eb="3">
      <t>トモ</t>
    </rPh>
    <rPh sb="3" eb="4">
      <t>ケン</t>
    </rPh>
    <rPh sb="4" eb="5">
      <t>イチ</t>
    </rPh>
    <rPh sb="6" eb="7">
      <t>セ</t>
    </rPh>
    <rPh sb="7" eb="9">
      <t>トウデン</t>
    </rPh>
    <phoneticPr fontId="27"/>
  </si>
  <si>
    <r>
      <t>2</t>
    </r>
    <r>
      <rPr>
        <sz val="11"/>
        <rFont val="ＭＳ Ｐゴシック"/>
        <family val="3"/>
        <charset val="128"/>
        <scheme val="minor"/>
      </rPr>
      <t>9共建永田硝子ﾆﾁ</t>
    </r>
    <rPh sb="2" eb="3">
      <t>トモ</t>
    </rPh>
    <rPh sb="3" eb="4">
      <t>タ</t>
    </rPh>
    <rPh sb="4" eb="6">
      <t>ナガタ</t>
    </rPh>
    <rPh sb="6" eb="8">
      <t>ガラス</t>
    </rPh>
    <phoneticPr fontId="27"/>
  </si>
  <si>
    <r>
      <t>2</t>
    </r>
    <r>
      <rPr>
        <sz val="11"/>
        <rFont val="ＭＳ Ｐゴシック"/>
        <family val="3"/>
        <charset val="128"/>
        <scheme val="minor"/>
      </rPr>
      <t>7/04/01-28/03/31[28/10/30]</t>
    </r>
    <phoneticPr fontId="27"/>
  </si>
  <si>
    <t>都市システム科学域</t>
    <phoneticPr fontId="27"/>
  </si>
  <si>
    <t>伊藤史子</t>
    <phoneticPr fontId="27"/>
  </si>
  <si>
    <t>27共建伊藤ｸﾞﾘｰﾝ</t>
    <phoneticPr fontId="27"/>
  </si>
  <si>
    <t>30150</t>
    <phoneticPr fontId="27"/>
  </si>
  <si>
    <r>
      <t>1</t>
    </r>
    <r>
      <rPr>
        <sz val="11"/>
        <rFont val="ＭＳ Ｐゴシック"/>
        <family val="3"/>
        <charset val="128"/>
        <scheme val="minor"/>
      </rPr>
      <t>8共環益田蓄電器</t>
    </r>
    <rPh sb="2" eb="3">
      <t>トモ</t>
    </rPh>
    <rPh sb="3" eb="4">
      <t>カン</t>
    </rPh>
    <rPh sb="4" eb="6">
      <t>マスダ</t>
    </rPh>
    <rPh sb="6" eb="8">
      <t>チクデン</t>
    </rPh>
    <phoneticPr fontId="27"/>
  </si>
  <si>
    <r>
      <t>2</t>
    </r>
    <r>
      <rPr>
        <sz val="11"/>
        <rFont val="ＭＳ Ｐゴシック"/>
        <family val="3"/>
        <charset val="128"/>
        <scheme val="minor"/>
      </rPr>
      <t>018/04/01-2019/03/31[年度末]</t>
    </r>
    <rPh sb="22" eb="24">
      <t>ネンド</t>
    </rPh>
    <rPh sb="24" eb="25">
      <t>マツ</t>
    </rPh>
    <phoneticPr fontId="27"/>
  </si>
  <si>
    <t>18共環金村本田技</t>
    <rPh sb="2" eb="3">
      <t>トモ</t>
    </rPh>
    <rPh sb="3" eb="4">
      <t>タマキ</t>
    </rPh>
    <rPh sb="4" eb="6">
      <t>カナムラ</t>
    </rPh>
    <rPh sb="6" eb="8">
      <t>ホンダ</t>
    </rPh>
    <rPh sb="8" eb="9">
      <t>ワザ</t>
    </rPh>
    <phoneticPr fontId="27"/>
  </si>
  <si>
    <t>2018/10/01-2019/03/31[年度末]</t>
    <rPh sb="22" eb="25">
      <t>ネンドマツ</t>
    </rPh>
    <phoneticPr fontId="27"/>
  </si>
  <si>
    <t>18共環金村ｽﾘｰABR</t>
    <rPh sb="2" eb="3">
      <t>トモ</t>
    </rPh>
    <rPh sb="3" eb="4">
      <t>タマキ</t>
    </rPh>
    <rPh sb="4" eb="6">
      <t>カナムラ</t>
    </rPh>
    <phoneticPr fontId="27"/>
  </si>
  <si>
    <t>2018/07/01-2019/03/31[年度末]</t>
    <rPh sb="22" eb="25">
      <t>ネンドマツ</t>
    </rPh>
    <phoneticPr fontId="27"/>
  </si>
  <si>
    <t>2018/07/27-2019/03/31[2019/06/30]</t>
    <phoneticPr fontId="27"/>
  </si>
  <si>
    <t>EG401</t>
    <phoneticPr fontId="20"/>
  </si>
  <si>
    <t>19共環金村ｽﾘ燃料</t>
    <rPh sb="2" eb="3">
      <t>キョウ</t>
    </rPh>
    <rPh sb="3" eb="4">
      <t>カン</t>
    </rPh>
    <rPh sb="4" eb="6">
      <t>カナムラ</t>
    </rPh>
    <rPh sb="8" eb="10">
      <t>ネンリョウ</t>
    </rPh>
    <phoneticPr fontId="27"/>
  </si>
  <si>
    <r>
      <t>2</t>
    </r>
    <r>
      <rPr>
        <sz val="11"/>
        <rFont val="ＭＳ Ｐゴシック"/>
        <family val="3"/>
        <charset val="128"/>
        <scheme val="minor"/>
      </rPr>
      <t>018/04/01-2019/03/31[年度末]</t>
    </r>
    <phoneticPr fontId="27"/>
  </si>
  <si>
    <t>2018/04/01-2019-03/31[年度末]</t>
    <rPh sb="22" eb="24">
      <t>ネンド</t>
    </rPh>
    <rPh sb="24" eb="25">
      <t>マツ</t>
    </rPh>
    <phoneticPr fontId="27"/>
  </si>
  <si>
    <r>
      <t>2018/04/01-</t>
    </r>
    <r>
      <rPr>
        <sz val="11"/>
        <rFont val="ＭＳ Ｐゴシック"/>
        <family val="3"/>
        <charset val="128"/>
        <scheme val="minor"/>
      </rPr>
      <t>2019/03/31[年度末]</t>
    </r>
    <rPh sb="22" eb="25">
      <t>ネンドマツ</t>
    </rPh>
    <phoneticPr fontId="27"/>
  </si>
  <si>
    <t>18共環首藤ﾔﾝﾏｰ</t>
    <rPh sb="2" eb="3">
      <t>キョウ</t>
    </rPh>
    <rPh sb="3" eb="4">
      <t>カン</t>
    </rPh>
    <rPh sb="4" eb="6">
      <t>シュドウ</t>
    </rPh>
    <phoneticPr fontId="27"/>
  </si>
  <si>
    <t>EG402</t>
    <phoneticPr fontId="20"/>
  </si>
  <si>
    <t>19共環宍戸JXTG</t>
    <rPh sb="2" eb="3">
      <t>キョウ</t>
    </rPh>
    <rPh sb="3" eb="4">
      <t>カン</t>
    </rPh>
    <rPh sb="4" eb="6">
      <t>シシド</t>
    </rPh>
    <phoneticPr fontId="27"/>
  </si>
  <si>
    <t>18共環柳下DIC</t>
    <rPh sb="2" eb="3">
      <t>キョウ</t>
    </rPh>
    <rPh sb="3" eb="4">
      <t>カン</t>
    </rPh>
    <rPh sb="4" eb="6">
      <t>ヤナギシタ</t>
    </rPh>
    <phoneticPr fontId="27"/>
  </si>
  <si>
    <t>2018/11/01-2019/03/31[2019/04/30]</t>
    <phoneticPr fontId="27"/>
  </si>
  <si>
    <r>
      <t>2</t>
    </r>
    <r>
      <rPr>
        <sz val="11"/>
        <rFont val="ＭＳ Ｐゴシック"/>
        <family val="3"/>
        <charset val="128"/>
        <scheme val="minor"/>
      </rPr>
      <t>9共分益田東芝</t>
    </r>
    <rPh sb="2" eb="3">
      <t>キョウ</t>
    </rPh>
    <rPh sb="3" eb="4">
      <t>ブン</t>
    </rPh>
    <rPh sb="4" eb="6">
      <t>マスダ</t>
    </rPh>
    <rPh sb="6" eb="8">
      <t>トウシバ</t>
    </rPh>
    <phoneticPr fontId="27"/>
  </si>
  <si>
    <r>
      <t>2</t>
    </r>
    <r>
      <rPr>
        <sz val="11"/>
        <rFont val="ＭＳ Ｐゴシック"/>
        <family val="3"/>
        <charset val="128"/>
        <scheme val="minor"/>
      </rPr>
      <t>9/06/02-30/03/31[年度末]</t>
    </r>
    <rPh sb="18" eb="20">
      <t>ネンド</t>
    </rPh>
    <rPh sb="20" eb="21">
      <t>マツ</t>
    </rPh>
    <phoneticPr fontId="27"/>
  </si>
  <si>
    <r>
      <t>2</t>
    </r>
    <r>
      <rPr>
        <sz val="11"/>
        <rFont val="ＭＳ Ｐゴシック"/>
        <family val="3"/>
        <charset val="128"/>
        <scheme val="minor"/>
      </rPr>
      <t>018/04/01-2019/03/31［年度末］</t>
    </r>
    <rPh sb="22" eb="25">
      <t>ネンドマツ</t>
    </rPh>
    <phoneticPr fontId="27"/>
  </si>
  <si>
    <t>18共環高木ﾀｶﾗﾍﾞﾙ</t>
    <rPh sb="2" eb="3">
      <t>トモ</t>
    </rPh>
    <rPh sb="3" eb="4">
      <t>ワ</t>
    </rPh>
    <rPh sb="4" eb="6">
      <t>コウボク</t>
    </rPh>
    <phoneticPr fontId="27"/>
  </si>
  <si>
    <t>2018/08/01-2019/03/31[2019/07/31]</t>
    <phoneticPr fontId="27"/>
  </si>
  <si>
    <r>
      <t>2</t>
    </r>
    <r>
      <rPr>
        <sz val="11"/>
        <rFont val="ＭＳ Ｐゴシック"/>
        <family val="3"/>
        <charset val="128"/>
        <scheme val="minor"/>
      </rPr>
      <t>9共分金村ｽﾘｰ</t>
    </r>
    <rPh sb="2" eb="3">
      <t>キョウ</t>
    </rPh>
    <rPh sb="3" eb="4">
      <t>ブン</t>
    </rPh>
    <rPh sb="4" eb="6">
      <t>カネムラ</t>
    </rPh>
    <phoneticPr fontId="27"/>
  </si>
  <si>
    <r>
      <rPr>
        <sz val="11"/>
        <rFont val="ＭＳ Ｐゴシック"/>
        <family val="3"/>
        <charset val="128"/>
        <scheme val="minor"/>
      </rPr>
      <t>29/04/01-30/03/31[30/09/30]</t>
    </r>
    <phoneticPr fontId="27"/>
  </si>
  <si>
    <t>2018/04/01-2019/03/31[年度末]</t>
    <phoneticPr fontId="27"/>
  </si>
  <si>
    <t>18共環金村LIBTEC</t>
    <rPh sb="2" eb="3">
      <t>トモ</t>
    </rPh>
    <rPh sb="3" eb="4">
      <t>タマキ</t>
    </rPh>
    <rPh sb="4" eb="6">
      <t>カナムラ</t>
    </rPh>
    <phoneticPr fontId="27"/>
  </si>
  <si>
    <t>2018/06/07-2019/03/31[年度末]</t>
    <rPh sb="22" eb="25">
      <t>ネンドマツ</t>
    </rPh>
    <phoneticPr fontId="27"/>
  </si>
  <si>
    <t>武井孝</t>
    <phoneticPr fontId="27"/>
  </si>
  <si>
    <r>
      <t>2</t>
    </r>
    <r>
      <rPr>
        <sz val="11"/>
        <rFont val="ＭＳ Ｐゴシック"/>
        <family val="3"/>
        <charset val="128"/>
        <scheme val="minor"/>
      </rPr>
      <t>9共分金村ﾊﾟﾅ</t>
    </r>
    <rPh sb="2" eb="3">
      <t>トモ</t>
    </rPh>
    <rPh sb="3" eb="4">
      <t>ワカ</t>
    </rPh>
    <rPh sb="4" eb="6">
      <t>カナムラ</t>
    </rPh>
    <phoneticPr fontId="27"/>
  </si>
  <si>
    <r>
      <t>2</t>
    </r>
    <r>
      <rPr>
        <sz val="11"/>
        <rFont val="ＭＳ Ｐゴシック"/>
        <family val="3"/>
        <charset val="128"/>
        <scheme val="minor"/>
      </rPr>
      <t>9/04/01-30/03/31[年度末]</t>
    </r>
    <rPh sb="18" eb="20">
      <t>ネンド</t>
    </rPh>
    <rPh sb="20" eb="21">
      <t>マツ</t>
    </rPh>
    <phoneticPr fontId="27"/>
  </si>
  <si>
    <t>EG403</t>
    <phoneticPr fontId="20"/>
  </si>
  <si>
    <t>19共環梶原三菱ｹﾐ</t>
    <rPh sb="2" eb="3">
      <t>トモ</t>
    </rPh>
    <rPh sb="3" eb="4">
      <t>カン</t>
    </rPh>
    <rPh sb="6" eb="8">
      <t>ミツビシ</t>
    </rPh>
    <phoneticPr fontId="27"/>
  </si>
  <si>
    <t>2018/06/29-2019/03/15★注意★</t>
    <phoneticPr fontId="27"/>
  </si>
  <si>
    <t>2018/06/18-2019/03/31[2019/06/17]</t>
    <phoneticPr fontId="27"/>
  </si>
  <si>
    <t>2018/05/11-2019/03/31[2019/05/10]</t>
    <phoneticPr fontId="27"/>
  </si>
  <si>
    <t>18共環村山中国電</t>
    <phoneticPr fontId="27"/>
  </si>
  <si>
    <t>2018/04/02-2019/03/29</t>
    <phoneticPr fontId="27"/>
  </si>
  <si>
    <t>18共環金村東芝</t>
    <phoneticPr fontId="22"/>
  </si>
  <si>
    <t>2018/10/01-2019/03/31[2019/09/30]</t>
    <phoneticPr fontId="27"/>
  </si>
  <si>
    <r>
      <t>2018/04/01-2019/03/31</t>
    </r>
    <r>
      <rPr>
        <sz val="11"/>
        <rFont val="ＭＳ Ｐゴシック"/>
        <family val="3"/>
        <charset val="128"/>
        <scheme val="minor"/>
      </rPr>
      <t>[2019/10/06]</t>
    </r>
    <phoneticPr fontId="27"/>
  </si>
  <si>
    <r>
      <t>2</t>
    </r>
    <r>
      <rPr>
        <sz val="11"/>
        <rFont val="ＭＳ Ｐゴシック"/>
        <family val="3"/>
        <charset val="128"/>
        <scheme val="minor"/>
      </rPr>
      <t>9共分益田ﾄﾖﾀ</t>
    </r>
    <rPh sb="2" eb="3">
      <t>キョウ</t>
    </rPh>
    <rPh sb="3" eb="4">
      <t>ブン</t>
    </rPh>
    <rPh sb="4" eb="6">
      <t>マスダ</t>
    </rPh>
    <phoneticPr fontId="27"/>
  </si>
  <si>
    <r>
      <t>2</t>
    </r>
    <r>
      <rPr>
        <sz val="11"/>
        <rFont val="ＭＳ Ｐゴシック"/>
        <family val="3"/>
        <charset val="128"/>
        <scheme val="minor"/>
      </rPr>
      <t>018/04/01-2018/10/31★注意★</t>
    </r>
    <phoneticPr fontId="27"/>
  </si>
  <si>
    <r>
      <t>2</t>
    </r>
    <r>
      <rPr>
        <sz val="11"/>
        <rFont val="ＭＳ Ｐゴシック"/>
        <family val="3"/>
        <charset val="128"/>
        <scheme val="minor"/>
      </rPr>
      <t>9共分金村LG</t>
    </r>
    <rPh sb="2" eb="3">
      <t>キョウ</t>
    </rPh>
    <rPh sb="3" eb="4">
      <t>ブン</t>
    </rPh>
    <rPh sb="4" eb="6">
      <t>カネムラ</t>
    </rPh>
    <phoneticPr fontId="27"/>
  </si>
  <si>
    <t>2018/04/01-2019/03/31[2019/10/31]</t>
    <phoneticPr fontId="27"/>
  </si>
  <si>
    <r>
      <t>2</t>
    </r>
    <r>
      <rPr>
        <sz val="11"/>
        <rFont val="ＭＳ Ｐゴシック"/>
        <family val="3"/>
        <charset val="128"/>
        <scheme val="minor"/>
      </rPr>
      <t>9共分益田地球快</t>
    </r>
    <rPh sb="2" eb="3">
      <t>キョウ</t>
    </rPh>
    <rPh sb="3" eb="4">
      <t>ブン</t>
    </rPh>
    <rPh sb="4" eb="6">
      <t>マスダ</t>
    </rPh>
    <rPh sb="6" eb="8">
      <t>チキュウ</t>
    </rPh>
    <rPh sb="8" eb="9">
      <t>カイ</t>
    </rPh>
    <phoneticPr fontId="27"/>
  </si>
  <si>
    <r>
      <t>2</t>
    </r>
    <r>
      <rPr>
        <sz val="11"/>
        <rFont val="ＭＳ Ｐゴシック"/>
        <family val="3"/>
        <charset val="128"/>
        <scheme val="minor"/>
      </rPr>
      <t>9共分金村東芝</t>
    </r>
    <rPh sb="2" eb="3">
      <t>キョウ</t>
    </rPh>
    <rPh sb="3" eb="4">
      <t>ブン</t>
    </rPh>
    <rPh sb="4" eb="6">
      <t>カネムラ</t>
    </rPh>
    <rPh sb="6" eb="8">
      <t>トウシバ</t>
    </rPh>
    <phoneticPr fontId="27"/>
  </si>
  <si>
    <t>29共分梶原三菱ｹﾐ</t>
    <rPh sb="2" eb="3">
      <t>キョウ</t>
    </rPh>
    <rPh sb="3" eb="4">
      <t>ブン</t>
    </rPh>
    <rPh sb="4" eb="6">
      <t>カジワラ</t>
    </rPh>
    <rPh sb="6" eb="8">
      <t>ミツビシ</t>
    </rPh>
    <phoneticPr fontId="27"/>
  </si>
  <si>
    <t>受[EH]</t>
  </si>
  <si>
    <r>
      <t>2</t>
    </r>
    <r>
      <rPr>
        <sz val="11"/>
        <rFont val="ＭＳ Ｐゴシック"/>
        <family val="3"/>
        <charset val="128"/>
        <scheme val="minor"/>
      </rPr>
      <t>9受地若林多摩信</t>
    </r>
    <rPh sb="3" eb="4">
      <t>チ</t>
    </rPh>
    <rPh sb="4" eb="6">
      <t>ワカバヤシ</t>
    </rPh>
    <rPh sb="6" eb="8">
      <t>タマ</t>
    </rPh>
    <rPh sb="8" eb="9">
      <t>シン</t>
    </rPh>
    <phoneticPr fontId="27"/>
  </si>
  <si>
    <r>
      <t>2</t>
    </r>
    <r>
      <rPr>
        <sz val="11"/>
        <rFont val="ＭＳ Ｐゴシック"/>
        <family val="3"/>
        <charset val="128"/>
        <scheme val="minor"/>
      </rPr>
      <t>9/04/11-30/03/31[年度末]</t>
    </r>
    <rPh sb="18" eb="21">
      <t>ネンドマツ</t>
    </rPh>
    <phoneticPr fontId="27"/>
  </si>
  <si>
    <t>64423：給与（非常勤職員）（受託研究）</t>
    <rPh sb="6" eb="8">
      <t>キュウヨ</t>
    </rPh>
    <rPh sb="9" eb="12">
      <t>ヒジョウキン</t>
    </rPh>
    <rPh sb="12" eb="14">
      <t>ショクイン</t>
    </rPh>
    <rPh sb="16" eb="18">
      <t>ジュタク</t>
    </rPh>
    <rPh sb="18" eb="20">
      <t>ケンキュウ</t>
    </rPh>
    <phoneticPr fontId="20"/>
  </si>
  <si>
    <t>64439：旅費交通費（受託研究・国内）</t>
    <rPh sb="12" eb="14">
      <t>ジュタク</t>
    </rPh>
    <rPh sb="14" eb="16">
      <t>ケンキュウ</t>
    </rPh>
    <phoneticPr fontId="20"/>
  </si>
  <si>
    <t>64440：旅費交通費（受託研究・海外）</t>
    <rPh sb="12" eb="14">
      <t>ジュタク</t>
    </rPh>
    <rPh sb="14" eb="16">
      <t>ケンキュウ</t>
    </rPh>
    <phoneticPr fontId="20"/>
  </si>
  <si>
    <t>18受観菊地上野</t>
    <phoneticPr fontId="27"/>
  </si>
  <si>
    <t>E0001</t>
    <phoneticPr fontId="27"/>
  </si>
  <si>
    <t>04</t>
    <phoneticPr fontId="27"/>
  </si>
  <si>
    <t>18受観杉本台東</t>
    <phoneticPr fontId="27"/>
  </si>
  <si>
    <t>2018/04/01-2018/6/29 ★注意</t>
    <phoneticPr fontId="27"/>
  </si>
  <si>
    <t>2018/06/01-2109/03/27　★注意</t>
    <phoneticPr fontId="27"/>
  </si>
  <si>
    <t>18受観菊地上野文</t>
    <rPh sb="8" eb="9">
      <t>ブン</t>
    </rPh>
    <phoneticPr fontId="27"/>
  </si>
  <si>
    <t>2018/10/01-2019/03/15 ★注意</t>
    <rPh sb="23" eb="25">
      <t>チュウイ</t>
    </rPh>
    <phoneticPr fontId="27"/>
  </si>
  <si>
    <r>
      <t>2</t>
    </r>
    <r>
      <rPr>
        <sz val="11"/>
        <rFont val="ＭＳ Ｐゴシック"/>
        <family val="3"/>
        <charset val="128"/>
        <scheme val="minor"/>
      </rPr>
      <t>9受自菊地多摩信</t>
    </r>
    <rPh sb="4" eb="6">
      <t>キクチ</t>
    </rPh>
    <rPh sb="6" eb="8">
      <t>タマ</t>
    </rPh>
    <rPh sb="8" eb="9">
      <t>シン</t>
    </rPh>
    <phoneticPr fontId="27"/>
  </si>
  <si>
    <r>
      <t>28</t>
    </r>
    <r>
      <rPr>
        <sz val="11"/>
        <rFont val="ＭＳ Ｐゴシック"/>
        <family val="3"/>
        <charset val="128"/>
        <scheme val="minor"/>
      </rPr>
      <t>受自清水特別区</t>
    </r>
    <rPh sb="4" eb="6">
      <t>シミズ</t>
    </rPh>
    <rPh sb="6" eb="9">
      <t>トクベツク</t>
    </rPh>
    <phoneticPr fontId="27"/>
  </si>
  <si>
    <r>
      <t>2</t>
    </r>
    <r>
      <rPr>
        <sz val="11"/>
        <rFont val="ＭＳ Ｐゴシック"/>
        <family val="3"/>
        <charset val="128"/>
        <scheme val="minor"/>
      </rPr>
      <t>8/04/01-29/03/31[年度末]</t>
    </r>
    <rPh sb="18" eb="21">
      <t>ネンドマツ</t>
    </rPh>
    <phoneticPr fontId="27"/>
  </si>
  <si>
    <t>清水哲夫</t>
    <phoneticPr fontId="27"/>
  </si>
  <si>
    <r>
      <t>2</t>
    </r>
    <r>
      <rPr>
        <sz val="11"/>
        <rFont val="ＭＳ Ｐゴシック"/>
        <family val="3"/>
        <charset val="128"/>
        <scheme val="minor"/>
      </rPr>
      <t>5受都小根山交通</t>
    </r>
    <rPh sb="2" eb="3">
      <t>ジュ</t>
    </rPh>
    <rPh sb="3" eb="4">
      <t>ト</t>
    </rPh>
    <rPh sb="4" eb="5">
      <t>オ</t>
    </rPh>
    <rPh sb="5" eb="6">
      <t>ネ</t>
    </rPh>
    <rPh sb="6" eb="7">
      <t>ヤマ</t>
    </rPh>
    <rPh sb="7" eb="9">
      <t>コウツウ</t>
    </rPh>
    <phoneticPr fontId="27"/>
  </si>
  <si>
    <r>
      <t>2</t>
    </r>
    <r>
      <rPr>
        <sz val="11"/>
        <rFont val="ＭＳ Ｐゴシック"/>
        <family val="3"/>
        <charset val="128"/>
        <scheme val="minor"/>
      </rPr>
      <t>5/09/20-25/12/31★注意★</t>
    </r>
    <rPh sb="18" eb="20">
      <t>チュウイ</t>
    </rPh>
    <phoneticPr fontId="27"/>
  </si>
  <si>
    <r>
      <t>2</t>
    </r>
    <r>
      <rPr>
        <sz val="11"/>
        <rFont val="ＭＳ Ｐゴシック"/>
        <family val="3"/>
        <charset val="128"/>
        <scheme val="minor"/>
      </rPr>
      <t>9受都中村IHI</t>
    </r>
    <rPh sb="2" eb="3">
      <t>ジュ</t>
    </rPh>
    <rPh sb="3" eb="4">
      <t>ト</t>
    </rPh>
    <rPh sb="4" eb="6">
      <t>ナカムラ</t>
    </rPh>
    <phoneticPr fontId="27"/>
  </si>
  <si>
    <t>30100</t>
    <phoneticPr fontId="27"/>
  </si>
  <si>
    <r>
      <t>2</t>
    </r>
    <r>
      <rPr>
        <sz val="11"/>
        <rFont val="ＭＳ Ｐゴシック"/>
        <family val="3"/>
        <charset val="128"/>
        <scheme val="minor"/>
      </rPr>
      <t>9/05/01-30/03/31★注意★</t>
    </r>
    <rPh sb="18" eb="20">
      <t>チュウイ</t>
    </rPh>
    <phoneticPr fontId="27"/>
  </si>
  <si>
    <t>2018/09/10-2019/03/31[年度末]</t>
    <phoneticPr fontId="27"/>
  </si>
  <si>
    <r>
      <t>2</t>
    </r>
    <r>
      <rPr>
        <sz val="11"/>
        <rFont val="ＭＳ Ｐゴシック"/>
        <family val="3"/>
        <charset val="128"/>
        <scheme val="minor"/>
      </rPr>
      <t>8受都小田タマ</t>
    </r>
    <rPh sb="2" eb="3">
      <t>ウケ</t>
    </rPh>
    <rPh sb="3" eb="4">
      <t>ト</t>
    </rPh>
    <rPh sb="4" eb="6">
      <t>オダ</t>
    </rPh>
    <phoneticPr fontId="27"/>
  </si>
  <si>
    <r>
      <t>2</t>
    </r>
    <r>
      <rPr>
        <sz val="11"/>
        <rFont val="ＭＳ Ｐゴシック"/>
        <family val="3"/>
        <charset val="128"/>
        <scheme val="minor"/>
      </rPr>
      <t>8/08/01-29/03/31[年度末]</t>
    </r>
    <rPh sb="18" eb="21">
      <t>ネンドマツ</t>
    </rPh>
    <phoneticPr fontId="27"/>
  </si>
  <si>
    <r>
      <t>2</t>
    </r>
    <r>
      <rPr>
        <sz val="11"/>
        <rFont val="ＭＳ Ｐゴシック"/>
        <family val="3"/>
        <charset val="128"/>
        <scheme val="minor"/>
      </rPr>
      <t>8受都岸ｴﾑｵｰﾃｯｸ</t>
    </r>
    <rPh sb="2" eb="3">
      <t>ウケ</t>
    </rPh>
    <rPh sb="3" eb="4">
      <t>ト</t>
    </rPh>
    <rPh sb="4" eb="5">
      <t>キシ</t>
    </rPh>
    <phoneticPr fontId="27"/>
  </si>
  <si>
    <t>28/08/31-29/02/28★注意★</t>
    <phoneticPr fontId="27"/>
  </si>
  <si>
    <r>
      <t>18</t>
    </r>
    <r>
      <rPr>
        <sz val="11"/>
        <rFont val="ＭＳ Ｐゴシック"/>
        <family val="3"/>
        <charset val="128"/>
        <scheme val="minor"/>
      </rPr>
      <t>受都村越鉄鋼連</t>
    </r>
    <rPh sb="2" eb="3">
      <t>ウケ</t>
    </rPh>
    <rPh sb="3" eb="4">
      <t>ト</t>
    </rPh>
    <rPh sb="4" eb="6">
      <t>ムラコシ</t>
    </rPh>
    <rPh sb="6" eb="8">
      <t>テッコウ</t>
    </rPh>
    <rPh sb="8" eb="9">
      <t>レン</t>
    </rPh>
    <phoneticPr fontId="27"/>
  </si>
  <si>
    <t>2018/05/29-2019/03/31[年度末]</t>
    <phoneticPr fontId="27"/>
  </si>
  <si>
    <r>
      <t>2</t>
    </r>
    <r>
      <rPr>
        <sz val="11"/>
        <rFont val="ＭＳ Ｐゴシック"/>
        <family val="3"/>
        <charset val="128"/>
        <scheme val="minor"/>
      </rPr>
      <t>5受都中村日本エ</t>
    </r>
    <rPh sb="2" eb="3">
      <t>ジュ</t>
    </rPh>
    <rPh sb="3" eb="4">
      <t>ト</t>
    </rPh>
    <rPh sb="4" eb="6">
      <t>ナカムラ</t>
    </rPh>
    <rPh sb="6" eb="8">
      <t>ニホン</t>
    </rPh>
    <phoneticPr fontId="27"/>
  </si>
  <si>
    <r>
      <t>2</t>
    </r>
    <r>
      <rPr>
        <sz val="11"/>
        <rFont val="ＭＳ Ｐゴシック"/>
        <family val="3"/>
        <charset val="128"/>
        <scheme val="minor"/>
      </rPr>
      <t>7受建一ノ瀬ﾃﾞｸｾ</t>
    </r>
    <phoneticPr fontId="27"/>
  </si>
  <si>
    <r>
      <t>27</t>
    </r>
    <r>
      <rPr>
        <sz val="11"/>
        <rFont val="ＭＳ Ｐゴシック"/>
        <family val="3"/>
        <charset val="128"/>
        <scheme val="minor"/>
      </rPr>
      <t>/08/16-28/03/31[28/8/15]</t>
    </r>
    <phoneticPr fontId="27"/>
  </si>
  <si>
    <r>
      <t>2</t>
    </r>
    <r>
      <rPr>
        <sz val="11"/>
        <rFont val="ＭＳ Ｐゴシック"/>
        <family val="3"/>
        <charset val="128"/>
        <scheme val="minor"/>
      </rPr>
      <t>9受建角田保全</t>
    </r>
    <rPh sb="4" eb="6">
      <t>ツノダ</t>
    </rPh>
    <rPh sb="6" eb="8">
      <t>ホゼン</t>
    </rPh>
    <phoneticPr fontId="27"/>
  </si>
  <si>
    <r>
      <rPr>
        <sz val="11"/>
        <rFont val="ＭＳ Ｐゴシック"/>
        <family val="3"/>
        <charset val="128"/>
        <scheme val="minor"/>
      </rPr>
      <t>29/04/01-30/03/31[年度末]</t>
    </r>
    <rPh sb="18" eb="20">
      <t>ネンド</t>
    </rPh>
    <rPh sb="20" eb="21">
      <t>マツ</t>
    </rPh>
    <phoneticPr fontId="27"/>
  </si>
  <si>
    <r>
      <t>2</t>
    </r>
    <r>
      <rPr>
        <sz val="11"/>
        <rFont val="ＭＳ Ｐゴシック"/>
        <family val="3"/>
        <charset val="128"/>
        <scheme val="minor"/>
      </rPr>
      <t>9受建橘髙太平洋</t>
    </r>
    <rPh sb="4" eb="6">
      <t>キッタカ</t>
    </rPh>
    <rPh sb="6" eb="9">
      <t>タイヘイヨウ</t>
    </rPh>
    <phoneticPr fontId="27"/>
  </si>
  <si>
    <t>E0001</t>
    <phoneticPr fontId="27"/>
  </si>
  <si>
    <t>04</t>
    <phoneticPr fontId="27"/>
  </si>
  <si>
    <r>
      <t>29/06/01</t>
    </r>
    <r>
      <rPr>
        <sz val="11"/>
        <rFont val="ＭＳ Ｐゴシック"/>
        <family val="3"/>
        <charset val="128"/>
        <scheme val="minor"/>
      </rPr>
      <t>-30/03/31★注意★</t>
    </r>
    <phoneticPr fontId="27"/>
  </si>
  <si>
    <t>EH301</t>
    <phoneticPr fontId="20"/>
  </si>
  <si>
    <t>19受建讃岐長崎市</t>
    <phoneticPr fontId="27"/>
  </si>
  <si>
    <t>2019/04/09-2020/03/31〔年度末〕</t>
    <rPh sb="22" eb="25">
      <t>ネンドマツ</t>
    </rPh>
    <phoneticPr fontId="27"/>
  </si>
  <si>
    <t>18受建讃岐武蔵野</t>
    <rPh sb="4" eb="6">
      <t>サヌキ</t>
    </rPh>
    <rPh sb="6" eb="9">
      <t>ムサシノ</t>
    </rPh>
    <phoneticPr fontId="27"/>
  </si>
  <si>
    <t>2018/07/23-2019/03/31〔年度末〕</t>
    <rPh sb="22" eb="25">
      <t>ネンドマツ</t>
    </rPh>
    <phoneticPr fontId="27"/>
  </si>
  <si>
    <t>2018/09/01-2019/03/31 〔2020/03/31〕</t>
    <phoneticPr fontId="27"/>
  </si>
  <si>
    <r>
      <t>2</t>
    </r>
    <r>
      <rPr>
        <sz val="11"/>
        <rFont val="ＭＳ Ｐゴシック"/>
        <family val="3"/>
        <charset val="128"/>
        <scheme val="minor"/>
      </rPr>
      <t>7受建一ノ瀬ﾃﾞｸｾﾘｱﾙｽﾞ</t>
    </r>
    <rPh sb="4" eb="5">
      <t>イチ</t>
    </rPh>
    <rPh sb="6" eb="7">
      <t>セ</t>
    </rPh>
    <phoneticPr fontId="27"/>
  </si>
  <si>
    <r>
      <t>28</t>
    </r>
    <r>
      <rPr>
        <sz val="11"/>
        <rFont val="ＭＳ Ｐゴシック"/>
        <family val="3"/>
        <charset val="128"/>
        <scheme val="minor"/>
      </rPr>
      <t>/04/01-28/08/15★注意★</t>
    </r>
    <rPh sb="18" eb="20">
      <t>チュウイ</t>
    </rPh>
    <phoneticPr fontId="27"/>
  </si>
  <si>
    <r>
      <t>2</t>
    </r>
    <r>
      <rPr>
        <sz val="11"/>
        <rFont val="ＭＳ Ｐゴシック"/>
        <family val="3"/>
        <charset val="128"/>
        <scheme val="minor"/>
      </rPr>
      <t>8受建伊藤秋田</t>
    </r>
    <rPh sb="2" eb="3">
      <t>ジュ</t>
    </rPh>
    <rPh sb="3" eb="4">
      <t>ケン</t>
    </rPh>
    <rPh sb="4" eb="6">
      <t>イトウ</t>
    </rPh>
    <rPh sb="6" eb="8">
      <t>アキタ</t>
    </rPh>
    <phoneticPr fontId="27"/>
  </si>
  <si>
    <r>
      <t>28/04/28</t>
    </r>
    <r>
      <rPr>
        <sz val="11"/>
        <rFont val="ＭＳ Ｐゴシック"/>
        <family val="3"/>
        <charset val="128"/>
        <scheme val="minor"/>
      </rPr>
      <t>-29/02/20★注意★</t>
    </r>
    <rPh sb="18" eb="20">
      <t>チュウイ</t>
    </rPh>
    <phoneticPr fontId="27"/>
  </si>
  <si>
    <t>伊藤史子</t>
    <phoneticPr fontId="27"/>
  </si>
  <si>
    <t>18受政市古葛飾</t>
    <rPh sb="2" eb="3">
      <t>ジュ</t>
    </rPh>
    <rPh sb="3" eb="5">
      <t>マサイチ</t>
    </rPh>
    <rPh sb="4" eb="5">
      <t>イチ</t>
    </rPh>
    <rPh sb="5" eb="6">
      <t>コ</t>
    </rPh>
    <rPh sb="6" eb="8">
      <t>カツシカ</t>
    </rPh>
    <phoneticPr fontId="27"/>
  </si>
  <si>
    <t>2018/05/14-2019/03/22 ★注意</t>
    <phoneticPr fontId="27"/>
  </si>
  <si>
    <r>
      <t>2</t>
    </r>
    <r>
      <rPr>
        <sz val="11"/>
        <rFont val="ＭＳ Ｐゴシック"/>
        <family val="3"/>
        <charset val="128"/>
        <scheme val="minor"/>
      </rPr>
      <t>7/05/20-28/03/18★注意★</t>
    </r>
    <rPh sb="18" eb="20">
      <t>チュウイ</t>
    </rPh>
    <phoneticPr fontId="27"/>
  </si>
  <si>
    <r>
      <t>2</t>
    </r>
    <r>
      <rPr>
        <sz val="11"/>
        <rFont val="ＭＳ Ｐゴシック"/>
        <family val="3"/>
        <charset val="128"/>
        <scheme val="minor"/>
      </rPr>
      <t>8受建饗庭晴海</t>
    </r>
    <rPh sb="2" eb="3">
      <t>ジュ</t>
    </rPh>
    <rPh sb="3" eb="4">
      <t>ケン</t>
    </rPh>
    <rPh sb="4" eb="6">
      <t>アイバ</t>
    </rPh>
    <rPh sb="6" eb="8">
      <t>ハルミ</t>
    </rPh>
    <phoneticPr fontId="27"/>
  </si>
  <si>
    <r>
      <t>28/08/01</t>
    </r>
    <r>
      <rPr>
        <sz val="11"/>
        <rFont val="ＭＳ Ｐゴシック"/>
        <family val="3"/>
        <charset val="128"/>
        <scheme val="minor"/>
      </rPr>
      <t>-29/03/31[年度末]</t>
    </r>
    <rPh sb="18" eb="21">
      <t>ネンドマツ</t>
    </rPh>
    <phoneticPr fontId="27"/>
  </si>
  <si>
    <t>18受政饗庭JS</t>
    <rPh sb="2" eb="3">
      <t>ジュ</t>
    </rPh>
    <rPh sb="3" eb="4">
      <t>セイ</t>
    </rPh>
    <rPh sb="4" eb="6">
      <t>アイバ</t>
    </rPh>
    <phoneticPr fontId="27"/>
  </si>
  <si>
    <r>
      <t>2</t>
    </r>
    <r>
      <rPr>
        <sz val="11"/>
        <rFont val="ＭＳ Ｐゴシック"/>
        <family val="3"/>
        <charset val="128"/>
        <scheme val="minor"/>
      </rPr>
      <t>7/06/29-28/03/18★注意★</t>
    </r>
    <rPh sb="18" eb="20">
      <t>チュウイ</t>
    </rPh>
    <phoneticPr fontId="27"/>
  </si>
  <si>
    <t>18受建市古豊島</t>
    <phoneticPr fontId="27"/>
  </si>
  <si>
    <r>
      <t>29</t>
    </r>
    <r>
      <rPr>
        <sz val="11"/>
        <rFont val="ＭＳ Ｐゴシック"/>
        <family val="3"/>
        <charset val="128"/>
        <scheme val="minor"/>
      </rPr>
      <t>/04/03-30/03/31★注意★</t>
    </r>
    <rPh sb="18" eb="20">
      <t>チュウイ</t>
    </rPh>
    <phoneticPr fontId="27"/>
  </si>
  <si>
    <r>
      <t>2</t>
    </r>
    <r>
      <rPr>
        <sz val="11"/>
        <rFont val="ＭＳ Ｐゴシック"/>
        <family val="3"/>
        <charset val="128"/>
        <scheme val="minor"/>
      </rPr>
      <t>9受建市古都総務</t>
    </r>
    <rPh sb="2" eb="3">
      <t>ジュ</t>
    </rPh>
    <rPh sb="3" eb="4">
      <t>ケン</t>
    </rPh>
    <rPh sb="4" eb="6">
      <t>イチコ</t>
    </rPh>
    <rPh sb="6" eb="7">
      <t>ト</t>
    </rPh>
    <rPh sb="7" eb="9">
      <t>ソウム</t>
    </rPh>
    <phoneticPr fontId="27"/>
  </si>
  <si>
    <r>
      <t>2</t>
    </r>
    <r>
      <rPr>
        <sz val="11"/>
        <rFont val="ＭＳ Ｐゴシック"/>
        <family val="3"/>
        <charset val="128"/>
        <scheme val="minor"/>
      </rPr>
      <t>9/07/22-30/03/31[年度末]</t>
    </r>
    <rPh sb="18" eb="21">
      <t>ネンドマツ</t>
    </rPh>
    <phoneticPr fontId="27"/>
  </si>
  <si>
    <t>18受政市古八王子</t>
    <rPh sb="2" eb="3">
      <t>ウケ</t>
    </rPh>
    <rPh sb="3" eb="5">
      <t>マサイチ</t>
    </rPh>
    <rPh sb="5" eb="6">
      <t>イニシエ</t>
    </rPh>
    <rPh sb="6" eb="9">
      <t>ハチオウジ</t>
    </rPh>
    <phoneticPr fontId="27"/>
  </si>
  <si>
    <r>
      <t>2</t>
    </r>
    <r>
      <rPr>
        <sz val="11"/>
        <rFont val="ＭＳ Ｐゴシック"/>
        <family val="3"/>
        <charset val="128"/>
        <scheme val="minor"/>
      </rPr>
      <t>8受建市古タマ</t>
    </r>
    <rPh sb="2" eb="3">
      <t>ジュ</t>
    </rPh>
    <rPh sb="3" eb="4">
      <t>ケン</t>
    </rPh>
    <rPh sb="4" eb="5">
      <t>イチ</t>
    </rPh>
    <rPh sb="5" eb="6">
      <t>コ</t>
    </rPh>
    <phoneticPr fontId="27"/>
  </si>
  <si>
    <r>
      <t>2</t>
    </r>
    <r>
      <rPr>
        <sz val="11"/>
        <rFont val="ＭＳ Ｐゴシック"/>
        <family val="3"/>
        <charset val="128"/>
        <scheme val="minor"/>
      </rPr>
      <t>8受建杉原三鷹市</t>
    </r>
    <rPh sb="2" eb="3">
      <t>ジュ</t>
    </rPh>
    <rPh sb="3" eb="4">
      <t>ケン</t>
    </rPh>
    <rPh sb="4" eb="6">
      <t>スギハラ</t>
    </rPh>
    <rPh sb="6" eb="9">
      <t>ミタカシ</t>
    </rPh>
    <phoneticPr fontId="27"/>
  </si>
  <si>
    <r>
      <t>28/07/14</t>
    </r>
    <r>
      <rPr>
        <sz val="11"/>
        <rFont val="ＭＳ Ｐゴシック"/>
        <family val="3"/>
        <charset val="128"/>
        <scheme val="minor"/>
      </rPr>
      <t>-29/03/31[年度末]</t>
    </r>
    <phoneticPr fontId="27"/>
  </si>
  <si>
    <r>
      <t>2</t>
    </r>
    <r>
      <rPr>
        <sz val="11"/>
        <rFont val="ＭＳ Ｐゴシック"/>
        <family val="3"/>
        <charset val="128"/>
        <scheme val="minor"/>
      </rPr>
      <t>7受分宍戸JX日鉱</t>
    </r>
    <rPh sb="2" eb="3">
      <t>ジュ</t>
    </rPh>
    <rPh sb="3" eb="4">
      <t>ブン</t>
    </rPh>
    <rPh sb="4" eb="6">
      <t>シシド</t>
    </rPh>
    <rPh sb="8" eb="10">
      <t>ニッコウ</t>
    </rPh>
    <phoneticPr fontId="27"/>
  </si>
  <si>
    <r>
      <t>2</t>
    </r>
    <r>
      <rPr>
        <sz val="11"/>
        <rFont val="ＭＳ Ｐゴシック"/>
        <family val="3"/>
        <charset val="128"/>
        <scheme val="minor"/>
      </rPr>
      <t>8受分宍戸JXエネ</t>
    </r>
    <rPh sb="2" eb="3">
      <t>ジュ</t>
    </rPh>
    <rPh sb="3" eb="4">
      <t>ブン</t>
    </rPh>
    <rPh sb="4" eb="6">
      <t>シシド</t>
    </rPh>
    <phoneticPr fontId="27"/>
  </si>
  <si>
    <r>
      <t>2</t>
    </r>
    <r>
      <rPr>
        <sz val="11"/>
        <rFont val="ＭＳ Ｐゴシック"/>
        <family val="3"/>
        <charset val="128"/>
        <scheme val="minor"/>
      </rPr>
      <t>8/04/01-29/03/31[年度末]</t>
    </r>
    <rPh sb="18" eb="20">
      <t>ネンド</t>
    </rPh>
    <rPh sb="20" eb="21">
      <t>マツ</t>
    </rPh>
    <phoneticPr fontId="27"/>
  </si>
  <si>
    <r>
      <t>2</t>
    </r>
    <r>
      <rPr>
        <sz val="11"/>
        <rFont val="ＭＳ Ｐゴシック"/>
        <family val="3"/>
        <charset val="128"/>
        <scheme val="minor"/>
      </rPr>
      <t>8受分宍戸Future</t>
    </r>
    <rPh sb="2" eb="3">
      <t>ウケ</t>
    </rPh>
    <rPh sb="3" eb="4">
      <t>ワカ</t>
    </rPh>
    <rPh sb="4" eb="6">
      <t>シシド</t>
    </rPh>
    <phoneticPr fontId="27"/>
  </si>
  <si>
    <r>
      <t>2</t>
    </r>
    <r>
      <rPr>
        <sz val="11"/>
        <rFont val="ＭＳ Ｐゴシック"/>
        <family val="3"/>
        <charset val="128"/>
        <scheme val="minor"/>
      </rPr>
      <t>8/05/26-29/03/31[年度末]</t>
    </r>
    <rPh sb="18" eb="21">
      <t>ネンドマツ</t>
    </rPh>
    <phoneticPr fontId="27"/>
  </si>
  <si>
    <r>
      <t>2</t>
    </r>
    <r>
      <rPr>
        <sz val="11"/>
        <rFont val="ＭＳ Ｐゴシック"/>
        <family val="3"/>
        <charset val="128"/>
        <scheme val="minor"/>
      </rPr>
      <t>8受分内山微細研</t>
    </r>
    <rPh sb="2" eb="3">
      <t>ウケ</t>
    </rPh>
    <rPh sb="3" eb="4">
      <t>ワカ</t>
    </rPh>
    <rPh sb="4" eb="6">
      <t>ウチヤマ</t>
    </rPh>
    <rPh sb="6" eb="8">
      <t>ビサイ</t>
    </rPh>
    <rPh sb="8" eb="9">
      <t>ケン</t>
    </rPh>
    <phoneticPr fontId="27"/>
  </si>
  <si>
    <r>
      <t>28/07/15</t>
    </r>
    <r>
      <rPr>
        <sz val="11"/>
        <rFont val="ＭＳ Ｐゴシック"/>
        <family val="3"/>
        <charset val="128"/>
        <scheme val="minor"/>
      </rPr>
      <t>-28/09/30★注意★</t>
    </r>
    <phoneticPr fontId="27"/>
  </si>
  <si>
    <t>学[EZ]</t>
    <rPh sb="0" eb="1">
      <t>ガク</t>
    </rPh>
    <phoneticPr fontId="27"/>
  </si>
  <si>
    <r>
      <t>29学地高橋</t>
    </r>
    <r>
      <rPr>
        <sz val="11"/>
        <rFont val="ＭＳ Ｐゴシック"/>
        <family val="3"/>
        <charset val="128"/>
        <scheme val="minor"/>
      </rPr>
      <t>IHI</t>
    </r>
    <rPh sb="2" eb="3">
      <t>ガク</t>
    </rPh>
    <rPh sb="3" eb="4">
      <t>チ</t>
    </rPh>
    <rPh sb="4" eb="6">
      <t>タカハシ</t>
    </rPh>
    <phoneticPr fontId="27"/>
  </si>
  <si>
    <r>
      <t>2</t>
    </r>
    <r>
      <rPr>
        <sz val="11"/>
        <rFont val="ＭＳ Ｐゴシック"/>
        <family val="3"/>
        <charset val="128"/>
        <scheme val="minor"/>
      </rPr>
      <t>9/11/01-繰越可</t>
    </r>
    <rPh sb="9" eb="11">
      <t>クリコシ</t>
    </rPh>
    <rPh sb="11" eb="12">
      <t>カ</t>
    </rPh>
    <phoneticPr fontId="27"/>
  </si>
  <si>
    <t>40100</t>
    <phoneticPr fontId="27"/>
  </si>
  <si>
    <r>
      <t>2018/04/01</t>
    </r>
    <r>
      <rPr>
        <sz val="11"/>
        <rFont val="ＭＳ Ｐゴシック"/>
        <family val="3"/>
        <charset val="128"/>
        <scheme val="minor"/>
      </rPr>
      <t>-繰越可</t>
    </r>
    <rPh sb="11" eb="13">
      <t>クリコシ</t>
    </rPh>
    <rPh sb="13" eb="14">
      <t>カ</t>
    </rPh>
    <phoneticPr fontId="27"/>
  </si>
  <si>
    <t>2018/7/6-繰越可</t>
    <rPh sb="9" eb="11">
      <t>クリコシ</t>
    </rPh>
    <rPh sb="11" eb="12">
      <t>カ</t>
    </rPh>
    <phoneticPr fontId="59"/>
  </si>
  <si>
    <t>18学都小泉クボタ</t>
    <rPh sb="2" eb="3">
      <t>ガク</t>
    </rPh>
    <rPh sb="3" eb="4">
      <t>ト</t>
    </rPh>
    <rPh sb="4" eb="6">
      <t>コイズミ</t>
    </rPh>
    <phoneticPr fontId="27"/>
  </si>
  <si>
    <t>30100</t>
    <phoneticPr fontId="27"/>
  </si>
  <si>
    <t>18学都小泉NEC</t>
    <phoneticPr fontId="27"/>
  </si>
  <si>
    <t>18学都河村富士通</t>
    <phoneticPr fontId="27"/>
  </si>
  <si>
    <t>2018/07/01-2019/03/31 繰越可</t>
    <phoneticPr fontId="27"/>
  </si>
  <si>
    <t>18学都宇治BASF</t>
    <phoneticPr fontId="27"/>
  </si>
  <si>
    <t>2018/09/18-2019/03/31 繰越可</t>
    <phoneticPr fontId="27"/>
  </si>
  <si>
    <r>
      <t>2</t>
    </r>
    <r>
      <rPr>
        <sz val="11"/>
        <rFont val="ＭＳ Ｐゴシック"/>
        <family val="3"/>
        <charset val="128"/>
        <scheme val="minor"/>
      </rPr>
      <t>6学都小泉日立</t>
    </r>
    <rPh sb="2" eb="3">
      <t>ガク</t>
    </rPh>
    <rPh sb="3" eb="4">
      <t>ト</t>
    </rPh>
    <rPh sb="4" eb="6">
      <t>コイズミ</t>
    </rPh>
    <rPh sb="6" eb="8">
      <t>ヒタチ</t>
    </rPh>
    <phoneticPr fontId="27"/>
  </si>
  <si>
    <t>40100</t>
    <phoneticPr fontId="27"/>
  </si>
  <si>
    <r>
      <t>2018</t>
    </r>
    <r>
      <rPr>
        <sz val="11"/>
        <rFont val="ＭＳ Ｐゴシック"/>
        <family val="3"/>
        <charset val="128"/>
        <scheme val="minor"/>
      </rPr>
      <t>/04/01-繰越可</t>
    </r>
    <rPh sb="11" eb="13">
      <t>クリコシ</t>
    </rPh>
    <rPh sb="13" eb="14">
      <t>カ</t>
    </rPh>
    <phoneticPr fontId="27"/>
  </si>
  <si>
    <r>
      <t>2</t>
    </r>
    <r>
      <rPr>
        <sz val="11"/>
        <rFont val="ＭＳ Ｐゴシック"/>
        <family val="3"/>
        <charset val="128"/>
        <scheme val="minor"/>
      </rPr>
      <t>9学都小泉NEC</t>
    </r>
    <rPh sb="2" eb="3">
      <t>ガク</t>
    </rPh>
    <rPh sb="3" eb="4">
      <t>ト</t>
    </rPh>
    <rPh sb="4" eb="6">
      <t>コイズミ</t>
    </rPh>
    <phoneticPr fontId="27"/>
  </si>
  <si>
    <t>28学都小泉日立</t>
    <phoneticPr fontId="27"/>
  </si>
  <si>
    <r>
      <rPr>
        <sz val="11"/>
        <rFont val="ＭＳ Ｐゴシック"/>
        <family val="3"/>
        <charset val="128"/>
        <scheme val="minor"/>
      </rPr>
      <t>29学分金村北斗</t>
    </r>
    <rPh sb="2" eb="3">
      <t>ガク</t>
    </rPh>
    <rPh sb="3" eb="4">
      <t>ブン</t>
    </rPh>
    <rPh sb="4" eb="6">
      <t>カナムラ</t>
    </rPh>
    <rPh sb="6" eb="8">
      <t>ホクト</t>
    </rPh>
    <phoneticPr fontId="27"/>
  </si>
  <si>
    <r>
      <t>29/</t>
    </r>
    <r>
      <rPr>
        <sz val="11"/>
        <rFont val="ＭＳ Ｐゴシック"/>
        <family val="3"/>
        <charset val="128"/>
        <scheme val="minor"/>
      </rPr>
      <t>06/01-繰越可</t>
    </r>
    <phoneticPr fontId="27"/>
  </si>
  <si>
    <t>18学環金村DIC</t>
    <phoneticPr fontId="27"/>
  </si>
  <si>
    <t>30100</t>
    <phoneticPr fontId="27"/>
  </si>
  <si>
    <t>2018/04/01-繰越可</t>
    <phoneticPr fontId="27"/>
  </si>
  <si>
    <t>18学環金村明電舎</t>
    <phoneticPr fontId="27"/>
  </si>
  <si>
    <t>2018/07/01-繰越可</t>
    <phoneticPr fontId="27"/>
  </si>
  <si>
    <t>18学環梶原石塚硝</t>
    <phoneticPr fontId="27"/>
  </si>
  <si>
    <t>2018/07/25-繰越可</t>
    <phoneticPr fontId="27"/>
  </si>
  <si>
    <t>18学環金村GSユアサ</t>
    <phoneticPr fontId="27"/>
  </si>
  <si>
    <t>2018/08/01-繰越可</t>
    <phoneticPr fontId="27"/>
  </si>
  <si>
    <t>40100</t>
    <phoneticPr fontId="27"/>
  </si>
  <si>
    <r>
      <t>2</t>
    </r>
    <r>
      <rPr>
        <sz val="11"/>
        <rFont val="ＭＳ Ｐゴシック"/>
        <family val="3"/>
        <charset val="128"/>
        <scheme val="minor"/>
      </rPr>
      <t>8学分金村DIC</t>
    </r>
    <rPh sb="2" eb="3">
      <t>ガク</t>
    </rPh>
    <rPh sb="3" eb="4">
      <t>ブン</t>
    </rPh>
    <rPh sb="4" eb="6">
      <t>カナムラ</t>
    </rPh>
    <phoneticPr fontId="27"/>
  </si>
  <si>
    <r>
      <t>2</t>
    </r>
    <r>
      <rPr>
        <sz val="11"/>
        <rFont val="ＭＳ Ｐゴシック"/>
        <family val="3"/>
        <charset val="128"/>
        <scheme val="minor"/>
      </rPr>
      <t>9学分金村DIC</t>
    </r>
    <rPh sb="2" eb="3">
      <t>ガク</t>
    </rPh>
    <rPh sb="3" eb="4">
      <t>ブン</t>
    </rPh>
    <rPh sb="4" eb="6">
      <t>カナムラ</t>
    </rPh>
    <phoneticPr fontId="27"/>
  </si>
  <si>
    <r>
      <rPr>
        <sz val="11"/>
        <rFont val="ＭＳ Ｐゴシック"/>
        <family val="3"/>
        <charset val="128"/>
        <scheme val="minor"/>
      </rPr>
      <t>29学分金村デンソー</t>
    </r>
    <rPh sb="2" eb="3">
      <t>ガク</t>
    </rPh>
    <rPh sb="3" eb="4">
      <t>ブン</t>
    </rPh>
    <rPh sb="4" eb="6">
      <t>カナムラ</t>
    </rPh>
    <phoneticPr fontId="27"/>
  </si>
  <si>
    <r>
      <t>29</t>
    </r>
    <r>
      <rPr>
        <sz val="11"/>
        <rFont val="ＭＳ Ｐゴシック"/>
        <family val="3"/>
        <charset val="128"/>
        <scheme val="minor"/>
      </rPr>
      <t>学分西藪ポラテクノ</t>
    </r>
    <rPh sb="2" eb="3">
      <t>ガク</t>
    </rPh>
    <rPh sb="3" eb="4">
      <t>ブン</t>
    </rPh>
    <rPh sb="4" eb="5">
      <t>ニシ</t>
    </rPh>
    <rPh sb="5" eb="6">
      <t>ヤブ</t>
    </rPh>
    <phoneticPr fontId="27"/>
  </si>
  <si>
    <r>
      <t>2</t>
    </r>
    <r>
      <rPr>
        <sz val="11"/>
        <rFont val="ＭＳ Ｐゴシック"/>
        <family val="3"/>
        <charset val="128"/>
        <scheme val="minor"/>
      </rPr>
      <t>9学分梶原OFS</t>
    </r>
    <rPh sb="2" eb="3">
      <t>ガク</t>
    </rPh>
    <rPh sb="3" eb="4">
      <t>ブン</t>
    </rPh>
    <rPh sb="4" eb="6">
      <t>カジハラ</t>
    </rPh>
    <phoneticPr fontId="27"/>
  </si>
  <si>
    <r>
      <t>2</t>
    </r>
    <r>
      <rPr>
        <sz val="11"/>
        <rFont val="ＭＳ Ｐゴシック"/>
        <family val="3"/>
        <charset val="128"/>
        <scheme val="minor"/>
      </rPr>
      <t>018/04/01-繰越可</t>
    </r>
    <phoneticPr fontId="27"/>
  </si>
  <si>
    <r>
      <t>2</t>
    </r>
    <r>
      <rPr>
        <sz val="11"/>
        <rFont val="ＭＳ Ｐゴシック"/>
        <family val="3"/>
        <charset val="128"/>
        <scheme val="minor"/>
      </rPr>
      <t>9/04/01-繰越可</t>
    </r>
    <rPh sb="9" eb="11">
      <t>クリコシ</t>
    </rPh>
    <rPh sb="11" eb="12">
      <t>カ</t>
    </rPh>
    <phoneticPr fontId="27"/>
  </si>
  <si>
    <t>40100</t>
    <phoneticPr fontId="27"/>
  </si>
  <si>
    <t>管[EJ]</t>
    <phoneticPr fontId="27"/>
  </si>
  <si>
    <t>30100</t>
    <phoneticPr fontId="27"/>
  </si>
  <si>
    <r>
      <t>2</t>
    </r>
    <r>
      <rPr>
        <sz val="11"/>
        <rFont val="ＭＳ Ｐゴシック"/>
        <family val="3"/>
        <charset val="128"/>
        <scheme val="minor"/>
      </rPr>
      <t>8/04/01-29/03/31</t>
    </r>
    <phoneticPr fontId="27"/>
  </si>
  <si>
    <t>理系管理課長　大平 裕己</t>
  </si>
  <si>
    <t>事[EL]</t>
    <rPh sb="0" eb="1">
      <t>ジ</t>
    </rPh>
    <phoneticPr fontId="27"/>
  </si>
  <si>
    <t>【都との連携事業】</t>
    <phoneticPr fontId="27"/>
  </si>
  <si>
    <t>110</t>
    <phoneticPr fontId="27"/>
  </si>
  <si>
    <t>30200</t>
    <phoneticPr fontId="27"/>
  </si>
  <si>
    <t>05</t>
    <phoneticPr fontId="27"/>
  </si>
  <si>
    <t>64623：給与（非常勤職員）（受託事業）</t>
    <rPh sb="6" eb="8">
      <t>キュウヨ</t>
    </rPh>
    <rPh sb="9" eb="12">
      <t>ヒジョウキン</t>
    </rPh>
    <rPh sb="12" eb="14">
      <t>ショクイン</t>
    </rPh>
    <rPh sb="16" eb="18">
      <t>ジュタク</t>
    </rPh>
    <rPh sb="18" eb="20">
      <t>ジギョウ</t>
    </rPh>
    <phoneticPr fontId="20"/>
  </si>
  <si>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20"/>
  </si>
  <si>
    <t>64639：旅費交通費（受託事業・国内）</t>
    <phoneticPr fontId="20"/>
  </si>
  <si>
    <t>64640：旅費交通費（受託事業・海外）</t>
    <rPh sb="17" eb="19">
      <t>カイガイ</t>
    </rPh>
    <phoneticPr fontId="27"/>
  </si>
  <si>
    <t>30/04/01-31/01/31 ★注意</t>
    <phoneticPr fontId="27"/>
  </si>
  <si>
    <t>64639：旅費交通費（受託事業・国内）</t>
  </si>
  <si>
    <t>110</t>
    <phoneticPr fontId="27"/>
  </si>
  <si>
    <t>30200</t>
    <phoneticPr fontId="27"/>
  </si>
  <si>
    <t>05</t>
    <phoneticPr fontId="27"/>
  </si>
  <si>
    <t>荒井　康裕</t>
    <phoneticPr fontId="27"/>
  </si>
  <si>
    <t>110</t>
    <phoneticPr fontId="27"/>
  </si>
  <si>
    <t>30200</t>
    <phoneticPr fontId="27"/>
  </si>
  <si>
    <t>05</t>
    <phoneticPr fontId="27"/>
  </si>
  <si>
    <t>事[EM]</t>
    <rPh sb="0" eb="1">
      <t>コト</t>
    </rPh>
    <phoneticPr fontId="27"/>
  </si>
  <si>
    <t>110</t>
    <phoneticPr fontId="27"/>
  </si>
  <si>
    <t>30200</t>
    <phoneticPr fontId="27"/>
  </si>
  <si>
    <t>05</t>
    <phoneticPr fontId="27"/>
  </si>
  <si>
    <r>
      <t>2</t>
    </r>
    <r>
      <rPr>
        <sz val="11"/>
        <color theme="1"/>
        <rFont val="ＭＳ Ｐゴシック"/>
        <family val="2"/>
        <charset val="128"/>
        <scheme val="minor"/>
      </rPr>
      <t>8/08/30</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30/08/29</t>
    </r>
    <r>
      <rPr>
        <sz val="11"/>
        <color theme="1"/>
        <rFont val="ＭＳ Ｐゴシック"/>
        <family val="2"/>
        <charset val="128"/>
        <scheme val="minor"/>
      </rPr>
      <t>]</t>
    </r>
    <phoneticPr fontId="27"/>
  </si>
  <si>
    <r>
      <t>24</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t>
    </r>
    <r>
      <rPr>
        <sz val="11"/>
        <color theme="1"/>
        <rFont val="ＭＳ Ｐゴシック"/>
        <family val="2"/>
        <charset val="128"/>
        <scheme val="minor"/>
      </rPr>
      <t>25</t>
    </r>
    <r>
      <rPr>
        <sz val="11"/>
        <color theme="1"/>
        <rFont val="ＭＳ Ｐゴシック"/>
        <family val="2"/>
        <charset val="128"/>
        <scheme val="minor"/>
      </rPr>
      <t>/03/31</t>
    </r>
    <r>
      <rPr>
        <sz val="11"/>
        <color theme="1"/>
        <rFont val="ＭＳ Ｐゴシック"/>
        <family val="2"/>
        <charset val="128"/>
        <scheme val="minor"/>
      </rPr>
      <t>[</t>
    </r>
    <r>
      <rPr>
        <sz val="11"/>
        <color theme="1"/>
        <rFont val="ＭＳ Ｐゴシック"/>
        <family val="2"/>
        <charset val="128"/>
        <scheme val="minor"/>
      </rPr>
      <t>年度末</t>
    </r>
    <r>
      <rPr>
        <sz val="11"/>
        <color theme="1"/>
        <rFont val="ＭＳ Ｐゴシック"/>
        <family val="2"/>
        <charset val="128"/>
        <scheme val="minor"/>
      </rPr>
      <t>]</t>
    </r>
    <phoneticPr fontId="27"/>
  </si>
  <si>
    <t>一般[EP]</t>
    <rPh sb="0" eb="2">
      <t>イッパン</t>
    </rPh>
    <phoneticPr fontId="27"/>
  </si>
  <si>
    <t>080</t>
    <phoneticPr fontId="27"/>
  </si>
  <si>
    <t>40300</t>
    <phoneticPr fontId="27"/>
  </si>
  <si>
    <t>学域長　朝日 ちさと</t>
    <phoneticPr fontId="27"/>
  </si>
  <si>
    <t>特[EQ]</t>
  </si>
  <si>
    <t>特定寄附金</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</si>
  <si>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/01-</t>
    </r>
    <r>
      <rPr>
        <sz val="11"/>
        <color theme="1"/>
        <rFont val="ＭＳ Ｐゴシック"/>
        <family val="2"/>
        <charset val="128"/>
        <scheme val="minor"/>
      </rPr>
      <t>30</t>
    </r>
    <r>
      <rPr>
        <sz val="11"/>
        <color theme="1"/>
        <rFont val="ＭＳ Ｐゴシック"/>
        <family val="2"/>
        <charset val="128"/>
        <scheme val="minor"/>
      </rPr>
      <t>/03/31</t>
    </r>
    <phoneticPr fontId="27"/>
  </si>
  <si>
    <t>都市環境学部長</t>
    <phoneticPr fontId="27"/>
  </si>
  <si>
    <t>鈴木毅彦</t>
    <phoneticPr fontId="27"/>
  </si>
  <si>
    <t>2018/6/3-2019/3/31</t>
    <phoneticPr fontId="27"/>
  </si>
  <si>
    <t>2018/9/5-2019/3/31</t>
    <phoneticPr fontId="27"/>
  </si>
  <si>
    <t>高橋　洋</t>
    <phoneticPr fontId="27"/>
  </si>
  <si>
    <t>2018/9/10-2019/3/31</t>
    <phoneticPr fontId="27"/>
  </si>
  <si>
    <t>小林　淳</t>
    <phoneticPr fontId="27"/>
  </si>
  <si>
    <t>18特都中村一史日本鉄鋼連盟</t>
    <phoneticPr fontId="27"/>
  </si>
  <si>
    <t>2018/6/29-2019/3/31</t>
    <phoneticPr fontId="27"/>
  </si>
  <si>
    <t>特定寄附金</t>
    <phoneticPr fontId="27"/>
  </si>
  <si>
    <t>080</t>
    <phoneticPr fontId="27"/>
  </si>
  <si>
    <t>02</t>
    <phoneticPr fontId="27"/>
  </si>
  <si>
    <t>18特都岸祐介</t>
    <phoneticPr fontId="27"/>
  </si>
  <si>
    <t>18特都小泉明</t>
    <phoneticPr fontId="27"/>
  </si>
  <si>
    <t>2018/5/31-2019/3/31</t>
    <phoneticPr fontId="27"/>
  </si>
  <si>
    <t>18特都村越潤首都高速</t>
    <phoneticPr fontId="27"/>
  </si>
  <si>
    <t>18特都村越潤日本鉄鋼連盟</t>
    <phoneticPr fontId="27"/>
  </si>
  <si>
    <t>2018/4/1-2019/3/31</t>
    <phoneticPr fontId="27"/>
  </si>
  <si>
    <t>18特都砂金伸治</t>
    <phoneticPr fontId="27"/>
  </si>
  <si>
    <t>2018/7/20-2019/3/31 繰越可</t>
    <phoneticPr fontId="27"/>
  </si>
  <si>
    <t>18特都小田義也</t>
    <phoneticPr fontId="27"/>
  </si>
  <si>
    <t>2018/7/31-2019/3/31 繰越可</t>
    <phoneticPr fontId="20"/>
  </si>
  <si>
    <t>小田義也</t>
    <phoneticPr fontId="27"/>
  </si>
  <si>
    <t>2018/7/31-2019/3/31 繰越可</t>
    <phoneticPr fontId="27"/>
  </si>
  <si>
    <t>2018/8/20-2019/3/31 繰越可</t>
    <phoneticPr fontId="27"/>
  </si>
  <si>
    <t>繰越特定寄附金</t>
    <phoneticPr fontId="27"/>
  </si>
  <si>
    <t>40300</t>
    <phoneticPr fontId="27"/>
  </si>
  <si>
    <t>宇治公隆</t>
    <phoneticPr fontId="27"/>
  </si>
  <si>
    <t>村越潤</t>
    <phoneticPr fontId="27"/>
  </si>
  <si>
    <t>横山勝英</t>
    <phoneticPr fontId="27"/>
  </si>
  <si>
    <t>河村明</t>
    <phoneticPr fontId="27"/>
  </si>
  <si>
    <t>岸祐介</t>
    <phoneticPr fontId="27"/>
  </si>
  <si>
    <t>吉嶺充俊</t>
    <phoneticPr fontId="27"/>
  </si>
  <si>
    <t>荒井康裕</t>
    <phoneticPr fontId="27"/>
  </si>
  <si>
    <t>小根山裕之</t>
    <phoneticPr fontId="27"/>
  </si>
  <si>
    <t>小泉明</t>
    <phoneticPr fontId="27"/>
  </si>
  <si>
    <t>上野敦</t>
    <phoneticPr fontId="27"/>
  </si>
  <si>
    <t>新谷哲也</t>
    <phoneticPr fontId="27"/>
  </si>
  <si>
    <t>石倉智樹</t>
    <phoneticPr fontId="27"/>
  </si>
  <si>
    <t>中村一史</t>
    <phoneticPr fontId="27"/>
  </si>
  <si>
    <t>天口英雄</t>
    <phoneticPr fontId="27"/>
  </si>
  <si>
    <t>土門剛</t>
    <phoneticPr fontId="27"/>
  </si>
  <si>
    <t>特定寄附金</t>
    <phoneticPr fontId="27"/>
  </si>
  <si>
    <t>080</t>
    <phoneticPr fontId="27"/>
  </si>
  <si>
    <t>02</t>
    <phoneticPr fontId="27"/>
  </si>
  <si>
    <t>熊倉永子</t>
    <phoneticPr fontId="27"/>
  </si>
  <si>
    <t>18特建多幾山前田記念</t>
    <phoneticPr fontId="27"/>
  </si>
  <si>
    <r>
      <t>30/04/01-</t>
    </r>
    <r>
      <rPr>
        <sz val="11"/>
        <color theme="1"/>
        <rFont val="ＭＳ Ｐゴシック"/>
        <family val="2"/>
        <charset val="128"/>
        <scheme val="minor"/>
      </rPr>
      <t>31/3/31</t>
    </r>
    <phoneticPr fontId="27"/>
  </si>
  <si>
    <t>18特建多幾山旭硝子</t>
    <phoneticPr fontId="27"/>
  </si>
  <si>
    <t>30/05/18-31/3/31</t>
    <phoneticPr fontId="27"/>
  </si>
  <si>
    <t>2018/06/22-2019/3/31</t>
    <phoneticPr fontId="27"/>
  </si>
  <si>
    <t>40300</t>
    <phoneticPr fontId="27"/>
  </si>
  <si>
    <t>一ノ瀬雅之</t>
    <phoneticPr fontId="27"/>
  </si>
  <si>
    <t>永田明寛</t>
    <phoneticPr fontId="27"/>
  </si>
  <si>
    <t>國枝陽一郎</t>
    <phoneticPr fontId="27"/>
  </si>
  <si>
    <t>角田誠</t>
    <phoneticPr fontId="27"/>
  </si>
  <si>
    <t>橘髙義典</t>
    <phoneticPr fontId="27"/>
  </si>
  <si>
    <t>高木次郎</t>
    <phoneticPr fontId="27"/>
  </si>
  <si>
    <t>山村一繁</t>
    <phoneticPr fontId="27"/>
  </si>
  <si>
    <t>山田幸正</t>
    <phoneticPr fontId="27"/>
  </si>
  <si>
    <t>小泉雅生</t>
    <phoneticPr fontId="27"/>
  </si>
  <si>
    <t>小林克弘</t>
    <phoneticPr fontId="27"/>
  </si>
  <si>
    <t>松本真澄</t>
    <phoneticPr fontId="27"/>
  </si>
  <si>
    <t>上野淳</t>
    <phoneticPr fontId="27"/>
  </si>
  <si>
    <t>多幾山法子</t>
    <phoneticPr fontId="27"/>
  </si>
  <si>
    <t>北山和宏</t>
    <phoneticPr fontId="27"/>
  </si>
  <si>
    <t>佐々木留美子</t>
    <phoneticPr fontId="27"/>
  </si>
  <si>
    <t>080</t>
    <phoneticPr fontId="27"/>
  </si>
  <si>
    <t>02</t>
    <phoneticPr fontId="27"/>
  </si>
  <si>
    <t>2018/7/31-2019/3/31</t>
    <phoneticPr fontId="27"/>
  </si>
  <si>
    <t>EQ401</t>
    <phoneticPr fontId="20"/>
  </si>
  <si>
    <t>19助環田中中部電気</t>
    <rPh sb="2" eb="3">
      <t>スケ</t>
    </rPh>
    <rPh sb="3" eb="4">
      <t>ワ</t>
    </rPh>
    <rPh sb="4" eb="6">
      <t>タナカ</t>
    </rPh>
    <rPh sb="6" eb="8">
      <t>ナカベ</t>
    </rPh>
    <rPh sb="8" eb="10">
      <t>デンキ</t>
    </rPh>
    <phoneticPr fontId="27"/>
  </si>
  <si>
    <t>2019/04/01-2020/03/31(2021/03/31)</t>
    <phoneticPr fontId="27"/>
  </si>
  <si>
    <t>18特環益田秀樹軽金属</t>
    <phoneticPr fontId="27"/>
  </si>
  <si>
    <t>2018/5/25-2019/3/31</t>
    <phoneticPr fontId="27"/>
  </si>
  <si>
    <t>特定寄附金</t>
    <phoneticPr fontId="27"/>
  </si>
  <si>
    <t>18特環嶋田東京応</t>
    <phoneticPr fontId="27"/>
  </si>
  <si>
    <t>2018/6/15-2019/3/31</t>
    <phoneticPr fontId="27"/>
  </si>
  <si>
    <t>寄附金</t>
    <phoneticPr fontId="27"/>
  </si>
  <si>
    <t>18特環三浦大樹</t>
    <phoneticPr fontId="27"/>
  </si>
  <si>
    <t>2018/6/20-繰越可</t>
    <phoneticPr fontId="27"/>
  </si>
  <si>
    <t>18特環金村聖志</t>
    <phoneticPr fontId="27"/>
  </si>
  <si>
    <t>EQ402</t>
    <phoneticPr fontId="20"/>
  </si>
  <si>
    <t>19助環柳下板硝子</t>
    <rPh sb="2" eb="3">
      <t>ジョ</t>
    </rPh>
    <rPh sb="3" eb="4">
      <t>ワ</t>
    </rPh>
    <rPh sb="4" eb="6">
      <t>ヤナギシタ</t>
    </rPh>
    <rPh sb="6" eb="7">
      <t>イタ</t>
    </rPh>
    <rPh sb="7" eb="9">
      <t>ガラス</t>
    </rPh>
    <phoneticPr fontId="20"/>
  </si>
  <si>
    <t>2019/04/01-2020/03/31(2022/03/31)</t>
    <phoneticPr fontId="27"/>
  </si>
  <si>
    <t>2018/06/15-2019/3/31</t>
    <phoneticPr fontId="27"/>
  </si>
  <si>
    <t>久保由治</t>
    <phoneticPr fontId="27"/>
  </si>
  <si>
    <t>18特環石川油脂</t>
    <phoneticPr fontId="27"/>
  </si>
  <si>
    <t>30/04/04-</t>
    <phoneticPr fontId="27"/>
  </si>
  <si>
    <t>18特環髙木板硝子</t>
    <phoneticPr fontId="27"/>
  </si>
  <si>
    <t>18特環石川日本科学協会</t>
    <phoneticPr fontId="27"/>
  </si>
  <si>
    <t>2018/04/01-2019/02/10 ★注意</t>
    <phoneticPr fontId="27"/>
  </si>
  <si>
    <t>18特環石川旭硝子</t>
    <phoneticPr fontId="27"/>
  </si>
  <si>
    <t>2018/05/18-2019/03/31</t>
    <phoneticPr fontId="27"/>
  </si>
  <si>
    <t>18特環棟方裕一</t>
    <phoneticPr fontId="27"/>
  </si>
  <si>
    <t>18特環石川武田科学</t>
    <phoneticPr fontId="27"/>
  </si>
  <si>
    <t>2018/9/18-2019/3/31</t>
    <phoneticPr fontId="27"/>
  </si>
  <si>
    <t>2018/11/30-2019/3/31</t>
    <phoneticPr fontId="20"/>
  </si>
  <si>
    <t>40300</t>
    <phoneticPr fontId="27"/>
  </si>
  <si>
    <t>石川大輔</t>
    <phoneticPr fontId="27"/>
  </si>
  <si>
    <t>石川大輔</t>
    <phoneticPr fontId="95"/>
  </si>
  <si>
    <t>62190：旅費交通費（研究・国内）</t>
    <phoneticPr fontId="27"/>
  </si>
  <si>
    <t>益田秀樹</t>
    <phoneticPr fontId="27"/>
  </si>
  <si>
    <t>梶原浩一</t>
    <phoneticPr fontId="27"/>
  </si>
  <si>
    <t>瀬高渉</t>
    <phoneticPr fontId="27"/>
  </si>
  <si>
    <t>高木慎介</t>
    <phoneticPr fontId="27"/>
  </si>
  <si>
    <t>山登正文</t>
    <phoneticPr fontId="27"/>
  </si>
  <si>
    <t>乗富秀富</t>
    <phoneticPr fontId="27"/>
  </si>
  <si>
    <t>川上浩良</t>
    <phoneticPr fontId="27"/>
  </si>
  <si>
    <t>中嶋秀</t>
    <phoneticPr fontId="27"/>
  </si>
  <si>
    <t>武井孝</t>
    <phoneticPr fontId="27"/>
  </si>
  <si>
    <t>柳下崇</t>
    <phoneticPr fontId="27"/>
  </si>
  <si>
    <t>近藤敏彰</t>
    <phoneticPr fontId="27"/>
  </si>
  <si>
    <t>宍戸哲也</t>
    <phoneticPr fontId="27"/>
  </si>
  <si>
    <t>首藤登志夫</t>
    <phoneticPr fontId="27"/>
  </si>
  <si>
    <t>石田玉青</t>
    <phoneticPr fontId="27"/>
  </si>
  <si>
    <t>【観光科学科】</t>
    <phoneticPr fontId="27"/>
  </si>
  <si>
    <t>寄附金</t>
    <rPh sb="0" eb="3">
      <t>キフキン</t>
    </rPh>
    <phoneticPr fontId="1"/>
  </si>
  <si>
    <r>
      <t>1</t>
    </r>
    <r>
      <rPr>
        <sz val="11"/>
        <color theme="1"/>
        <rFont val="ＭＳ Ｐゴシック"/>
        <family val="2"/>
        <charset val="128"/>
        <scheme val="minor"/>
      </rPr>
      <t>8特観沼田トヨタ鈴木</t>
    </r>
    <rPh sb="2" eb="4">
      <t>トッカン</t>
    </rPh>
    <rPh sb="4" eb="6">
      <t>ヌマタ</t>
    </rPh>
    <rPh sb="9" eb="11">
      <t>スズキ</t>
    </rPh>
    <phoneticPr fontId="1"/>
  </si>
  <si>
    <t>不要</t>
    <rPh sb="0" eb="2">
      <t>フヨウ</t>
    </rPh>
    <phoneticPr fontId="1"/>
  </si>
  <si>
    <t>観光科学科</t>
    <rPh sb="0" eb="5">
      <t>カ</t>
    </rPh>
    <phoneticPr fontId="1"/>
  </si>
  <si>
    <t>沼田真也</t>
    <rPh sb="0" eb="2">
      <t>ヌマタ</t>
    </rPh>
    <rPh sb="2" eb="4">
      <t>シンヤ</t>
    </rPh>
    <phoneticPr fontId="1"/>
  </si>
  <si>
    <t>41180：未払金（人件費）</t>
    <rPh sb="6" eb="8">
      <t>ミハラ</t>
    </rPh>
    <rPh sb="8" eb="9">
      <t>カネ</t>
    </rPh>
    <rPh sb="10" eb="12">
      <t>ジンケン</t>
    </rPh>
    <rPh sb="12" eb="13">
      <t>ヒ</t>
    </rPh>
    <phoneticPr fontId="1"/>
  </si>
  <si>
    <t>62191：旅費交通費（研究・海外）</t>
    <rPh sb="15" eb="17">
      <t>カイガイ</t>
    </rPh>
    <phoneticPr fontId="1"/>
  </si>
  <si>
    <t>41190：未払金（業務費）</t>
    <rPh sb="6" eb="8">
      <t>ミハラ</t>
    </rPh>
    <rPh sb="8" eb="9">
      <t>カネ</t>
    </rPh>
    <rPh sb="10" eb="12">
      <t>ギョウム</t>
    </rPh>
    <rPh sb="12" eb="13">
      <t>ヒ</t>
    </rPh>
    <phoneticPr fontId="1"/>
  </si>
  <si>
    <t>080</t>
    <phoneticPr fontId="27"/>
  </si>
  <si>
    <t>40300</t>
    <phoneticPr fontId="27"/>
  </si>
  <si>
    <t>02</t>
    <phoneticPr fontId="27"/>
  </si>
  <si>
    <t>080</t>
    <phoneticPr fontId="27"/>
  </si>
  <si>
    <t>02</t>
    <phoneticPr fontId="27"/>
  </si>
  <si>
    <t>饗庭伸</t>
    <phoneticPr fontId="27"/>
  </si>
  <si>
    <t>伊藤史子</t>
    <phoneticPr fontId="96"/>
  </si>
  <si>
    <t>40300</t>
    <phoneticPr fontId="27"/>
  </si>
  <si>
    <t>市古太郎</t>
    <phoneticPr fontId="96"/>
  </si>
  <si>
    <t>講[ER]</t>
  </si>
  <si>
    <r>
      <t>0</t>
    </r>
    <r>
      <rPr>
        <sz val="11"/>
        <color theme="1"/>
        <rFont val="ＭＳ Ｐゴシック"/>
        <family val="2"/>
        <charset val="128"/>
        <scheme val="minor"/>
      </rPr>
      <t>1</t>
    </r>
    <phoneticPr fontId="27"/>
  </si>
  <si>
    <t>61190：旅費交通費（教育・国内）</t>
    <phoneticPr fontId="27"/>
  </si>
  <si>
    <t>18講都市公社共通</t>
    <phoneticPr fontId="27"/>
  </si>
  <si>
    <t>学部事務室</t>
    <phoneticPr fontId="27"/>
  </si>
  <si>
    <t>管[ES]</t>
  </si>
  <si>
    <t>ES100</t>
    <phoneticPr fontId="20"/>
  </si>
  <si>
    <r>
      <t>2</t>
    </r>
    <r>
      <rPr>
        <sz val="11"/>
        <rFont val="ＭＳ Ｐゴシック"/>
        <family val="3"/>
        <charset val="128"/>
        <scheme val="minor"/>
      </rPr>
      <t>7/04/01-28/03/31</t>
    </r>
    <phoneticPr fontId="27"/>
  </si>
  <si>
    <t>補[EU]</t>
    <rPh sb="0" eb="1">
      <t>ホ</t>
    </rPh>
    <phoneticPr fontId="27"/>
  </si>
  <si>
    <t>18補応卓越大学院</t>
    <phoneticPr fontId="27"/>
  </si>
  <si>
    <t>040</t>
    <phoneticPr fontId="27"/>
  </si>
  <si>
    <r>
      <t>3</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1/05</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/03/31</t>
    </r>
    <phoneticPr fontId="27"/>
  </si>
  <si>
    <t>18補都大野ダム工</t>
    <phoneticPr fontId="27"/>
  </si>
  <si>
    <t>040</t>
    <phoneticPr fontId="27"/>
  </si>
  <si>
    <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03</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phoneticPr fontId="27"/>
  </si>
  <si>
    <r>
      <t>29</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t>
    </r>
    <r>
      <rPr>
        <sz val="11"/>
        <color theme="1"/>
        <rFont val="ＭＳ Ｐゴシック"/>
        <family val="2"/>
        <charset val="128"/>
        <scheme val="minor"/>
      </rPr>
      <t>16</t>
    </r>
    <r>
      <rPr>
        <sz val="11"/>
        <color theme="1"/>
        <rFont val="ＭＳ Ｐゴシック"/>
        <family val="2"/>
        <charset val="128"/>
        <scheme val="minor"/>
      </rPr>
      <t>-</t>
    </r>
    <r>
      <rPr>
        <sz val="11"/>
        <color theme="1"/>
        <rFont val="ＭＳ Ｐゴシック"/>
        <family val="2"/>
        <charset val="128"/>
        <scheme val="minor"/>
      </rPr>
      <t>29</t>
    </r>
    <r>
      <rPr>
        <sz val="11"/>
        <color theme="1"/>
        <rFont val="ＭＳ Ｐゴシック"/>
        <family val="2"/>
        <charset val="128"/>
        <scheme val="minor"/>
      </rPr>
      <t>/</t>
    </r>
    <r>
      <rPr>
        <sz val="11"/>
        <color theme="1"/>
        <rFont val="ＭＳ Ｐゴシック"/>
        <family val="2"/>
        <charset val="128"/>
        <scheme val="minor"/>
      </rPr>
      <t>12</t>
    </r>
    <r>
      <rPr>
        <sz val="11"/>
        <color theme="1"/>
        <rFont val="ＭＳ Ｐゴシック"/>
        <family val="2"/>
        <charset val="128"/>
        <scheme val="minor"/>
      </rPr>
      <t>/</t>
    </r>
    <r>
      <rPr>
        <sz val="11"/>
        <color theme="1"/>
        <rFont val="ＭＳ Ｐゴシック"/>
        <family val="2"/>
        <charset val="128"/>
        <scheme val="minor"/>
      </rPr>
      <t>15</t>
    </r>
    <phoneticPr fontId="27"/>
  </si>
  <si>
    <t>間[EX]</t>
    <phoneticPr fontId="27"/>
  </si>
  <si>
    <t>補助金間接経費（卓越大学院プログラム)</t>
    <rPh sb="0" eb="3">
      <t>ホジョキン</t>
    </rPh>
    <rPh sb="3" eb="5">
      <t>カンセツ</t>
    </rPh>
    <rPh sb="5" eb="7">
      <t>ケイヒ</t>
    </rPh>
    <rPh sb="8" eb="10">
      <t>タクエツ</t>
    </rPh>
    <rPh sb="10" eb="13">
      <t>ダイガクイン</t>
    </rPh>
    <phoneticPr fontId="27"/>
  </si>
  <si>
    <t>31/03/05-31/03/31</t>
    <phoneticPr fontId="27"/>
  </si>
  <si>
    <t>間[EV]</t>
  </si>
  <si>
    <r>
      <t>4119</t>
    </r>
    <r>
      <rPr>
        <sz val="11"/>
        <rFont val="ＭＳ Ｐゴシック"/>
        <family val="3"/>
        <charset val="128"/>
        <scheme val="minor"/>
      </rPr>
      <t>1：未払金（一般管理）</t>
    </r>
    <rPh sb="6" eb="8">
      <t>ミハラ</t>
    </rPh>
    <rPh sb="8" eb="9">
      <t>カネ</t>
    </rPh>
    <rPh sb="10" eb="12">
      <t>イッパン</t>
    </rPh>
    <rPh sb="12" eb="14">
      <t>カンリ</t>
    </rPh>
    <phoneticPr fontId="27"/>
  </si>
  <si>
    <t>62190：旅費交通費（研究・国内）</t>
    <phoneticPr fontId="27"/>
  </si>
  <si>
    <t>62191：旅費交通費（研究・海外）</t>
    <phoneticPr fontId="27"/>
  </si>
  <si>
    <t>学域長 清水哲夫</t>
    <phoneticPr fontId="27"/>
  </si>
  <si>
    <t>学域長　横山 勝英</t>
    <phoneticPr fontId="27"/>
  </si>
  <si>
    <t>学域長　小泉 雅生</t>
    <phoneticPr fontId="27"/>
  </si>
  <si>
    <t>学域長　朝日 ちさと</t>
    <phoneticPr fontId="27"/>
  </si>
  <si>
    <r>
      <t>0</t>
    </r>
    <r>
      <rPr>
        <sz val="11"/>
        <color theme="1"/>
        <rFont val="ＭＳ Ｐゴシック"/>
        <family val="2"/>
        <charset val="128"/>
        <scheme val="minor"/>
      </rPr>
      <t>8</t>
    </r>
    <phoneticPr fontId="27"/>
  </si>
  <si>
    <t>学域長 久保由治</t>
    <phoneticPr fontId="27"/>
  </si>
  <si>
    <r>
      <t>0</t>
    </r>
    <r>
      <rPr>
        <sz val="11"/>
        <rFont val="ＭＳ Ｐゴシック"/>
        <family val="3"/>
        <charset val="128"/>
        <scheme val="minor"/>
      </rPr>
      <t>8</t>
    </r>
    <phoneticPr fontId="27"/>
  </si>
  <si>
    <r>
      <t>2</t>
    </r>
    <r>
      <rPr>
        <sz val="11"/>
        <rFont val="ＭＳ Ｐゴシック"/>
        <family val="3"/>
        <charset val="128"/>
        <scheme val="minor"/>
      </rPr>
      <t>8/04/01-29/03/31</t>
    </r>
    <phoneticPr fontId="27"/>
  </si>
  <si>
    <t>間[EW]</t>
  </si>
  <si>
    <t>受託研究等</t>
    <phoneticPr fontId="27"/>
  </si>
  <si>
    <r>
      <t>0</t>
    </r>
    <r>
      <rPr>
        <sz val="11"/>
        <rFont val="ＭＳ Ｐゴシック"/>
        <family val="3"/>
        <charset val="128"/>
        <scheme val="minor"/>
      </rPr>
      <t>4</t>
    </r>
    <phoneticPr fontId="27"/>
  </si>
  <si>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27"/>
  </si>
  <si>
    <t>64439：旅費交通費（受託研究・国内）</t>
    <phoneticPr fontId="20"/>
  </si>
  <si>
    <t>64440：旅費交通費（受託研究・海外）</t>
    <phoneticPr fontId="20"/>
  </si>
  <si>
    <t>04</t>
    <phoneticPr fontId="27"/>
  </si>
  <si>
    <t>64439：旅費交通費（受託研究・国内）</t>
  </si>
  <si>
    <t>2018/04/01-2019/03/31</t>
    <phoneticPr fontId="27"/>
  </si>
  <si>
    <t>外[**]</t>
    <rPh sb="0" eb="1">
      <t>ソト</t>
    </rPh>
    <phoneticPr fontId="27"/>
  </si>
  <si>
    <t>教[E501]</t>
  </si>
  <si>
    <r>
      <t>E000</t>
    </r>
    <r>
      <rPr>
        <sz val="11"/>
        <rFont val="ＭＳ Ｐゴシック"/>
        <family val="3"/>
        <charset val="128"/>
        <scheme val="minor"/>
      </rPr>
      <t>1</t>
    </r>
    <phoneticPr fontId="27"/>
  </si>
  <si>
    <t>140</t>
    <phoneticPr fontId="27"/>
  </si>
  <si>
    <t>01</t>
    <phoneticPr fontId="27"/>
  </si>
  <si>
    <t>08</t>
    <phoneticPr fontId="27"/>
  </si>
  <si>
    <r>
      <t>23</t>
    </r>
    <r>
      <rPr>
        <sz val="11"/>
        <rFont val="ＭＳ Ｐゴシック"/>
        <family val="3"/>
        <charset val="128"/>
        <scheme val="minor"/>
      </rPr>
      <t>/04/15-24/03/31</t>
    </r>
  </si>
  <si>
    <r>
      <t>E000</t>
    </r>
    <r>
      <rPr>
        <sz val="11"/>
        <rFont val="ＭＳ Ｐゴシック"/>
        <family val="3"/>
        <charset val="128"/>
        <scheme val="minor"/>
      </rPr>
      <t>1</t>
    </r>
    <phoneticPr fontId="27"/>
  </si>
  <si>
    <t>02</t>
    <phoneticPr fontId="27"/>
  </si>
  <si>
    <t>30.4.1  -   31.3.31　（補助金）</t>
    <phoneticPr fontId="27"/>
  </si>
  <si>
    <t>基ＡH環代益田秀</t>
    <phoneticPr fontId="27"/>
  </si>
  <si>
    <t>川原晋</t>
    <phoneticPr fontId="27"/>
  </si>
  <si>
    <t>K141</t>
    <phoneticPr fontId="27"/>
  </si>
  <si>
    <t>K151</t>
    <phoneticPr fontId="27"/>
  </si>
  <si>
    <t>30.4.25  -   31.3.31　（補助金）</t>
    <phoneticPr fontId="27"/>
  </si>
  <si>
    <t>30.4.1  -   33.3.31　（基金）</t>
    <phoneticPr fontId="27"/>
  </si>
  <si>
    <t>基CK環代曾湖</t>
    <phoneticPr fontId="27"/>
  </si>
  <si>
    <t>曾湖烈</t>
    <phoneticPr fontId="27"/>
  </si>
  <si>
    <t>竹歳絢子</t>
    <phoneticPr fontId="27"/>
  </si>
  <si>
    <t>岡村祐</t>
    <phoneticPr fontId="27"/>
  </si>
  <si>
    <t>北山和宏</t>
    <phoneticPr fontId="27"/>
  </si>
  <si>
    <t>吉川徹</t>
    <phoneticPr fontId="27"/>
  </si>
  <si>
    <t>30.4.1  -   34.3.31　（基金）</t>
    <phoneticPr fontId="27"/>
  </si>
  <si>
    <t>山本薫子</t>
    <phoneticPr fontId="27"/>
  </si>
  <si>
    <t>若手研究</t>
    <phoneticPr fontId="27"/>
  </si>
  <si>
    <t>K120</t>
    <phoneticPr fontId="27"/>
  </si>
  <si>
    <t>30.4.1  -   32.3.31　（基金）</t>
    <phoneticPr fontId="27"/>
  </si>
  <si>
    <t>30.4.1  -   31.3.31　（基金）</t>
    <phoneticPr fontId="27"/>
  </si>
  <si>
    <t>若ＢK環代熊倉永</t>
    <phoneticPr fontId="27"/>
  </si>
  <si>
    <t>補助金</t>
    <phoneticPr fontId="27"/>
  </si>
  <si>
    <t>30.6.29  -   33.3.31　（基金）</t>
    <phoneticPr fontId="27"/>
  </si>
  <si>
    <t>K520</t>
    <phoneticPr fontId="27"/>
  </si>
  <si>
    <t>30.10.9 -   36.3.31　（基金）</t>
    <phoneticPr fontId="27"/>
  </si>
  <si>
    <t>30.10.9 -   35.3.31　（基金）</t>
    <phoneticPr fontId="27"/>
  </si>
  <si>
    <t>30.4.1  -   33.3.31　 （基金）</t>
    <phoneticPr fontId="27"/>
  </si>
  <si>
    <t>30.4.1  -   31.3.31　　（基金）</t>
    <phoneticPr fontId="27"/>
  </si>
  <si>
    <t>30.4.1  -   31.3.31　　（補助金）</t>
    <phoneticPr fontId="27"/>
  </si>
  <si>
    <t>若林芳樹</t>
    <phoneticPr fontId="27"/>
  </si>
  <si>
    <t>小根山裕之</t>
    <phoneticPr fontId="27"/>
  </si>
  <si>
    <t>挑萌K環分加藤俊（早稲田大学）</t>
    <phoneticPr fontId="27"/>
  </si>
  <si>
    <t>30.4.1   -   31.3.31　　（基金）</t>
    <phoneticPr fontId="27"/>
  </si>
  <si>
    <t>加藤俊吾</t>
    <phoneticPr fontId="27"/>
  </si>
  <si>
    <t>30.4.1   -   31.3.31　　（補助金）</t>
    <phoneticPr fontId="27"/>
  </si>
  <si>
    <t>高木次郎</t>
    <phoneticPr fontId="27"/>
  </si>
  <si>
    <t>新谷哲也</t>
    <phoneticPr fontId="27"/>
  </si>
  <si>
    <t>鳥海基樹</t>
    <phoneticPr fontId="27"/>
  </si>
  <si>
    <t>杉原陽子</t>
    <phoneticPr fontId="27"/>
  </si>
  <si>
    <t>基ＢH環分川原晋 (新潟大学)</t>
    <phoneticPr fontId="27"/>
  </si>
  <si>
    <t>基ＢH環分岡村祐 (新潟大学)</t>
    <phoneticPr fontId="27"/>
  </si>
  <si>
    <t>30.4.1  -   33.3.31　　（基金）</t>
    <phoneticPr fontId="27"/>
  </si>
  <si>
    <t>竹宮健司</t>
    <phoneticPr fontId="27"/>
  </si>
  <si>
    <t>挑萌K環分若林芳 (名古屋大学)</t>
    <phoneticPr fontId="27"/>
  </si>
  <si>
    <t>K113</t>
    <phoneticPr fontId="27"/>
  </si>
  <si>
    <t>基ＣK環分新谷哲 (国立研究開発法人産業技術総合研究所)</t>
    <phoneticPr fontId="27"/>
  </si>
  <si>
    <t>川東正幸</t>
    <phoneticPr fontId="27"/>
  </si>
  <si>
    <t>古川尚彬</t>
    <phoneticPr fontId="27"/>
  </si>
  <si>
    <t>饗庭伸</t>
    <phoneticPr fontId="27"/>
  </si>
  <si>
    <t>基金</t>
    <phoneticPr fontId="27"/>
  </si>
  <si>
    <t>基ＣK環分川東正 (日本大学)</t>
    <phoneticPr fontId="27"/>
  </si>
  <si>
    <t>30.4.1  -   32.3.31　　（基金）</t>
    <phoneticPr fontId="27"/>
  </si>
  <si>
    <t>萌芽K環分熊倉永(筑波大学)</t>
    <phoneticPr fontId="27"/>
  </si>
  <si>
    <t>井上晴夫</t>
    <phoneticPr fontId="27"/>
  </si>
  <si>
    <t>基ＢH環分高木次(京都大学)</t>
    <phoneticPr fontId="27"/>
  </si>
  <si>
    <t>矢部直人</t>
    <phoneticPr fontId="27"/>
  </si>
  <si>
    <t>星旦二</t>
    <phoneticPr fontId="27"/>
  </si>
  <si>
    <t>廖昱嘉</t>
    <phoneticPr fontId="27"/>
  </si>
  <si>
    <t>多幾山法子</t>
    <phoneticPr fontId="27"/>
  </si>
  <si>
    <t>荒井康裕</t>
    <phoneticPr fontId="2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</si>
</sst>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quot;¥&quot;\-#,##0"/>
    <numFmt numFmtId="41" formatCode="_ * #,##0_ ;_ * \-#,##0_ ;_ * &quot;-&quot;_ ;_ @_ "/>
    <numFmt numFmtId="176" formatCode="yyyy&quot;年&quot;m&quot;月&quot;d&quot;日&quot;;@"/>
    <numFmt numFmtId="177" formatCode="0_);[Red]\(0\)"/>
    <numFmt numFmtId="178" formatCode="m/d;@"/>
    <numFmt numFmtId="179" formatCode="m&quot;月&quot;d&quot;日(&quot;aaa&quot;)&quot;"/>
    <numFmt numFmtId="180" formatCode="0;\-0;;@"/>
    <numFmt numFmtId="181" formatCode="#,##0_ "/>
    <numFmt numFmtId="182" formatCode="[$-409]d\-mmm\-yy;@"/>
    <numFmt numFmtId="183" formatCode="yyyy&quot;年&quot;m&quot;月&quot;d&quot;日  (&quot;aaa&quot;)&quot;"/>
    <numFmt numFmtId="184" formatCode="[$-411]ggge&quot;年&quot;m&quot;月&quot;d&quot;日&quot;;@"/>
    <numFmt numFmtId="185" formatCode="h&quot;時&quot;mm&quot;分&quot;;@"/>
    <numFmt numFmtId="186" formatCode="m\.d\ \(aaa\)"/>
    <numFmt numFmtId="187" formatCode="&quot;〔&quot;\ yyyy&quot;年&quot;m&quot;月分 〕&quot;"/>
    <numFmt numFmtId="188" formatCode="\(\ yyyy&quot;年&quot;m&quot;月分 ）&quot;"/>
  </numFmts>
  <fonts count="12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11"/>
      <color rgb="FFFF000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b/>
      <sz val="14"/>
      <color indexed="18"/>
      <name val="ＭＳ Ｐゴシック"/>
      <family val="3"/>
      <charset val="128"/>
    </font>
    <font>
      <sz val="14"/>
      <color indexed="18"/>
      <name val="ＭＳ Ｐゴシック"/>
      <family val="3"/>
      <charset val="128"/>
    </font>
    <font>
      <sz val="14"/>
      <color indexed="8"/>
      <name val="ＭＳ Ｐゴシック"/>
      <family val="3"/>
      <charset val="128"/>
    </font>
    <font>
      <sz val="11"/>
      <color indexed="18"/>
      <name val="ＭＳ Ｐゴシック"/>
      <family val="3"/>
      <charset val="128"/>
    </font>
    <font>
      <sz val="18"/>
      <color indexed="9"/>
      <name val="HGS明朝B"/>
      <family val="1"/>
      <charset val="128"/>
    </font>
    <font>
      <b/>
      <sz val="9"/>
      <color indexed="56"/>
      <name val="ＭＳ Ｐゴシック"/>
      <family val="3"/>
      <charset val="128"/>
    </font>
    <font>
      <b/>
      <sz val="14"/>
      <color theme="3" tint="-0.249977111117893"/>
      <name val="ＭＳ Ｐゴシック"/>
      <family val="3"/>
      <charset val="128"/>
    </font>
    <font>
      <sz val="12"/>
      <color indexed="18"/>
      <name val="ＭＳ Ｐゴシック"/>
      <family val="3"/>
      <charset val="128"/>
    </font>
    <font>
      <b/>
      <sz val="11"/>
      <color indexed="18"/>
      <name val="ＭＳ Ｐゴシック"/>
      <family val="3"/>
      <charset val="128"/>
    </font>
    <font>
      <sz val="11"/>
      <color rgb="FF002060"/>
      <name val="ＭＳ Ｐゴシック"/>
      <family val="3"/>
      <charset val="128"/>
    </font>
    <font>
      <sz val="11"/>
      <color indexed="10"/>
      <name val="ＭＳ Ｐゴシック"/>
      <family val="3"/>
      <charset val="128"/>
    </font>
    <font>
      <sz val="11"/>
      <color rgb="FFC00000"/>
      <name val="ＭＳ Ｐゴシック"/>
      <family val="3"/>
      <charset val="128"/>
    </font>
    <font>
      <b/>
      <sz val="14"/>
      <color rgb="FF000099"/>
      <name val="ＭＳ Ｐゴシック"/>
      <family val="3"/>
      <charset val="128"/>
    </font>
    <font>
      <i/>
      <sz val="11"/>
      <color indexed="23"/>
      <name val="ＭＳ Ｐゴシック"/>
      <family val="3"/>
      <charset val="128"/>
    </font>
    <font>
      <sz val="11"/>
      <color rgb="FF7030A0"/>
      <name val="ＭＳ Ｐゴシック"/>
      <family val="3"/>
      <charset val="128"/>
    </font>
    <font>
      <b/>
      <sz val="11"/>
      <color indexed="8"/>
      <name val="ＭＳ Ｐゴシック"/>
      <family val="3"/>
      <charset val="128"/>
    </font>
    <font>
      <b/>
      <sz val="15"/>
      <color indexed="56"/>
      <name val="ＭＳ Ｐゴシック"/>
      <family val="3"/>
      <charset val="128"/>
    </font>
    <font>
      <b/>
      <sz val="18"/>
      <color indexed="56"/>
      <name val="ＭＳ Ｐゴシック"/>
      <family val="3"/>
      <charset val="128"/>
    </font>
    <font>
      <b/>
      <sz val="14"/>
      <color indexed="10"/>
      <name val="ＭＳ Ｐゴシック"/>
      <family val="3"/>
      <charset val="128"/>
    </font>
    <font>
      <sz val="14"/>
      <color indexed="10"/>
      <name val="ＭＳ Ｐゴシック"/>
      <family val="3"/>
      <charset val="128"/>
    </font>
    <font>
      <sz val="11"/>
      <color theme="0"/>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sz val="11"/>
      <color rgb="FF000000"/>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1"/>
      <name val="ＭＳ Ｐゴシック"/>
      <family val="2"/>
      <charset val="128"/>
      <scheme val="minor"/>
    </font>
    <font>
      <sz val="11"/>
      <name val="ＭＳ Ｐゴシック"/>
      <family val="3"/>
      <charset val="128"/>
      <scheme val="minor"/>
    </font>
    <font>
      <sz val="11"/>
      <name val="ＭＳ Ｐゴシック"/>
      <family val="2"/>
      <charset val="128"/>
    </font>
    <font>
      <sz val="14"/>
      <color rgb="FFFF0000"/>
      <name val="ＭＳ Ｐゴシック"/>
      <family val="3"/>
      <charset val="128"/>
    </font>
    <font>
      <b/>
      <sz val="14"/>
      <color rgb="FFFF0000"/>
      <name val="ＭＳ Ｐゴシック"/>
      <family val="3"/>
      <charset val="128"/>
    </font>
    <font>
      <b/>
      <sz val="11"/>
      <color rgb="FFFF0000"/>
      <name val="ＭＳ Ｐゴシック"/>
      <family val="3"/>
      <charset val="128"/>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9FFCC"/>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499984740745262"/>
        <bgColor indexed="64"/>
      </patternFill>
    </fill>
  </fills>
  <borders count="1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style="hair">
        <color indexed="64"/>
      </bottom>
      <diagonal style="hair">
        <color indexed="64"/>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s>
  <cellStyleXfs count="6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8" fillId="0" borderId="0"/>
    <xf numFmtId="0" fontId="22" fillId="0" borderId="0">
      <alignment vertical="center"/>
    </xf>
    <xf numFmtId="0" fontId="22" fillId="0" borderId="0"/>
    <xf numFmtId="0" fontId="22" fillId="0" borderId="0"/>
    <xf numFmtId="0" fontId="22" fillId="0" borderId="0"/>
    <xf numFmtId="0" fontId="22" fillId="0" borderId="0"/>
    <xf numFmtId="38" fontId="22" fillId="0" borderId="0" applyFont="0" applyFill="0" applyBorder="0" applyAlignment="0" applyProtection="0">
      <alignment vertical="center"/>
    </xf>
    <xf numFmtId="0" fontId="22" fillId="0" borderId="0">
      <alignment vertical="center"/>
    </xf>
  </cellStyleXfs>
  <cellXfs count="1554">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1" fillId="0" borderId="0" xfId="42" applyFont="1" applyAlignment="1" applyProtection="1">
      <alignment vertical="center"/>
      <protection locked="0"/>
    </xf>
    <xf numFmtId="0" fontId="62" fillId="0" borderId="0" xfId="42" applyFont="1" applyAlignment="1" applyProtection="1">
      <alignment vertical="center"/>
    </xf>
    <xf numFmtId="0" fontId="22" fillId="0" borderId="0" xfId="42" applyProtection="1">
      <alignment vertical="center"/>
      <protection locked="0"/>
    </xf>
    <xf numFmtId="0" fontId="63"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3"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9"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9"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59"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4" fillId="0" borderId="89" xfId="42" applyFont="1" applyBorder="1" applyProtection="1">
      <alignment vertical="center"/>
    </xf>
    <xf numFmtId="0" fontId="74" fillId="0" borderId="85" xfId="42" applyFont="1" applyBorder="1" applyProtection="1">
      <alignment vertical="center"/>
    </xf>
    <xf numFmtId="0" fontId="74" fillId="0" borderId="86" xfId="42" applyFont="1" applyBorder="1" applyProtection="1">
      <alignment vertical="center"/>
    </xf>
    <xf numFmtId="0" fontId="74" fillId="0" borderId="0" xfId="42" applyFont="1" applyProtection="1">
      <alignment vertical="center"/>
    </xf>
    <xf numFmtId="0" fontId="74" fillId="0" borderId="0" xfId="42" applyFont="1" applyBorder="1" applyAlignment="1" applyProtection="1">
      <alignment horizontal="right" vertical="center"/>
    </xf>
    <xf numFmtId="0" fontId="74" fillId="0" borderId="0" xfId="42" applyFont="1" applyBorder="1" applyAlignment="1" applyProtection="1">
      <alignment vertical="center"/>
    </xf>
    <xf numFmtId="0" fontId="74" fillId="0" borderId="21" xfId="42" applyFont="1" applyBorder="1" applyAlignment="1" applyProtection="1">
      <alignment vertical="center"/>
    </xf>
    <xf numFmtId="0" fontId="22" fillId="0" borderId="48" xfId="42" applyBorder="1" applyProtection="1">
      <alignment vertical="center"/>
    </xf>
    <xf numFmtId="0" fontId="74" fillId="0" borderId="10" xfId="42" applyFont="1" applyBorder="1" applyProtection="1">
      <alignment vertical="center"/>
    </xf>
    <xf numFmtId="0" fontId="74" fillId="0" borderId="0" xfId="42" applyFont="1" applyBorder="1" applyProtection="1">
      <alignment vertical="center"/>
    </xf>
    <xf numFmtId="0" fontId="74" fillId="0" borderId="21" xfId="42" applyFont="1" applyBorder="1" applyProtection="1">
      <alignment vertical="center"/>
    </xf>
    <xf numFmtId="0" fontId="74" fillId="0" borderId="18" xfId="42" applyFont="1" applyBorder="1" applyProtection="1">
      <alignment vertical="center"/>
    </xf>
    <xf numFmtId="0" fontId="74" fillId="0" borderId="19" xfId="42" applyFont="1" applyBorder="1" applyProtection="1">
      <alignment vertical="center"/>
    </xf>
    <xf numFmtId="0" fontId="74"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71" xfId="56" applyNumberFormat="1" applyFont="1" applyFill="1" applyBorder="1" applyAlignment="1">
      <alignment horizontal="center" vertical="center"/>
    </xf>
    <xf numFmtId="49" fontId="22" fillId="44" borderId="71" xfId="56" applyNumberFormat="1" applyFont="1" applyFill="1" applyBorder="1" applyAlignment="1">
      <alignment horizontal="center" vertical="center" shrinkToFit="1"/>
    </xf>
    <xf numFmtId="49" fontId="22" fillId="44" borderId="71" xfId="56" applyNumberFormat="1" applyFill="1" applyBorder="1" applyAlignment="1">
      <alignment horizontal="center" vertical="center"/>
    </xf>
    <xf numFmtId="41" fontId="22" fillId="44" borderId="71" xfId="57" applyNumberFormat="1" applyFill="1" applyBorder="1" applyAlignment="1">
      <alignment horizontal="center" vertical="center"/>
    </xf>
    <xf numFmtId="49" fontId="0" fillId="44" borderId="0" xfId="57" applyNumberFormat="1" applyFont="1" applyFill="1" applyBorder="1" applyAlignment="1">
      <alignment horizontal="center" vertical="center"/>
    </xf>
    <xf numFmtId="49" fontId="0" fillId="44" borderId="71" xfId="56" applyNumberFormat="1" applyFont="1" applyFill="1" applyBorder="1" applyAlignment="1">
      <alignment horizontal="center" vertical="center" shrinkToFit="1"/>
    </xf>
    <xf numFmtId="0" fontId="22" fillId="0" borderId="172" xfId="42" applyBorder="1">
      <alignment vertical="center"/>
    </xf>
    <xf numFmtId="0" fontId="80" fillId="0" borderId="172" xfId="59" applyNumberFormat="1" applyFont="1" applyFill="1" applyBorder="1" applyAlignment="1">
      <alignment vertical="center" shrinkToFit="1"/>
    </xf>
    <xf numFmtId="0" fontId="22" fillId="0" borderId="0" xfId="42" applyBorder="1">
      <alignment vertical="center"/>
    </xf>
    <xf numFmtId="0" fontId="22" fillId="0" borderId="0" xfId="42">
      <alignment vertical="center"/>
    </xf>
    <xf numFmtId="49" fontId="22" fillId="0" borderId="172" xfId="60" applyNumberFormat="1" applyFont="1" applyFill="1" applyBorder="1" applyAlignment="1">
      <alignment vertical="center"/>
    </xf>
    <xf numFmtId="49" fontId="22" fillId="0" borderId="172" xfId="61" applyNumberFormat="1" applyFont="1" applyFill="1" applyBorder="1" applyAlignment="1">
      <alignment horizontal="center" vertical="center"/>
    </xf>
    <xf numFmtId="0" fontId="22" fillId="0" borderId="172" xfId="42" applyFill="1" applyBorder="1">
      <alignment vertical="center"/>
    </xf>
    <xf numFmtId="0" fontId="0" fillId="0" borderId="172" xfId="60" applyFont="1" applyFill="1" applyBorder="1" applyAlignment="1">
      <alignment vertical="center" shrinkToFit="1"/>
    </xf>
    <xf numFmtId="49" fontId="22" fillId="0" borderId="172" xfId="61" applyNumberFormat="1" applyFont="1" applyFill="1" applyBorder="1" applyAlignment="1">
      <alignment vertical="center"/>
    </xf>
    <xf numFmtId="0" fontId="22" fillId="0" borderId="172" xfId="60" applyFont="1" applyFill="1" applyBorder="1" applyAlignment="1">
      <alignment vertical="center"/>
    </xf>
    <xf numFmtId="0" fontId="22" fillId="0" borderId="172" xfId="61" applyFont="1" applyFill="1" applyBorder="1" applyAlignment="1">
      <alignment vertical="center"/>
    </xf>
    <xf numFmtId="49" fontId="0" fillId="0" borderId="172" xfId="61" applyNumberFormat="1" applyFont="1" applyFill="1" applyBorder="1" applyAlignment="1">
      <alignment vertical="center"/>
    </xf>
    <xf numFmtId="49" fontId="0" fillId="0" borderId="172" xfId="59" applyNumberFormat="1" applyFont="1" applyFill="1" applyBorder="1" applyAlignment="1">
      <alignment vertical="center"/>
    </xf>
    <xf numFmtId="49" fontId="22" fillId="0" borderId="172" xfId="59" applyNumberFormat="1" applyFont="1" applyFill="1" applyBorder="1" applyAlignment="1">
      <alignment vertical="center"/>
    </xf>
    <xf numFmtId="0" fontId="22" fillId="0" borderId="172" xfId="60" applyFont="1" applyFill="1" applyBorder="1" applyAlignment="1">
      <alignment vertical="center" shrinkToFit="1"/>
    </xf>
    <xf numFmtId="181" fontId="59" fillId="0" borderId="172" xfId="62" applyNumberFormat="1" applyFont="1" applyFill="1" applyBorder="1" applyAlignment="1">
      <alignment horizontal="left" vertical="center"/>
    </xf>
    <xf numFmtId="181" fontId="0" fillId="0" borderId="172" xfId="62" applyNumberFormat="1" applyFont="1" applyFill="1" applyBorder="1" applyAlignment="1">
      <alignment horizontal="left" vertical="center" shrinkToFit="1"/>
    </xf>
    <xf numFmtId="49" fontId="22" fillId="45" borderId="172" xfId="60" applyNumberFormat="1" applyFont="1" applyFill="1" applyBorder="1" applyAlignment="1">
      <alignment vertical="center"/>
    </xf>
    <xf numFmtId="181" fontId="22" fillId="45" borderId="172" xfId="62" applyNumberFormat="1" applyFont="1" applyFill="1" applyBorder="1" applyAlignment="1">
      <alignment horizontal="left" vertical="center" shrinkToFit="1"/>
    </xf>
    <xf numFmtId="49" fontId="22" fillId="45" borderId="172" xfId="61" applyNumberFormat="1" applyFont="1" applyFill="1" applyBorder="1" applyAlignment="1">
      <alignment horizontal="center" vertical="center"/>
    </xf>
    <xf numFmtId="0" fontId="22" fillId="45" borderId="172" xfId="60" applyFont="1" applyFill="1" applyBorder="1" applyAlignment="1">
      <alignment vertical="center" shrinkToFit="1"/>
    </xf>
    <xf numFmtId="0" fontId="22" fillId="45" borderId="172" xfId="60" applyFont="1" applyFill="1" applyBorder="1" applyAlignment="1">
      <alignment vertical="center"/>
    </xf>
    <xf numFmtId="0" fontId="22" fillId="45" borderId="172" xfId="61" applyFont="1" applyFill="1" applyBorder="1" applyAlignment="1">
      <alignment vertical="center"/>
    </xf>
    <xf numFmtId="49" fontId="22" fillId="45" borderId="172" xfId="61" applyNumberFormat="1" applyFont="1" applyFill="1" applyBorder="1" applyAlignment="1">
      <alignment vertical="center"/>
    </xf>
    <xf numFmtId="49" fontId="22" fillId="45" borderId="172" xfId="59" applyNumberFormat="1" applyFont="1" applyFill="1" applyBorder="1" applyAlignment="1">
      <alignment vertical="center"/>
    </xf>
    <xf numFmtId="0" fontId="22" fillId="45" borderId="92" xfId="62" applyFont="1" applyFill="1" applyBorder="1"/>
    <xf numFmtId="0" fontId="22" fillId="45" borderId="0" xfId="62" applyFont="1" applyFill="1"/>
    <xf numFmtId="0" fontId="0" fillId="0" borderId="172" xfId="60" applyFont="1" applyFill="1" applyBorder="1" applyAlignment="1">
      <alignment vertical="center"/>
    </xf>
    <xf numFmtId="0" fontId="22" fillId="0" borderId="92" xfId="62" applyFont="1" applyFill="1" applyBorder="1"/>
    <xf numFmtId="0" fontId="22" fillId="0" borderId="0" xfId="62" applyFont="1" applyFill="1"/>
    <xf numFmtId="181" fontId="22" fillId="0" borderId="172" xfId="62" applyNumberFormat="1" applyFont="1" applyFill="1" applyBorder="1" applyAlignment="1">
      <alignment horizontal="left" vertical="center" shrinkToFit="1"/>
    </xf>
    <xf numFmtId="0" fontId="22" fillId="0" borderId="172" xfId="62" applyFill="1" applyBorder="1"/>
    <xf numFmtId="0" fontId="22" fillId="0" borderId="173" xfId="62" applyFill="1" applyBorder="1"/>
    <xf numFmtId="0" fontId="22" fillId="0" borderId="63" xfId="62" applyFont="1" applyFill="1" applyBorder="1"/>
    <xf numFmtId="49" fontId="22" fillId="46" borderId="172" xfId="60" applyNumberFormat="1" applyFont="1" applyFill="1" applyBorder="1" applyAlignment="1">
      <alignment vertical="center"/>
    </xf>
    <xf numFmtId="49" fontId="22" fillId="46" borderId="172" xfId="61" applyNumberFormat="1" applyFont="1" applyFill="1" applyBorder="1" applyAlignment="1">
      <alignment horizontal="center" vertical="center"/>
    </xf>
    <xf numFmtId="0" fontId="22" fillId="46" borderId="172" xfId="60" applyFont="1" applyFill="1" applyBorder="1" applyAlignment="1">
      <alignment vertical="center" shrinkToFit="1"/>
    </xf>
    <xf numFmtId="0" fontId="22" fillId="46" borderId="172" xfId="60" applyFont="1" applyFill="1" applyBorder="1" applyAlignment="1">
      <alignment vertical="center"/>
    </xf>
    <xf numFmtId="49" fontId="22" fillId="46" borderId="172" xfId="59" applyNumberFormat="1" applyFont="1" applyFill="1" applyBorder="1" applyAlignment="1">
      <alignment vertical="center"/>
    </xf>
    <xf numFmtId="0" fontId="22" fillId="46" borderId="63" xfId="62" applyFill="1" applyBorder="1"/>
    <xf numFmtId="0" fontId="22" fillId="46" borderId="63" xfId="62" applyFont="1" applyFill="1" applyBorder="1"/>
    <xf numFmtId="49" fontId="0" fillId="0" borderId="172" xfId="61" applyNumberFormat="1" applyFont="1" applyFill="1" applyBorder="1" applyAlignment="1">
      <alignment horizontal="center" vertical="center"/>
    </xf>
    <xf numFmtId="49" fontId="22" fillId="47" borderId="172" xfId="60" applyNumberFormat="1" applyFont="1" applyFill="1" applyBorder="1" applyAlignment="1">
      <alignment vertical="center"/>
    </xf>
    <xf numFmtId="49" fontId="22" fillId="47" borderId="172" xfId="61" applyNumberFormat="1" applyFont="1" applyFill="1" applyBorder="1" applyAlignment="1">
      <alignment horizontal="center" vertical="center"/>
    </xf>
    <xf numFmtId="0" fontId="22" fillId="47" borderId="172" xfId="60" applyFont="1" applyFill="1" applyBorder="1" applyAlignment="1">
      <alignment vertical="center" shrinkToFit="1"/>
    </xf>
    <xf numFmtId="0" fontId="22" fillId="47" borderId="172" xfId="60" applyFont="1" applyFill="1" applyBorder="1" applyAlignment="1">
      <alignment vertical="center"/>
    </xf>
    <xf numFmtId="0" fontId="22" fillId="47" borderId="172" xfId="61" applyFont="1" applyFill="1" applyBorder="1" applyAlignment="1">
      <alignment vertical="center"/>
    </xf>
    <xf numFmtId="0" fontId="79" fillId="46" borderId="172" xfId="59" applyNumberFormat="1" applyFont="1" applyFill="1" applyBorder="1" applyAlignment="1">
      <alignment vertical="center"/>
    </xf>
    <xf numFmtId="0" fontId="38" fillId="0" borderId="172" xfId="61" applyFont="1" applyFill="1" applyBorder="1" applyAlignment="1">
      <alignment vertical="center"/>
    </xf>
    <xf numFmtId="49" fontId="79" fillId="46" borderId="172" xfId="59" applyNumberFormat="1" applyFont="1" applyFill="1" applyBorder="1" applyAlignment="1">
      <alignment vertical="center"/>
    </xf>
    <xf numFmtId="49" fontId="79" fillId="46" borderId="172" xfId="59" applyNumberFormat="1" applyFont="1" applyFill="1" applyBorder="1" applyAlignment="1">
      <alignment vertical="center" shrinkToFit="1"/>
    </xf>
    <xf numFmtId="49" fontId="80" fillId="46" borderId="172" xfId="59" applyNumberFormat="1" applyFont="1" applyFill="1" applyBorder="1" applyAlignment="1">
      <alignment vertical="center" shrinkToFit="1"/>
    </xf>
    <xf numFmtId="0" fontId="79" fillId="46" borderId="172" xfId="59" applyNumberFormat="1" applyFont="1" applyFill="1" applyBorder="1" applyAlignment="1">
      <alignment horizontal="center" vertical="center"/>
    </xf>
    <xf numFmtId="0" fontId="80"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xf>
    <xf numFmtId="49" fontId="82" fillId="46" borderId="172" xfId="59" applyNumberFormat="1" applyFont="1" applyFill="1" applyBorder="1" applyAlignment="1">
      <alignment horizontal="center" vertical="center"/>
    </xf>
    <xf numFmtId="49" fontId="59" fillId="0" borderId="172" xfId="59" applyNumberFormat="1" applyFont="1" applyFill="1" applyBorder="1" applyAlignment="1">
      <alignment vertical="center"/>
    </xf>
    <xf numFmtId="49" fontId="22" fillId="0" borderId="172" xfId="59" applyNumberFormat="1" applyFont="1" applyFill="1" applyBorder="1" applyAlignment="1">
      <alignment vertical="center" shrinkToFit="1"/>
    </xf>
    <xf numFmtId="0" fontId="22" fillId="0" borderId="172" xfId="59" applyNumberFormat="1" applyFont="1" applyFill="1" applyBorder="1" applyAlignment="1">
      <alignment vertical="center"/>
    </xf>
    <xf numFmtId="0" fontId="22" fillId="0" borderId="172" xfId="59" applyNumberFormat="1" applyFont="1" applyFill="1" applyBorder="1" applyAlignment="1">
      <alignment vertical="center" shrinkToFit="1"/>
    </xf>
    <xf numFmtId="49" fontId="59" fillId="46" borderId="172" xfId="59" applyNumberFormat="1" applyFont="1" applyFill="1" applyBorder="1" applyAlignment="1">
      <alignment vertical="center"/>
    </xf>
    <xf numFmtId="49" fontId="22" fillId="46" borderId="172" xfId="61" applyNumberFormat="1" applyFont="1" applyFill="1" applyBorder="1" applyAlignment="1">
      <alignment vertical="center"/>
    </xf>
    <xf numFmtId="49" fontId="22" fillId="0" borderId="173" xfId="60" applyNumberFormat="1" applyFont="1" applyFill="1" applyBorder="1" applyAlignment="1">
      <alignment vertical="center"/>
    </xf>
    <xf numFmtId="49" fontId="22" fillId="0" borderId="92" xfId="60" applyNumberFormat="1" applyFont="1" applyFill="1" applyBorder="1" applyAlignment="1">
      <alignment vertical="center"/>
    </xf>
    <xf numFmtId="49" fontId="22" fillId="48" borderId="172" xfId="59" applyNumberFormat="1" applyFont="1" applyFill="1" applyBorder="1" applyAlignment="1">
      <alignment vertical="center"/>
    </xf>
    <xf numFmtId="49" fontId="22" fillId="48" borderId="172" xfId="61" applyNumberFormat="1" applyFont="1" applyFill="1" applyBorder="1" applyAlignment="1">
      <alignment horizontal="center" vertical="center"/>
    </xf>
    <xf numFmtId="49" fontId="22" fillId="48" borderId="172" xfId="61" applyNumberFormat="1" applyFont="1" applyFill="1" applyBorder="1" applyAlignment="1">
      <alignment vertical="center"/>
    </xf>
    <xf numFmtId="0" fontId="22" fillId="48" borderId="172" xfId="61" applyFont="1" applyFill="1" applyBorder="1" applyAlignment="1">
      <alignment vertical="center"/>
    </xf>
    <xf numFmtId="0" fontId="22" fillId="48" borderId="172" xfId="60" applyFont="1" applyFill="1" applyBorder="1" applyAlignment="1">
      <alignment vertical="center"/>
    </xf>
    <xf numFmtId="49" fontId="59" fillId="0" borderId="172" xfId="59" applyNumberFormat="1" applyFont="1" applyFill="1" applyBorder="1" applyAlignment="1">
      <alignment vertical="center" wrapText="1"/>
    </xf>
    <xf numFmtId="49" fontId="22" fillId="48" borderId="172" xfId="60" applyNumberFormat="1" applyFont="1" applyFill="1" applyBorder="1" applyAlignment="1">
      <alignment vertical="center"/>
    </xf>
    <xf numFmtId="0" fontId="22" fillId="48" borderId="172" xfId="60" applyFont="1" applyFill="1" applyBorder="1" applyAlignment="1">
      <alignment vertical="center" shrinkToFit="1"/>
    </xf>
    <xf numFmtId="49" fontId="79" fillId="0" borderId="172" xfId="59" applyNumberFormat="1" applyFont="1" applyFill="1" applyBorder="1" applyAlignment="1">
      <alignment vertical="center"/>
    </xf>
    <xf numFmtId="0" fontId="79" fillId="0" borderId="172" xfId="59" applyNumberFormat="1" applyFont="1" applyFill="1" applyBorder="1" applyAlignment="1">
      <alignment vertical="center"/>
    </xf>
    <xf numFmtId="49" fontId="79" fillId="0" borderId="172" xfId="59" applyNumberFormat="1" applyFont="1" applyFill="1" applyBorder="1" applyAlignment="1">
      <alignment vertical="center" shrinkToFit="1"/>
    </xf>
    <xf numFmtId="49" fontId="80" fillId="0" borderId="172" xfId="59" applyNumberFormat="1" applyFont="1" applyFill="1" applyBorder="1" applyAlignment="1">
      <alignment vertical="center" shrinkToFit="1"/>
    </xf>
    <xf numFmtId="0" fontId="79" fillId="0" borderId="172" xfId="59" applyNumberFormat="1" applyFont="1" applyFill="1" applyBorder="1" applyAlignment="1">
      <alignment horizontal="center" vertical="center"/>
    </xf>
    <xf numFmtId="49" fontId="80" fillId="46" borderId="172" xfId="59" applyNumberFormat="1" applyFont="1" applyFill="1" applyBorder="1" applyAlignment="1">
      <alignment vertical="center"/>
    </xf>
    <xf numFmtId="49" fontId="22" fillId="46" borderId="172" xfId="59" applyNumberFormat="1" applyFont="1" applyFill="1" applyBorder="1" applyAlignment="1">
      <alignment vertical="center" shrinkToFit="1"/>
    </xf>
    <xf numFmtId="49" fontId="22" fillId="47" borderId="172" xfId="59" applyNumberFormat="1" applyFont="1" applyFill="1" applyBorder="1" applyAlignment="1">
      <alignment vertical="center" shrinkToFit="1"/>
    </xf>
    <xf numFmtId="49" fontId="22" fillId="0" borderId="173" xfId="60" applyNumberFormat="1" applyFont="1" applyFill="1" applyBorder="1" applyAlignment="1">
      <alignment horizontal="center" vertical="center"/>
    </xf>
    <xf numFmtId="49" fontId="22" fillId="49" borderId="172" xfId="60" applyNumberFormat="1" applyFont="1" applyFill="1" applyBorder="1" applyAlignment="1">
      <alignment vertical="center"/>
    </xf>
    <xf numFmtId="49" fontId="22" fillId="49" borderId="172" xfId="61" applyNumberFormat="1" applyFont="1" applyFill="1" applyBorder="1" applyAlignment="1">
      <alignment horizontal="center" vertical="center"/>
    </xf>
    <xf numFmtId="0" fontId="22" fillId="49" borderId="172" xfId="60" applyFont="1" applyFill="1" applyBorder="1" applyAlignment="1">
      <alignment vertical="center" shrinkToFit="1"/>
    </xf>
    <xf numFmtId="49" fontId="22" fillId="49" borderId="172" xfId="61" applyNumberFormat="1" applyFont="1" applyFill="1" applyBorder="1" applyAlignment="1">
      <alignment vertical="center"/>
    </xf>
    <xf numFmtId="0" fontId="22" fillId="49" borderId="172" xfId="61" applyFont="1" applyFill="1" applyBorder="1" applyAlignment="1">
      <alignment vertical="center"/>
    </xf>
    <xf numFmtId="0" fontId="38" fillId="49" borderId="172" xfId="61" applyFont="1" applyFill="1" applyBorder="1" applyAlignment="1">
      <alignment vertical="center"/>
    </xf>
    <xf numFmtId="0" fontId="22" fillId="49" borderId="92" xfId="62" applyFont="1" applyFill="1" applyBorder="1"/>
    <xf numFmtId="0" fontId="22" fillId="49" borderId="0" xfId="62" applyFont="1" applyFill="1"/>
    <xf numFmtId="0" fontId="22" fillId="49" borderId="172" xfId="60" applyFont="1" applyFill="1" applyBorder="1" applyAlignment="1">
      <alignment vertical="center"/>
    </xf>
    <xf numFmtId="0" fontId="87" fillId="46" borderId="172" xfId="59" applyNumberFormat="1" applyFont="1" applyFill="1" applyBorder="1" applyAlignment="1">
      <alignment vertical="center"/>
    </xf>
    <xf numFmtId="49" fontId="87"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wrapText="1" shrinkToFit="1"/>
    </xf>
    <xf numFmtId="49" fontId="87" fillId="46" borderId="172" xfId="59" applyNumberFormat="1" applyFont="1" applyFill="1" applyBorder="1" applyAlignment="1">
      <alignment vertical="center"/>
    </xf>
    <xf numFmtId="0" fontId="87" fillId="46" borderId="172" xfId="59" applyNumberFormat="1" applyFont="1" applyFill="1" applyBorder="1" applyAlignment="1">
      <alignment horizontal="center" vertical="center"/>
    </xf>
    <xf numFmtId="0" fontId="82" fillId="46" borderId="172" xfId="59" applyNumberFormat="1" applyFont="1" applyFill="1" applyBorder="1" applyAlignment="1">
      <alignment vertical="center" shrinkToFit="1"/>
    </xf>
    <xf numFmtId="0" fontId="87" fillId="0" borderId="172" xfId="59" applyNumberFormat="1" applyFont="1" applyFill="1" applyBorder="1" applyAlignment="1">
      <alignment vertical="center"/>
    </xf>
    <xf numFmtId="49" fontId="87" fillId="0" borderId="172" xfId="59" applyNumberFormat="1" applyFont="1" applyFill="1" applyBorder="1" applyAlignment="1">
      <alignment vertical="center" shrinkToFit="1"/>
    </xf>
    <xf numFmtId="49" fontId="87" fillId="0" borderId="172" xfId="59" applyNumberFormat="1" applyFont="1" applyFill="1" applyBorder="1" applyAlignment="1">
      <alignment vertical="center"/>
    </xf>
    <xf numFmtId="0" fontId="87" fillId="0" borderId="172" xfId="59" applyNumberFormat="1" applyFont="1" applyFill="1" applyBorder="1" applyAlignment="1">
      <alignment horizontal="center" vertical="center"/>
    </xf>
    <xf numFmtId="0" fontId="82" fillId="0" borderId="172" xfId="59" applyNumberFormat="1" applyFont="1" applyFill="1" applyBorder="1" applyAlignment="1">
      <alignment vertical="center" shrinkToFit="1"/>
    </xf>
    <xf numFmtId="49" fontId="22" fillId="0" borderId="172" xfId="62" applyNumberFormat="1" applyFont="1" applyFill="1" applyBorder="1" applyAlignment="1">
      <alignment horizontal="center" vertical="center"/>
    </xf>
    <xf numFmtId="49" fontId="22" fillId="0" borderId="172" xfId="62" applyNumberFormat="1" applyFont="1" applyFill="1" applyBorder="1" applyAlignment="1">
      <alignment horizontal="center"/>
    </xf>
    <xf numFmtId="49" fontId="22" fillId="48" borderId="172" xfId="62" applyNumberFormat="1" applyFont="1" applyFill="1" applyBorder="1" applyAlignment="1">
      <alignment horizontal="center" vertical="center"/>
    </xf>
    <xf numFmtId="49" fontId="22" fillId="48" borderId="172" xfId="62" applyNumberFormat="1" applyFont="1" applyFill="1" applyBorder="1" applyAlignment="1">
      <alignment horizontal="center"/>
    </xf>
    <xf numFmtId="49" fontId="22" fillId="48" borderId="172" xfId="60" applyNumberFormat="1" applyFont="1" applyFill="1" applyBorder="1" applyAlignment="1">
      <alignment horizontal="left" vertical="center"/>
    </xf>
    <xf numFmtId="49" fontId="22" fillId="0" borderId="172" xfId="60" applyNumberFormat="1" applyFont="1" applyFill="1" applyBorder="1" applyAlignment="1">
      <alignment horizontal="left" vertical="center"/>
    </xf>
    <xf numFmtId="0" fontId="22" fillId="48" borderId="172" xfId="59" applyNumberFormat="1" applyFont="1" applyFill="1" applyBorder="1" applyAlignment="1">
      <alignment vertical="center" shrinkToFit="1"/>
    </xf>
    <xf numFmtId="0" fontId="79" fillId="50" borderId="172" xfId="61" applyFont="1" applyFill="1" applyBorder="1" applyAlignment="1">
      <alignment vertical="center"/>
    </xf>
    <xf numFmtId="0" fontId="80" fillId="46" borderId="172" xfId="60" applyFont="1" applyFill="1" applyBorder="1" applyAlignment="1">
      <alignment vertical="center"/>
    </xf>
    <xf numFmtId="0" fontId="79" fillId="46" borderId="172" xfId="61" applyFont="1" applyFill="1" applyBorder="1" applyAlignment="1">
      <alignment vertical="center" shrinkToFit="1"/>
    </xf>
    <xf numFmtId="0" fontId="80" fillId="46" borderId="172" xfId="61" applyFont="1" applyFill="1" applyBorder="1" applyAlignment="1">
      <alignment vertical="center" shrinkToFit="1"/>
    </xf>
    <xf numFmtId="0" fontId="79" fillId="46" borderId="172" xfId="61" applyFont="1" applyFill="1" applyBorder="1" applyAlignment="1">
      <alignment vertical="center"/>
    </xf>
    <xf numFmtId="0" fontId="79" fillId="46" borderId="172" xfId="61" applyFont="1" applyFill="1" applyBorder="1" applyAlignment="1">
      <alignment horizontal="center" vertical="center"/>
    </xf>
    <xf numFmtId="49" fontId="82" fillId="0" borderId="172" xfId="59" applyNumberFormat="1" applyFont="1" applyFill="1" applyBorder="1" applyAlignment="1">
      <alignment vertical="center"/>
    </xf>
    <xf numFmtId="49" fontId="82" fillId="0" borderId="172" xfId="59" applyNumberFormat="1" applyFont="1" applyFill="1" applyBorder="1" applyAlignment="1">
      <alignment horizontal="center" vertical="center"/>
    </xf>
    <xf numFmtId="0" fontId="22" fillId="50" borderId="172" xfId="60" applyFont="1" applyFill="1" applyBorder="1" applyAlignment="1">
      <alignment vertical="center"/>
    </xf>
    <xf numFmtId="49" fontId="22" fillId="50" borderId="172" xfId="63" applyNumberFormat="1" applyFont="1" applyFill="1" applyBorder="1" applyAlignment="1" applyProtection="1">
      <alignment vertical="center" shrinkToFit="1"/>
      <protection locked="0"/>
    </xf>
    <xf numFmtId="49" fontId="22" fillId="50" borderId="172" xfId="60" applyNumberFormat="1" applyFont="1" applyFill="1" applyBorder="1" applyAlignment="1">
      <alignment vertical="center"/>
    </xf>
    <xf numFmtId="49" fontId="22" fillId="50" borderId="172" xfId="60" applyNumberFormat="1" applyFont="1" applyFill="1" applyBorder="1" applyAlignment="1">
      <alignment horizontal="center" vertical="center"/>
    </xf>
    <xf numFmtId="0" fontId="22" fillId="50" borderId="172" xfId="60" applyFont="1" applyFill="1" applyBorder="1" applyAlignment="1">
      <alignment horizontal="center" vertical="center"/>
    </xf>
    <xf numFmtId="49" fontId="22" fillId="50" borderId="172" xfId="61" applyNumberFormat="1" applyFont="1" applyFill="1" applyBorder="1" applyAlignment="1">
      <alignment horizontal="center" vertical="center"/>
    </xf>
    <xf numFmtId="0" fontId="22" fillId="50" borderId="172" xfId="60" applyFont="1" applyFill="1" applyBorder="1" applyAlignment="1">
      <alignment vertical="center" shrinkToFit="1"/>
    </xf>
    <xf numFmtId="49" fontId="22" fillId="50" borderId="172" xfId="61" applyNumberFormat="1" applyFont="1" applyFill="1" applyBorder="1" applyAlignment="1">
      <alignment vertical="center"/>
    </xf>
    <xf numFmtId="49" fontId="22" fillId="50" borderId="172" xfId="59" applyNumberFormat="1" applyFont="1" applyFill="1" applyBorder="1" applyAlignment="1">
      <alignment vertical="center"/>
    </xf>
    <xf numFmtId="0" fontId="22" fillId="50" borderId="172" xfId="61" applyFont="1" applyFill="1" applyBorder="1" applyAlignment="1">
      <alignment vertical="center"/>
    </xf>
    <xf numFmtId="49" fontId="59" fillId="0" borderId="172" xfId="63" applyNumberFormat="1" applyFont="1" applyFill="1" applyBorder="1" applyAlignment="1" applyProtection="1">
      <alignment vertical="center"/>
      <protection locked="0"/>
    </xf>
    <xf numFmtId="49" fontId="22" fillId="0" borderId="172" xfId="63" applyNumberFormat="1" applyFont="1" applyFill="1" applyBorder="1" applyAlignment="1" applyProtection="1">
      <alignment vertical="center" shrinkToFit="1"/>
      <protection locked="0"/>
    </xf>
    <xf numFmtId="49" fontId="22" fillId="0" borderId="172" xfId="60" applyNumberFormat="1" applyFont="1" applyFill="1" applyBorder="1" applyAlignment="1">
      <alignment horizontal="center" vertical="center"/>
    </xf>
    <xf numFmtId="0" fontId="22" fillId="0" borderId="172" xfId="60" applyFont="1" applyFill="1" applyBorder="1" applyAlignment="1">
      <alignment horizontal="center" vertical="center"/>
    </xf>
    <xf numFmtId="0" fontId="22" fillId="0" borderId="172" xfId="60" applyFont="1" applyFill="1" applyBorder="1" applyAlignment="1">
      <alignment horizontal="left" vertical="center"/>
    </xf>
    <xf numFmtId="0" fontId="22" fillId="50" borderId="172" xfId="60" applyFont="1" applyFill="1" applyBorder="1" applyAlignment="1">
      <alignment horizontal="left" vertical="center"/>
    </xf>
    <xf numFmtId="0" fontId="22" fillId="51" borderId="172" xfId="60" applyFont="1" applyFill="1" applyBorder="1" applyAlignment="1">
      <alignment vertical="center"/>
    </xf>
    <xf numFmtId="0" fontId="22" fillId="51" borderId="172" xfId="60" applyFont="1" applyFill="1" applyBorder="1" applyAlignment="1">
      <alignment vertical="center" shrinkToFit="1"/>
    </xf>
    <xf numFmtId="49" fontId="22" fillId="51" borderId="172" xfId="60" applyNumberFormat="1" applyFont="1" applyFill="1" applyBorder="1" applyAlignment="1">
      <alignment vertical="center"/>
    </xf>
    <xf numFmtId="0" fontId="22" fillId="51" borderId="172" xfId="60" applyFont="1" applyFill="1" applyBorder="1" applyAlignment="1">
      <alignment horizontal="left" vertical="center"/>
    </xf>
    <xf numFmtId="49" fontId="22" fillId="51" borderId="172" xfId="60" applyNumberFormat="1" applyFont="1" applyFill="1" applyBorder="1" applyAlignment="1">
      <alignment horizontal="center" vertical="center"/>
    </xf>
    <xf numFmtId="0" fontId="22" fillId="51" borderId="172" xfId="61" applyFont="1" applyFill="1" applyBorder="1" applyAlignment="1">
      <alignment horizontal="center" vertical="center"/>
    </xf>
    <xf numFmtId="49" fontId="22" fillId="51" borderId="172" xfId="61" applyNumberFormat="1" applyFont="1" applyFill="1" applyBorder="1" applyAlignment="1">
      <alignment horizontal="center" vertical="center"/>
    </xf>
    <xf numFmtId="0" fontId="22" fillId="51" borderId="172" xfId="61" applyFont="1" applyFill="1" applyBorder="1" applyAlignment="1">
      <alignment vertical="center"/>
    </xf>
    <xf numFmtId="49" fontId="22" fillId="51" borderId="172" xfId="59" applyNumberFormat="1" applyFont="1" applyFill="1" applyBorder="1" applyAlignment="1">
      <alignment vertical="center"/>
    </xf>
    <xf numFmtId="0" fontId="22" fillId="51" borderId="172" xfId="60" applyFont="1" applyFill="1" applyBorder="1" applyAlignment="1">
      <alignment horizontal="center" vertical="center"/>
    </xf>
    <xf numFmtId="49" fontId="22" fillId="51" borderId="172" xfId="61" applyNumberFormat="1" applyFont="1" applyFill="1" applyBorder="1" applyAlignment="1">
      <alignment vertical="center"/>
    </xf>
    <xf numFmtId="14" fontId="22" fillId="51" borderId="172" xfId="60" applyNumberFormat="1" applyFont="1" applyFill="1" applyBorder="1" applyAlignment="1">
      <alignment vertical="center" shrinkToFit="1"/>
    </xf>
    <xf numFmtId="0" fontId="22" fillId="0" borderId="172" xfId="61" applyFont="1" applyFill="1" applyBorder="1" applyAlignment="1">
      <alignment horizontal="center" vertical="center"/>
    </xf>
    <xf numFmtId="49" fontId="22" fillId="51" borderId="172" xfId="59" applyNumberFormat="1" applyFont="1" applyFill="1" applyBorder="1" applyAlignment="1">
      <alignment vertical="center" shrinkToFit="1"/>
    </xf>
    <xf numFmtId="0" fontId="87" fillId="0" borderId="172" xfId="61" applyFont="1" applyFill="1" applyBorder="1" applyAlignment="1">
      <alignment vertical="center"/>
    </xf>
    <xf numFmtId="49" fontId="22" fillId="50" borderId="172" xfId="61" applyNumberFormat="1" applyFont="1" applyFill="1" applyBorder="1" applyAlignment="1">
      <alignment vertical="center" shrinkToFit="1"/>
    </xf>
    <xf numFmtId="49" fontId="82" fillId="50" borderId="172" xfId="59" applyNumberFormat="1" applyFont="1" applyFill="1" applyBorder="1" applyAlignment="1">
      <alignment vertical="center"/>
    </xf>
    <xf numFmtId="0" fontId="79" fillId="0" borderId="172" xfId="61" applyFont="1" applyFill="1" applyBorder="1" applyAlignment="1">
      <alignment vertical="center"/>
    </xf>
    <xf numFmtId="0" fontId="80" fillId="0" borderId="172" xfId="60" applyFont="1" applyFill="1" applyBorder="1" applyAlignment="1">
      <alignment vertical="center"/>
    </xf>
    <xf numFmtId="0" fontId="80" fillId="0" borderId="172" xfId="61" applyFont="1" applyFill="1" applyBorder="1" applyAlignment="1">
      <alignment vertical="center" shrinkToFit="1"/>
    </xf>
    <xf numFmtId="0" fontId="79" fillId="0" borderId="172" xfId="61" applyFont="1" applyFill="1" applyBorder="1" applyAlignment="1">
      <alignment horizontal="center" vertical="center"/>
    </xf>
    <xf numFmtId="49" fontId="22" fillId="50" borderId="172" xfId="63" applyNumberFormat="1" applyFont="1" applyFill="1" applyBorder="1" applyAlignment="1" applyProtection="1">
      <alignment vertical="center"/>
      <protection locked="0"/>
    </xf>
    <xf numFmtId="49" fontId="91" fillId="0" borderId="172" xfId="59" applyNumberFormat="1" applyFont="1" applyFill="1" applyBorder="1" applyAlignment="1">
      <alignment vertical="center"/>
    </xf>
    <xf numFmtId="0" fontId="82" fillId="0" borderId="172" xfId="61" applyFont="1" applyFill="1" applyBorder="1" applyAlignment="1">
      <alignment vertical="center"/>
    </xf>
    <xf numFmtId="0" fontId="82" fillId="0" borderId="172" xfId="60" applyFont="1" applyFill="1" applyBorder="1" applyAlignment="1">
      <alignment vertical="center"/>
    </xf>
    <xf numFmtId="0" fontId="86" fillId="0" borderId="172" xfId="61" applyFont="1" applyFill="1" applyBorder="1" applyAlignment="1">
      <alignment vertical="center" shrinkToFit="1"/>
    </xf>
    <xf numFmtId="0" fontId="82" fillId="0" borderId="172" xfId="61" applyFont="1" applyFill="1" applyBorder="1" applyAlignment="1">
      <alignment vertical="center" wrapText="1"/>
    </xf>
    <xf numFmtId="0" fontId="22" fillId="0" borderId="172" xfId="61" applyFont="1" applyFill="1" applyBorder="1" applyAlignment="1">
      <alignment vertical="center" shrinkToFit="1"/>
    </xf>
    <xf numFmtId="0" fontId="0" fillId="0" borderId="172" xfId="61" applyFont="1" applyFill="1" applyBorder="1" applyAlignment="1">
      <alignment vertical="center"/>
    </xf>
    <xf numFmtId="0" fontId="22" fillId="50" borderId="172" xfId="61" applyFont="1" applyFill="1" applyBorder="1" applyAlignment="1">
      <alignment horizontal="center" vertical="center"/>
    </xf>
    <xf numFmtId="0" fontId="38" fillId="50" borderId="172" xfId="61" applyFont="1" applyFill="1" applyBorder="1" applyAlignment="1">
      <alignment vertical="center"/>
    </xf>
    <xf numFmtId="0" fontId="87" fillId="0" borderId="172" xfId="60" applyFont="1" applyFill="1" applyBorder="1" applyAlignment="1">
      <alignment vertical="center"/>
    </xf>
    <xf numFmtId="0" fontId="22" fillId="50" borderId="172" xfId="61" applyFont="1" applyFill="1" applyBorder="1" applyAlignment="1">
      <alignment vertical="center" shrinkToFit="1"/>
    </xf>
    <xf numFmtId="49" fontId="87" fillId="0" borderId="172" xfId="59" applyNumberFormat="1" applyFont="1" applyFill="1" applyBorder="1" applyAlignment="1">
      <alignment vertical="center" wrapText="1"/>
    </xf>
    <xf numFmtId="49" fontId="22" fillId="50" borderId="172" xfId="59" applyNumberFormat="1" applyFont="1" applyFill="1" applyBorder="1" applyAlignment="1">
      <alignment vertical="center" shrinkToFit="1"/>
    </xf>
    <xf numFmtId="0" fontId="87" fillId="0" borderId="172" xfId="60" applyFont="1" applyFill="1" applyBorder="1" applyAlignment="1">
      <alignment vertical="center" shrinkToFit="1"/>
    </xf>
    <xf numFmtId="49" fontId="87" fillId="0" borderId="172" xfId="59" applyNumberFormat="1" applyFont="1" applyFill="1" applyBorder="1" applyAlignment="1">
      <alignment horizontal="left" vertical="center" shrinkToFit="1"/>
    </xf>
    <xf numFmtId="0" fontId="87" fillId="46" borderId="172" xfId="61" applyFont="1" applyFill="1" applyBorder="1" applyAlignment="1">
      <alignment vertical="center"/>
    </xf>
    <xf numFmtId="0" fontId="82" fillId="46" borderId="172" xfId="60" applyFont="1" applyFill="1" applyBorder="1" applyAlignment="1">
      <alignment vertical="center"/>
    </xf>
    <xf numFmtId="0" fontId="82" fillId="46" borderId="172" xfId="61" applyFont="1" applyFill="1" applyBorder="1" applyAlignment="1">
      <alignment vertical="center" shrinkToFit="1"/>
    </xf>
    <xf numFmtId="0" fontId="82" fillId="46" borderId="172" xfId="61" applyFont="1" applyFill="1" applyBorder="1" applyAlignment="1">
      <alignment vertical="center"/>
    </xf>
    <xf numFmtId="49" fontId="22" fillId="49" borderId="172" xfId="59" applyNumberFormat="1" applyFont="1" applyFill="1" applyBorder="1" applyAlignment="1">
      <alignment vertical="center"/>
    </xf>
    <xf numFmtId="0" fontId="22" fillId="49" borderId="172" xfId="60" applyFont="1" applyFill="1" applyBorder="1" applyAlignment="1">
      <alignment horizontal="center" vertical="center"/>
    </xf>
    <xf numFmtId="49" fontId="82" fillId="0" borderId="172" xfId="59" applyNumberFormat="1" applyFont="1" applyFill="1" applyBorder="1" applyAlignment="1">
      <alignment vertical="center" wrapText="1"/>
    </xf>
    <xf numFmtId="0" fontId="22" fillId="0" borderId="172" xfId="59" applyFont="1" applyFill="1" applyBorder="1" applyAlignment="1">
      <alignment vertical="center"/>
    </xf>
    <xf numFmtId="0" fontId="22" fillId="0" borderId="0" xfId="60" applyFont="1" applyFill="1" applyBorder="1" applyAlignment="1">
      <alignment vertical="center"/>
    </xf>
    <xf numFmtId="0" fontId="79" fillId="0" borderId="172" xfId="60" applyFont="1" applyFill="1" applyBorder="1" applyAlignment="1">
      <alignment vertical="center"/>
    </xf>
    <xf numFmtId="0" fontId="79" fillId="0" borderId="172" xfId="59" applyNumberFormat="1" applyFont="1" applyFill="1" applyBorder="1" applyAlignment="1">
      <alignment vertical="center" shrinkToFit="1"/>
    </xf>
    <xf numFmtId="49" fontId="79" fillId="0" borderId="172" xfId="63" applyNumberFormat="1" applyFont="1" applyFill="1" applyBorder="1" applyAlignment="1" applyProtection="1">
      <alignment vertical="center"/>
      <protection locked="0"/>
    </xf>
    <xf numFmtId="0" fontId="22" fillId="52" borderId="172" xfId="60" applyFont="1" applyFill="1" applyBorder="1" applyAlignment="1">
      <alignment vertical="center"/>
    </xf>
    <xf numFmtId="0" fontId="22" fillId="52" borderId="172" xfId="60" applyFont="1" applyFill="1" applyBorder="1" applyAlignment="1">
      <alignment vertical="center" shrinkToFit="1"/>
    </xf>
    <xf numFmtId="49" fontId="22" fillId="52" borderId="172" xfId="63" applyNumberFormat="1" applyFont="1" applyFill="1" applyBorder="1" applyAlignment="1" applyProtection="1">
      <alignment vertical="center" shrinkToFit="1"/>
      <protection locked="0"/>
    </xf>
    <xf numFmtId="49" fontId="22" fillId="52" borderId="172" xfId="59" applyNumberFormat="1" applyFont="1" applyFill="1" applyBorder="1" applyAlignment="1">
      <alignment vertical="center"/>
    </xf>
    <xf numFmtId="49" fontId="22" fillId="52" borderId="172" xfId="60" applyNumberFormat="1" applyFont="1" applyFill="1" applyBorder="1" applyAlignment="1">
      <alignment vertical="center"/>
    </xf>
    <xf numFmtId="49" fontId="22" fillId="52" borderId="172" xfId="61" applyNumberFormat="1" applyFont="1" applyFill="1" applyBorder="1" applyAlignment="1">
      <alignment horizontal="center" vertical="center"/>
    </xf>
    <xf numFmtId="0" fontId="22" fillId="52" borderId="172" xfId="61" applyFont="1" applyFill="1" applyBorder="1" applyAlignment="1">
      <alignment horizontal="center" vertical="center"/>
    </xf>
    <xf numFmtId="0" fontId="22" fillId="52" borderId="172" xfId="61" applyFont="1" applyFill="1" applyBorder="1" applyAlignment="1">
      <alignment vertical="center"/>
    </xf>
    <xf numFmtId="0" fontId="38" fillId="52" borderId="172" xfId="61" applyFont="1" applyFill="1" applyBorder="1" applyAlignment="1">
      <alignment vertical="center"/>
    </xf>
    <xf numFmtId="49" fontId="82" fillId="0" borderId="172" xfId="63" applyNumberFormat="1" applyFont="1" applyFill="1" applyBorder="1" applyAlignment="1" applyProtection="1">
      <alignment vertical="center" shrinkToFit="1"/>
      <protection locked="0"/>
    </xf>
    <xf numFmtId="49" fontId="82" fillId="0" borderId="172" xfId="63" applyNumberFormat="1" applyFont="1" applyFill="1" applyBorder="1" applyAlignment="1" applyProtection="1">
      <alignment vertical="center"/>
      <protection locked="0"/>
    </xf>
    <xf numFmtId="0" fontId="82" fillId="0" borderId="172" xfId="60" applyFont="1" applyFill="1" applyBorder="1" applyAlignment="1">
      <alignment horizontal="center" vertical="center"/>
    </xf>
    <xf numFmtId="0" fontId="22" fillId="0" borderId="172" xfId="61" applyFont="1" applyFill="1" applyBorder="1" applyAlignment="1">
      <alignment horizontal="left" vertical="center"/>
    </xf>
    <xf numFmtId="0" fontId="22" fillId="0" borderId="173" xfId="61" applyFont="1" applyFill="1" applyBorder="1" applyAlignment="1">
      <alignment horizontal="left" vertical="center"/>
    </xf>
    <xf numFmtId="49" fontId="22" fillId="0" borderId="63" xfId="60" applyNumberFormat="1" applyFont="1" applyFill="1" applyBorder="1" applyAlignment="1">
      <alignment horizontal="center" vertical="center"/>
    </xf>
    <xf numFmtId="0" fontId="22" fillId="0" borderId="92" xfId="60" applyFont="1" applyFill="1" applyBorder="1" applyAlignment="1">
      <alignment horizontal="center" vertical="center"/>
    </xf>
    <xf numFmtId="49" fontId="22" fillId="0" borderId="92" xfId="60" applyNumberFormat="1" applyFont="1" applyFill="1" applyBorder="1" applyAlignment="1">
      <alignment horizontal="center" vertical="center"/>
    </xf>
    <xf numFmtId="49" fontId="0" fillId="0" borderId="172" xfId="59" applyNumberFormat="1" applyFont="1" applyFill="1" applyBorder="1" applyAlignment="1">
      <alignment vertical="center" wrapText="1"/>
    </xf>
    <xf numFmtId="49" fontId="0" fillId="0" borderId="172" xfId="63" applyNumberFormat="1" applyFont="1" applyFill="1" applyBorder="1" applyAlignment="1" applyProtection="1">
      <alignment vertical="center" shrinkToFit="1"/>
      <protection locked="0"/>
    </xf>
    <xf numFmtId="49" fontId="0" fillId="0" borderId="92" xfId="60" applyNumberFormat="1" applyFont="1" applyFill="1" applyBorder="1" applyAlignment="1">
      <alignment horizontal="center" vertical="center"/>
    </xf>
    <xf numFmtId="0" fontId="22" fillId="47" borderId="172" xfId="61" applyFont="1" applyFill="1" applyBorder="1" applyAlignment="1">
      <alignment vertical="center" shrinkToFit="1"/>
    </xf>
    <xf numFmtId="49" fontId="22" fillId="47" borderId="172" xfId="63" applyNumberFormat="1" applyFont="1" applyFill="1" applyBorder="1" applyAlignment="1" applyProtection="1">
      <alignment vertical="center" shrinkToFit="1"/>
      <protection locked="0"/>
    </xf>
    <xf numFmtId="49" fontId="22" fillId="47" borderId="172" xfId="59" applyNumberFormat="1" applyFont="1" applyFill="1" applyBorder="1" applyAlignment="1">
      <alignment vertical="center"/>
    </xf>
    <xf numFmtId="0" fontId="22" fillId="47" borderId="172" xfId="60" applyFont="1" applyFill="1" applyBorder="1" applyAlignment="1">
      <alignment horizontal="left" vertical="center"/>
    </xf>
    <xf numFmtId="49" fontId="22" fillId="47" borderId="172" xfId="61" applyNumberFormat="1" applyFont="1" applyFill="1" applyBorder="1" applyAlignment="1">
      <alignment vertical="center"/>
    </xf>
    <xf numFmtId="49" fontId="22" fillId="47" borderId="173" xfId="60" applyNumberFormat="1" applyFont="1" applyFill="1" applyBorder="1" applyAlignment="1">
      <alignment horizontal="center" vertical="center"/>
    </xf>
    <xf numFmtId="49" fontId="22" fillId="47" borderId="92" xfId="60" applyNumberFormat="1" applyFont="1" applyFill="1" applyBorder="1" applyAlignment="1">
      <alignment horizontal="center" vertical="center"/>
    </xf>
    <xf numFmtId="0" fontId="22" fillId="50" borderId="172" xfId="61" applyFont="1" applyFill="1" applyBorder="1" applyAlignment="1">
      <alignment horizontal="left" vertical="center"/>
    </xf>
    <xf numFmtId="0" fontId="97" fillId="0" borderId="172" xfId="61" applyFont="1" applyFill="1" applyBorder="1" applyAlignment="1">
      <alignment vertical="center"/>
    </xf>
    <xf numFmtId="0" fontId="98" fillId="0" borderId="172" xfId="60" applyFont="1" applyFill="1" applyBorder="1" applyAlignment="1">
      <alignment vertical="center"/>
    </xf>
    <xf numFmtId="0" fontId="97" fillId="0" borderId="172" xfId="61" applyFont="1" applyFill="1" applyBorder="1" applyAlignment="1">
      <alignment vertical="center" shrinkToFit="1"/>
    </xf>
    <xf numFmtId="0" fontId="98" fillId="0" borderId="172" xfId="61" applyFont="1" applyFill="1" applyBorder="1" applyAlignment="1">
      <alignment vertical="center" shrinkToFit="1"/>
    </xf>
    <xf numFmtId="0" fontId="97" fillId="0" borderId="172" xfId="61" applyFont="1" applyFill="1" applyBorder="1" applyAlignment="1">
      <alignment horizontal="center" vertical="center"/>
    </xf>
    <xf numFmtId="0" fontId="98" fillId="0" borderId="172" xfId="59" applyNumberFormat="1" applyFont="1" applyFill="1" applyBorder="1" applyAlignment="1">
      <alignment vertical="center" shrinkToFit="1"/>
    </xf>
    <xf numFmtId="49" fontId="59" fillId="0" borderId="0" xfId="63" applyNumberFormat="1" applyFont="1" applyFill="1" applyBorder="1" applyAlignment="1" applyProtection="1">
      <alignment vertical="center"/>
      <protection locked="0"/>
    </xf>
    <xf numFmtId="0" fontId="22" fillId="0" borderId="0" xfId="60" applyFont="1" applyFill="1" applyBorder="1" applyAlignment="1">
      <alignment vertical="center" shrinkToFit="1"/>
    </xf>
    <xf numFmtId="49" fontId="22" fillId="0" borderId="0" xfId="63" applyNumberFormat="1" applyFont="1" applyFill="1" applyBorder="1" applyAlignment="1" applyProtection="1">
      <alignment vertical="center" shrinkToFit="1"/>
      <protection locked="0"/>
    </xf>
    <xf numFmtId="49" fontId="22" fillId="0" borderId="0" xfId="59" applyNumberFormat="1" applyFont="1" applyFill="1" applyBorder="1" applyAlignment="1">
      <alignment vertical="center"/>
    </xf>
    <xf numFmtId="0" fontId="22" fillId="0" borderId="0" xfId="60" applyFont="1" applyFill="1" applyBorder="1" applyAlignment="1">
      <alignment horizontal="center" vertical="center"/>
    </xf>
    <xf numFmtId="49" fontId="22" fillId="0" borderId="0" xfId="61" applyNumberFormat="1" applyFont="1" applyFill="1" applyBorder="1" applyAlignment="1">
      <alignment horizontal="center" vertical="center"/>
    </xf>
    <xf numFmtId="0" fontId="22" fillId="0" borderId="0" xfId="42" applyFill="1" applyBorder="1">
      <alignment vertical="center"/>
    </xf>
    <xf numFmtId="0" fontId="22" fillId="0" borderId="71" xfId="42" applyFill="1" applyBorder="1">
      <alignment vertical="center"/>
    </xf>
    <xf numFmtId="0" fontId="59" fillId="0" borderId="172" xfId="60" applyFont="1" applyFill="1" applyBorder="1" applyAlignment="1">
      <alignment vertical="center"/>
    </xf>
    <xf numFmtId="0" fontId="79" fillId="53" borderId="49" xfId="61" applyFont="1" applyFill="1" applyBorder="1" applyAlignment="1">
      <alignment vertical="center"/>
    </xf>
    <xf numFmtId="14" fontId="22" fillId="53" borderId="0" xfId="64" applyNumberFormat="1" applyFont="1" applyFill="1" applyBorder="1">
      <alignment vertical="center"/>
    </xf>
    <xf numFmtId="38" fontId="22" fillId="53" borderId="0" xfId="64" applyFont="1" applyFill="1" applyBorder="1">
      <alignment vertical="center"/>
    </xf>
    <xf numFmtId="0" fontId="59" fillId="53" borderId="172" xfId="60" applyFont="1" applyFill="1" applyBorder="1" applyAlignment="1">
      <alignment vertical="center"/>
    </xf>
    <xf numFmtId="0" fontId="22" fillId="0" borderId="71" xfId="42" applyBorder="1">
      <alignment vertical="center"/>
    </xf>
    <xf numFmtId="0" fontId="22" fillId="0" borderId="71" xfId="42" applyBorder="1" applyAlignment="1">
      <alignment horizontal="center" vertical="center"/>
    </xf>
    <xf numFmtId="49" fontId="59" fillId="0" borderId="176" xfId="59" applyNumberFormat="1" applyFont="1" applyFill="1" applyBorder="1" applyAlignment="1">
      <alignment vertical="center"/>
    </xf>
    <xf numFmtId="0" fontId="22" fillId="0" borderId="26" xfId="42" applyBorder="1">
      <alignment vertical="center"/>
    </xf>
    <xf numFmtId="49" fontId="59" fillId="46" borderId="77" xfId="59" applyNumberFormat="1" applyFont="1" applyFill="1" applyBorder="1" applyAlignment="1">
      <alignment vertical="center"/>
    </xf>
    <xf numFmtId="38" fontId="0" fillId="0" borderId="0" xfId="64" applyFont="1" applyFill="1">
      <alignment vertical="center"/>
    </xf>
    <xf numFmtId="0" fontId="59" fillId="41" borderId="177" xfId="42" applyFont="1" applyFill="1" applyBorder="1" applyAlignment="1">
      <alignment horizontal="center" vertical="center"/>
    </xf>
    <xf numFmtId="0" fontId="59" fillId="41" borderId="178" xfId="42" applyFont="1" applyFill="1" applyBorder="1">
      <alignment vertical="center"/>
    </xf>
    <xf numFmtId="0" fontId="59" fillId="41" borderId="178" xfId="42" applyFont="1" applyFill="1" applyBorder="1" applyAlignment="1">
      <alignment horizontal="center" vertical="center"/>
    </xf>
    <xf numFmtId="0" fontId="59" fillId="41" borderId="179" xfId="42" applyFont="1" applyFill="1" applyBorder="1">
      <alignment vertical="center"/>
    </xf>
    <xf numFmtId="0" fontId="59" fillId="41" borderId="71" xfId="42" applyFont="1" applyFill="1" applyBorder="1">
      <alignment vertical="center"/>
    </xf>
    <xf numFmtId="0" fontId="59" fillId="41" borderId="26" xfId="42" applyNumberFormat="1" applyFont="1" applyFill="1" applyBorder="1">
      <alignment vertical="center"/>
    </xf>
    <xf numFmtId="0" fontId="59" fillId="41" borderId="20" xfId="42" applyFont="1" applyFill="1" applyBorder="1">
      <alignment vertical="center"/>
    </xf>
    <xf numFmtId="0" fontId="59" fillId="41" borderId="19" xfId="42" applyFont="1" applyFill="1" applyBorder="1">
      <alignment vertical="center"/>
    </xf>
    <xf numFmtId="0" fontId="59" fillId="41" borderId="19" xfId="42" applyFont="1" applyFill="1" applyBorder="1" applyAlignment="1">
      <alignment horizontal="center" vertical="center"/>
    </xf>
    <xf numFmtId="0" fontId="59" fillId="41" borderId="98" xfId="42" applyFont="1" applyFill="1" applyBorder="1">
      <alignment vertical="center"/>
    </xf>
    <xf numFmtId="0" fontId="59" fillId="40" borderId="71" xfId="42" applyFont="1" applyFill="1" applyBorder="1" applyAlignment="1">
      <alignment horizontal="center" vertical="center"/>
    </xf>
    <xf numFmtId="0" fontId="22" fillId="0" borderId="0" xfId="42" applyBorder="1" applyAlignment="1">
      <alignment horizontal="center" vertical="center"/>
    </xf>
    <xf numFmtId="0" fontId="22" fillId="0" borderId="180" xfId="42" applyBorder="1">
      <alignment vertical="center"/>
    </xf>
    <xf numFmtId="0" fontId="22" fillId="0" borderId="181" xfId="42" applyBorder="1">
      <alignment vertical="center"/>
    </xf>
    <xf numFmtId="0" fontId="22" fillId="0" borderId="72" xfId="42" applyBorder="1">
      <alignment vertical="center"/>
    </xf>
    <xf numFmtId="0" fontId="22" fillId="0" borderId="88"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71" xfId="42" applyBorder="1" applyAlignment="1">
      <alignment vertical="center" wrapText="1"/>
    </xf>
    <xf numFmtId="0" fontId="22" fillId="0" borderId="0" xfId="42" applyBorder="1" applyAlignment="1">
      <alignment vertical="center" wrapText="1"/>
    </xf>
    <xf numFmtId="0" fontId="22" fillId="0" borderId="0" xfId="42" applyFill="1" applyBorder="1" applyAlignment="1">
      <alignment vertical="center"/>
    </xf>
    <xf numFmtId="0" fontId="22" fillId="0" borderId="181" xfId="42" applyFill="1" applyBorder="1">
      <alignment vertical="center"/>
    </xf>
    <xf numFmtId="0" fontId="59" fillId="0" borderId="0" xfId="42" applyFont="1" applyFill="1" applyBorder="1" applyAlignment="1">
      <alignment horizontal="center" vertical="center"/>
    </xf>
    <xf numFmtId="0" fontId="22" fillId="0" borderId="181"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72" xfId="42" applyFont="1" applyBorder="1" applyAlignment="1">
      <alignment vertical="center"/>
    </xf>
    <xf numFmtId="0" fontId="22" fillId="0" borderId="180" xfId="42" applyFill="1" applyBorder="1">
      <alignment vertical="center"/>
    </xf>
    <xf numFmtId="0" fontId="22" fillId="0" borderId="181"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72" xfId="42" applyFill="1" applyBorder="1" applyAlignment="1">
      <alignment vertical="center" wrapText="1"/>
    </xf>
    <xf numFmtId="0" fontId="22" fillId="0" borderId="172" xfId="42" applyBorder="1" applyAlignment="1">
      <alignment vertical="center" wrapText="1"/>
    </xf>
    <xf numFmtId="0" fontId="22" fillId="0" borderId="180" xfId="42" applyBorder="1" applyAlignment="1">
      <alignment vertical="center" wrapText="1"/>
    </xf>
    <xf numFmtId="0" fontId="22" fillId="0" borderId="182" xfId="42" applyBorder="1">
      <alignment vertical="center"/>
    </xf>
    <xf numFmtId="0" fontId="22" fillId="0" borderId="183" xfId="42" applyBorder="1">
      <alignment vertical="center"/>
    </xf>
    <xf numFmtId="0" fontId="22" fillId="0" borderId="184" xfId="42" applyBorder="1">
      <alignment vertical="center"/>
    </xf>
    <xf numFmtId="0" fontId="59" fillId="0" borderId="114" xfId="42" applyFont="1" applyFill="1" applyBorder="1" applyAlignment="1" applyProtection="1"/>
    <xf numFmtId="0" fontId="33" fillId="55" borderId="72" xfId="0" applyFont="1" applyFill="1" applyBorder="1" applyAlignment="1" applyProtection="1">
      <alignment vertical="center"/>
    </xf>
    <xf numFmtId="0" fontId="33" fillId="55" borderId="83" xfId="0" applyFont="1" applyFill="1" applyBorder="1" applyAlignment="1" applyProtection="1">
      <alignment vertical="center"/>
    </xf>
    <xf numFmtId="0" fontId="40" fillId="55" borderId="72" xfId="0" applyFont="1" applyFill="1" applyBorder="1" applyAlignment="1" applyProtection="1">
      <alignment horizontal="left" vertical="center"/>
      <protection locked="0"/>
    </xf>
    <xf numFmtId="0" fontId="33" fillId="55" borderId="72" xfId="0" applyFont="1" applyFill="1" applyBorder="1" applyAlignment="1" applyProtection="1">
      <alignment horizontal="left" vertical="center"/>
    </xf>
    <xf numFmtId="0" fontId="40" fillId="55" borderId="72" xfId="0" applyFont="1" applyFill="1" applyBorder="1" applyAlignment="1" applyProtection="1">
      <alignment horizontal="right" vertical="center"/>
      <protection locked="0"/>
    </xf>
    <xf numFmtId="0" fontId="21" fillId="55" borderId="72" xfId="0" applyFont="1" applyFill="1" applyBorder="1" applyProtection="1">
      <alignment vertical="center"/>
    </xf>
    <xf numFmtId="0" fontId="33" fillId="55" borderId="74" xfId="0" applyFont="1" applyFill="1" applyBorder="1" applyAlignment="1" applyProtection="1">
      <alignment horizontal="right" vertical="center"/>
    </xf>
    <xf numFmtId="0" fontId="21" fillId="55" borderId="19" xfId="0" applyFont="1" applyFill="1" applyBorder="1" applyProtection="1">
      <alignment vertical="center"/>
    </xf>
    <xf numFmtId="0" fontId="33" fillId="55" borderId="42" xfId="0" applyFont="1" applyFill="1" applyBorder="1" applyAlignment="1" applyProtection="1">
      <alignment horizontal="right" vertical="center"/>
    </xf>
    <xf numFmtId="0" fontId="43" fillId="56"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40" borderId="0" xfId="42" applyFont="1" applyFill="1" applyBorder="1" applyAlignment="1">
      <alignment horizontal="center" vertical="center"/>
    </xf>
    <xf numFmtId="0" fontId="59" fillId="41" borderId="14" xfId="42" applyFont="1" applyFill="1" applyBorder="1">
      <alignment vertical="center"/>
    </xf>
    <xf numFmtId="0" fontId="22" fillId="0" borderId="71" xfId="42" applyFont="1" applyBorder="1">
      <alignment vertical="center"/>
    </xf>
    <xf numFmtId="0" fontId="0" fillId="0" borderId="71" xfId="61"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106"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9"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93"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94"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110" fillId="0" borderId="0" xfId="42" applyFont="1" applyAlignment="1">
      <alignment vertical="center"/>
    </xf>
    <xf numFmtId="0" fontId="87" fillId="0" borderId="172" xfId="61" applyFont="1" applyFill="1" applyBorder="1" applyAlignment="1">
      <alignment vertical="center" shrinkToFit="1"/>
    </xf>
    <xf numFmtId="0" fontId="82" fillId="0" borderId="172" xfId="61" applyFont="1" applyFill="1" applyBorder="1" applyAlignment="1">
      <alignment vertical="center" shrinkToFit="1"/>
    </xf>
    <xf numFmtId="49" fontId="82" fillId="46" borderId="172" xfId="59" applyNumberFormat="1" applyFont="1" applyFill="1" applyBorder="1" applyAlignment="1">
      <alignment vertical="center" shrinkToFit="1"/>
    </xf>
    <xf numFmtId="49" fontId="82" fillId="0" borderId="172" xfId="59" applyNumberFormat="1" applyFont="1" applyFill="1" applyBorder="1" applyAlignment="1">
      <alignment vertical="center" shrinkToFit="1"/>
    </xf>
    <xf numFmtId="0" fontId="79" fillId="0" borderId="172" xfId="61" applyFont="1" applyFill="1" applyBorder="1" applyAlignment="1">
      <alignment vertical="center" shrinkToFit="1"/>
    </xf>
    <xf numFmtId="0" fontId="66" fillId="42" borderId="31" xfId="42" applyFont="1" applyFill="1" applyBorder="1" applyAlignment="1" applyProtection="1">
      <alignment vertical="center"/>
      <protection locked="0"/>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0" fontId="67" fillId="0" borderId="114" xfId="0" applyFont="1" applyFill="1" applyBorder="1" applyAlignment="1" applyProtection="1">
      <alignment horizontal="center"/>
    </xf>
    <xf numFmtId="0" fontId="114" fillId="0" borderId="38" xfId="0" applyFont="1" applyFill="1" applyBorder="1" applyAlignment="1" applyProtection="1">
      <alignment horizontal="center" shrinkToFit="1"/>
    </xf>
    <xf numFmtId="179" fontId="53" fillId="42" borderId="30" xfId="42" applyNumberFormat="1" applyFont="1" applyFill="1" applyBorder="1" applyAlignment="1" applyProtection="1">
      <alignment horizontal="center" vertical="center" justifyLastLine="1"/>
      <protection locked="0"/>
    </xf>
    <xf numFmtId="179" fontId="53" fillId="42" borderId="31" xfId="42" applyNumberFormat="1" applyFont="1" applyFill="1" applyBorder="1" applyAlignment="1" applyProtection="1">
      <alignment horizontal="center" vertical="center" justifyLastLine="1"/>
      <protection locked="0"/>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22" fillId="42" borderId="26" xfId="42" applyFont="1" applyFill="1" applyBorder="1" applyAlignment="1" applyProtection="1">
      <alignment horizontal="center" vertical="center" wrapText="1"/>
      <protection locked="0"/>
    </xf>
    <xf numFmtId="0" fontId="22" fillId="42" borderId="72" xfId="42" applyFont="1" applyFill="1" applyBorder="1" applyAlignment="1" applyProtection="1">
      <alignment horizontal="center" vertical="center" wrapText="1"/>
      <protection locked="0"/>
    </xf>
    <xf numFmtId="0" fontId="22" fillId="42" borderId="73" xfId="42" applyFont="1" applyFill="1" applyBorder="1" applyAlignment="1" applyProtection="1">
      <alignment horizontal="center" vertical="center" wrapText="1"/>
      <protection locked="0"/>
    </xf>
    <xf numFmtId="0" fontId="22" fillId="42" borderId="61" xfId="42" applyFill="1" applyBorder="1" applyAlignment="1" applyProtection="1">
      <alignment horizontal="left" vertical="center"/>
      <protection locked="0"/>
    </xf>
    <xf numFmtId="0" fontId="22" fillId="42" borderId="72" xfId="42" applyFill="1" applyBorder="1" applyAlignment="1" applyProtection="1">
      <alignment horizontal="left" vertical="center"/>
      <protection locked="0"/>
    </xf>
    <xf numFmtId="0" fontId="22" fillId="42" borderId="88" xfId="42" applyFill="1" applyBorder="1" applyAlignment="1" applyProtection="1">
      <alignment horizontal="left" vertical="center"/>
      <protection locked="0"/>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52" fillId="38" borderId="58" xfId="42" applyFont="1" applyFill="1" applyBorder="1" applyAlignment="1" applyProtection="1">
      <alignment horizontal="center" vertical="center" wrapText="1"/>
    </xf>
    <xf numFmtId="0" fontId="67" fillId="38" borderId="85" xfId="42" applyFont="1" applyFill="1" applyBorder="1" applyAlignment="1" applyProtection="1">
      <alignment horizontal="center" vertical="center" wrapText="1"/>
    </xf>
    <xf numFmtId="179" fontId="22" fillId="38" borderId="30" xfId="42" applyNumberFormat="1" applyFont="1" applyFill="1" applyBorder="1" applyAlignment="1" applyProtection="1">
      <alignment horizontal="center" vertical="center"/>
      <protection locked="0"/>
    </xf>
    <xf numFmtId="179" fontId="22" fillId="38" borderId="31" xfId="42" applyNumberFormat="1" applyFont="1" applyFill="1" applyBorder="1" applyAlignment="1" applyProtection="1">
      <alignment horizontal="center" vertical="center"/>
      <protection locked="0"/>
    </xf>
    <xf numFmtId="179" fontId="22" fillId="38" borderId="32" xfId="42" applyNumberFormat="1" applyFont="1" applyFill="1" applyBorder="1" applyAlignment="1" applyProtection="1">
      <alignment horizontal="center" vertical="center"/>
      <protection locked="0"/>
    </xf>
    <xf numFmtId="179" fontId="53" fillId="0" borderId="30" xfId="42" applyNumberFormat="1" applyFont="1" applyFill="1" applyBorder="1" applyAlignment="1" applyProtection="1">
      <alignment horizontal="center" vertical="center"/>
      <protection locked="0"/>
    </xf>
    <xf numFmtId="179" fontId="53" fillId="0" borderId="31" xfId="42" applyNumberFormat="1" applyFont="1" applyFill="1" applyBorder="1" applyAlignment="1" applyProtection="1">
      <alignment horizontal="center" vertical="center"/>
      <protection locked="0"/>
    </xf>
    <xf numFmtId="179" fontId="53" fillId="0" borderId="33" xfId="42" applyNumberFormat="1" applyFont="1" applyFill="1" applyBorder="1" applyAlignment="1" applyProtection="1">
      <alignment horizontal="center" vertical="center"/>
      <protection locked="0"/>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88" xfId="42" applyFill="1" applyBorder="1" applyAlignment="1" applyProtection="1">
      <alignment horizontal="center" vertical="center" wrapText="1"/>
    </xf>
    <xf numFmtId="0" fontId="52" fillId="38" borderId="161" xfId="42" applyFont="1" applyFill="1" applyBorder="1" applyAlignment="1" applyProtection="1">
      <alignment horizontal="center" vertical="center" wrapText="1"/>
    </xf>
    <xf numFmtId="0" fontId="52" fillId="38" borderId="59" xfId="42" applyFont="1" applyFill="1" applyBorder="1" applyAlignment="1" applyProtection="1">
      <alignment horizontal="center" vertical="center" wrapText="1"/>
    </xf>
    <xf numFmtId="0" fontId="52" fillId="38" borderId="16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22" fillId="38" borderId="161" xfId="42" applyFill="1" applyBorder="1" applyAlignment="1" applyProtection="1">
      <alignment horizontal="center" vertical="center"/>
    </xf>
    <xf numFmtId="0" fontId="22" fillId="38" borderId="59" xfId="42" applyFill="1" applyBorder="1" applyAlignment="1" applyProtection="1">
      <alignment horizontal="center" vertical="center"/>
    </xf>
    <xf numFmtId="0" fontId="22" fillId="38" borderId="162" xfId="42" applyFill="1" applyBorder="1" applyAlignment="1" applyProtection="1">
      <alignment horizontal="center" vertical="center"/>
    </xf>
    <xf numFmtId="0" fontId="22" fillId="42" borderId="59" xfId="42" applyFill="1" applyBorder="1" applyAlignment="1" applyProtection="1">
      <alignment horizontal="center" vertical="center"/>
      <protection locked="0"/>
    </xf>
    <xf numFmtId="0" fontId="22" fillId="42" borderId="162" xfId="42" applyFill="1" applyBorder="1" applyAlignment="1" applyProtection="1">
      <alignment horizontal="center" vertical="center"/>
      <protection locked="0"/>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0" fontId="22" fillId="42" borderId="161" xfId="42" applyFill="1" applyBorder="1" applyAlignment="1" applyProtection="1">
      <alignment horizontal="center" vertical="center"/>
      <protection locked="0"/>
    </xf>
    <xf numFmtId="0" fontId="22" fillId="38" borderId="89"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58" fillId="42" borderId="89" xfId="42" applyFont="1" applyFill="1" applyBorder="1" applyAlignment="1" applyProtection="1">
      <alignment horizontal="center" vertical="center"/>
      <protection locked="0"/>
    </xf>
    <xf numFmtId="0" fontId="58" fillId="42" borderId="85" xfId="42" applyFont="1" applyFill="1" applyBorder="1" applyAlignment="1" applyProtection="1">
      <alignment horizontal="center" vertical="center"/>
      <protection locked="0"/>
    </xf>
    <xf numFmtId="0" fontId="58" fillId="42" borderId="86" xfId="42" applyFont="1" applyFill="1" applyBorder="1" applyAlignment="1" applyProtection="1">
      <alignment horizontal="center" vertical="center"/>
      <protection locked="0"/>
    </xf>
    <xf numFmtId="0" fontId="22" fillId="42" borderId="26" xfId="42" applyFill="1" applyBorder="1" applyAlignment="1" applyProtection="1">
      <alignment horizontal="center" vertical="center"/>
      <protection locked="0"/>
    </xf>
    <xf numFmtId="0" fontId="22" fillId="42" borderId="72" xfId="42" applyFill="1" applyBorder="1" applyAlignment="1" applyProtection="1">
      <alignment horizontal="center" vertical="center"/>
      <protection locked="0"/>
    </xf>
    <xf numFmtId="0" fontId="22" fillId="42" borderId="74" xfId="42" applyFill="1" applyBorder="1" applyAlignment="1" applyProtection="1">
      <alignment horizontal="center" vertical="center"/>
      <protection locked="0"/>
    </xf>
    <xf numFmtId="0" fontId="22" fillId="42" borderId="161" xfId="42" applyFill="1" applyBorder="1" applyAlignment="1" applyProtection="1">
      <alignment horizontal="center" vertical="center" wrapText="1" shrinkToFit="1"/>
      <protection locked="0"/>
    </xf>
    <xf numFmtId="0" fontId="22" fillId="42" borderId="59" xfId="42" applyFill="1" applyBorder="1" applyAlignment="1" applyProtection="1">
      <alignment horizontal="center" vertical="center" wrapText="1" shrinkToFit="1"/>
      <protection locked="0"/>
    </xf>
    <xf numFmtId="0" fontId="22" fillId="42" borderId="60" xfId="42" applyFill="1" applyBorder="1" applyAlignment="1" applyProtection="1">
      <alignment horizontal="center" vertical="center" wrapText="1" shrinkToFit="1"/>
      <protection locked="0"/>
    </xf>
    <xf numFmtId="179" fontId="53" fillId="42" borderId="32" xfId="42" applyNumberFormat="1" applyFont="1" applyFill="1" applyBorder="1" applyAlignment="1" applyProtection="1">
      <alignment horizontal="center" vertical="center" justifyLastLine="1"/>
      <protection locked="0"/>
    </xf>
    <xf numFmtId="0" fontId="60" fillId="0" borderId="0" xfId="42" applyNumberFormat="1" applyFont="1" applyAlignment="1" applyProtection="1">
      <alignment horizontal="center" vertical="center"/>
    </xf>
    <xf numFmtId="0" fontId="60" fillId="0" borderId="0" xfId="42" applyFont="1" applyAlignment="1" applyProtection="1">
      <alignment horizontal="center" vertical="center"/>
    </xf>
    <xf numFmtId="0" fontId="60" fillId="0" borderId="0" xfId="42" applyFont="1" applyBorder="1" applyAlignment="1" applyProtection="1">
      <alignment horizontal="center" vertical="center"/>
    </xf>
    <xf numFmtId="0" fontId="61"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9" fillId="0" borderId="114" xfId="42" applyFont="1" applyBorder="1" applyAlignment="1" applyProtection="1">
      <alignment horizontal="center" vertical="center" wrapText="1"/>
    </xf>
    <xf numFmtId="0" fontId="59" fillId="0" borderId="114" xfId="42" applyFont="1" applyBorder="1" applyAlignment="1" applyProtection="1">
      <alignment horizontal="center" vertical="center"/>
    </xf>
    <xf numFmtId="0" fontId="59" fillId="0" borderId="115" xfId="42"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65" fillId="42" borderId="118" xfId="42" applyFont="1" applyFill="1" applyBorder="1" applyAlignment="1" applyProtection="1">
      <alignment horizontal="center" vertical="center"/>
      <protection locked="0"/>
    </xf>
    <xf numFmtId="0" fontId="65" fillId="42" borderId="114" xfId="42" applyFont="1" applyFill="1" applyBorder="1" applyAlignment="1" applyProtection="1">
      <alignment horizontal="center" vertical="center"/>
      <protection locked="0"/>
    </xf>
    <xf numFmtId="0" fontId="65" fillId="42" borderId="115" xfId="42" applyFont="1" applyFill="1" applyBorder="1" applyAlignment="1" applyProtection="1">
      <alignment horizontal="center" vertical="center"/>
      <protection locked="0"/>
    </xf>
    <xf numFmtId="0" fontId="22" fillId="38" borderId="119"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59" fillId="0" borderId="0" xfId="42" applyFont="1" applyFill="1" applyBorder="1" applyAlignment="1" applyProtection="1">
      <alignment horizontal="left"/>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0" fontId="73" fillId="42" borderId="54" xfId="42" applyFont="1" applyFill="1" applyBorder="1" applyAlignment="1" applyProtection="1">
      <alignment horizontal="center" vertical="center"/>
      <protection locked="0"/>
    </xf>
    <xf numFmtId="0" fontId="73" fillId="42" borderId="46" xfId="42" applyFont="1" applyFill="1" applyBorder="1" applyAlignment="1" applyProtection="1">
      <alignment horizontal="center" vertical="center"/>
      <protection locked="0"/>
    </xf>
    <xf numFmtId="0" fontId="73" fillId="42" borderId="142" xfId="42" applyFont="1" applyFill="1" applyBorder="1" applyAlignment="1" applyProtection="1">
      <alignment horizontal="center" vertical="center"/>
      <protection locked="0"/>
    </xf>
    <xf numFmtId="0" fontId="73" fillId="42" borderId="10" xfId="42" applyFont="1" applyFill="1" applyBorder="1" applyAlignment="1" applyProtection="1">
      <alignment horizontal="center" vertical="center"/>
      <protection locked="0"/>
    </xf>
    <xf numFmtId="0" fontId="73" fillId="42" borderId="0" xfId="42" applyFont="1" applyFill="1" applyBorder="1" applyAlignment="1" applyProtection="1">
      <alignment horizontal="center" vertical="center"/>
      <protection locked="0"/>
    </xf>
    <xf numFmtId="0" fontId="73" fillId="42" borderId="19" xfId="42" applyFont="1" applyFill="1" applyBorder="1" applyAlignment="1" applyProtection="1">
      <alignment horizontal="center" vertical="center"/>
      <protection locked="0"/>
    </xf>
    <xf numFmtId="0" fontId="73" fillId="42" borderId="20" xfId="42" applyFont="1" applyFill="1" applyBorder="1" applyAlignment="1" applyProtection="1">
      <alignment horizontal="center" vertical="center"/>
      <protection locked="0"/>
    </xf>
    <xf numFmtId="0" fontId="22" fillId="38" borderId="54"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80" fontId="53" fillId="0" borderId="58" xfId="42" applyNumberFormat="1" applyFont="1" applyFill="1" applyBorder="1" applyAlignment="1" applyProtection="1">
      <alignment horizontal="center" vertical="center" shrinkToFit="1"/>
    </xf>
    <xf numFmtId="180" fontId="53" fillId="0" borderId="85" xfId="42" applyNumberFormat="1" applyFont="1" applyFill="1" applyBorder="1" applyAlignment="1" applyProtection="1">
      <alignment horizontal="center" vertical="center" shrinkToFit="1"/>
    </xf>
    <xf numFmtId="180" fontId="53" fillId="0" borderId="86" xfId="42" applyNumberFormat="1" applyFont="1" applyFill="1" applyBorder="1" applyAlignment="1" applyProtection="1">
      <alignment horizontal="center" vertical="center" shrinkToFit="1"/>
    </xf>
    <xf numFmtId="180" fontId="53" fillId="0" borderId="56" xfId="42" applyNumberFormat="1" applyFont="1" applyFill="1" applyBorder="1" applyAlignment="1" applyProtection="1">
      <alignment horizontal="center" vertical="center" shrinkToFit="1"/>
    </xf>
    <xf numFmtId="180" fontId="53" fillId="0" borderId="38" xfId="42" applyNumberFormat="1" applyFont="1" applyFill="1" applyBorder="1" applyAlignment="1" applyProtection="1">
      <alignment horizontal="center" vertical="center" shrinkToFit="1"/>
    </xf>
    <xf numFmtId="180" fontId="53" fillId="0" borderId="39" xfId="42" applyNumberFormat="1" applyFont="1" applyFill="1" applyBorder="1" applyAlignment="1" applyProtection="1">
      <alignment horizontal="center" vertical="center" shrinkToFit="1"/>
    </xf>
    <xf numFmtId="180" fontId="69" fillId="0" borderId="71" xfId="42" applyNumberFormat="1" applyFont="1" applyFill="1" applyBorder="1" applyAlignment="1" applyProtection="1">
      <alignment horizontal="center" vertical="center" shrinkToFit="1"/>
    </xf>
    <xf numFmtId="180"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22" fillId="38" borderId="132" xfId="42" applyFill="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92"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108" fillId="42" borderId="161" xfId="42" applyFont="1" applyFill="1" applyBorder="1" applyAlignment="1" applyProtection="1">
      <alignment horizontal="left" vertical="center"/>
      <protection locked="0"/>
    </xf>
    <xf numFmtId="0" fontId="108" fillId="42" borderId="59" xfId="42" applyFont="1" applyFill="1" applyBorder="1" applyAlignment="1" applyProtection="1">
      <alignment horizontal="left" vertical="center"/>
      <protection locked="0"/>
    </xf>
    <xf numFmtId="0" fontId="108" fillId="42" borderId="60" xfId="42" applyFont="1" applyFill="1" applyBorder="1" applyAlignment="1" applyProtection="1">
      <alignment horizontal="left" vertical="center"/>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38" borderId="58" xfId="42" applyFont="1" applyFill="1" applyBorder="1" applyAlignment="1" applyProtection="1">
      <alignment horizontal="center" vertical="center" wrapText="1"/>
    </xf>
    <xf numFmtId="0" fontId="59" fillId="38" borderId="85" xfId="42" applyFont="1" applyFill="1" applyBorder="1" applyAlignment="1" applyProtection="1">
      <alignment horizontal="center" vertical="center" wrapText="1"/>
    </xf>
    <xf numFmtId="0" fontId="59" fillId="38" borderId="55" xfId="42" applyFont="1" applyFill="1" applyBorder="1" applyAlignment="1" applyProtection="1">
      <alignment horizontal="center" vertical="center" wrapText="1"/>
    </xf>
    <xf numFmtId="0" fontId="59"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88" xfId="42" applyFill="1" applyBorder="1" applyAlignment="1" applyProtection="1">
      <alignment horizontal="center" vertical="center" wrapText="1"/>
    </xf>
    <xf numFmtId="180"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4" fillId="0" borderId="161" xfId="42" applyFont="1" applyBorder="1" applyAlignment="1" applyProtection="1">
      <alignment horizontal="center" vertical="center"/>
    </xf>
    <xf numFmtId="0" fontId="74"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4" fillId="0" borderId="60" xfId="42" applyFont="1" applyBorder="1" applyAlignment="1" applyProtection="1">
      <alignment horizontal="center" vertical="center"/>
    </xf>
    <xf numFmtId="0" fontId="52" fillId="38" borderId="187"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8" fillId="42" borderId="26" xfId="42" quotePrefix="1" applyNumberFormat="1" applyFont="1" applyFill="1" applyBorder="1" applyAlignment="1" applyProtection="1">
      <alignment horizontal="center" vertical="center"/>
      <protection locked="0"/>
    </xf>
    <xf numFmtId="49" fontId="58"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57" fillId="42" borderId="30" xfId="42" applyFont="1" applyFill="1" applyBorder="1" applyAlignment="1" applyProtection="1">
      <alignment horizontal="center" vertical="center" shrinkToFit="1"/>
      <protection locked="0"/>
    </xf>
    <xf numFmtId="0" fontId="57"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91" xfId="42" applyFont="1" applyFill="1" applyBorder="1" applyAlignment="1" applyProtection="1">
      <alignment horizontal="center" vertical="center"/>
    </xf>
    <xf numFmtId="179" fontId="69" fillId="42" borderId="163" xfId="42" applyNumberFormat="1" applyFont="1" applyFill="1" applyBorder="1" applyAlignment="1" applyProtection="1">
      <alignment horizontal="distributed" vertical="center" justifyLastLine="1"/>
      <protection locked="0"/>
    </xf>
    <xf numFmtId="179"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8" fillId="43" borderId="30" xfId="43" applyFont="1" applyFill="1" applyBorder="1" applyAlignment="1" applyProtection="1">
      <alignment horizontal="center" vertical="center"/>
      <protection locked="0"/>
    </xf>
    <xf numFmtId="38" fontId="58" fillId="43" borderId="31" xfId="43" applyFont="1" applyFill="1" applyBorder="1" applyAlignment="1" applyProtection="1">
      <alignment horizontal="center" vertical="center"/>
      <protection locked="0"/>
    </xf>
    <xf numFmtId="38" fontId="58" fillId="43" borderId="19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61" fillId="0" borderId="46" xfId="42" applyFont="1" applyBorder="1" applyAlignment="1" applyProtection="1">
      <alignment horizontal="center" vertical="center"/>
      <protection locked="0"/>
    </xf>
    <xf numFmtId="0" fontId="61" fillId="0" borderId="47" xfId="42" applyFont="1" applyBorder="1" applyAlignment="1" applyProtection="1">
      <alignment horizontal="center" vertical="center"/>
      <protection locked="0"/>
    </xf>
    <xf numFmtId="0" fontId="61" fillId="0" borderId="0" xfId="42" applyFont="1" applyBorder="1" applyAlignment="1" applyProtection="1">
      <alignment horizontal="center" vertical="center"/>
      <protection locked="0"/>
    </xf>
    <xf numFmtId="0" fontId="61" fillId="0" borderId="48" xfId="42" applyFont="1" applyBorder="1" applyAlignment="1" applyProtection="1">
      <alignment horizontal="center" vertical="center"/>
      <protection locked="0"/>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22" fillId="39" borderId="153" xfId="42" applyFill="1" applyBorder="1" applyAlignment="1" applyProtection="1">
      <alignment horizontal="center" vertical="center"/>
    </xf>
    <xf numFmtId="0" fontId="22" fillId="0" borderId="10"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0" borderId="71" xfId="42" applyFill="1" applyBorder="1" applyAlignment="1" applyProtection="1">
      <alignment horizontal="center" vertical="center"/>
    </xf>
    <xf numFmtId="0" fontId="22" fillId="0" borderId="165" xfId="42" applyFill="1" applyBorder="1" applyAlignment="1" applyProtection="1">
      <alignment horizontal="center" vertical="center"/>
    </xf>
    <xf numFmtId="0" fontId="22" fillId="0" borderId="63" xfId="42" applyFill="1" applyBorder="1" applyAlignment="1" applyProtection="1">
      <alignment horizontal="center" vertical="center"/>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54" fillId="38" borderId="187"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8" fillId="43" borderId="26" xfId="43" applyFont="1" applyFill="1" applyBorder="1" applyAlignment="1" applyProtection="1">
      <alignment horizontal="center" vertical="center" shrinkToFit="1"/>
      <protection locked="0"/>
    </xf>
    <xf numFmtId="38" fontId="58" fillId="43" borderId="72" xfId="43" applyFont="1" applyFill="1" applyBorder="1" applyAlignment="1" applyProtection="1">
      <alignment horizontal="center" vertical="center" shrinkToFit="1"/>
      <protection locked="0"/>
    </xf>
    <xf numFmtId="38" fontId="58" fillId="43" borderId="73" xfId="43" applyFont="1" applyFill="1" applyBorder="1" applyAlignment="1" applyProtection="1">
      <alignment horizontal="center" vertical="center" shrinkToFit="1"/>
      <protection locked="0"/>
    </xf>
    <xf numFmtId="38" fontId="74" fillId="42" borderId="61" xfId="43" applyFont="1" applyFill="1" applyBorder="1" applyAlignment="1" applyProtection="1">
      <alignment horizontal="left" vertical="center" shrinkToFit="1"/>
      <protection locked="0"/>
    </xf>
    <xf numFmtId="38" fontId="74" fillId="42" borderId="72" xfId="43" applyFont="1" applyFill="1" applyBorder="1" applyAlignment="1" applyProtection="1">
      <alignment horizontal="left" vertical="center" shrinkToFit="1"/>
      <protection locked="0"/>
    </xf>
    <xf numFmtId="38" fontId="105" fillId="42" borderId="72" xfId="43" applyFont="1" applyFill="1" applyBorder="1" applyAlignment="1" applyProtection="1">
      <alignment horizontal="center" vertical="center" shrinkToFit="1"/>
      <protection locked="0"/>
    </xf>
    <xf numFmtId="38" fontId="105"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85" xfId="42" applyFill="1" applyBorder="1" applyAlignment="1" applyProtection="1">
      <alignment horizontal="left" vertical="center"/>
      <protection locked="0"/>
    </xf>
    <xf numFmtId="0" fontId="22" fillId="0" borderId="168" xfId="42" applyFill="1" applyBorder="1" applyAlignment="1" applyProtection="1">
      <alignment horizontal="center" vertical="center"/>
    </xf>
    <xf numFmtId="0" fontId="22" fillId="0" borderId="65" xfId="42"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22" fillId="42" borderId="158" xfId="42" applyFill="1" applyBorder="1" applyAlignment="1" applyProtection="1">
      <alignment horizontal="left" vertical="center"/>
      <protection locked="0"/>
    </xf>
    <xf numFmtId="0" fontId="22" fillId="42" borderId="186" xfId="42" applyFill="1" applyBorder="1" applyAlignment="1" applyProtection="1">
      <alignment horizontal="left" vertical="center"/>
      <protection locked="0"/>
    </xf>
    <xf numFmtId="0" fontId="59" fillId="0" borderId="38" xfId="42" applyFont="1" applyFill="1" applyBorder="1" applyAlignment="1" applyProtection="1">
      <alignment horizontal="left"/>
    </xf>
    <xf numFmtId="0" fontId="25" fillId="33" borderId="103" xfId="42" applyFont="1" applyFill="1" applyBorder="1" applyAlignment="1">
      <alignment horizontal="center" vertical="center" wrapText="1"/>
    </xf>
    <xf numFmtId="0" fontId="25" fillId="33" borderId="19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188" fontId="23" fillId="0" borderId="19" xfId="42" applyNumberFormat="1" applyFont="1" applyFill="1" applyBorder="1" applyAlignment="1" applyProtection="1">
      <alignment horizontal="center" vertical="center" wrapText="1"/>
    </xf>
    <xf numFmtId="0" fontId="25" fillId="33" borderId="106" xfId="42" applyFont="1" applyFill="1" applyBorder="1" applyAlignment="1">
      <alignment horizontal="left" vertical="center" wrapText="1"/>
    </xf>
    <xf numFmtId="184" fontId="25" fillId="33" borderId="103" xfId="42" applyNumberFormat="1" applyFont="1" applyFill="1" applyBorder="1" applyAlignment="1">
      <alignment horizontal="right" vertical="center" wrapText="1"/>
    </xf>
    <xf numFmtId="184" fontId="25" fillId="33" borderId="106" xfId="42" applyNumberFormat="1" applyFont="1" applyFill="1" applyBorder="1" applyAlignment="1">
      <alignment horizontal="right" vertical="center" wrapText="1"/>
    </xf>
    <xf numFmtId="184" fontId="25" fillId="33" borderId="104" xfId="42" applyNumberFormat="1" applyFont="1" applyFill="1" applyBorder="1" applyAlignment="1">
      <alignment horizontal="right" vertical="center" wrapText="1"/>
    </xf>
    <xf numFmtId="179" fontId="25" fillId="33" borderId="103" xfId="42" applyNumberFormat="1" applyFont="1" applyFill="1" applyBorder="1" applyAlignment="1">
      <alignment horizontal="center" vertical="center" wrapText="1"/>
    </xf>
    <xf numFmtId="179" fontId="25" fillId="33" borderId="104" xfId="42" applyNumberFormat="1" applyFont="1" applyFill="1" applyBorder="1" applyAlignment="1">
      <alignment horizontal="center"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184" fontId="25" fillId="33" borderId="103" xfId="42" quotePrefix="1"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5"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9"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0" fontId="25" fillId="33" borderId="21" xfId="42" applyFont="1" applyFill="1" applyBorder="1" applyAlignment="1">
      <alignment horizontal="left" vertical="center" wrapText="1"/>
    </xf>
    <xf numFmtId="0" fontId="25" fillId="33" borderId="85"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18" fillId="35" borderId="80" xfId="0" applyFont="1" applyFill="1" applyBorder="1" applyAlignment="1" applyProtection="1">
      <alignment vertical="center" wrapText="1"/>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8"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2" xfId="0" applyFont="1" applyBorder="1" applyAlignment="1" applyProtection="1">
      <alignment horizontal="center" vertical="center"/>
    </xf>
    <xf numFmtId="0" fontId="34" fillId="0" borderId="16" xfId="0" applyFont="1" applyFill="1" applyBorder="1" applyAlignment="1" applyProtection="1">
      <alignment horizontal="center"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3" xfId="0" applyFont="1" applyBorder="1" applyAlignment="1" applyProtection="1">
      <alignment horizontal="center" vertical="center"/>
    </xf>
    <xf numFmtId="183" fontId="43" fillId="35" borderId="26" xfId="0" applyNumberFormat="1" applyFont="1" applyFill="1" applyBorder="1" applyAlignment="1" applyProtection="1">
      <alignment horizontal="center" vertical="center"/>
    </xf>
    <xf numFmtId="183" fontId="43" fillId="35" borderId="72" xfId="0" applyNumberFormat="1" applyFont="1" applyFill="1" applyBorder="1" applyAlignment="1" applyProtection="1">
      <alignment horizontal="center" vertical="center"/>
    </xf>
    <xf numFmtId="183" fontId="43" fillId="35" borderId="74" xfId="0" applyNumberFormat="1" applyFont="1" applyFill="1" applyBorder="1" applyAlignment="1" applyProtection="1">
      <alignment horizontal="center" vertical="center"/>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55" borderId="72" xfId="0" applyFont="1" applyFill="1" applyBorder="1" applyAlignment="1" applyProtection="1">
      <alignment horizontal="right" vertical="center"/>
    </xf>
    <xf numFmtId="0" fontId="33" fillId="55"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5" borderId="58" xfId="0" applyFont="1" applyFill="1" applyBorder="1" applyAlignment="1" applyProtection="1">
      <alignment horizontal="center" vertical="center" wrapText="1"/>
    </xf>
    <xf numFmtId="0" fontId="33" fillId="55" borderId="16" xfId="0" applyFont="1" applyFill="1" applyBorder="1" applyAlignment="1" applyProtection="1">
      <alignment horizontal="center" vertical="center" wrapText="1"/>
    </xf>
    <xf numFmtId="0" fontId="33" fillId="55" borderId="17" xfId="0" applyFont="1" applyFill="1" applyBorder="1" applyAlignment="1" applyProtection="1">
      <alignment horizontal="center" vertical="center" wrapText="1"/>
    </xf>
    <xf numFmtId="0" fontId="33" fillId="55" borderId="57" xfId="0" applyFont="1" applyFill="1" applyBorder="1" applyAlignment="1" applyProtection="1">
      <alignment horizontal="center" vertical="center" wrapText="1"/>
    </xf>
    <xf numFmtId="0" fontId="33" fillId="55" borderId="19" xfId="0" applyFont="1" applyFill="1" applyBorder="1" applyAlignment="1" applyProtection="1">
      <alignment horizontal="center" vertical="center" wrapText="1"/>
    </xf>
    <xf numFmtId="0" fontId="33" fillId="55" borderId="20" xfId="0" applyFont="1" applyFill="1" applyBorder="1" applyAlignment="1" applyProtection="1">
      <alignment horizontal="center" vertical="center" wrapText="1"/>
    </xf>
    <xf numFmtId="38" fontId="42" fillId="55" borderId="72" xfId="0" applyNumberFormat="1" applyFont="1" applyFill="1" applyBorder="1" applyAlignment="1" applyProtection="1">
      <alignment horizontal="left" vertical="center"/>
      <protection locked="0"/>
    </xf>
    <xf numFmtId="0" fontId="42" fillId="55" borderId="72" xfId="0" applyFont="1" applyFill="1" applyBorder="1" applyAlignment="1" applyProtection="1">
      <alignment horizontal="left" vertical="center"/>
      <protection locked="0"/>
    </xf>
    <xf numFmtId="38" fontId="31" fillId="55" borderId="19" xfId="0" applyNumberFormat="1" applyFont="1" applyFill="1" applyBorder="1" applyAlignment="1" applyProtection="1">
      <alignment horizontal="left" vertical="center"/>
      <protection locked="0"/>
    </xf>
    <xf numFmtId="0" fontId="31" fillId="55" borderId="19" xfId="0" applyFont="1" applyFill="1" applyBorder="1" applyAlignment="1" applyProtection="1">
      <alignment horizontal="left" vertical="center"/>
      <protection locked="0"/>
    </xf>
    <xf numFmtId="0" fontId="33" fillId="34" borderId="20" xfId="0" applyFont="1" applyFill="1" applyBorder="1" applyAlignment="1" applyProtection="1">
      <alignment horizontal="left"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6" fillId="33" borderId="194"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109" fillId="0" borderId="26" xfId="42" applyFont="1" applyFill="1" applyBorder="1" applyAlignment="1" applyProtection="1">
      <alignment horizontal="center" vertical="center" shrinkToFit="1"/>
    </xf>
    <xf numFmtId="0" fontId="109" fillId="0" borderId="72" xfId="42" applyFont="1" applyFill="1" applyBorder="1" applyAlignment="1" applyProtection="1">
      <alignment horizontal="center" vertical="center" shrinkToFit="1"/>
    </xf>
    <xf numFmtId="0" fontId="109" fillId="0" borderId="88" xfId="42" applyFont="1" applyFill="1" applyBorder="1" applyAlignment="1" applyProtection="1">
      <alignment horizontal="center" vertical="center" shrinkToFit="1"/>
    </xf>
    <xf numFmtId="0" fontId="109" fillId="0" borderId="89" xfId="42" applyFont="1" applyFill="1" applyBorder="1" applyAlignment="1" applyProtection="1">
      <alignment horizontal="center" vertical="center" shrinkToFit="1"/>
    </xf>
    <xf numFmtId="0" fontId="109" fillId="0" borderId="85" xfId="42" applyFont="1" applyFill="1" applyBorder="1" applyAlignment="1" applyProtection="1">
      <alignment horizontal="center" vertical="center" shrinkToFit="1"/>
    </xf>
    <xf numFmtId="0" fontId="109" fillId="0" borderId="86" xfId="42" applyFont="1" applyFill="1" applyBorder="1" applyAlignment="1" applyProtection="1">
      <alignment horizontal="center" vertical="center" shrinkToFit="1"/>
    </xf>
    <xf numFmtId="0" fontId="24" fillId="33" borderId="182" xfId="42" applyFont="1" applyFill="1" applyBorder="1" applyAlignment="1" applyProtection="1">
      <alignment horizontal="center" vertical="center" wrapText="1"/>
    </xf>
    <xf numFmtId="0" fontId="24" fillId="33" borderId="183"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83" xfId="42" applyNumberFormat="1" applyFont="1" applyFill="1" applyBorder="1" applyAlignment="1" applyProtection="1">
      <alignment horizontal="center" vertical="center"/>
    </xf>
    <xf numFmtId="0" fontId="43" fillId="0" borderId="183" xfId="42" applyFont="1" applyFill="1" applyBorder="1" applyAlignment="1" applyProtection="1">
      <alignment horizontal="center" vertical="center"/>
    </xf>
    <xf numFmtId="0" fontId="43" fillId="0" borderId="184"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185" fontId="26" fillId="33" borderId="100" xfId="42" applyNumberFormat="1" applyFont="1" applyFill="1" applyBorder="1" applyAlignment="1">
      <alignment horizontal="center" vertical="center" wrapText="1"/>
    </xf>
    <xf numFmtId="185" fontId="26" fillId="33" borderId="101" xfId="42" applyNumberFormat="1" applyFont="1" applyFill="1" applyBorder="1" applyAlignment="1">
      <alignment horizontal="center" vertical="center" wrapText="1"/>
    </xf>
    <xf numFmtId="0" fontId="25" fillId="33" borderId="99" xfId="42" applyFont="1" applyFill="1" applyBorder="1" applyAlignment="1">
      <alignment horizontal="left" vertical="center" wrapText="1"/>
    </xf>
    <xf numFmtId="0" fontId="25" fillId="33" borderId="23" xfId="42" applyFont="1" applyFill="1" applyBorder="1" applyAlignment="1">
      <alignment horizontal="left" vertical="center" wrapText="1"/>
    </xf>
    <xf numFmtId="185" fontId="26" fillId="33" borderId="22" xfId="42" applyNumberFormat="1" applyFont="1" applyFill="1" applyBorder="1" applyAlignment="1">
      <alignment horizontal="center" vertical="center" wrapText="1"/>
    </xf>
    <xf numFmtId="185" fontId="26" fillId="33" borderId="25" xfId="42" applyNumberFormat="1"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186" fontId="26" fillId="33" borderId="102" xfId="42" applyNumberFormat="1" applyFont="1" applyFill="1" applyBorder="1" applyAlignment="1">
      <alignment horizontal="center" vertical="center" wrapText="1"/>
    </xf>
    <xf numFmtId="186" fontId="26" fillId="33" borderId="24"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5" fillId="33" borderId="0" xfId="42" applyFont="1" applyFill="1" applyBorder="1" applyAlignment="1">
      <alignment horizontal="center" vertical="top"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187" fontId="23" fillId="0" borderId="25" xfId="42" applyNumberFormat="1" applyFont="1" applyFill="1" applyBorder="1" applyAlignment="1" applyProtection="1">
      <alignment horizontal="distributed" vertical="center" wrapText="1" justifyLastLine="1"/>
    </xf>
    <xf numFmtId="0" fontId="110" fillId="33" borderId="0" xfId="42" applyFont="1" applyFill="1" applyBorder="1" applyAlignment="1">
      <alignment horizontal="center" vertical="center" wrapText="1"/>
    </xf>
    <xf numFmtId="0" fontId="25" fillId="33" borderId="193"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94" xfId="42" applyFont="1" applyFill="1" applyBorder="1" applyAlignment="1">
      <alignment horizontal="left" vertical="top" wrapText="1"/>
    </xf>
    <xf numFmtId="0" fontId="79" fillId="0" borderId="172" xfId="61" applyFont="1" applyFill="1" applyBorder="1" applyAlignment="1">
      <alignment horizontal="center" vertical="center" shrinkToFit="1"/>
    </xf>
    <xf numFmtId="49" fontId="86" fillId="0" borderId="173" xfId="59" applyNumberFormat="1" applyFont="1" applyFill="1" applyBorder="1" applyAlignment="1">
      <alignment horizontal="center" vertical="center" shrinkToFit="1"/>
    </xf>
    <xf numFmtId="49" fontId="86" fillId="0" borderId="92" xfId="59" applyNumberFormat="1" applyFont="1" applyFill="1" applyBorder="1" applyAlignment="1">
      <alignment horizontal="center" vertical="center" shrinkToFit="1"/>
    </xf>
    <xf numFmtId="49" fontId="86" fillId="0" borderId="173" xfId="59" applyNumberFormat="1" applyFont="1" applyFill="1" applyBorder="1" applyAlignment="1">
      <alignment horizontal="left" vertical="center" shrinkToFit="1"/>
    </xf>
    <xf numFmtId="49" fontId="86" fillId="0" borderId="92" xfId="59" applyNumberFormat="1" applyFont="1" applyFill="1" applyBorder="1" applyAlignment="1">
      <alignment horizontal="left" vertical="center" shrinkToFit="1"/>
    </xf>
    <xf numFmtId="49" fontId="87" fillId="46" borderId="172" xfId="59" applyNumberFormat="1" applyFont="1" applyFill="1" applyBorder="1" applyAlignment="1">
      <alignment horizontal="center" vertical="center" wrapText="1"/>
    </xf>
    <xf numFmtId="49" fontId="87" fillId="0" borderId="172" xfId="59" applyNumberFormat="1" applyFont="1" applyFill="1" applyBorder="1" applyAlignment="1">
      <alignment horizontal="center" vertical="center" wrapText="1"/>
    </xf>
    <xf numFmtId="0" fontId="87" fillId="0" borderId="172" xfId="61" applyFont="1" applyFill="1" applyBorder="1" applyAlignment="1">
      <alignment vertical="center" shrinkToFit="1"/>
    </xf>
    <xf numFmtId="0" fontId="82" fillId="0" borderId="172" xfId="61" applyFont="1" applyFill="1" applyBorder="1" applyAlignment="1">
      <alignment horizontal="center" vertical="center" wrapText="1"/>
    </xf>
    <xf numFmtId="0" fontId="87" fillId="0" borderId="172" xfId="61" applyFont="1" applyFill="1" applyBorder="1" applyAlignment="1">
      <alignment horizontal="center" vertical="center" shrinkToFit="1"/>
    </xf>
    <xf numFmtId="49" fontId="87" fillId="0" borderId="172" xfId="59" applyNumberFormat="1" applyFont="1" applyFill="1" applyBorder="1" applyAlignment="1">
      <alignment horizontal="center" vertical="center" shrinkToFit="1"/>
    </xf>
    <xf numFmtId="0" fontId="79" fillId="0" borderId="173" xfId="61" applyFont="1" applyFill="1" applyBorder="1" applyAlignment="1">
      <alignment horizontal="center" vertical="center" shrinkToFit="1"/>
    </xf>
    <xf numFmtId="0" fontId="79" fillId="0" borderId="63" xfId="61" applyFont="1" applyFill="1" applyBorder="1" applyAlignment="1">
      <alignment horizontal="center" vertical="center" shrinkToFit="1"/>
    </xf>
    <xf numFmtId="0" fontId="79" fillId="0" borderId="92" xfId="61" applyFont="1" applyFill="1" applyBorder="1" applyAlignment="1">
      <alignment horizontal="center" vertical="center" shrinkToFit="1"/>
    </xf>
    <xf numFmtId="0" fontId="82" fillId="0" borderId="172" xfId="61" applyFont="1" applyFill="1" applyBorder="1" applyAlignment="1">
      <alignment vertical="center" shrinkToFit="1"/>
    </xf>
    <xf numFmtId="0" fontId="79" fillId="46" borderId="172" xfId="61" applyFont="1" applyFill="1" applyBorder="1" applyAlignment="1">
      <alignment horizontal="center" vertical="center" shrinkToFit="1"/>
    </xf>
    <xf numFmtId="49" fontId="82" fillId="46" borderId="172" xfId="59" applyNumberFormat="1" applyFont="1" applyFill="1" applyBorder="1" applyAlignment="1">
      <alignment vertical="center" shrinkToFit="1"/>
    </xf>
    <xf numFmtId="49" fontId="82" fillId="0" borderId="172" xfId="59" applyNumberFormat="1" applyFont="1" applyFill="1" applyBorder="1" applyAlignment="1">
      <alignment vertical="center" shrinkToFit="1"/>
    </xf>
    <xf numFmtId="0" fontId="79" fillId="0" borderId="172" xfId="61" applyFont="1" applyFill="1" applyBorder="1" applyAlignment="1">
      <alignment vertical="center" shrinkToFit="1"/>
    </xf>
    <xf numFmtId="0" fontId="79" fillId="0" borderId="172" xfId="61" applyFont="1" applyFill="1" applyBorder="1" applyAlignment="1">
      <alignment horizontal="center" vertical="center" wrapText="1" shrinkToFit="1"/>
    </xf>
    <xf numFmtId="49" fontId="0" fillId="37" borderId="71" xfId="0" applyNumberFormat="1" applyFill="1" applyBorder="1" applyAlignment="1">
      <alignment horizontal="center" vertical="center"/>
    </xf>
    <xf numFmtId="0" fontId="0" fillId="0" borderId="0" xfId="0" applyAlignment="1">
      <alignment horizontal="center" vertical="center"/>
    </xf>
    <xf numFmtId="49" fontId="79" fillId="0" borderId="172" xfId="42" applyNumberFormat="1" applyFont="1" applyFill="1" applyBorder="1" applyAlignment="1">
      <alignment vertical="center"/>
    </xf>
    <xf numFmtId="0" fontId="79" fillId="0" borderId="172" xfId="42" applyNumberFormat="1" applyFont="1" applyFill="1" applyBorder="1" applyAlignment="1">
      <alignment vertical="center"/>
    </xf>
    <xf numFmtId="49" fontId="79" fillId="0" borderId="172" xfId="42" applyNumberFormat="1" applyFont="1" applyFill="1" applyBorder="1" applyAlignment="1">
      <alignment vertical="center" shrinkToFit="1"/>
    </xf>
    <xf numFmtId="49" fontId="80" fillId="0" borderId="172" xfId="42" applyNumberFormat="1" applyFont="1" applyFill="1" applyBorder="1" applyAlignment="1">
      <alignment vertical="center" shrinkToFit="1"/>
    </xf>
    <xf numFmtId="0" fontId="79" fillId="0" borderId="172" xfId="42" applyNumberFormat="1" applyFont="1" applyFill="1" applyBorder="1" applyAlignment="1">
      <alignment horizontal="center" vertical="center"/>
    </xf>
    <xf numFmtId="0" fontId="0" fillId="0" borderId="172" xfId="0" applyBorder="1" applyAlignment="1">
      <alignment horizontal="center" vertical="center"/>
    </xf>
    <xf numFmtId="0" fontId="0" fillId="0" borderId="172" xfId="0" applyBorder="1">
      <alignment vertical="center"/>
    </xf>
    <xf numFmtId="0" fontId="80" fillId="0" borderId="172" xfId="42" applyNumberFormat="1" applyFont="1" applyFill="1" applyBorder="1" applyAlignment="1">
      <alignment vertical="center"/>
    </xf>
    <xf numFmtId="0" fontId="0" fillId="0" borderId="0" xfId="0" applyBorder="1">
      <alignment vertical="center"/>
    </xf>
    <xf numFmtId="49" fontId="59" fillId="0" borderId="172" xfId="42" applyNumberFormat="1" applyFont="1" applyFill="1" applyBorder="1" applyAlignment="1">
      <alignment vertical="center"/>
    </xf>
    <xf numFmtId="0" fontId="22" fillId="0" borderId="172" xfId="0" applyFont="1" applyFill="1" applyBorder="1" applyAlignment="1">
      <alignment vertical="center" shrinkToFit="1"/>
    </xf>
    <xf numFmtId="49" fontId="22" fillId="0" borderId="172" xfId="42" applyNumberFormat="1" applyFont="1" applyFill="1" applyBorder="1" applyAlignment="1">
      <alignment vertical="center" shrinkToFit="1"/>
    </xf>
    <xf numFmtId="49" fontId="22" fillId="0" borderId="172" xfId="42" applyNumberFormat="1" applyFill="1" applyBorder="1" applyAlignment="1">
      <alignment vertical="center"/>
    </xf>
    <xf numFmtId="49" fontId="22" fillId="0" borderId="172" xfId="42" applyNumberFormat="1" applyFont="1" applyFill="1" applyBorder="1" applyAlignment="1">
      <alignment vertical="center"/>
    </xf>
    <xf numFmtId="0" fontId="0" fillId="0" borderId="172" xfId="0" applyFill="1" applyBorder="1">
      <alignment vertical="center"/>
    </xf>
    <xf numFmtId="0" fontId="115" fillId="0" borderId="172" xfId="60" applyFont="1" applyFill="1" applyBorder="1" applyAlignment="1">
      <alignment vertical="center" shrinkToFit="1"/>
    </xf>
    <xf numFmtId="0" fontId="115" fillId="0" borderId="172" xfId="42" applyFont="1" applyFill="1" applyBorder="1" applyAlignment="1">
      <alignment vertical="center"/>
    </xf>
    <xf numFmtId="0" fontId="22" fillId="0" borderId="172" xfId="42" applyFont="1" applyFill="1" applyBorder="1" applyAlignment="1">
      <alignment vertical="center"/>
    </xf>
    <xf numFmtId="49" fontId="0" fillId="0" borderId="172" xfId="42" applyNumberFormat="1" applyFont="1" applyFill="1" applyBorder="1" applyAlignment="1">
      <alignment vertical="center" shrinkToFit="1"/>
    </xf>
    <xf numFmtId="0" fontId="116" fillId="0" borderId="172" xfId="60" applyFont="1" applyFill="1" applyBorder="1" applyAlignment="1">
      <alignment vertical="center" shrinkToFit="1"/>
    </xf>
    <xf numFmtId="49" fontId="116" fillId="0" borderId="172" xfId="59" applyNumberFormat="1" applyFont="1" applyFill="1" applyBorder="1" applyAlignment="1">
      <alignment vertical="center"/>
    </xf>
    <xf numFmtId="49" fontId="22" fillId="0" borderId="172" xfId="42" applyNumberFormat="1" applyFill="1" applyBorder="1" applyAlignment="1">
      <alignment vertical="center" shrinkToFit="1"/>
    </xf>
    <xf numFmtId="0" fontId="0" fillId="0" borderId="172" xfId="0" applyFill="1" applyBorder="1" applyAlignment="1">
      <alignment vertical="center" shrinkToFit="1"/>
    </xf>
    <xf numFmtId="49" fontId="22" fillId="57" borderId="172" xfId="60" applyNumberFormat="1" applyFont="1" applyFill="1" applyBorder="1" applyAlignment="1">
      <alignment vertical="center"/>
    </xf>
    <xf numFmtId="0" fontId="0" fillId="57" borderId="172" xfId="0" applyFill="1" applyBorder="1" applyAlignment="1">
      <alignment vertical="center" shrinkToFit="1"/>
    </xf>
    <xf numFmtId="49" fontId="22" fillId="57" borderId="172" xfId="42" applyNumberFormat="1" applyFill="1" applyBorder="1" applyAlignment="1">
      <alignment vertical="center" shrinkToFit="1"/>
    </xf>
    <xf numFmtId="49" fontId="22" fillId="57" borderId="172" xfId="42" applyNumberFormat="1" applyFill="1" applyBorder="1" applyAlignment="1">
      <alignment vertical="center"/>
    </xf>
    <xf numFmtId="49" fontId="22" fillId="57" borderId="172" xfId="42" applyNumberFormat="1" applyFont="1" applyFill="1" applyBorder="1" applyAlignment="1">
      <alignment vertical="center"/>
    </xf>
    <xf numFmtId="49" fontId="22" fillId="57" borderId="172" xfId="61" applyNumberFormat="1" applyFont="1" applyFill="1" applyBorder="1" applyAlignment="1">
      <alignment horizontal="center" vertical="center"/>
    </xf>
    <xf numFmtId="0" fontId="0" fillId="57" borderId="172" xfId="0" applyFill="1" applyBorder="1">
      <alignment vertical="center"/>
    </xf>
    <xf numFmtId="0" fontId="116" fillId="57" borderId="172" xfId="60" applyFont="1" applyFill="1" applyBorder="1" applyAlignment="1">
      <alignment vertical="center" shrinkToFit="1"/>
    </xf>
    <xf numFmtId="49" fontId="0" fillId="57" borderId="172" xfId="61" applyNumberFormat="1" applyFont="1" applyFill="1" applyBorder="1" applyAlignment="1">
      <alignment vertical="center"/>
    </xf>
    <xf numFmtId="49" fontId="22" fillId="57" borderId="172" xfId="59" applyNumberFormat="1" applyFont="1" applyFill="1" applyBorder="1" applyAlignment="1">
      <alignment vertical="center"/>
    </xf>
    <xf numFmtId="0" fontId="22" fillId="57" borderId="172" xfId="60" applyFont="1" applyFill="1" applyBorder="1" applyAlignment="1">
      <alignment vertical="center"/>
    </xf>
    <xf numFmtId="0" fontId="22" fillId="57" borderId="172" xfId="61" applyFont="1" applyFill="1" applyBorder="1" applyAlignment="1">
      <alignment vertical="center"/>
    </xf>
    <xf numFmtId="0" fontId="0" fillId="0" borderId="0" xfId="0" applyFill="1">
      <alignment vertical="center"/>
    </xf>
    <xf numFmtId="0" fontId="22" fillId="45" borderId="172" xfId="0" applyFont="1" applyFill="1" applyBorder="1" applyAlignment="1">
      <alignment vertical="center" shrinkToFit="1"/>
    </xf>
    <xf numFmtId="49" fontId="22" fillId="45" borderId="172" xfId="42" applyNumberFormat="1" applyFill="1" applyBorder="1" applyAlignment="1">
      <alignment vertical="center"/>
    </xf>
    <xf numFmtId="49" fontId="22" fillId="45" borderId="172" xfId="42" applyNumberFormat="1" applyFont="1" applyFill="1" applyBorder="1" applyAlignment="1">
      <alignment vertical="center"/>
    </xf>
    <xf numFmtId="0" fontId="0" fillId="45" borderId="172" xfId="0" applyFill="1" applyBorder="1">
      <alignment vertical="center"/>
    </xf>
    <xf numFmtId="0" fontId="22" fillId="45" borderId="172" xfId="42" applyFont="1" applyFill="1" applyBorder="1" applyAlignment="1">
      <alignment vertical="center"/>
    </xf>
    <xf numFmtId="0" fontId="116" fillId="0" borderId="172" xfId="42" applyFont="1" applyFill="1" applyBorder="1" applyAlignment="1">
      <alignment vertical="center"/>
    </xf>
    <xf numFmtId="0" fontId="0" fillId="0" borderId="172" xfId="0" applyFill="1" applyBorder="1" applyAlignment="1">
      <alignment horizontal="left" vertical="center" shrinkToFit="1"/>
    </xf>
    <xf numFmtId="0" fontId="0" fillId="0" borderId="172" xfId="42" applyFont="1" applyFill="1" applyBorder="1" applyAlignment="1">
      <alignment vertical="center"/>
    </xf>
    <xf numFmtId="49" fontId="79" fillId="46" borderId="172" xfId="42" applyNumberFormat="1" applyFont="1" applyFill="1" applyBorder="1" applyAlignment="1">
      <alignment vertical="center"/>
    </xf>
    <xf numFmtId="0" fontId="22" fillId="46" borderId="172" xfId="0" applyFont="1" applyFill="1" applyBorder="1" applyAlignment="1">
      <alignment vertical="center" shrinkToFit="1"/>
    </xf>
    <xf numFmtId="49" fontId="22" fillId="46" borderId="172" xfId="42" applyNumberFormat="1" applyFont="1" applyFill="1" applyBorder="1" applyAlignment="1">
      <alignment vertical="center" shrinkToFit="1"/>
    </xf>
    <xf numFmtId="49" fontId="22" fillId="46" borderId="172" xfId="42" applyNumberFormat="1" applyFill="1" applyBorder="1" applyAlignment="1">
      <alignment vertical="center"/>
    </xf>
    <xf numFmtId="49" fontId="22" fillId="46" borderId="172" xfId="42" applyNumberFormat="1" applyFont="1" applyFill="1" applyBorder="1" applyAlignment="1">
      <alignment vertical="center"/>
    </xf>
    <xf numFmtId="0" fontId="0" fillId="46" borderId="172" xfId="0" applyFill="1" applyBorder="1">
      <alignment vertical="center"/>
    </xf>
    <xf numFmtId="49" fontId="116" fillId="0" borderId="172" xfId="42" applyNumberFormat="1" applyFont="1" applyFill="1" applyBorder="1" applyAlignment="1">
      <alignment vertical="center" shrinkToFit="1"/>
    </xf>
    <xf numFmtId="49" fontId="116" fillId="0" borderId="172" xfId="42" applyNumberFormat="1" applyFont="1" applyFill="1" applyBorder="1" applyAlignment="1">
      <alignment vertical="center"/>
    </xf>
    <xf numFmtId="49" fontId="116" fillId="0" borderId="172" xfId="61" applyNumberFormat="1" applyFont="1" applyFill="1" applyBorder="1" applyAlignment="1">
      <alignment horizontal="center" vertical="center"/>
    </xf>
    <xf numFmtId="0" fontId="116" fillId="0" borderId="172" xfId="0" applyFont="1" applyFill="1" applyBorder="1">
      <alignment vertical="center"/>
    </xf>
    <xf numFmtId="0" fontId="116" fillId="0" borderId="0" xfId="0" applyFont="1">
      <alignment vertical="center"/>
    </xf>
    <xf numFmtId="49" fontId="22" fillId="47" borderId="172" xfId="42" applyNumberFormat="1" applyFont="1" applyFill="1" applyBorder="1" applyAlignment="1">
      <alignment vertical="center" shrinkToFit="1"/>
    </xf>
    <xf numFmtId="49" fontId="116" fillId="47" borderId="172" xfId="42" applyNumberFormat="1" applyFont="1" applyFill="1" applyBorder="1" applyAlignment="1">
      <alignment vertical="center"/>
    </xf>
    <xf numFmtId="49" fontId="22" fillId="47" borderId="172" xfId="42" applyNumberFormat="1" applyFont="1" applyFill="1" applyBorder="1" applyAlignment="1">
      <alignment vertical="center"/>
    </xf>
    <xf numFmtId="0" fontId="116" fillId="47" borderId="172" xfId="0" applyFont="1" applyFill="1" applyBorder="1">
      <alignment vertical="center"/>
    </xf>
    <xf numFmtId="0" fontId="22" fillId="47" borderId="172" xfId="42" applyFont="1" applyFill="1" applyBorder="1" applyAlignment="1">
      <alignment vertical="center"/>
    </xf>
    <xf numFmtId="0" fontId="116" fillId="47" borderId="172" xfId="61" applyFont="1" applyFill="1" applyBorder="1" applyAlignment="1">
      <alignment vertical="center"/>
    </xf>
    <xf numFmtId="49" fontId="22" fillId="57" borderId="172" xfId="42" applyNumberFormat="1" applyFont="1" applyFill="1" applyBorder="1" applyAlignment="1">
      <alignment vertical="center" shrinkToFit="1"/>
    </xf>
    <xf numFmtId="49" fontId="116" fillId="57" borderId="172" xfId="42" applyNumberFormat="1" applyFont="1" applyFill="1" applyBorder="1" applyAlignment="1">
      <alignment vertical="center" shrinkToFit="1"/>
    </xf>
    <xf numFmtId="49" fontId="116" fillId="57" borderId="172" xfId="42" applyNumberFormat="1" applyFont="1" applyFill="1" applyBorder="1" applyAlignment="1">
      <alignment vertical="center"/>
    </xf>
    <xf numFmtId="49" fontId="116" fillId="57" borderId="172" xfId="61" applyNumberFormat="1" applyFont="1" applyFill="1" applyBorder="1" applyAlignment="1">
      <alignment horizontal="center" vertical="center"/>
    </xf>
    <xf numFmtId="0" fontId="116" fillId="57" borderId="172" xfId="0" applyFont="1" applyFill="1" applyBorder="1">
      <alignment vertical="center"/>
    </xf>
    <xf numFmtId="0" fontId="22" fillId="57" borderId="172" xfId="42" applyFont="1" applyFill="1" applyBorder="1" applyAlignment="1">
      <alignment vertical="center"/>
    </xf>
    <xf numFmtId="0" fontId="79" fillId="46" borderId="172" xfId="42" applyNumberFormat="1" applyFont="1" applyFill="1" applyBorder="1" applyAlignment="1">
      <alignment vertical="center"/>
    </xf>
    <xf numFmtId="0" fontId="116" fillId="0" borderId="172" xfId="61" applyFont="1" applyFill="1" applyBorder="1" applyAlignment="1">
      <alignment vertical="center"/>
    </xf>
    <xf numFmtId="0" fontId="116" fillId="0" borderId="0" xfId="0" applyFont="1" applyFill="1">
      <alignment vertical="center"/>
    </xf>
    <xf numFmtId="0" fontId="0" fillId="46" borderId="172" xfId="0" applyFill="1" applyBorder="1" applyAlignment="1">
      <alignment horizontal="center" vertical="center"/>
    </xf>
    <xf numFmtId="0" fontId="116" fillId="0" borderId="172" xfId="0" applyFont="1" applyFill="1" applyBorder="1" applyAlignment="1">
      <alignment vertical="center" shrinkToFit="1"/>
    </xf>
    <xf numFmtId="49" fontId="116" fillId="0" borderId="172" xfId="61" applyNumberFormat="1" applyFont="1" applyFill="1" applyBorder="1" applyAlignment="1">
      <alignment vertical="center"/>
    </xf>
    <xf numFmtId="0" fontId="116" fillId="46" borderId="172" xfId="0" applyFont="1" applyFill="1" applyBorder="1" applyAlignment="1">
      <alignment vertical="center" shrinkToFit="1"/>
    </xf>
    <xf numFmtId="49" fontId="22" fillId="46" borderId="172" xfId="59" applyNumberFormat="1" applyFont="1" applyFill="1" applyBorder="1" applyAlignment="1">
      <alignment horizontal="center" vertical="center"/>
    </xf>
    <xf numFmtId="0" fontId="116" fillId="46" borderId="172" xfId="0" applyFont="1" applyFill="1" applyBorder="1" applyAlignment="1">
      <alignment horizontal="center" vertical="center"/>
    </xf>
    <xf numFmtId="0" fontId="116" fillId="46" borderId="172" xfId="0" applyFont="1" applyFill="1" applyBorder="1">
      <alignment vertical="center"/>
    </xf>
    <xf numFmtId="0" fontId="58" fillId="46" borderId="172" xfId="42" applyNumberFormat="1" applyFont="1" applyFill="1" applyBorder="1" applyAlignment="1">
      <alignment vertical="center"/>
    </xf>
    <xf numFmtId="0" fontId="116" fillId="0" borderId="172" xfId="59" applyNumberFormat="1" applyFont="1" applyFill="1" applyBorder="1" applyAlignment="1">
      <alignment vertical="center" shrinkToFit="1"/>
    </xf>
    <xf numFmtId="0" fontId="116" fillId="0" borderId="172" xfId="59" applyNumberFormat="1" applyFont="1" applyFill="1" applyBorder="1" applyAlignment="1">
      <alignment vertical="center"/>
    </xf>
    <xf numFmtId="0" fontId="0" fillId="46" borderId="172" xfId="0" applyFill="1" applyBorder="1" applyAlignment="1">
      <alignment vertical="center" shrinkToFit="1"/>
    </xf>
    <xf numFmtId="49" fontId="116" fillId="0" borderId="172" xfId="0" applyNumberFormat="1" applyFont="1" applyFill="1" applyBorder="1">
      <alignment vertical="center"/>
    </xf>
    <xf numFmtId="0" fontId="116" fillId="57" borderId="172" xfId="0" applyFont="1" applyFill="1" applyBorder="1" applyAlignment="1">
      <alignment vertical="center" shrinkToFit="1"/>
    </xf>
    <xf numFmtId="49" fontId="22" fillId="57" borderId="172" xfId="59" applyNumberFormat="1" applyFont="1" applyFill="1" applyBorder="1" applyAlignment="1">
      <alignment vertical="center" shrinkToFit="1"/>
    </xf>
    <xf numFmtId="49" fontId="116" fillId="57" borderId="172" xfId="0" applyNumberFormat="1" applyFont="1" applyFill="1" applyBorder="1">
      <alignment vertical="center"/>
    </xf>
    <xf numFmtId="0" fontId="116" fillId="57" borderId="172" xfId="61" applyFont="1" applyFill="1" applyBorder="1" applyAlignment="1">
      <alignment vertical="center"/>
    </xf>
    <xf numFmtId="49" fontId="0" fillId="57" borderId="172" xfId="61" applyNumberFormat="1" applyFont="1" applyFill="1" applyBorder="1" applyAlignment="1">
      <alignment horizontal="center" vertical="center"/>
    </xf>
    <xf numFmtId="0" fontId="0" fillId="57" borderId="172" xfId="60" applyFont="1" applyFill="1" applyBorder="1" applyAlignment="1">
      <alignment vertical="center" shrinkToFit="1"/>
    </xf>
    <xf numFmtId="49" fontId="0" fillId="57" borderId="172" xfId="0" applyNumberFormat="1" applyFill="1" applyBorder="1">
      <alignment vertical="center"/>
    </xf>
    <xf numFmtId="0" fontId="38" fillId="57" borderId="172" xfId="61" applyFont="1" applyFill="1" applyBorder="1" applyAlignment="1">
      <alignment vertical="center"/>
    </xf>
    <xf numFmtId="49" fontId="59" fillId="54" borderId="172" xfId="59" applyNumberFormat="1" applyFont="1" applyFill="1" applyBorder="1" applyAlignment="1">
      <alignment vertical="center"/>
    </xf>
    <xf numFmtId="0" fontId="116" fillId="0" borderId="174" xfId="0" applyFont="1" applyFill="1" applyBorder="1" applyAlignment="1">
      <alignment vertical="center" shrinkToFit="1"/>
    </xf>
    <xf numFmtId="49" fontId="22" fillId="0" borderId="174" xfId="42" applyNumberFormat="1" applyFont="1" applyFill="1" applyBorder="1" applyAlignment="1">
      <alignment vertical="center"/>
    </xf>
    <xf numFmtId="49" fontId="116" fillId="0" borderId="172" xfId="59" applyNumberFormat="1" applyFont="1" applyFill="1" applyBorder="1" applyAlignment="1">
      <alignment vertical="center" shrinkToFit="1"/>
    </xf>
    <xf numFmtId="0" fontId="116" fillId="0" borderId="172" xfId="61" applyNumberFormat="1" applyFont="1" applyFill="1" applyBorder="1" applyAlignment="1">
      <alignment vertical="center"/>
    </xf>
    <xf numFmtId="0" fontId="22" fillId="0" borderId="0" xfId="0" applyFont="1" applyFill="1">
      <alignment vertical="center"/>
    </xf>
    <xf numFmtId="49" fontId="116" fillId="0" borderId="172" xfId="61" applyNumberFormat="1" applyFont="1" applyFill="1" applyBorder="1" applyAlignment="1">
      <alignment vertical="center" shrinkToFit="1"/>
    </xf>
    <xf numFmtId="0" fontId="116" fillId="0" borderId="172" xfId="60" applyFont="1" applyFill="1" applyBorder="1" applyAlignment="1">
      <alignment vertical="center"/>
    </xf>
    <xf numFmtId="0" fontId="22" fillId="0" borderId="172" xfId="0" applyFont="1" applyFill="1" applyBorder="1">
      <alignment vertical="center"/>
    </xf>
    <xf numFmtId="0" fontId="116" fillId="48" borderId="172" xfId="0" applyFont="1" applyFill="1" applyBorder="1" applyAlignment="1">
      <alignment vertical="center" shrinkToFit="1"/>
    </xf>
    <xf numFmtId="49" fontId="116" fillId="48" borderId="172" xfId="42" applyNumberFormat="1" applyFont="1" applyFill="1" applyBorder="1" applyAlignment="1">
      <alignment vertical="center"/>
    </xf>
    <xf numFmtId="0" fontId="116" fillId="48" borderId="172" xfId="0" applyFont="1" applyFill="1" applyBorder="1">
      <alignment vertical="center"/>
    </xf>
    <xf numFmtId="49" fontId="116" fillId="0" borderId="172" xfId="59" applyNumberFormat="1" applyFont="1" applyFill="1" applyBorder="1" applyAlignment="1">
      <alignment vertical="center" wrapText="1" shrinkToFit="1"/>
    </xf>
    <xf numFmtId="0" fontId="22" fillId="46" borderId="172" xfId="42" applyFont="1" applyFill="1" applyBorder="1" applyAlignment="1">
      <alignment vertical="center"/>
    </xf>
    <xf numFmtId="0" fontId="59" fillId="0" borderId="172" xfId="42" applyFont="1" applyFill="1" applyBorder="1" applyAlignment="1">
      <alignment vertical="center"/>
    </xf>
    <xf numFmtId="49" fontId="22" fillId="49" borderId="172" xfId="42" applyNumberFormat="1" applyFont="1" applyFill="1" applyBorder="1" applyAlignment="1">
      <alignment vertical="center"/>
    </xf>
    <xf numFmtId="49" fontId="116" fillId="49" borderId="172" xfId="42" applyNumberFormat="1" applyFont="1" applyFill="1" applyBorder="1" applyAlignment="1">
      <alignment vertical="center"/>
    </xf>
    <xf numFmtId="0" fontId="116" fillId="49" borderId="172" xfId="0" applyFont="1" applyFill="1" applyBorder="1">
      <alignment vertical="center"/>
    </xf>
    <xf numFmtId="0" fontId="22" fillId="49" borderId="172" xfId="42" applyFont="1" applyFill="1" applyBorder="1" applyAlignment="1">
      <alignment vertical="center"/>
    </xf>
    <xf numFmtId="0" fontId="116" fillId="49" borderId="172" xfId="61" applyFont="1" applyFill="1" applyBorder="1" applyAlignment="1">
      <alignment vertical="center"/>
    </xf>
    <xf numFmtId="49" fontId="85" fillId="0" borderId="172" xfId="42" applyNumberFormat="1" applyFont="1" applyFill="1" applyBorder="1" applyAlignment="1">
      <alignment vertical="center"/>
    </xf>
    <xf numFmtId="49" fontId="116" fillId="0" borderId="172" xfId="61" applyNumberFormat="1" applyFont="1" applyFill="1" applyBorder="1" applyAlignment="1">
      <alignment horizontal="center" vertical="center" shrinkToFit="1"/>
    </xf>
    <xf numFmtId="181" fontId="22" fillId="0" borderId="172" xfId="42" applyNumberFormat="1" applyFont="1" applyFill="1" applyBorder="1" applyAlignment="1">
      <alignment vertical="center"/>
    </xf>
    <xf numFmtId="49" fontId="0" fillId="0" borderId="172" xfId="42" quotePrefix="1" applyNumberFormat="1" applyFont="1" applyFill="1" applyBorder="1" applyAlignment="1">
      <alignment vertical="center" shrinkToFit="1"/>
    </xf>
    <xf numFmtId="49" fontId="0" fillId="0" borderId="172" xfId="0" applyNumberFormat="1" applyFill="1" applyBorder="1">
      <alignment vertical="center"/>
    </xf>
    <xf numFmtId="49" fontId="22" fillId="48" borderId="172" xfId="42" applyNumberFormat="1" applyFont="1" applyFill="1" applyBorder="1" applyAlignment="1">
      <alignment vertical="center" shrinkToFit="1"/>
    </xf>
    <xf numFmtId="49" fontId="22" fillId="48" borderId="172" xfId="42" applyNumberFormat="1" applyFont="1" applyFill="1" applyBorder="1" applyAlignment="1">
      <alignment vertical="center"/>
    </xf>
    <xf numFmtId="181" fontId="116" fillId="0" borderId="172" xfId="42" applyNumberFormat="1" applyFont="1" applyFill="1" applyBorder="1" applyAlignment="1">
      <alignment vertical="center"/>
    </xf>
    <xf numFmtId="49" fontId="87" fillId="46" borderId="172" xfId="42" applyNumberFormat="1" applyFont="1" applyFill="1" applyBorder="1" applyAlignment="1">
      <alignment vertical="center"/>
    </xf>
    <xf numFmtId="0" fontId="22" fillId="46" borderId="172" xfId="0" applyFont="1" applyFill="1" applyBorder="1" applyAlignment="1">
      <alignment horizontal="center" vertical="center"/>
    </xf>
    <xf numFmtId="0" fontId="22" fillId="46" borderId="172" xfId="0" applyFont="1" applyFill="1" applyBorder="1">
      <alignment vertical="center"/>
    </xf>
    <xf numFmtId="181" fontId="22" fillId="48" borderId="172" xfId="42" applyNumberFormat="1" applyFont="1" applyFill="1" applyBorder="1" applyAlignment="1">
      <alignment vertical="center"/>
    </xf>
    <xf numFmtId="0" fontId="116" fillId="48" borderId="172" xfId="61" applyFont="1" applyFill="1" applyBorder="1" applyAlignment="1">
      <alignment vertical="center"/>
    </xf>
    <xf numFmtId="49" fontId="87" fillId="0" borderId="172" xfId="42" applyNumberFormat="1" applyFont="1" applyFill="1" applyBorder="1" applyAlignment="1">
      <alignment vertical="center"/>
    </xf>
    <xf numFmtId="0" fontId="22" fillId="0" borderId="172" xfId="0" applyFont="1" applyFill="1" applyBorder="1" applyAlignment="1">
      <alignment horizontal="center" vertical="center"/>
    </xf>
    <xf numFmtId="49" fontId="59" fillId="0" borderId="175" xfId="59" applyNumberFormat="1" applyFont="1" applyFill="1" applyBorder="1" applyAlignment="1">
      <alignment vertical="center"/>
    </xf>
    <xf numFmtId="181" fontId="0" fillId="0" borderId="172" xfId="42" applyNumberFormat="1" applyFont="1" applyFill="1" applyBorder="1" applyAlignment="1">
      <alignment vertical="center"/>
    </xf>
    <xf numFmtId="49" fontId="116" fillId="48" borderId="172" xfId="42" applyNumberFormat="1" applyFont="1" applyFill="1" applyBorder="1" applyAlignment="1">
      <alignment horizontal="left" vertical="center"/>
    </xf>
    <xf numFmtId="49" fontId="22" fillId="48" borderId="172" xfId="42" applyNumberFormat="1" applyFont="1" applyFill="1" applyBorder="1" applyAlignment="1">
      <alignment horizontal="left" vertical="center"/>
    </xf>
    <xf numFmtId="49" fontId="116" fillId="48" borderId="172" xfId="42" applyNumberFormat="1" applyFont="1" applyFill="1" applyBorder="1" applyAlignment="1">
      <alignment vertical="center" shrinkToFit="1"/>
    </xf>
    <xf numFmtId="49" fontId="116" fillId="0" borderId="172" xfId="42" applyNumberFormat="1" applyFont="1" applyFill="1" applyBorder="1" applyAlignment="1">
      <alignment horizontal="left" vertical="center"/>
    </xf>
    <xf numFmtId="49" fontId="22" fillId="0" borderId="172" xfId="42" applyNumberFormat="1" applyFont="1" applyFill="1" applyBorder="1" applyAlignment="1">
      <alignment horizontal="left" vertical="center"/>
    </xf>
    <xf numFmtId="49" fontId="22" fillId="0" borderId="172" xfId="42" applyNumberFormat="1" applyFill="1" applyBorder="1" applyAlignment="1">
      <alignment horizontal="left" vertical="center"/>
    </xf>
    <xf numFmtId="49" fontId="22" fillId="48" borderId="172" xfId="42" applyNumberFormat="1" applyFill="1" applyBorder="1" applyAlignment="1">
      <alignment vertical="center" shrinkToFit="1"/>
    </xf>
    <xf numFmtId="49" fontId="22" fillId="48" borderId="172" xfId="42" applyNumberFormat="1" applyFill="1" applyBorder="1" applyAlignment="1">
      <alignment horizontal="left" vertical="center"/>
    </xf>
    <xf numFmtId="0" fontId="0" fillId="48" borderId="172" xfId="0" applyFill="1" applyBorder="1">
      <alignment vertical="center"/>
    </xf>
    <xf numFmtId="49" fontId="22" fillId="48" borderId="172" xfId="42" applyNumberFormat="1" applyFill="1" applyBorder="1" applyAlignment="1">
      <alignment vertical="center"/>
    </xf>
    <xf numFmtId="49" fontId="22" fillId="48" borderId="172" xfId="42" applyNumberFormat="1" applyFill="1" applyBorder="1" applyAlignment="1">
      <alignment vertical="center" wrapText="1" shrinkToFit="1"/>
    </xf>
    <xf numFmtId="49" fontId="116" fillId="54" borderId="172" xfId="61" applyNumberFormat="1" applyFont="1" applyFill="1" applyBorder="1" applyAlignment="1">
      <alignment vertical="center"/>
    </xf>
    <xf numFmtId="49" fontId="116" fillId="54" borderId="172" xfId="59" applyNumberFormat="1" applyFont="1" applyFill="1" applyBorder="1" applyAlignment="1">
      <alignment vertical="center"/>
    </xf>
    <xf numFmtId="0" fontId="116" fillId="49" borderId="172" xfId="0" applyFont="1" applyFill="1" applyBorder="1" applyAlignment="1">
      <alignment vertical="center" shrinkToFit="1"/>
    </xf>
    <xf numFmtId="0" fontId="116" fillId="50" borderId="172" xfId="0" applyFont="1" applyFill="1" applyBorder="1" applyAlignment="1">
      <alignment vertical="center" shrinkToFit="1"/>
    </xf>
    <xf numFmtId="49" fontId="116" fillId="50" borderId="172" xfId="42" applyNumberFormat="1" applyFont="1" applyFill="1" applyBorder="1" applyAlignment="1">
      <alignment vertical="center"/>
    </xf>
    <xf numFmtId="0" fontId="116" fillId="50" borderId="172" xfId="0" applyFont="1" applyFill="1" applyBorder="1">
      <alignment vertical="center"/>
    </xf>
    <xf numFmtId="49" fontId="116" fillId="50" borderId="172" xfId="61" applyNumberFormat="1" applyFont="1" applyFill="1" applyBorder="1" applyAlignment="1">
      <alignment vertical="center"/>
    </xf>
    <xf numFmtId="49" fontId="82" fillId="50" borderId="172" xfId="59" applyNumberFormat="1" applyFont="1" applyFill="1" applyBorder="1" applyAlignment="1">
      <alignment vertical="center" shrinkToFit="1"/>
    </xf>
    <xf numFmtId="49" fontId="82" fillId="50" borderId="172" xfId="59" applyNumberFormat="1" applyFont="1" applyFill="1" applyBorder="1" applyAlignment="1">
      <alignment horizontal="center" vertical="center"/>
    </xf>
    <xf numFmtId="0" fontId="0" fillId="50" borderId="172" xfId="0" applyFill="1" applyBorder="1">
      <alignment vertical="center"/>
    </xf>
    <xf numFmtId="0" fontId="0" fillId="50" borderId="172" xfId="0" applyFill="1" applyBorder="1" applyAlignment="1">
      <alignment vertical="center" shrinkToFit="1"/>
    </xf>
    <xf numFmtId="49" fontId="22" fillId="50" borderId="172" xfId="42" applyNumberFormat="1" applyFill="1" applyBorder="1" applyAlignment="1">
      <alignment vertical="center"/>
    </xf>
    <xf numFmtId="49" fontId="0" fillId="50" borderId="172" xfId="59" applyNumberFormat="1" applyFont="1" applyFill="1" applyBorder="1" applyAlignment="1">
      <alignment vertical="center"/>
    </xf>
    <xf numFmtId="0" fontId="75" fillId="50" borderId="172" xfId="61" applyFont="1" applyFill="1" applyBorder="1" applyAlignment="1">
      <alignment vertical="center"/>
    </xf>
    <xf numFmtId="0" fontId="75" fillId="50" borderId="172" xfId="60" applyFont="1" applyFill="1" applyBorder="1" applyAlignment="1">
      <alignment vertical="center"/>
    </xf>
    <xf numFmtId="0" fontId="0" fillId="50" borderId="172" xfId="0" applyFont="1" applyFill="1" applyBorder="1" applyAlignment="1">
      <alignment vertical="center" shrinkToFit="1"/>
    </xf>
    <xf numFmtId="0" fontId="0" fillId="0" borderId="0" xfId="0" applyFont="1" applyFill="1">
      <alignment vertical="center"/>
    </xf>
    <xf numFmtId="0" fontId="0" fillId="0" borderId="172" xfId="0" applyFont="1" applyFill="1" applyBorder="1" applyAlignment="1">
      <alignment vertical="center" shrinkToFit="1"/>
    </xf>
    <xf numFmtId="0" fontId="75" fillId="0" borderId="172" xfId="61" applyFont="1" applyFill="1" applyBorder="1" applyAlignment="1">
      <alignment vertical="center"/>
    </xf>
    <xf numFmtId="0" fontId="75" fillId="0" borderId="172" xfId="60" applyFont="1" applyFill="1" applyBorder="1" applyAlignment="1">
      <alignment vertical="center"/>
    </xf>
    <xf numFmtId="0" fontId="75" fillId="0" borderId="0" xfId="0" applyFont="1" applyFill="1">
      <alignment vertical="center"/>
    </xf>
    <xf numFmtId="49" fontId="0" fillId="50" borderId="172" xfId="63" applyNumberFormat="1" applyFont="1" applyFill="1" applyBorder="1" applyAlignment="1" applyProtection="1">
      <alignment vertical="center" shrinkToFit="1"/>
      <protection locked="0"/>
    </xf>
    <xf numFmtId="0" fontId="0" fillId="50" borderId="172" xfId="60" applyFont="1" applyFill="1" applyBorder="1" applyAlignment="1">
      <alignment vertical="center" shrinkToFit="1"/>
    </xf>
    <xf numFmtId="49" fontId="0" fillId="50" borderId="172" xfId="61" applyNumberFormat="1" applyFont="1" applyFill="1" applyBorder="1" applyAlignment="1">
      <alignment vertical="center"/>
    </xf>
    <xf numFmtId="0" fontId="117" fillId="0" borderId="172" xfId="60" applyFont="1" applyFill="1" applyBorder="1" applyAlignment="1">
      <alignment vertical="center" shrinkToFit="1"/>
    </xf>
    <xf numFmtId="49" fontId="116" fillId="0" borderId="172" xfId="63" applyNumberFormat="1" applyFont="1" applyFill="1" applyBorder="1" applyAlignment="1" applyProtection="1">
      <alignment vertical="center" shrinkToFit="1"/>
      <protection locked="0"/>
    </xf>
    <xf numFmtId="49" fontId="0" fillId="50" borderId="172" xfId="61" applyNumberFormat="1" applyFont="1" applyFill="1" applyBorder="1" applyAlignment="1">
      <alignment vertical="center" shrinkToFit="1"/>
    </xf>
    <xf numFmtId="49" fontId="22" fillId="57" borderId="172" xfId="60" applyNumberFormat="1" applyFont="1" applyFill="1" applyBorder="1" applyAlignment="1">
      <alignment horizontal="center" vertical="center"/>
    </xf>
    <xf numFmtId="0" fontId="22" fillId="57" borderId="172" xfId="60" applyFont="1" applyFill="1" applyBorder="1" applyAlignment="1">
      <alignment vertical="center" shrinkToFit="1"/>
    </xf>
    <xf numFmtId="0" fontId="0" fillId="0" borderId="172" xfId="0" applyFill="1" applyBorder="1" applyAlignment="1">
      <alignment horizontal="center" vertical="center"/>
    </xf>
    <xf numFmtId="0" fontId="116" fillId="51" borderId="172" xfId="0" applyFont="1" applyFill="1" applyBorder="1" applyAlignment="1">
      <alignment vertical="center" shrinkToFit="1"/>
    </xf>
    <xf numFmtId="0" fontId="116" fillId="51" borderId="172" xfId="60" applyFont="1" applyFill="1" applyBorder="1" applyAlignment="1">
      <alignment vertical="center" shrinkToFit="1"/>
    </xf>
    <xf numFmtId="49" fontId="116" fillId="51" borderId="172" xfId="42" applyNumberFormat="1" applyFont="1" applyFill="1" applyBorder="1" applyAlignment="1">
      <alignment vertical="center"/>
    </xf>
    <xf numFmtId="0" fontId="116" fillId="51" borderId="172" xfId="0" applyFont="1" applyFill="1" applyBorder="1">
      <alignment vertical="center"/>
    </xf>
    <xf numFmtId="0" fontId="116" fillId="51" borderId="172" xfId="60" applyFont="1" applyFill="1" applyBorder="1" applyAlignment="1">
      <alignment vertical="center"/>
    </xf>
    <xf numFmtId="49" fontId="116" fillId="51" borderId="172" xfId="61" applyNumberFormat="1" applyFont="1" applyFill="1" applyBorder="1" applyAlignment="1">
      <alignment vertical="center"/>
    </xf>
    <xf numFmtId="49" fontId="116" fillId="51" borderId="172" xfId="59" applyNumberFormat="1" applyFont="1" applyFill="1" applyBorder="1" applyAlignment="1">
      <alignment vertical="center"/>
    </xf>
    <xf numFmtId="49" fontId="75" fillId="0" borderId="172" xfId="59" applyNumberFormat="1" applyFont="1" applyFill="1" applyBorder="1" applyAlignment="1">
      <alignment horizontal="center" vertical="center"/>
    </xf>
    <xf numFmtId="0" fontId="22" fillId="57" borderId="172" xfId="60" applyFont="1" applyFill="1" applyBorder="1" applyAlignment="1">
      <alignment horizontal="left" vertical="center"/>
    </xf>
    <xf numFmtId="0" fontId="22" fillId="57" borderId="172" xfId="61" applyFont="1" applyFill="1" applyBorder="1" applyAlignment="1">
      <alignment horizontal="center" vertical="center"/>
    </xf>
    <xf numFmtId="49" fontId="22" fillId="57" borderId="172" xfId="61" applyNumberFormat="1" applyFont="1" applyFill="1" applyBorder="1" applyAlignment="1">
      <alignment vertical="center"/>
    </xf>
    <xf numFmtId="0" fontId="22" fillId="57" borderId="172" xfId="60" applyFont="1" applyFill="1" applyBorder="1" applyAlignment="1">
      <alignment horizontal="center" vertical="center"/>
    </xf>
    <xf numFmtId="49" fontId="22" fillId="51" borderId="172" xfId="42" applyNumberFormat="1" applyFont="1" applyFill="1" applyBorder="1" applyAlignment="1">
      <alignment vertical="center"/>
    </xf>
    <xf numFmtId="0" fontId="0" fillId="0" borderId="0" xfId="0" applyNumberFormat="1" applyAlignment="1">
      <alignment horizontal="center" vertical="center"/>
    </xf>
    <xf numFmtId="0" fontId="80" fillId="50" borderId="172" xfId="60" applyFont="1" applyFill="1" applyBorder="1" applyAlignment="1">
      <alignment vertical="center"/>
    </xf>
    <xf numFmtId="0" fontId="79" fillId="50" borderId="172" xfId="61" applyFont="1" applyFill="1" applyBorder="1" applyAlignment="1">
      <alignment vertical="center" shrinkToFit="1"/>
    </xf>
    <xf numFmtId="0" fontId="80" fillId="50" borderId="172" xfId="61" applyFont="1" applyFill="1" applyBorder="1" applyAlignment="1">
      <alignment vertical="center" shrinkToFit="1"/>
    </xf>
    <xf numFmtId="0" fontId="80" fillId="50" borderId="172" xfId="60" applyFont="1" applyFill="1" applyBorder="1" applyAlignment="1">
      <alignment horizontal="center" vertical="center"/>
    </xf>
    <xf numFmtId="0" fontId="0" fillId="50" borderId="172" xfId="0" applyFill="1" applyBorder="1" applyAlignment="1">
      <alignment horizontal="center" vertical="center"/>
    </xf>
    <xf numFmtId="0" fontId="80" fillId="50" borderId="172" xfId="59" applyNumberFormat="1" applyFont="1" applyFill="1" applyBorder="1" applyAlignment="1">
      <alignment vertical="center" shrinkToFit="1"/>
    </xf>
    <xf numFmtId="49" fontId="22" fillId="50" borderId="172" xfId="42" applyNumberFormat="1" applyFont="1" applyFill="1" applyBorder="1" applyAlignment="1">
      <alignment vertical="center"/>
    </xf>
    <xf numFmtId="49" fontId="116" fillId="50" borderId="172" xfId="61" applyNumberFormat="1" applyFont="1" applyFill="1" applyBorder="1" applyAlignment="1">
      <alignment vertical="center" shrinkToFit="1"/>
    </xf>
    <xf numFmtId="0" fontId="59" fillId="0" borderId="172" xfId="61" applyFont="1" applyFill="1" applyBorder="1" applyAlignment="1">
      <alignment vertical="center"/>
    </xf>
    <xf numFmtId="49" fontId="22" fillId="50" borderId="172" xfId="59" applyNumberFormat="1" applyFont="1" applyFill="1" applyBorder="1" applyAlignment="1">
      <alignment horizontal="center" vertical="center"/>
    </xf>
    <xf numFmtId="0" fontId="116" fillId="50" borderId="172" xfId="0" applyFont="1" applyFill="1" applyBorder="1" applyAlignment="1">
      <alignment horizontal="center" vertical="center"/>
    </xf>
    <xf numFmtId="0" fontId="116" fillId="50" borderId="172" xfId="60" applyFont="1" applyFill="1" applyBorder="1" applyAlignment="1">
      <alignment vertical="center" shrinkToFit="1"/>
    </xf>
    <xf numFmtId="49" fontId="116" fillId="50" borderId="172" xfId="59" applyNumberFormat="1" applyFont="1" applyFill="1" applyBorder="1" applyAlignment="1">
      <alignment vertical="center"/>
    </xf>
    <xf numFmtId="49" fontId="89" fillId="50" borderId="172" xfId="59" applyNumberFormat="1" applyFont="1" applyFill="1" applyBorder="1" applyAlignment="1">
      <alignment vertical="center"/>
    </xf>
    <xf numFmtId="49" fontId="89" fillId="50" borderId="172" xfId="59" applyNumberFormat="1" applyFont="1" applyFill="1" applyBorder="1" applyAlignment="1">
      <alignment horizontal="center" vertical="center"/>
    </xf>
    <xf numFmtId="49" fontId="89" fillId="50" borderId="172" xfId="59" applyNumberFormat="1" applyFont="1" applyFill="1" applyBorder="1" applyAlignment="1">
      <alignment vertical="center" shrinkToFit="1"/>
    </xf>
    <xf numFmtId="0" fontId="79" fillId="50" borderId="172" xfId="61" applyFont="1" applyFill="1" applyBorder="1" applyAlignment="1">
      <alignment horizontal="center" vertical="center"/>
    </xf>
    <xf numFmtId="0" fontId="82" fillId="50" borderId="172" xfId="61" applyFont="1" applyFill="1" applyBorder="1" applyAlignment="1">
      <alignment vertical="center" shrinkToFit="1"/>
    </xf>
    <xf numFmtId="49" fontId="116" fillId="50" borderId="172" xfId="63" applyNumberFormat="1" applyFont="1" applyFill="1" applyBorder="1" applyAlignment="1" applyProtection="1">
      <alignment vertical="center" shrinkToFit="1"/>
      <protection locked="0"/>
    </xf>
    <xf numFmtId="0" fontId="90" fillId="0" borderId="0" xfId="0" applyFont="1" applyFill="1">
      <alignment vertical="center"/>
    </xf>
    <xf numFmtId="0" fontId="88" fillId="0" borderId="0" xfId="0" applyFont="1" applyFill="1">
      <alignment vertical="center"/>
    </xf>
    <xf numFmtId="49" fontId="22" fillId="50" borderId="172" xfId="42" applyNumberFormat="1" applyFont="1" applyFill="1" applyBorder="1" applyAlignment="1">
      <alignment vertical="center" shrinkToFit="1"/>
    </xf>
    <xf numFmtId="0" fontId="22" fillId="50" borderId="172" xfId="42" applyFont="1" applyFill="1" applyBorder="1" applyAlignment="1">
      <alignment vertical="center"/>
    </xf>
    <xf numFmtId="0" fontId="75" fillId="0" borderId="172" xfId="42" applyFont="1" applyFill="1" applyBorder="1" applyAlignment="1">
      <alignment vertical="center"/>
    </xf>
    <xf numFmtId="0" fontId="59" fillId="0" borderId="172" xfId="0" applyFont="1" applyFill="1" applyBorder="1" applyAlignment="1">
      <alignment horizontal="center" vertical="center"/>
    </xf>
    <xf numFmtId="0" fontId="59" fillId="0" borderId="172" xfId="0" applyFont="1" applyFill="1" applyBorder="1">
      <alignment vertical="center"/>
    </xf>
    <xf numFmtId="0" fontId="93" fillId="0" borderId="0" xfId="0" applyFont="1" applyFill="1">
      <alignment vertical="center"/>
    </xf>
    <xf numFmtId="0" fontId="59" fillId="0" borderId="172" xfId="0" applyFont="1" applyFill="1" applyBorder="1" applyAlignment="1">
      <alignment vertical="center" shrinkToFit="1"/>
    </xf>
    <xf numFmtId="0" fontId="59" fillId="0" borderId="172" xfId="0" applyFont="1" applyFill="1" applyBorder="1" applyAlignment="1">
      <alignment vertical="center" shrinkToFit="1"/>
    </xf>
    <xf numFmtId="49" fontId="120" fillId="0" borderId="172" xfId="59" applyNumberFormat="1" applyFont="1" applyFill="1" applyBorder="1" applyAlignment="1">
      <alignment vertical="center"/>
    </xf>
    <xf numFmtId="0" fontId="0" fillId="50" borderId="172" xfId="60" applyFont="1" applyFill="1" applyBorder="1" applyAlignment="1">
      <alignment vertical="center"/>
    </xf>
    <xf numFmtId="49" fontId="22" fillId="50" borderId="172" xfId="42" applyNumberFormat="1" applyFill="1" applyBorder="1" applyAlignment="1">
      <alignment vertical="center" shrinkToFit="1"/>
    </xf>
    <xf numFmtId="0" fontId="0" fillId="0" borderId="172" xfId="0" applyFill="1" applyBorder="1" applyAlignment="1">
      <alignment vertical="center" shrinkToFit="1"/>
    </xf>
    <xf numFmtId="0" fontId="0" fillId="46" borderId="172" xfId="0" applyFill="1" applyBorder="1" applyAlignment="1">
      <alignment vertical="center" shrinkToFit="1"/>
    </xf>
    <xf numFmtId="0" fontId="0" fillId="49" borderId="172" xfId="0" applyFill="1" applyBorder="1" applyAlignment="1">
      <alignment vertical="center" shrinkToFit="1"/>
    </xf>
    <xf numFmtId="0" fontId="0" fillId="49" borderId="172" xfId="0" applyFill="1" applyBorder="1" applyAlignment="1">
      <alignment horizontal="left" vertical="center" shrinkToFit="1"/>
    </xf>
    <xf numFmtId="0" fontId="0" fillId="49" borderId="172" xfId="0" applyFill="1" applyBorder="1" applyAlignment="1">
      <alignment horizontal="center" vertical="center"/>
    </xf>
    <xf numFmtId="0" fontId="0" fillId="49" borderId="172" xfId="0" applyFill="1" applyBorder="1">
      <alignment vertical="center"/>
    </xf>
    <xf numFmtId="49" fontId="75" fillId="0" borderId="172" xfId="59" applyNumberFormat="1" applyFont="1" applyFill="1" applyBorder="1" applyAlignment="1">
      <alignment vertical="center"/>
    </xf>
    <xf numFmtId="0" fontId="22" fillId="0" borderId="0" xfId="42" applyFont="1" applyFill="1" applyBorder="1" applyAlignment="1">
      <alignment vertical="center"/>
    </xf>
    <xf numFmtId="0" fontId="116" fillId="0" borderId="172" xfId="0" applyFont="1" applyFill="1" applyBorder="1" applyAlignment="1">
      <alignment horizontal="center" vertical="center"/>
    </xf>
    <xf numFmtId="49" fontId="0" fillId="52" borderId="172" xfId="63" applyNumberFormat="1" applyFont="1" applyFill="1" applyBorder="1" applyAlignment="1" applyProtection="1">
      <alignment vertical="center" shrinkToFit="1"/>
      <protection locked="0"/>
    </xf>
    <xf numFmtId="49" fontId="0" fillId="52" borderId="172" xfId="61" applyNumberFormat="1" applyFont="1" applyFill="1" applyBorder="1" applyAlignment="1">
      <alignment horizontal="center" vertical="center"/>
    </xf>
    <xf numFmtId="0" fontId="0" fillId="52" borderId="172" xfId="0" applyFill="1" applyBorder="1" applyAlignment="1">
      <alignment horizontal="center" vertical="center"/>
    </xf>
    <xf numFmtId="0" fontId="0" fillId="52" borderId="172" xfId="0" applyFill="1" applyBorder="1">
      <alignment vertical="center"/>
    </xf>
    <xf numFmtId="0" fontId="0" fillId="52" borderId="172" xfId="60" applyFont="1" applyFill="1" applyBorder="1" applyAlignment="1">
      <alignment vertical="center" shrinkToFit="1"/>
    </xf>
    <xf numFmtId="49" fontId="0" fillId="52" borderId="172" xfId="59" applyNumberFormat="1" applyFont="1" applyFill="1" applyBorder="1" applyAlignment="1">
      <alignment vertical="center"/>
    </xf>
    <xf numFmtId="0" fontId="22" fillId="52" borderId="172" xfId="42" applyFont="1" applyFill="1" applyBorder="1" applyAlignment="1">
      <alignment vertical="center"/>
    </xf>
    <xf numFmtId="49" fontId="22" fillId="57" borderId="172" xfId="63" applyNumberFormat="1" applyFont="1" applyFill="1" applyBorder="1" applyAlignment="1" applyProtection="1">
      <alignment vertical="center" shrinkToFit="1"/>
      <protection locked="0"/>
    </xf>
    <xf numFmtId="0" fontId="0" fillId="57" borderId="172" xfId="0" applyFill="1" applyBorder="1" applyAlignment="1">
      <alignment horizontal="center" vertical="center"/>
    </xf>
    <xf numFmtId="0" fontId="116" fillId="47" borderId="172" xfId="0" applyFont="1" applyFill="1" applyBorder="1" applyAlignment="1">
      <alignment horizontal="center" vertical="center"/>
    </xf>
    <xf numFmtId="49" fontId="116" fillId="0" borderId="92" xfId="60" applyNumberFormat="1" applyFont="1" applyFill="1" applyBorder="1" applyAlignment="1">
      <alignment horizontal="center" vertical="center"/>
    </xf>
    <xf numFmtId="0" fontId="0" fillId="0" borderId="0" xfId="0" applyFill="1" applyBorder="1">
      <alignment vertical="center"/>
    </xf>
    <xf numFmtId="0" fontId="22" fillId="0" borderId="183" xfId="42" applyFont="1" applyFill="1" applyBorder="1" applyAlignment="1">
      <alignment vertical="center"/>
    </xf>
    <xf numFmtId="0" fontId="0" fillId="0" borderId="71" xfId="0" applyFill="1" applyBorder="1">
      <alignment vertical="center"/>
    </xf>
    <xf numFmtId="0" fontId="0" fillId="53" borderId="0" xfId="0" applyFill="1" applyBorder="1">
      <alignment vertical="center"/>
    </xf>
    <xf numFmtId="0" fontId="0" fillId="53" borderId="0" xfId="0" applyFill="1" applyBorder="1" applyAlignment="1">
      <alignment vertical="center" shrinkToFit="1"/>
    </xf>
    <xf numFmtId="49" fontId="0" fillId="53" borderId="0" xfId="0" applyNumberFormat="1" applyFill="1" applyBorder="1">
      <alignment vertical="center"/>
    </xf>
    <xf numFmtId="49" fontId="0" fillId="53" borderId="0" xfId="0" applyNumberFormat="1" applyFill="1" applyBorder="1" applyAlignment="1">
      <alignment horizontal="center" vertical="center"/>
    </xf>
    <xf numFmtId="0" fontId="0" fillId="53" borderId="0" xfId="0" applyNumberFormat="1" applyFill="1" applyBorder="1">
      <alignment vertical="center"/>
    </xf>
    <xf numFmtId="0" fontId="0" fillId="53" borderId="71" xfId="0" applyFill="1" applyBorder="1">
      <alignment vertical="center"/>
    </xf>
    <xf numFmtId="0" fontId="0" fillId="53" borderId="0" xfId="0" applyFill="1">
      <alignment vertical="center"/>
    </xf>
    <xf numFmtId="0" fontId="0" fillId="0" borderId="71" xfId="0" applyBorder="1">
      <alignment vertical="center"/>
    </xf>
    <xf numFmtId="0" fontId="0" fillId="0" borderId="71" xfId="0" applyBorder="1" applyAlignment="1">
      <alignment horizontal="center" vertical="center"/>
    </xf>
    <xf numFmtId="182" fontId="0" fillId="0" borderId="71" xfId="0" applyNumberFormat="1" applyFill="1" applyBorder="1" applyAlignment="1">
      <alignment horizontal="center" vertical="center"/>
    </xf>
    <xf numFmtId="0" fontId="0" fillId="0" borderId="71" xfId="0" applyBorder="1" applyAlignment="1">
      <alignment horizontal="left" vertical="center"/>
    </xf>
    <xf numFmtId="0" fontId="0" fillId="0" borderId="98" xfId="0" applyFill="1" applyBorder="1">
      <alignment vertical="center"/>
    </xf>
    <xf numFmtId="0" fontId="0" fillId="0" borderId="71" xfId="0" applyFill="1" applyBorder="1" applyAlignment="1">
      <alignment horizontal="center" vertical="center"/>
    </xf>
    <xf numFmtId="0" fontId="0" fillId="0" borderId="71" xfId="0" applyFill="1" applyBorder="1" applyAlignment="1">
      <alignment horizontal="left" vertical="center"/>
    </xf>
    <xf numFmtId="0" fontId="0" fillId="0" borderId="172" xfId="0" applyFill="1" applyBorder="1" applyAlignment="1">
      <alignment horizontal="left" vertical="center"/>
    </xf>
    <xf numFmtId="0" fontId="0" fillId="46" borderId="172" xfId="0" applyFill="1" applyBorder="1" applyAlignment="1">
      <alignment horizontal="left" vertical="center"/>
    </xf>
    <xf numFmtId="0" fontId="0" fillId="0" borderId="98" xfId="0" applyFill="1" applyBorder="1" applyAlignment="1">
      <alignment horizontal="center" vertical="center"/>
    </xf>
    <xf numFmtId="182" fontId="0" fillId="0" borderId="71" xfId="0" applyNumberFormat="1" applyBorder="1" applyAlignment="1">
      <alignment horizontal="center" vertical="center"/>
    </xf>
    <xf numFmtId="0" fontId="0" fillId="0" borderId="26" xfId="0" applyBorder="1">
      <alignment vertical="center"/>
    </xf>
    <xf numFmtId="0" fontId="0" fillId="0" borderId="85" xfId="0" applyBorder="1">
      <alignment vertical="center"/>
    </xf>
    <xf numFmtId="0" fontId="0" fillId="0" borderId="85" xfId="0" applyBorder="1" applyAlignment="1">
      <alignment horizontal="center" vertical="center"/>
    </xf>
    <xf numFmtId="0" fontId="0" fillId="0" borderId="85" xfId="0" applyFill="1" applyBorder="1">
      <alignment vertical="center"/>
    </xf>
    <xf numFmtId="177" fontId="0" fillId="0" borderId="0" xfId="0" applyNumberFormat="1">
      <alignment vertical="center"/>
    </xf>
    <xf numFmtId="0" fontId="99" fillId="54" borderId="0" xfId="0" applyFont="1" applyFill="1" applyBorder="1" applyAlignment="1">
      <alignment vertical="center"/>
    </xf>
    <xf numFmtId="0" fontId="99" fillId="54" borderId="0" xfId="0" applyFont="1" applyFill="1" applyBorder="1" applyAlignment="1">
      <alignment horizontal="center" vertical="center"/>
    </xf>
  </cellXfs>
  <cellStyles count="66">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cellStyle name="桁区切り 2 2" xfId="64"/>
    <cellStyle name="桁区切り 3" xfId="4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cellStyle name="標準 2 2" xfId="58"/>
    <cellStyle name="標準 3" xfId="44"/>
    <cellStyle name="標準 4" xfId="45"/>
    <cellStyle name="標準 5" xfId="47"/>
    <cellStyle name="標準 5 2" xfId="48"/>
    <cellStyle name="標準 5 3" xfId="49"/>
    <cellStyle name="標準 5 4" xfId="50"/>
    <cellStyle name="標準 5 5" xfId="51"/>
    <cellStyle name="標準 5 6" xfId="52"/>
    <cellStyle name="標準 5 7" xfId="53"/>
    <cellStyle name="標準 5 8" xfId="54"/>
    <cellStyle name="標準 6" xfId="55"/>
    <cellStyle name="標準 7" xfId="65"/>
    <cellStyle name="標準_0919" xfId="62"/>
    <cellStyle name="標準_18購入等依頼書【都市環境学部】賃金専用" xfId="59"/>
    <cellStyle name="標準_EXCELテンプレート_予算金額登録テンプレート" xfId="63"/>
    <cellStyle name="標準_Sheet1" xfId="57"/>
    <cellStyle name="標準_予算詳細コード" xfId="60"/>
    <cellStyle name="標準_予算詳細コード表７.11" xfId="61"/>
    <cellStyle name="標準_予算詳細データ（07.06.22）" xfId="56"/>
    <cellStyle name="良い" xfId="6" builtinId="26" customBuiltin="1"/>
  </cellStyles>
  <dxfs count="17">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s>
  <tableStyles count="0" defaultTableStyle="TableStyleMedium9" defaultPivotStyle="PivotStyleLight16"/>
  <colors>
    <mruColors>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25.xml><?xml version="1.0" encoding="utf-8"?>
<formControlPr xmlns="http://schemas.microsoft.com/office/spreadsheetml/2009/9/main" objectType="Button" lockText="1"/>
</file>

<file path=xl/ctrlProps/ctrlProp1026.xml><?xml version="1.0" encoding="utf-8"?>
<formControlPr xmlns="http://schemas.microsoft.com/office/spreadsheetml/2009/9/main" objectType="Button" lockText="1"/>
</file>

<file path=xl/ctrlProps/ctrlProp1027.xml><?xml version="1.0" encoding="utf-8"?>
<formControlPr xmlns="http://schemas.microsoft.com/office/spreadsheetml/2009/9/main" objectType="Button" lockText="1"/>
</file>

<file path=xl/ctrlProps/ctrlProp1028.xml><?xml version="1.0" encoding="utf-8"?>
<formControlPr xmlns="http://schemas.microsoft.com/office/spreadsheetml/2009/9/main" objectType="Button" lockText="1"/>
</file>

<file path=xl/ctrlProps/ctrlProp1029.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30.xml><?xml version="1.0" encoding="utf-8"?>
<formControlPr xmlns="http://schemas.microsoft.com/office/spreadsheetml/2009/9/main" objectType="Button" lockText="1"/>
</file>

<file path=xl/ctrlProps/ctrlProp1031.xml><?xml version="1.0" encoding="utf-8"?>
<formControlPr xmlns="http://schemas.microsoft.com/office/spreadsheetml/2009/9/main" objectType="Button" lockText="1"/>
</file>

<file path=xl/ctrlProps/ctrlProp1032.xml><?xml version="1.0" encoding="utf-8"?>
<formControlPr xmlns="http://schemas.microsoft.com/office/spreadsheetml/2009/9/main" objectType="Button" lockText="1"/>
</file>

<file path=xl/ctrlProps/ctrlProp1033.xml><?xml version="1.0" encoding="utf-8"?>
<formControlPr xmlns="http://schemas.microsoft.com/office/spreadsheetml/2009/9/main" objectType="Button" lockText="1"/>
</file>

<file path=xl/ctrlProps/ctrlProp1034.xml><?xml version="1.0" encoding="utf-8"?>
<formControlPr xmlns="http://schemas.microsoft.com/office/spreadsheetml/2009/9/main" objectType="Button" lockText="1"/>
</file>

<file path=xl/ctrlProps/ctrlProp1035.xml><?xml version="1.0" encoding="utf-8"?>
<formControlPr xmlns="http://schemas.microsoft.com/office/spreadsheetml/2009/9/main" objectType="Button" lockText="1"/>
</file>

<file path=xl/ctrlProps/ctrlProp1036.xml><?xml version="1.0" encoding="utf-8"?>
<formControlPr xmlns="http://schemas.microsoft.com/office/spreadsheetml/2009/9/main" objectType="Button" lockText="1"/>
</file>

<file path=xl/ctrlProps/ctrlProp1037.xml><?xml version="1.0" encoding="utf-8"?>
<formControlPr xmlns="http://schemas.microsoft.com/office/spreadsheetml/2009/9/main" objectType="Button" lockText="1"/>
</file>

<file path=xl/ctrlProps/ctrlProp1038.xml><?xml version="1.0" encoding="utf-8"?>
<formControlPr xmlns="http://schemas.microsoft.com/office/spreadsheetml/2009/9/main" objectType="Button" lockText="1"/>
</file>

<file path=xl/ctrlProps/ctrlProp1039.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40.xml><?xml version="1.0" encoding="utf-8"?>
<formControlPr xmlns="http://schemas.microsoft.com/office/spreadsheetml/2009/9/main" objectType="Button" lockText="1"/>
</file>

<file path=xl/ctrlProps/ctrlProp1041.xml><?xml version="1.0" encoding="utf-8"?>
<formControlPr xmlns="http://schemas.microsoft.com/office/spreadsheetml/2009/9/main" objectType="Button" lockText="1"/>
</file>

<file path=xl/ctrlProps/ctrlProp1042.xml><?xml version="1.0" encoding="utf-8"?>
<formControlPr xmlns="http://schemas.microsoft.com/office/spreadsheetml/2009/9/main" objectType="Button" lockText="1"/>
</file>

<file path=xl/ctrlProps/ctrlProp1043.xml><?xml version="1.0" encoding="utf-8"?>
<formControlPr xmlns="http://schemas.microsoft.com/office/spreadsheetml/2009/9/main" objectType="Button" lockText="1"/>
</file>

<file path=xl/ctrlProps/ctrlProp1044.xml><?xml version="1.0" encoding="utf-8"?>
<formControlPr xmlns="http://schemas.microsoft.com/office/spreadsheetml/2009/9/main" objectType="Button" lockText="1"/>
</file>

<file path=xl/ctrlProps/ctrlProp1045.xml><?xml version="1.0" encoding="utf-8"?>
<formControlPr xmlns="http://schemas.microsoft.com/office/spreadsheetml/2009/9/main" objectType="Button" lockText="1"/>
</file>

<file path=xl/ctrlProps/ctrlProp1046.xml><?xml version="1.0" encoding="utf-8"?>
<formControlPr xmlns="http://schemas.microsoft.com/office/spreadsheetml/2009/9/main" objectType="Button" lockText="1"/>
</file>

<file path=xl/ctrlProps/ctrlProp1047.xml><?xml version="1.0" encoding="utf-8"?>
<formControlPr xmlns="http://schemas.microsoft.com/office/spreadsheetml/2009/9/main" objectType="Button" lockText="1"/>
</file>

<file path=xl/ctrlProps/ctrlProp1048.xml><?xml version="1.0" encoding="utf-8"?>
<formControlPr xmlns="http://schemas.microsoft.com/office/spreadsheetml/2009/9/main" objectType="Button" lockText="1"/>
</file>

<file path=xl/ctrlProps/ctrlProp1049.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50.xml><?xml version="1.0" encoding="utf-8"?>
<formControlPr xmlns="http://schemas.microsoft.com/office/spreadsheetml/2009/9/main" objectType="Button" lockText="1"/>
</file>

<file path=xl/ctrlProps/ctrlProp1051.xml><?xml version="1.0" encoding="utf-8"?>
<formControlPr xmlns="http://schemas.microsoft.com/office/spreadsheetml/2009/9/main" objectType="Button" lockText="1"/>
</file>

<file path=xl/ctrlProps/ctrlProp1052.xml><?xml version="1.0" encoding="utf-8"?>
<formControlPr xmlns="http://schemas.microsoft.com/office/spreadsheetml/2009/9/main" objectType="Button" lockText="1"/>
</file>

<file path=xl/ctrlProps/ctrlProp1053.xml><?xml version="1.0" encoding="utf-8"?>
<formControlPr xmlns="http://schemas.microsoft.com/office/spreadsheetml/2009/9/main" objectType="Button" lockText="1"/>
</file>

<file path=xl/ctrlProps/ctrlProp1054.xml><?xml version="1.0" encoding="utf-8"?>
<formControlPr xmlns="http://schemas.microsoft.com/office/spreadsheetml/2009/9/main" objectType="Button" lockText="1"/>
</file>

<file path=xl/ctrlProps/ctrlProp1055.xml><?xml version="1.0" encoding="utf-8"?>
<formControlPr xmlns="http://schemas.microsoft.com/office/spreadsheetml/2009/9/main" objectType="Button" lockText="1"/>
</file>

<file path=xl/ctrlProps/ctrlProp1056.xml><?xml version="1.0" encoding="utf-8"?>
<formControlPr xmlns="http://schemas.microsoft.com/office/spreadsheetml/2009/9/main" objectType="Button" lockText="1"/>
</file>

<file path=xl/ctrlProps/ctrlProp1057.xml><?xml version="1.0" encoding="utf-8"?>
<formControlPr xmlns="http://schemas.microsoft.com/office/spreadsheetml/2009/9/main" objectType="Button" lockText="1"/>
</file>

<file path=xl/ctrlProps/ctrlProp1058.xml><?xml version="1.0" encoding="utf-8"?>
<formControlPr xmlns="http://schemas.microsoft.com/office/spreadsheetml/2009/9/main" objectType="Button" lockText="1"/>
</file>

<file path=xl/ctrlProps/ctrlProp1059.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60.xml><?xml version="1.0" encoding="utf-8"?>
<formControlPr xmlns="http://schemas.microsoft.com/office/spreadsheetml/2009/9/main" objectType="Button" lockText="1"/>
</file>

<file path=xl/ctrlProps/ctrlProp1061.xml><?xml version="1.0" encoding="utf-8"?>
<formControlPr xmlns="http://schemas.microsoft.com/office/spreadsheetml/2009/9/main" objectType="Button" lockText="1"/>
</file>

<file path=xl/ctrlProps/ctrlProp1062.xml><?xml version="1.0" encoding="utf-8"?>
<formControlPr xmlns="http://schemas.microsoft.com/office/spreadsheetml/2009/9/main" objectType="Button" lockText="1"/>
</file>

<file path=xl/ctrlProps/ctrlProp1063.xml><?xml version="1.0" encoding="utf-8"?>
<formControlPr xmlns="http://schemas.microsoft.com/office/spreadsheetml/2009/9/main" objectType="Button" lockText="1"/>
</file>

<file path=xl/ctrlProps/ctrlProp1064.xml><?xml version="1.0" encoding="utf-8"?>
<formControlPr xmlns="http://schemas.microsoft.com/office/spreadsheetml/2009/9/main" objectType="Button" lockText="1"/>
</file>

<file path=xl/ctrlProps/ctrlProp1065.xml><?xml version="1.0" encoding="utf-8"?>
<formControlPr xmlns="http://schemas.microsoft.com/office/spreadsheetml/2009/9/main" objectType="Button" lockText="1"/>
</file>

<file path=xl/ctrlProps/ctrlProp1066.xml><?xml version="1.0" encoding="utf-8"?>
<formControlPr xmlns="http://schemas.microsoft.com/office/spreadsheetml/2009/9/main" objectType="Button" lockText="1"/>
</file>

<file path=xl/ctrlProps/ctrlProp1067.xml><?xml version="1.0" encoding="utf-8"?>
<formControlPr xmlns="http://schemas.microsoft.com/office/spreadsheetml/2009/9/main" objectType="Button" lockText="1"/>
</file>

<file path=xl/ctrlProps/ctrlProp1068.xml><?xml version="1.0" encoding="utf-8"?>
<formControlPr xmlns="http://schemas.microsoft.com/office/spreadsheetml/2009/9/main" objectType="Button" lockText="1"/>
</file>

<file path=xl/ctrlProps/ctrlProp1069.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70.xml><?xml version="1.0" encoding="utf-8"?>
<formControlPr xmlns="http://schemas.microsoft.com/office/spreadsheetml/2009/9/main" objectType="Button" lockText="1"/>
</file>

<file path=xl/ctrlProps/ctrlProp1071.xml><?xml version="1.0" encoding="utf-8"?>
<formControlPr xmlns="http://schemas.microsoft.com/office/spreadsheetml/2009/9/main" objectType="Button" lockText="1"/>
</file>

<file path=xl/ctrlProps/ctrlProp1072.xml><?xml version="1.0" encoding="utf-8"?>
<formControlPr xmlns="http://schemas.microsoft.com/office/spreadsheetml/2009/9/main" objectType="Button" lockText="1"/>
</file>

<file path=xl/ctrlProps/ctrlProp1073.xml><?xml version="1.0" encoding="utf-8"?>
<formControlPr xmlns="http://schemas.microsoft.com/office/spreadsheetml/2009/9/main" objectType="Button" lockText="1"/>
</file>

<file path=xl/ctrlProps/ctrlProp1074.xml><?xml version="1.0" encoding="utf-8"?>
<formControlPr xmlns="http://schemas.microsoft.com/office/spreadsheetml/2009/9/main" objectType="Button" lockText="1"/>
</file>

<file path=xl/ctrlProps/ctrlProp1075.xml><?xml version="1.0" encoding="utf-8"?>
<formControlPr xmlns="http://schemas.microsoft.com/office/spreadsheetml/2009/9/main" objectType="Button" lockText="1"/>
</file>

<file path=xl/ctrlProps/ctrlProp1076.xml><?xml version="1.0" encoding="utf-8"?>
<formControlPr xmlns="http://schemas.microsoft.com/office/spreadsheetml/2009/9/main" objectType="Button" lockText="1"/>
</file>

<file path=xl/ctrlProps/ctrlProp1077.xml><?xml version="1.0" encoding="utf-8"?>
<formControlPr xmlns="http://schemas.microsoft.com/office/spreadsheetml/2009/9/main" objectType="Button" lockText="1"/>
</file>

<file path=xl/ctrlProps/ctrlProp1078.xml><?xml version="1.0" encoding="utf-8"?>
<formControlPr xmlns="http://schemas.microsoft.com/office/spreadsheetml/2009/9/main" objectType="Button" lockText="1"/>
</file>

<file path=xl/ctrlProps/ctrlProp1079.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80.xml><?xml version="1.0" encoding="utf-8"?>
<formControlPr xmlns="http://schemas.microsoft.com/office/spreadsheetml/2009/9/main" objectType="Button" lockText="1"/>
</file>

<file path=xl/ctrlProps/ctrlProp1081.xml><?xml version="1.0" encoding="utf-8"?>
<formControlPr xmlns="http://schemas.microsoft.com/office/spreadsheetml/2009/9/main" objectType="Button" lockText="1"/>
</file>

<file path=xl/ctrlProps/ctrlProp1082.xml><?xml version="1.0" encoding="utf-8"?>
<formControlPr xmlns="http://schemas.microsoft.com/office/spreadsheetml/2009/9/main" objectType="Button" lockText="1"/>
</file>

<file path=xl/ctrlProps/ctrlProp1083.xml><?xml version="1.0" encoding="utf-8"?>
<formControlPr xmlns="http://schemas.microsoft.com/office/spreadsheetml/2009/9/main" objectType="Button" lockText="1"/>
</file>

<file path=xl/ctrlProps/ctrlProp1084.xml><?xml version="1.0" encoding="utf-8"?>
<formControlPr xmlns="http://schemas.microsoft.com/office/spreadsheetml/2009/9/main" objectType="Button" lockText="1"/>
</file>

<file path=xl/ctrlProps/ctrlProp1085.xml><?xml version="1.0" encoding="utf-8"?>
<formControlPr xmlns="http://schemas.microsoft.com/office/spreadsheetml/2009/9/main" objectType="Button" lockText="1"/>
</file>

<file path=xl/ctrlProps/ctrlProp1086.xml><?xml version="1.0" encoding="utf-8"?>
<formControlPr xmlns="http://schemas.microsoft.com/office/spreadsheetml/2009/9/main" objectType="Button" lockText="1"/>
</file>

<file path=xl/ctrlProps/ctrlProp1087.xml><?xml version="1.0" encoding="utf-8"?>
<formControlPr xmlns="http://schemas.microsoft.com/office/spreadsheetml/2009/9/main" objectType="Button" lockText="1"/>
</file>

<file path=xl/ctrlProps/ctrlProp1088.xml><?xml version="1.0" encoding="utf-8"?>
<formControlPr xmlns="http://schemas.microsoft.com/office/spreadsheetml/2009/9/main" objectType="Button" lockText="1"/>
</file>

<file path=xl/ctrlProps/ctrlProp1089.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090.xml><?xml version="1.0" encoding="utf-8"?>
<formControlPr xmlns="http://schemas.microsoft.com/office/spreadsheetml/2009/9/main" objectType="Button" lockText="1"/>
</file>

<file path=xl/ctrlProps/ctrlProp1091.xml><?xml version="1.0" encoding="utf-8"?>
<formControlPr xmlns="http://schemas.microsoft.com/office/spreadsheetml/2009/9/main" objectType="Button" lockText="1"/>
</file>

<file path=xl/ctrlProps/ctrlProp1092.xml><?xml version="1.0" encoding="utf-8"?>
<formControlPr xmlns="http://schemas.microsoft.com/office/spreadsheetml/2009/9/main" objectType="Button" lockText="1"/>
</file>

<file path=xl/ctrlProps/ctrlProp1093.xml><?xml version="1.0" encoding="utf-8"?>
<formControlPr xmlns="http://schemas.microsoft.com/office/spreadsheetml/2009/9/main" objectType="Button" lockText="1"/>
</file>

<file path=xl/ctrlProps/ctrlProp1094.xml><?xml version="1.0" encoding="utf-8"?>
<formControlPr xmlns="http://schemas.microsoft.com/office/spreadsheetml/2009/9/main" objectType="Button" lockText="1"/>
</file>

<file path=xl/ctrlProps/ctrlProp1095.xml><?xml version="1.0" encoding="utf-8"?>
<formControlPr xmlns="http://schemas.microsoft.com/office/spreadsheetml/2009/9/main" objectType="Button" lockText="1"/>
</file>

<file path=xl/ctrlProps/ctrlProp1096.xml><?xml version="1.0" encoding="utf-8"?>
<formControlPr xmlns="http://schemas.microsoft.com/office/spreadsheetml/2009/9/main" objectType="Button" lockText="1"/>
</file>

<file path=xl/ctrlProps/ctrlProp1097.xml><?xml version="1.0" encoding="utf-8"?>
<formControlPr xmlns="http://schemas.microsoft.com/office/spreadsheetml/2009/9/main" objectType="Button" lockText="1"/>
</file>

<file path=xl/ctrlProps/ctrlProp1098.xml><?xml version="1.0" encoding="utf-8"?>
<formControlPr xmlns="http://schemas.microsoft.com/office/spreadsheetml/2009/9/main" objectType="Button" lockText="1"/>
</file>

<file path=xl/ctrlProps/ctrlProp109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00.xml><?xml version="1.0" encoding="utf-8"?>
<formControlPr xmlns="http://schemas.microsoft.com/office/spreadsheetml/2009/9/main" objectType="Button" lockText="1"/>
</file>

<file path=xl/ctrlProps/ctrlProp1101.xml><?xml version="1.0" encoding="utf-8"?>
<formControlPr xmlns="http://schemas.microsoft.com/office/spreadsheetml/2009/9/main" objectType="Button" lockText="1"/>
</file>

<file path=xl/ctrlProps/ctrlProp1102.xml><?xml version="1.0" encoding="utf-8"?>
<formControlPr xmlns="http://schemas.microsoft.com/office/spreadsheetml/2009/9/main" objectType="Button" lockText="1"/>
</file>

<file path=xl/ctrlProps/ctrlProp1103.xml><?xml version="1.0" encoding="utf-8"?>
<formControlPr xmlns="http://schemas.microsoft.com/office/spreadsheetml/2009/9/main" objectType="Button" lockText="1"/>
</file>

<file path=xl/ctrlProps/ctrlProp1104.xml><?xml version="1.0" encoding="utf-8"?>
<formControlPr xmlns="http://schemas.microsoft.com/office/spreadsheetml/2009/9/main" objectType="Button" lockText="1"/>
</file>

<file path=xl/ctrlProps/ctrlProp1105.xml><?xml version="1.0" encoding="utf-8"?>
<formControlPr xmlns="http://schemas.microsoft.com/office/spreadsheetml/2009/9/main" objectType="Button" lockText="1"/>
</file>

<file path=xl/ctrlProps/ctrlProp1106.xml><?xml version="1.0" encoding="utf-8"?>
<formControlPr xmlns="http://schemas.microsoft.com/office/spreadsheetml/2009/9/main" objectType="Button" lockText="1"/>
</file>

<file path=xl/ctrlProps/ctrlProp1107.xml><?xml version="1.0" encoding="utf-8"?>
<formControlPr xmlns="http://schemas.microsoft.com/office/spreadsheetml/2009/9/main" objectType="Button" lockText="1"/>
</file>

<file path=xl/ctrlProps/ctrlProp1108.xml><?xml version="1.0" encoding="utf-8"?>
<formControlPr xmlns="http://schemas.microsoft.com/office/spreadsheetml/2009/9/main" objectType="Button" lockText="1"/>
</file>

<file path=xl/ctrlProps/ctrlProp1109.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10.xml><?xml version="1.0" encoding="utf-8"?>
<formControlPr xmlns="http://schemas.microsoft.com/office/spreadsheetml/2009/9/main" objectType="Button" lockText="1"/>
</file>

<file path=xl/ctrlProps/ctrlProp1111.xml><?xml version="1.0" encoding="utf-8"?>
<formControlPr xmlns="http://schemas.microsoft.com/office/spreadsheetml/2009/9/main" objectType="Button" lockText="1"/>
</file>

<file path=xl/ctrlProps/ctrlProp1112.xml><?xml version="1.0" encoding="utf-8"?>
<formControlPr xmlns="http://schemas.microsoft.com/office/spreadsheetml/2009/9/main" objectType="Button" lockText="1"/>
</file>

<file path=xl/ctrlProps/ctrlProp1113.xml><?xml version="1.0" encoding="utf-8"?>
<formControlPr xmlns="http://schemas.microsoft.com/office/spreadsheetml/2009/9/main" objectType="Button" lockText="1"/>
</file>

<file path=xl/ctrlProps/ctrlProp1114.xml><?xml version="1.0" encoding="utf-8"?>
<formControlPr xmlns="http://schemas.microsoft.com/office/spreadsheetml/2009/9/main" objectType="Button" lockText="1"/>
</file>

<file path=xl/ctrlProps/ctrlProp1115.xml><?xml version="1.0" encoding="utf-8"?>
<formControlPr xmlns="http://schemas.microsoft.com/office/spreadsheetml/2009/9/main" objectType="Button" lockText="1"/>
</file>

<file path=xl/ctrlProps/ctrlProp1116.xml><?xml version="1.0" encoding="utf-8"?>
<formControlPr xmlns="http://schemas.microsoft.com/office/spreadsheetml/2009/9/main" objectType="Button" lockText="1"/>
</file>

<file path=xl/ctrlProps/ctrlProp1117.xml><?xml version="1.0" encoding="utf-8"?>
<formControlPr xmlns="http://schemas.microsoft.com/office/spreadsheetml/2009/9/main" objectType="Button" lockText="1"/>
</file>

<file path=xl/ctrlProps/ctrlProp1118.xml><?xml version="1.0" encoding="utf-8"?>
<formControlPr xmlns="http://schemas.microsoft.com/office/spreadsheetml/2009/9/main" objectType="Button" lockText="1"/>
</file>

<file path=xl/ctrlProps/ctrlProp1119.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20.xml><?xml version="1.0" encoding="utf-8"?>
<formControlPr xmlns="http://schemas.microsoft.com/office/spreadsheetml/2009/9/main" objectType="Button" lockText="1"/>
</file>

<file path=xl/ctrlProps/ctrlProp1121.xml><?xml version="1.0" encoding="utf-8"?>
<formControlPr xmlns="http://schemas.microsoft.com/office/spreadsheetml/2009/9/main" objectType="Button" lockText="1"/>
</file>

<file path=xl/ctrlProps/ctrlProp1122.xml><?xml version="1.0" encoding="utf-8"?>
<formControlPr xmlns="http://schemas.microsoft.com/office/spreadsheetml/2009/9/main" objectType="Button" lockText="1"/>
</file>

<file path=xl/ctrlProps/ctrlProp1123.xml><?xml version="1.0" encoding="utf-8"?>
<formControlPr xmlns="http://schemas.microsoft.com/office/spreadsheetml/2009/9/main" objectType="Button" lockText="1"/>
</file>

<file path=xl/ctrlProps/ctrlProp1124.xml><?xml version="1.0" encoding="utf-8"?>
<formControlPr xmlns="http://schemas.microsoft.com/office/spreadsheetml/2009/9/main" objectType="Button" lockText="1"/>
</file>

<file path=xl/ctrlProps/ctrlProp1125.xml><?xml version="1.0" encoding="utf-8"?>
<formControlPr xmlns="http://schemas.microsoft.com/office/spreadsheetml/2009/9/main" objectType="Button" lockText="1"/>
</file>

<file path=xl/ctrlProps/ctrlProp1126.xml><?xml version="1.0" encoding="utf-8"?>
<formControlPr xmlns="http://schemas.microsoft.com/office/spreadsheetml/2009/9/main" objectType="Button" lockText="1"/>
</file>

<file path=xl/ctrlProps/ctrlProp1127.xml><?xml version="1.0" encoding="utf-8"?>
<formControlPr xmlns="http://schemas.microsoft.com/office/spreadsheetml/2009/9/main" objectType="Button" lockText="1"/>
</file>

<file path=xl/ctrlProps/ctrlProp1128.xml><?xml version="1.0" encoding="utf-8"?>
<formControlPr xmlns="http://schemas.microsoft.com/office/spreadsheetml/2009/9/main" objectType="Button" lockText="1"/>
</file>

<file path=xl/ctrlProps/ctrlProp1129.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30.xml><?xml version="1.0" encoding="utf-8"?>
<formControlPr xmlns="http://schemas.microsoft.com/office/spreadsheetml/2009/9/main" objectType="Button" lockText="1"/>
</file>

<file path=xl/ctrlProps/ctrlProp1131.xml><?xml version="1.0" encoding="utf-8"?>
<formControlPr xmlns="http://schemas.microsoft.com/office/spreadsheetml/2009/9/main" objectType="Button" lockText="1"/>
</file>

<file path=xl/ctrlProps/ctrlProp1132.xml><?xml version="1.0" encoding="utf-8"?>
<formControlPr xmlns="http://schemas.microsoft.com/office/spreadsheetml/2009/9/main" objectType="Button" lockText="1"/>
</file>

<file path=xl/ctrlProps/ctrlProp1133.xml><?xml version="1.0" encoding="utf-8"?>
<formControlPr xmlns="http://schemas.microsoft.com/office/spreadsheetml/2009/9/main" objectType="Button" lockText="1"/>
</file>

<file path=xl/ctrlProps/ctrlProp1134.xml><?xml version="1.0" encoding="utf-8"?>
<formControlPr xmlns="http://schemas.microsoft.com/office/spreadsheetml/2009/9/main" objectType="Button" lockText="1"/>
</file>

<file path=xl/ctrlProps/ctrlProp1135.xml><?xml version="1.0" encoding="utf-8"?>
<formControlPr xmlns="http://schemas.microsoft.com/office/spreadsheetml/2009/9/main" objectType="Button" lockText="1"/>
</file>

<file path=xl/ctrlProps/ctrlProp1136.xml><?xml version="1.0" encoding="utf-8"?>
<formControlPr xmlns="http://schemas.microsoft.com/office/spreadsheetml/2009/9/main" objectType="Button" lockText="1"/>
</file>

<file path=xl/ctrlProps/ctrlProp1137.xml><?xml version="1.0" encoding="utf-8"?>
<formControlPr xmlns="http://schemas.microsoft.com/office/spreadsheetml/2009/9/main" objectType="Button" lockText="1"/>
</file>

<file path=xl/ctrlProps/ctrlProp1138.xml><?xml version="1.0" encoding="utf-8"?>
<formControlPr xmlns="http://schemas.microsoft.com/office/spreadsheetml/2009/9/main" objectType="Button" lockText="1"/>
</file>

<file path=xl/ctrlProps/ctrlProp1139.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40.xml><?xml version="1.0" encoding="utf-8"?>
<formControlPr xmlns="http://schemas.microsoft.com/office/spreadsheetml/2009/9/main" objectType="Button" lockText="1"/>
</file>

<file path=xl/ctrlProps/ctrlProp1141.xml><?xml version="1.0" encoding="utf-8"?>
<formControlPr xmlns="http://schemas.microsoft.com/office/spreadsheetml/2009/9/main" objectType="Button" lockText="1"/>
</file>

<file path=xl/ctrlProps/ctrlProp1142.xml><?xml version="1.0" encoding="utf-8"?>
<formControlPr xmlns="http://schemas.microsoft.com/office/spreadsheetml/2009/9/main" objectType="Button" lockText="1"/>
</file>

<file path=xl/ctrlProps/ctrlProp1143.xml><?xml version="1.0" encoding="utf-8"?>
<formControlPr xmlns="http://schemas.microsoft.com/office/spreadsheetml/2009/9/main" objectType="Button" lockText="1"/>
</file>

<file path=xl/ctrlProps/ctrlProp1144.xml><?xml version="1.0" encoding="utf-8"?>
<formControlPr xmlns="http://schemas.microsoft.com/office/spreadsheetml/2009/9/main" objectType="Button" lockText="1"/>
</file>

<file path=xl/ctrlProps/ctrlProp1145.xml><?xml version="1.0" encoding="utf-8"?>
<formControlPr xmlns="http://schemas.microsoft.com/office/spreadsheetml/2009/9/main" objectType="Button" lockText="1"/>
</file>

<file path=xl/ctrlProps/ctrlProp1146.xml><?xml version="1.0" encoding="utf-8"?>
<formControlPr xmlns="http://schemas.microsoft.com/office/spreadsheetml/2009/9/main" objectType="Button" lockText="1"/>
</file>

<file path=xl/ctrlProps/ctrlProp1147.xml><?xml version="1.0" encoding="utf-8"?>
<formControlPr xmlns="http://schemas.microsoft.com/office/spreadsheetml/2009/9/main" objectType="Button" lockText="1"/>
</file>

<file path=xl/ctrlProps/ctrlProp1148.xml><?xml version="1.0" encoding="utf-8"?>
<formControlPr xmlns="http://schemas.microsoft.com/office/spreadsheetml/2009/9/main" objectType="Button" lockText="1"/>
</file>

<file path=xl/ctrlProps/ctrlProp1149.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50.xml><?xml version="1.0" encoding="utf-8"?>
<formControlPr xmlns="http://schemas.microsoft.com/office/spreadsheetml/2009/9/main" objectType="Button" lockText="1"/>
</file>

<file path=xl/ctrlProps/ctrlProp1151.xml><?xml version="1.0" encoding="utf-8"?>
<formControlPr xmlns="http://schemas.microsoft.com/office/spreadsheetml/2009/9/main" objectType="Button" lockText="1"/>
</file>

<file path=xl/ctrlProps/ctrlProp1152.xml><?xml version="1.0" encoding="utf-8"?>
<formControlPr xmlns="http://schemas.microsoft.com/office/spreadsheetml/2009/9/main" objectType="Button" lockText="1"/>
</file>

<file path=xl/ctrlProps/ctrlProp1153.xml><?xml version="1.0" encoding="utf-8"?>
<formControlPr xmlns="http://schemas.microsoft.com/office/spreadsheetml/2009/9/main" objectType="Button" lockText="1"/>
</file>

<file path=xl/ctrlProps/ctrlProp1154.xml><?xml version="1.0" encoding="utf-8"?>
<formControlPr xmlns="http://schemas.microsoft.com/office/spreadsheetml/2009/9/main" objectType="Button" lockText="1"/>
</file>

<file path=xl/ctrlProps/ctrlProp1155.xml><?xml version="1.0" encoding="utf-8"?>
<formControlPr xmlns="http://schemas.microsoft.com/office/spreadsheetml/2009/9/main" objectType="Button" lockText="1"/>
</file>

<file path=xl/ctrlProps/ctrlProp1156.xml><?xml version="1.0" encoding="utf-8"?>
<formControlPr xmlns="http://schemas.microsoft.com/office/spreadsheetml/2009/9/main" objectType="Button" lockText="1"/>
</file>

<file path=xl/ctrlProps/ctrlProp1157.xml><?xml version="1.0" encoding="utf-8"?>
<formControlPr xmlns="http://schemas.microsoft.com/office/spreadsheetml/2009/9/main" objectType="Button" lockText="1"/>
</file>

<file path=xl/ctrlProps/ctrlProp1158.xml><?xml version="1.0" encoding="utf-8"?>
<formControlPr xmlns="http://schemas.microsoft.com/office/spreadsheetml/2009/9/main" objectType="Button" lockText="1"/>
</file>

<file path=xl/ctrlProps/ctrlProp1159.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60.xml><?xml version="1.0" encoding="utf-8"?>
<formControlPr xmlns="http://schemas.microsoft.com/office/spreadsheetml/2009/9/main" objectType="Button" lockText="1"/>
</file>

<file path=xl/ctrlProps/ctrlProp1161.xml><?xml version="1.0" encoding="utf-8"?>
<formControlPr xmlns="http://schemas.microsoft.com/office/spreadsheetml/2009/9/main" objectType="Button" lockText="1"/>
</file>

<file path=xl/ctrlProps/ctrlProp1162.xml><?xml version="1.0" encoding="utf-8"?>
<formControlPr xmlns="http://schemas.microsoft.com/office/spreadsheetml/2009/9/main" objectType="Button" lockText="1"/>
</file>

<file path=xl/ctrlProps/ctrlProp1163.xml><?xml version="1.0" encoding="utf-8"?>
<formControlPr xmlns="http://schemas.microsoft.com/office/spreadsheetml/2009/9/main" objectType="Button" lockText="1"/>
</file>

<file path=xl/ctrlProps/ctrlProp1164.xml><?xml version="1.0" encoding="utf-8"?>
<formControlPr xmlns="http://schemas.microsoft.com/office/spreadsheetml/2009/9/main" objectType="Button" lockText="1"/>
</file>

<file path=xl/ctrlProps/ctrlProp1165.xml><?xml version="1.0" encoding="utf-8"?>
<formControlPr xmlns="http://schemas.microsoft.com/office/spreadsheetml/2009/9/main" objectType="Button" lockText="1"/>
</file>

<file path=xl/ctrlProps/ctrlProp1166.xml><?xml version="1.0" encoding="utf-8"?>
<formControlPr xmlns="http://schemas.microsoft.com/office/spreadsheetml/2009/9/main" objectType="Button" lockText="1"/>
</file>

<file path=xl/ctrlProps/ctrlProp1167.xml><?xml version="1.0" encoding="utf-8"?>
<formControlPr xmlns="http://schemas.microsoft.com/office/spreadsheetml/2009/9/main" objectType="Button" lockText="1"/>
</file>

<file path=xl/ctrlProps/ctrlProp1168.xml><?xml version="1.0" encoding="utf-8"?>
<formControlPr xmlns="http://schemas.microsoft.com/office/spreadsheetml/2009/9/main" objectType="Button" lockText="1"/>
</file>

<file path=xl/ctrlProps/ctrlProp1169.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70.xml><?xml version="1.0" encoding="utf-8"?>
<formControlPr xmlns="http://schemas.microsoft.com/office/spreadsheetml/2009/9/main" objectType="Button" lockText="1"/>
</file>

<file path=xl/ctrlProps/ctrlProp1171.xml><?xml version="1.0" encoding="utf-8"?>
<formControlPr xmlns="http://schemas.microsoft.com/office/spreadsheetml/2009/9/main" objectType="Button" lockText="1"/>
</file>

<file path=xl/ctrlProps/ctrlProp1172.xml><?xml version="1.0" encoding="utf-8"?>
<formControlPr xmlns="http://schemas.microsoft.com/office/spreadsheetml/2009/9/main" objectType="Button" lockText="1"/>
</file>

<file path=xl/ctrlProps/ctrlProp1173.xml><?xml version="1.0" encoding="utf-8"?>
<formControlPr xmlns="http://schemas.microsoft.com/office/spreadsheetml/2009/9/main" objectType="Button" lockText="1"/>
</file>

<file path=xl/ctrlProps/ctrlProp1174.xml><?xml version="1.0" encoding="utf-8"?>
<formControlPr xmlns="http://schemas.microsoft.com/office/spreadsheetml/2009/9/main" objectType="Button" lockText="1"/>
</file>

<file path=xl/ctrlProps/ctrlProp1175.xml><?xml version="1.0" encoding="utf-8"?>
<formControlPr xmlns="http://schemas.microsoft.com/office/spreadsheetml/2009/9/main" objectType="Button" lockText="1"/>
</file>

<file path=xl/ctrlProps/ctrlProp1176.xml><?xml version="1.0" encoding="utf-8"?>
<formControlPr xmlns="http://schemas.microsoft.com/office/spreadsheetml/2009/9/main" objectType="Button" lockText="1"/>
</file>

<file path=xl/ctrlProps/ctrlProp1177.xml><?xml version="1.0" encoding="utf-8"?>
<formControlPr xmlns="http://schemas.microsoft.com/office/spreadsheetml/2009/9/main" objectType="Button" lockText="1"/>
</file>

<file path=xl/ctrlProps/ctrlProp1178.xml><?xml version="1.0" encoding="utf-8"?>
<formControlPr xmlns="http://schemas.microsoft.com/office/spreadsheetml/2009/9/main" objectType="Button" lockText="1"/>
</file>

<file path=xl/ctrlProps/ctrlProp1179.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80.xml><?xml version="1.0" encoding="utf-8"?>
<formControlPr xmlns="http://schemas.microsoft.com/office/spreadsheetml/2009/9/main" objectType="Button" lockText="1"/>
</file>

<file path=xl/ctrlProps/ctrlProp1181.xml><?xml version="1.0" encoding="utf-8"?>
<formControlPr xmlns="http://schemas.microsoft.com/office/spreadsheetml/2009/9/main" objectType="Button" lockText="1"/>
</file>

<file path=xl/ctrlProps/ctrlProp1182.xml><?xml version="1.0" encoding="utf-8"?>
<formControlPr xmlns="http://schemas.microsoft.com/office/spreadsheetml/2009/9/main" objectType="Button" lockText="1"/>
</file>

<file path=xl/ctrlProps/ctrlProp1183.xml><?xml version="1.0" encoding="utf-8"?>
<formControlPr xmlns="http://schemas.microsoft.com/office/spreadsheetml/2009/9/main" objectType="Button" lockText="1"/>
</file>

<file path=xl/ctrlProps/ctrlProp1184.xml><?xml version="1.0" encoding="utf-8"?>
<formControlPr xmlns="http://schemas.microsoft.com/office/spreadsheetml/2009/9/main" objectType="Button" lockText="1"/>
</file>

<file path=xl/ctrlProps/ctrlProp1185.xml><?xml version="1.0" encoding="utf-8"?>
<formControlPr xmlns="http://schemas.microsoft.com/office/spreadsheetml/2009/9/main" objectType="Button" lockText="1"/>
</file>

<file path=xl/ctrlProps/ctrlProp1186.xml><?xml version="1.0" encoding="utf-8"?>
<formControlPr xmlns="http://schemas.microsoft.com/office/spreadsheetml/2009/9/main" objectType="Button" lockText="1"/>
</file>

<file path=xl/ctrlProps/ctrlProp1187.xml><?xml version="1.0" encoding="utf-8"?>
<formControlPr xmlns="http://schemas.microsoft.com/office/spreadsheetml/2009/9/main" objectType="Button" lockText="1"/>
</file>

<file path=xl/ctrlProps/ctrlProp1188.xml><?xml version="1.0" encoding="utf-8"?>
<formControlPr xmlns="http://schemas.microsoft.com/office/spreadsheetml/2009/9/main" objectType="Button" lockText="1"/>
</file>

<file path=xl/ctrlProps/ctrlProp1189.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190.xml><?xml version="1.0" encoding="utf-8"?>
<formControlPr xmlns="http://schemas.microsoft.com/office/spreadsheetml/2009/9/main" objectType="Button" lockText="1"/>
</file>

<file path=xl/ctrlProps/ctrlProp1191.xml><?xml version="1.0" encoding="utf-8"?>
<formControlPr xmlns="http://schemas.microsoft.com/office/spreadsheetml/2009/9/main" objectType="Button" lockText="1"/>
</file>

<file path=xl/ctrlProps/ctrlProp1192.xml><?xml version="1.0" encoding="utf-8"?>
<formControlPr xmlns="http://schemas.microsoft.com/office/spreadsheetml/2009/9/main" objectType="Button" lockText="1"/>
</file>

<file path=xl/ctrlProps/ctrlProp1193.xml><?xml version="1.0" encoding="utf-8"?>
<formControlPr xmlns="http://schemas.microsoft.com/office/spreadsheetml/2009/9/main" objectType="Button" lockText="1"/>
</file>

<file path=xl/ctrlProps/ctrlProp1194.xml><?xml version="1.0" encoding="utf-8"?>
<formControlPr xmlns="http://schemas.microsoft.com/office/spreadsheetml/2009/9/main" objectType="Button" lockText="1"/>
</file>

<file path=xl/ctrlProps/ctrlProp1195.xml><?xml version="1.0" encoding="utf-8"?>
<formControlPr xmlns="http://schemas.microsoft.com/office/spreadsheetml/2009/9/main" objectType="Button" lockText="1"/>
</file>

<file path=xl/ctrlProps/ctrlProp1196.xml><?xml version="1.0" encoding="utf-8"?>
<formControlPr xmlns="http://schemas.microsoft.com/office/spreadsheetml/2009/9/main" objectType="Button" lockText="1"/>
</file>

<file path=xl/ctrlProps/ctrlProp1197.xml><?xml version="1.0" encoding="utf-8"?>
<formControlPr xmlns="http://schemas.microsoft.com/office/spreadsheetml/2009/9/main" objectType="Button" lockText="1"/>
</file>

<file path=xl/ctrlProps/ctrlProp1198.xml><?xml version="1.0" encoding="utf-8"?>
<formControlPr xmlns="http://schemas.microsoft.com/office/spreadsheetml/2009/9/main" objectType="Button" lockText="1"/>
</file>

<file path=xl/ctrlProps/ctrlProp119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00.xml><?xml version="1.0" encoding="utf-8"?>
<formControlPr xmlns="http://schemas.microsoft.com/office/spreadsheetml/2009/9/main" objectType="Button" lockText="1"/>
</file>

<file path=xl/ctrlProps/ctrlProp1201.xml><?xml version="1.0" encoding="utf-8"?>
<formControlPr xmlns="http://schemas.microsoft.com/office/spreadsheetml/2009/9/main" objectType="Button" lockText="1"/>
</file>

<file path=xl/ctrlProps/ctrlProp1202.xml><?xml version="1.0" encoding="utf-8"?>
<formControlPr xmlns="http://schemas.microsoft.com/office/spreadsheetml/2009/9/main" objectType="Button" lockText="1"/>
</file>

<file path=xl/ctrlProps/ctrlProp1203.xml><?xml version="1.0" encoding="utf-8"?>
<formControlPr xmlns="http://schemas.microsoft.com/office/spreadsheetml/2009/9/main" objectType="Button" lockText="1"/>
</file>

<file path=xl/ctrlProps/ctrlProp1204.xml><?xml version="1.0" encoding="utf-8"?>
<formControlPr xmlns="http://schemas.microsoft.com/office/spreadsheetml/2009/9/main" objectType="Button" lockText="1"/>
</file>

<file path=xl/ctrlProps/ctrlProp1205.xml><?xml version="1.0" encoding="utf-8"?>
<formControlPr xmlns="http://schemas.microsoft.com/office/spreadsheetml/2009/9/main" objectType="Button" lockText="1"/>
</file>

<file path=xl/ctrlProps/ctrlProp1206.xml><?xml version="1.0" encoding="utf-8"?>
<formControlPr xmlns="http://schemas.microsoft.com/office/spreadsheetml/2009/9/main" objectType="Button" lockText="1"/>
</file>

<file path=xl/ctrlProps/ctrlProp1207.xml><?xml version="1.0" encoding="utf-8"?>
<formControlPr xmlns="http://schemas.microsoft.com/office/spreadsheetml/2009/9/main" objectType="Button" lockText="1"/>
</file>

<file path=xl/ctrlProps/ctrlProp1208.xml><?xml version="1.0" encoding="utf-8"?>
<formControlPr xmlns="http://schemas.microsoft.com/office/spreadsheetml/2009/9/main" objectType="Button" lockText="1"/>
</file>

<file path=xl/ctrlProps/ctrlProp1209.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10.xml><?xml version="1.0" encoding="utf-8"?>
<formControlPr xmlns="http://schemas.microsoft.com/office/spreadsheetml/2009/9/main" objectType="Button" lockText="1"/>
</file>

<file path=xl/ctrlProps/ctrlProp1211.xml><?xml version="1.0" encoding="utf-8"?>
<formControlPr xmlns="http://schemas.microsoft.com/office/spreadsheetml/2009/9/main" objectType="Button" lockText="1"/>
</file>

<file path=xl/ctrlProps/ctrlProp1212.xml><?xml version="1.0" encoding="utf-8"?>
<formControlPr xmlns="http://schemas.microsoft.com/office/spreadsheetml/2009/9/main" objectType="Button" lockText="1"/>
</file>

<file path=xl/ctrlProps/ctrlProp1213.xml><?xml version="1.0" encoding="utf-8"?>
<formControlPr xmlns="http://schemas.microsoft.com/office/spreadsheetml/2009/9/main" objectType="Button" lockText="1"/>
</file>

<file path=xl/ctrlProps/ctrlProp1214.xml><?xml version="1.0" encoding="utf-8"?>
<formControlPr xmlns="http://schemas.microsoft.com/office/spreadsheetml/2009/9/main" objectType="Button" lockText="1"/>
</file>

<file path=xl/ctrlProps/ctrlProp1215.xml><?xml version="1.0" encoding="utf-8"?>
<formControlPr xmlns="http://schemas.microsoft.com/office/spreadsheetml/2009/9/main" objectType="Button" lockText="1"/>
</file>

<file path=xl/ctrlProps/ctrlProp1216.xml><?xml version="1.0" encoding="utf-8"?>
<formControlPr xmlns="http://schemas.microsoft.com/office/spreadsheetml/2009/9/main" objectType="Button" lockText="1"/>
</file>

<file path=xl/ctrlProps/ctrlProp1217.xml><?xml version="1.0" encoding="utf-8"?>
<formControlPr xmlns="http://schemas.microsoft.com/office/spreadsheetml/2009/9/main" objectType="Button" lockText="1"/>
</file>

<file path=xl/ctrlProps/ctrlProp1218.xml><?xml version="1.0" encoding="utf-8"?>
<formControlPr xmlns="http://schemas.microsoft.com/office/spreadsheetml/2009/9/main" objectType="Button" lockText="1"/>
</file>

<file path=xl/ctrlProps/ctrlProp1219.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20.xml><?xml version="1.0" encoding="utf-8"?>
<formControlPr xmlns="http://schemas.microsoft.com/office/spreadsheetml/2009/9/main" objectType="Button" lockText="1"/>
</file>

<file path=xl/ctrlProps/ctrlProp1221.xml><?xml version="1.0" encoding="utf-8"?>
<formControlPr xmlns="http://schemas.microsoft.com/office/spreadsheetml/2009/9/main" objectType="Button" lockText="1"/>
</file>

<file path=xl/ctrlProps/ctrlProp1222.xml><?xml version="1.0" encoding="utf-8"?>
<formControlPr xmlns="http://schemas.microsoft.com/office/spreadsheetml/2009/9/main" objectType="Button" lockText="1"/>
</file>

<file path=xl/ctrlProps/ctrlProp1223.xml><?xml version="1.0" encoding="utf-8"?>
<formControlPr xmlns="http://schemas.microsoft.com/office/spreadsheetml/2009/9/main" objectType="Button" lockText="1"/>
</file>

<file path=xl/ctrlProps/ctrlProp1224.xml><?xml version="1.0" encoding="utf-8"?>
<formControlPr xmlns="http://schemas.microsoft.com/office/spreadsheetml/2009/9/main" objectType="Button" lockText="1"/>
</file>

<file path=xl/ctrlProps/ctrlProp1225.xml><?xml version="1.0" encoding="utf-8"?>
<formControlPr xmlns="http://schemas.microsoft.com/office/spreadsheetml/2009/9/main" objectType="Button" lockText="1"/>
</file>

<file path=xl/ctrlProps/ctrlProp1226.xml><?xml version="1.0" encoding="utf-8"?>
<formControlPr xmlns="http://schemas.microsoft.com/office/spreadsheetml/2009/9/main" objectType="Button" lockText="1"/>
</file>

<file path=xl/ctrlProps/ctrlProp1227.xml><?xml version="1.0" encoding="utf-8"?>
<formControlPr xmlns="http://schemas.microsoft.com/office/spreadsheetml/2009/9/main" objectType="Button" lockText="1"/>
</file>

<file path=xl/ctrlProps/ctrlProp1228.xml><?xml version="1.0" encoding="utf-8"?>
<formControlPr xmlns="http://schemas.microsoft.com/office/spreadsheetml/2009/9/main" objectType="Button" lockText="1"/>
</file>

<file path=xl/ctrlProps/ctrlProp1229.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30.xml><?xml version="1.0" encoding="utf-8"?>
<formControlPr xmlns="http://schemas.microsoft.com/office/spreadsheetml/2009/9/main" objectType="Button" lockText="1"/>
</file>

<file path=xl/ctrlProps/ctrlProp1231.xml><?xml version="1.0" encoding="utf-8"?>
<formControlPr xmlns="http://schemas.microsoft.com/office/spreadsheetml/2009/9/main" objectType="Button" lockText="1"/>
</file>

<file path=xl/ctrlProps/ctrlProp1232.xml><?xml version="1.0" encoding="utf-8"?>
<formControlPr xmlns="http://schemas.microsoft.com/office/spreadsheetml/2009/9/main" objectType="Button" lockText="1"/>
</file>

<file path=xl/ctrlProps/ctrlProp1233.xml><?xml version="1.0" encoding="utf-8"?>
<formControlPr xmlns="http://schemas.microsoft.com/office/spreadsheetml/2009/9/main" objectType="Button" lockText="1"/>
</file>

<file path=xl/ctrlProps/ctrlProp1234.xml><?xml version="1.0" encoding="utf-8"?>
<formControlPr xmlns="http://schemas.microsoft.com/office/spreadsheetml/2009/9/main" objectType="Button" lockText="1"/>
</file>

<file path=xl/ctrlProps/ctrlProp1235.xml><?xml version="1.0" encoding="utf-8"?>
<formControlPr xmlns="http://schemas.microsoft.com/office/spreadsheetml/2009/9/main" objectType="Button" lockText="1"/>
</file>

<file path=xl/ctrlProps/ctrlProp1236.xml><?xml version="1.0" encoding="utf-8"?>
<formControlPr xmlns="http://schemas.microsoft.com/office/spreadsheetml/2009/9/main" objectType="Button" lockText="1"/>
</file>

<file path=xl/ctrlProps/ctrlProp1237.xml><?xml version="1.0" encoding="utf-8"?>
<formControlPr xmlns="http://schemas.microsoft.com/office/spreadsheetml/2009/9/main" objectType="Button" lockText="1"/>
</file>

<file path=xl/ctrlProps/ctrlProp1238.xml><?xml version="1.0" encoding="utf-8"?>
<formControlPr xmlns="http://schemas.microsoft.com/office/spreadsheetml/2009/9/main" objectType="Button" lockText="1"/>
</file>

<file path=xl/ctrlProps/ctrlProp1239.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40.xml><?xml version="1.0" encoding="utf-8"?>
<formControlPr xmlns="http://schemas.microsoft.com/office/spreadsheetml/2009/9/main" objectType="Button" lockText="1"/>
</file>

<file path=xl/ctrlProps/ctrlProp1241.xml><?xml version="1.0" encoding="utf-8"?>
<formControlPr xmlns="http://schemas.microsoft.com/office/spreadsheetml/2009/9/main" objectType="Button" lockText="1"/>
</file>

<file path=xl/ctrlProps/ctrlProp1242.xml><?xml version="1.0" encoding="utf-8"?>
<formControlPr xmlns="http://schemas.microsoft.com/office/spreadsheetml/2009/9/main" objectType="Button" lockText="1"/>
</file>

<file path=xl/ctrlProps/ctrlProp1243.xml><?xml version="1.0" encoding="utf-8"?>
<formControlPr xmlns="http://schemas.microsoft.com/office/spreadsheetml/2009/9/main" objectType="Button" lockText="1"/>
</file>

<file path=xl/ctrlProps/ctrlProp1244.xml><?xml version="1.0" encoding="utf-8"?>
<formControlPr xmlns="http://schemas.microsoft.com/office/spreadsheetml/2009/9/main" objectType="Button" lockText="1"/>
</file>

<file path=xl/ctrlProps/ctrlProp1245.xml><?xml version="1.0" encoding="utf-8"?>
<formControlPr xmlns="http://schemas.microsoft.com/office/spreadsheetml/2009/9/main" objectType="Button" lockText="1"/>
</file>

<file path=xl/ctrlProps/ctrlProp1246.xml><?xml version="1.0" encoding="utf-8"?>
<formControlPr xmlns="http://schemas.microsoft.com/office/spreadsheetml/2009/9/main" objectType="Button" lockText="1"/>
</file>

<file path=xl/ctrlProps/ctrlProp1247.xml><?xml version="1.0" encoding="utf-8"?>
<formControlPr xmlns="http://schemas.microsoft.com/office/spreadsheetml/2009/9/main" objectType="Button" lockText="1"/>
</file>

<file path=xl/ctrlProps/ctrlProp1248.xml><?xml version="1.0" encoding="utf-8"?>
<formControlPr xmlns="http://schemas.microsoft.com/office/spreadsheetml/2009/9/main" objectType="Button" lockText="1"/>
</file>

<file path=xl/ctrlProps/ctrlProp1249.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50.xml><?xml version="1.0" encoding="utf-8"?>
<formControlPr xmlns="http://schemas.microsoft.com/office/spreadsheetml/2009/9/main" objectType="Button" lockText="1"/>
</file>

<file path=xl/ctrlProps/ctrlProp1251.xml><?xml version="1.0" encoding="utf-8"?>
<formControlPr xmlns="http://schemas.microsoft.com/office/spreadsheetml/2009/9/main" objectType="Button" lockText="1"/>
</file>

<file path=xl/ctrlProps/ctrlProp1252.xml><?xml version="1.0" encoding="utf-8"?>
<formControlPr xmlns="http://schemas.microsoft.com/office/spreadsheetml/2009/9/main" objectType="Button" lockText="1"/>
</file>

<file path=xl/ctrlProps/ctrlProp1253.xml><?xml version="1.0" encoding="utf-8"?>
<formControlPr xmlns="http://schemas.microsoft.com/office/spreadsheetml/2009/9/main" objectType="Button" lockText="1"/>
</file>

<file path=xl/ctrlProps/ctrlProp1254.xml><?xml version="1.0" encoding="utf-8"?>
<formControlPr xmlns="http://schemas.microsoft.com/office/spreadsheetml/2009/9/main" objectType="Button" lockText="1"/>
</file>

<file path=xl/ctrlProps/ctrlProp1255.xml><?xml version="1.0" encoding="utf-8"?>
<formControlPr xmlns="http://schemas.microsoft.com/office/spreadsheetml/2009/9/main" objectType="Button" lockText="1"/>
</file>

<file path=xl/ctrlProps/ctrlProp1256.xml><?xml version="1.0" encoding="utf-8"?>
<formControlPr xmlns="http://schemas.microsoft.com/office/spreadsheetml/2009/9/main" objectType="Button" lockText="1"/>
</file>

<file path=xl/ctrlProps/ctrlProp1257.xml><?xml version="1.0" encoding="utf-8"?>
<formControlPr xmlns="http://schemas.microsoft.com/office/spreadsheetml/2009/9/main" objectType="Button" lockText="1"/>
</file>

<file path=xl/ctrlProps/ctrlProp1258.xml><?xml version="1.0" encoding="utf-8"?>
<formControlPr xmlns="http://schemas.microsoft.com/office/spreadsheetml/2009/9/main" objectType="Button" lockText="1"/>
</file>

<file path=xl/ctrlProps/ctrlProp1259.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60.xml><?xml version="1.0" encoding="utf-8"?>
<formControlPr xmlns="http://schemas.microsoft.com/office/spreadsheetml/2009/9/main" objectType="Button" lockText="1"/>
</file>

<file path=xl/ctrlProps/ctrlProp1261.xml><?xml version="1.0" encoding="utf-8"?>
<formControlPr xmlns="http://schemas.microsoft.com/office/spreadsheetml/2009/9/main" objectType="Button" lockText="1"/>
</file>

<file path=xl/ctrlProps/ctrlProp1262.xml><?xml version="1.0" encoding="utf-8"?>
<formControlPr xmlns="http://schemas.microsoft.com/office/spreadsheetml/2009/9/main" objectType="Button" lockText="1"/>
</file>

<file path=xl/ctrlProps/ctrlProp1263.xml><?xml version="1.0" encoding="utf-8"?>
<formControlPr xmlns="http://schemas.microsoft.com/office/spreadsheetml/2009/9/main" objectType="Button" lockText="1"/>
</file>

<file path=xl/ctrlProps/ctrlProp1264.xml><?xml version="1.0" encoding="utf-8"?>
<formControlPr xmlns="http://schemas.microsoft.com/office/spreadsheetml/2009/9/main" objectType="Button" lockText="1"/>
</file>

<file path=xl/ctrlProps/ctrlProp1265.xml><?xml version="1.0" encoding="utf-8"?>
<formControlPr xmlns="http://schemas.microsoft.com/office/spreadsheetml/2009/9/main" objectType="Button" lockText="1"/>
</file>

<file path=xl/ctrlProps/ctrlProp1266.xml><?xml version="1.0" encoding="utf-8"?>
<formControlPr xmlns="http://schemas.microsoft.com/office/spreadsheetml/2009/9/main" objectType="Button" lockText="1"/>
</file>

<file path=xl/ctrlProps/ctrlProp1267.xml><?xml version="1.0" encoding="utf-8"?>
<formControlPr xmlns="http://schemas.microsoft.com/office/spreadsheetml/2009/9/main" objectType="Button" lockText="1"/>
</file>

<file path=xl/ctrlProps/ctrlProp1268.xml><?xml version="1.0" encoding="utf-8"?>
<formControlPr xmlns="http://schemas.microsoft.com/office/spreadsheetml/2009/9/main" objectType="Button" lockText="1"/>
</file>

<file path=xl/ctrlProps/ctrlProp1269.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70.xml><?xml version="1.0" encoding="utf-8"?>
<formControlPr xmlns="http://schemas.microsoft.com/office/spreadsheetml/2009/9/main" objectType="Button" lockText="1"/>
</file>

<file path=xl/ctrlProps/ctrlProp1271.xml><?xml version="1.0" encoding="utf-8"?>
<formControlPr xmlns="http://schemas.microsoft.com/office/spreadsheetml/2009/9/main" objectType="Button" lockText="1"/>
</file>

<file path=xl/ctrlProps/ctrlProp1272.xml><?xml version="1.0" encoding="utf-8"?>
<formControlPr xmlns="http://schemas.microsoft.com/office/spreadsheetml/2009/9/main" objectType="Button" lockText="1"/>
</file>

<file path=xl/ctrlProps/ctrlProp1273.xml><?xml version="1.0" encoding="utf-8"?>
<formControlPr xmlns="http://schemas.microsoft.com/office/spreadsheetml/2009/9/main" objectType="Button" lockText="1"/>
</file>

<file path=xl/ctrlProps/ctrlProp1274.xml><?xml version="1.0" encoding="utf-8"?>
<formControlPr xmlns="http://schemas.microsoft.com/office/spreadsheetml/2009/9/main" objectType="Button" lockText="1"/>
</file>

<file path=xl/ctrlProps/ctrlProp1275.xml><?xml version="1.0" encoding="utf-8"?>
<formControlPr xmlns="http://schemas.microsoft.com/office/spreadsheetml/2009/9/main" objectType="Button" lockText="1"/>
</file>

<file path=xl/ctrlProps/ctrlProp1276.xml><?xml version="1.0" encoding="utf-8"?>
<formControlPr xmlns="http://schemas.microsoft.com/office/spreadsheetml/2009/9/main" objectType="Button" lockText="1"/>
</file>

<file path=xl/ctrlProps/ctrlProp1277.xml><?xml version="1.0" encoding="utf-8"?>
<formControlPr xmlns="http://schemas.microsoft.com/office/spreadsheetml/2009/9/main" objectType="Button" lockText="1"/>
</file>

<file path=xl/ctrlProps/ctrlProp1278.xml><?xml version="1.0" encoding="utf-8"?>
<formControlPr xmlns="http://schemas.microsoft.com/office/spreadsheetml/2009/9/main" objectType="Button" lockText="1"/>
</file>

<file path=xl/ctrlProps/ctrlProp1279.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80.xml><?xml version="1.0" encoding="utf-8"?>
<formControlPr xmlns="http://schemas.microsoft.com/office/spreadsheetml/2009/9/main" objectType="Button" lockText="1"/>
</file>

<file path=xl/ctrlProps/ctrlProp1281.xml><?xml version="1.0" encoding="utf-8"?>
<formControlPr xmlns="http://schemas.microsoft.com/office/spreadsheetml/2009/9/main" objectType="Button" lockText="1"/>
</file>

<file path=xl/ctrlProps/ctrlProp1282.xml><?xml version="1.0" encoding="utf-8"?>
<formControlPr xmlns="http://schemas.microsoft.com/office/spreadsheetml/2009/9/main" objectType="Button" lockText="1"/>
</file>

<file path=xl/ctrlProps/ctrlProp1283.xml><?xml version="1.0" encoding="utf-8"?>
<formControlPr xmlns="http://schemas.microsoft.com/office/spreadsheetml/2009/9/main" objectType="Button" lockText="1"/>
</file>

<file path=xl/ctrlProps/ctrlProp1284.xml><?xml version="1.0" encoding="utf-8"?>
<formControlPr xmlns="http://schemas.microsoft.com/office/spreadsheetml/2009/9/main" objectType="Button" lockText="1"/>
</file>

<file path=xl/ctrlProps/ctrlProp1285.xml><?xml version="1.0" encoding="utf-8"?>
<formControlPr xmlns="http://schemas.microsoft.com/office/spreadsheetml/2009/9/main" objectType="Button" lockText="1"/>
</file>

<file path=xl/ctrlProps/ctrlProp1286.xml><?xml version="1.0" encoding="utf-8"?>
<formControlPr xmlns="http://schemas.microsoft.com/office/spreadsheetml/2009/9/main" objectType="Button" lockText="1"/>
</file>

<file path=xl/ctrlProps/ctrlProp1287.xml><?xml version="1.0" encoding="utf-8"?>
<formControlPr xmlns="http://schemas.microsoft.com/office/spreadsheetml/2009/9/main" objectType="Button" lockText="1"/>
</file>

<file path=xl/ctrlProps/ctrlProp1288.xml><?xml version="1.0" encoding="utf-8"?>
<formControlPr xmlns="http://schemas.microsoft.com/office/spreadsheetml/2009/9/main" objectType="Button" lockText="1"/>
</file>

<file path=xl/ctrlProps/ctrlProp1289.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290.xml><?xml version="1.0" encoding="utf-8"?>
<formControlPr xmlns="http://schemas.microsoft.com/office/spreadsheetml/2009/9/main" objectType="Button" lockText="1"/>
</file>

<file path=xl/ctrlProps/ctrlProp1291.xml><?xml version="1.0" encoding="utf-8"?>
<formControlPr xmlns="http://schemas.microsoft.com/office/spreadsheetml/2009/9/main" objectType="Button" lockText="1"/>
</file>

<file path=xl/ctrlProps/ctrlProp1292.xml><?xml version="1.0" encoding="utf-8"?>
<formControlPr xmlns="http://schemas.microsoft.com/office/spreadsheetml/2009/9/main" objectType="Button" lockText="1"/>
</file>

<file path=xl/ctrlProps/ctrlProp1293.xml><?xml version="1.0" encoding="utf-8"?>
<formControlPr xmlns="http://schemas.microsoft.com/office/spreadsheetml/2009/9/main" objectType="Button" lockText="1"/>
</file>

<file path=xl/ctrlProps/ctrlProp1294.xml><?xml version="1.0" encoding="utf-8"?>
<formControlPr xmlns="http://schemas.microsoft.com/office/spreadsheetml/2009/9/main" objectType="Button" lockText="1"/>
</file>

<file path=xl/ctrlProps/ctrlProp1295.xml><?xml version="1.0" encoding="utf-8"?>
<formControlPr xmlns="http://schemas.microsoft.com/office/spreadsheetml/2009/9/main" objectType="Button" lockText="1"/>
</file>

<file path=xl/ctrlProps/ctrlProp1296.xml><?xml version="1.0" encoding="utf-8"?>
<formControlPr xmlns="http://schemas.microsoft.com/office/spreadsheetml/2009/9/main" objectType="Button" lockText="1"/>
</file>

<file path=xl/ctrlProps/ctrlProp1297.xml><?xml version="1.0" encoding="utf-8"?>
<formControlPr xmlns="http://schemas.microsoft.com/office/spreadsheetml/2009/9/main" objectType="Button" lockText="1"/>
</file>

<file path=xl/ctrlProps/ctrlProp1298.xml><?xml version="1.0" encoding="utf-8"?>
<formControlPr xmlns="http://schemas.microsoft.com/office/spreadsheetml/2009/9/main" objectType="Button" lockText="1"/>
</file>

<file path=xl/ctrlProps/ctrlProp129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00.xml><?xml version="1.0" encoding="utf-8"?>
<formControlPr xmlns="http://schemas.microsoft.com/office/spreadsheetml/2009/9/main" objectType="Button" lockText="1"/>
</file>

<file path=xl/ctrlProps/ctrlProp1301.xml><?xml version="1.0" encoding="utf-8"?>
<formControlPr xmlns="http://schemas.microsoft.com/office/spreadsheetml/2009/9/main" objectType="Button" lockText="1"/>
</file>

<file path=xl/ctrlProps/ctrlProp1302.xml><?xml version="1.0" encoding="utf-8"?>
<formControlPr xmlns="http://schemas.microsoft.com/office/spreadsheetml/2009/9/main" objectType="Button" lockText="1"/>
</file>

<file path=xl/ctrlProps/ctrlProp1303.xml><?xml version="1.0" encoding="utf-8"?>
<formControlPr xmlns="http://schemas.microsoft.com/office/spreadsheetml/2009/9/main" objectType="Button" lockText="1"/>
</file>

<file path=xl/ctrlProps/ctrlProp1304.xml><?xml version="1.0" encoding="utf-8"?>
<formControlPr xmlns="http://schemas.microsoft.com/office/spreadsheetml/2009/9/main" objectType="Button" lockText="1"/>
</file>

<file path=xl/ctrlProps/ctrlProp1305.xml><?xml version="1.0" encoding="utf-8"?>
<formControlPr xmlns="http://schemas.microsoft.com/office/spreadsheetml/2009/9/main" objectType="Button" lockText="1"/>
</file>

<file path=xl/ctrlProps/ctrlProp1306.xml><?xml version="1.0" encoding="utf-8"?>
<formControlPr xmlns="http://schemas.microsoft.com/office/spreadsheetml/2009/9/main" objectType="Button" lockText="1"/>
</file>

<file path=xl/ctrlProps/ctrlProp1307.xml><?xml version="1.0" encoding="utf-8"?>
<formControlPr xmlns="http://schemas.microsoft.com/office/spreadsheetml/2009/9/main" objectType="Button" lockText="1"/>
</file>

<file path=xl/ctrlProps/ctrlProp1308.xml><?xml version="1.0" encoding="utf-8"?>
<formControlPr xmlns="http://schemas.microsoft.com/office/spreadsheetml/2009/9/main" objectType="Button" lockText="1"/>
</file>

<file path=xl/ctrlProps/ctrlProp1309.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10.xml><?xml version="1.0" encoding="utf-8"?>
<formControlPr xmlns="http://schemas.microsoft.com/office/spreadsheetml/2009/9/main" objectType="Button" lockText="1"/>
</file>

<file path=xl/ctrlProps/ctrlProp1311.xml><?xml version="1.0" encoding="utf-8"?>
<formControlPr xmlns="http://schemas.microsoft.com/office/spreadsheetml/2009/9/main" objectType="Button" lockText="1"/>
</file>

<file path=xl/ctrlProps/ctrlProp1312.xml><?xml version="1.0" encoding="utf-8"?>
<formControlPr xmlns="http://schemas.microsoft.com/office/spreadsheetml/2009/9/main" objectType="Button" lockText="1"/>
</file>

<file path=xl/ctrlProps/ctrlProp1313.xml><?xml version="1.0" encoding="utf-8"?>
<formControlPr xmlns="http://schemas.microsoft.com/office/spreadsheetml/2009/9/main" objectType="Button" lockText="1"/>
</file>

<file path=xl/ctrlProps/ctrlProp1314.xml><?xml version="1.0" encoding="utf-8"?>
<formControlPr xmlns="http://schemas.microsoft.com/office/spreadsheetml/2009/9/main" objectType="Button" lockText="1"/>
</file>

<file path=xl/ctrlProps/ctrlProp1315.xml><?xml version="1.0" encoding="utf-8"?>
<formControlPr xmlns="http://schemas.microsoft.com/office/spreadsheetml/2009/9/main" objectType="Button" lockText="1"/>
</file>

<file path=xl/ctrlProps/ctrlProp1316.xml><?xml version="1.0" encoding="utf-8"?>
<formControlPr xmlns="http://schemas.microsoft.com/office/spreadsheetml/2009/9/main" objectType="Button" lockText="1"/>
</file>

<file path=xl/ctrlProps/ctrlProp1317.xml><?xml version="1.0" encoding="utf-8"?>
<formControlPr xmlns="http://schemas.microsoft.com/office/spreadsheetml/2009/9/main" objectType="Button" lockText="1"/>
</file>

<file path=xl/ctrlProps/ctrlProp1318.xml><?xml version="1.0" encoding="utf-8"?>
<formControlPr xmlns="http://schemas.microsoft.com/office/spreadsheetml/2009/9/main" objectType="Button" lockText="1"/>
</file>

<file path=xl/ctrlProps/ctrlProp1319.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20.xml><?xml version="1.0" encoding="utf-8"?>
<formControlPr xmlns="http://schemas.microsoft.com/office/spreadsheetml/2009/9/main" objectType="Button" lockText="1"/>
</file>

<file path=xl/ctrlProps/ctrlProp1321.xml><?xml version="1.0" encoding="utf-8"?>
<formControlPr xmlns="http://schemas.microsoft.com/office/spreadsheetml/2009/9/main" objectType="Button" lockText="1"/>
</file>

<file path=xl/ctrlProps/ctrlProp1322.xml><?xml version="1.0" encoding="utf-8"?>
<formControlPr xmlns="http://schemas.microsoft.com/office/spreadsheetml/2009/9/main" objectType="Button" lockText="1"/>
</file>

<file path=xl/ctrlProps/ctrlProp1323.xml><?xml version="1.0" encoding="utf-8"?>
<formControlPr xmlns="http://schemas.microsoft.com/office/spreadsheetml/2009/9/main" objectType="Button" lockText="1"/>
</file>

<file path=xl/ctrlProps/ctrlProp1324.xml><?xml version="1.0" encoding="utf-8"?>
<formControlPr xmlns="http://schemas.microsoft.com/office/spreadsheetml/2009/9/main" objectType="Button" lockText="1"/>
</file>

<file path=xl/ctrlProps/ctrlProp1325.xml><?xml version="1.0" encoding="utf-8"?>
<formControlPr xmlns="http://schemas.microsoft.com/office/spreadsheetml/2009/9/main" objectType="Button" lockText="1"/>
</file>

<file path=xl/ctrlProps/ctrlProp1326.xml><?xml version="1.0" encoding="utf-8"?>
<formControlPr xmlns="http://schemas.microsoft.com/office/spreadsheetml/2009/9/main" objectType="Button" lockText="1"/>
</file>

<file path=xl/ctrlProps/ctrlProp1327.xml><?xml version="1.0" encoding="utf-8"?>
<formControlPr xmlns="http://schemas.microsoft.com/office/spreadsheetml/2009/9/main" objectType="Button" lockText="1"/>
</file>

<file path=xl/ctrlProps/ctrlProp1328.xml><?xml version="1.0" encoding="utf-8"?>
<formControlPr xmlns="http://schemas.microsoft.com/office/spreadsheetml/2009/9/main" objectType="Button" lockText="1"/>
</file>

<file path=xl/ctrlProps/ctrlProp1329.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30.xml><?xml version="1.0" encoding="utf-8"?>
<formControlPr xmlns="http://schemas.microsoft.com/office/spreadsheetml/2009/9/main" objectType="Button" lockText="1"/>
</file>

<file path=xl/ctrlProps/ctrlProp1331.xml><?xml version="1.0" encoding="utf-8"?>
<formControlPr xmlns="http://schemas.microsoft.com/office/spreadsheetml/2009/9/main" objectType="Button" lockText="1"/>
</file>

<file path=xl/ctrlProps/ctrlProp1332.xml><?xml version="1.0" encoding="utf-8"?>
<formControlPr xmlns="http://schemas.microsoft.com/office/spreadsheetml/2009/9/main" objectType="Button" lockText="1"/>
</file>

<file path=xl/ctrlProps/ctrlProp1333.xml><?xml version="1.0" encoding="utf-8"?>
<formControlPr xmlns="http://schemas.microsoft.com/office/spreadsheetml/2009/9/main" objectType="Button" lockText="1"/>
</file>

<file path=xl/ctrlProps/ctrlProp1334.xml><?xml version="1.0" encoding="utf-8"?>
<formControlPr xmlns="http://schemas.microsoft.com/office/spreadsheetml/2009/9/main" objectType="Button" lockText="1"/>
</file>

<file path=xl/ctrlProps/ctrlProp1335.xml><?xml version="1.0" encoding="utf-8"?>
<formControlPr xmlns="http://schemas.microsoft.com/office/spreadsheetml/2009/9/main" objectType="Button" lockText="1"/>
</file>

<file path=xl/ctrlProps/ctrlProp1336.xml><?xml version="1.0" encoding="utf-8"?>
<formControlPr xmlns="http://schemas.microsoft.com/office/spreadsheetml/2009/9/main" objectType="Button" lockText="1"/>
</file>

<file path=xl/ctrlProps/ctrlProp1337.xml><?xml version="1.0" encoding="utf-8"?>
<formControlPr xmlns="http://schemas.microsoft.com/office/spreadsheetml/2009/9/main" objectType="Button" lockText="1"/>
</file>

<file path=xl/ctrlProps/ctrlProp1338.xml><?xml version="1.0" encoding="utf-8"?>
<formControlPr xmlns="http://schemas.microsoft.com/office/spreadsheetml/2009/9/main" objectType="Button" lockText="1"/>
</file>

<file path=xl/ctrlProps/ctrlProp1339.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40.xml><?xml version="1.0" encoding="utf-8"?>
<formControlPr xmlns="http://schemas.microsoft.com/office/spreadsheetml/2009/9/main" objectType="Button" lockText="1"/>
</file>

<file path=xl/ctrlProps/ctrlProp1341.xml><?xml version="1.0" encoding="utf-8"?>
<formControlPr xmlns="http://schemas.microsoft.com/office/spreadsheetml/2009/9/main" objectType="Button" lockText="1"/>
</file>

<file path=xl/ctrlProps/ctrlProp1342.xml><?xml version="1.0" encoding="utf-8"?>
<formControlPr xmlns="http://schemas.microsoft.com/office/spreadsheetml/2009/9/main" objectType="Button" lockText="1"/>
</file>

<file path=xl/ctrlProps/ctrlProp1343.xml><?xml version="1.0" encoding="utf-8"?>
<formControlPr xmlns="http://schemas.microsoft.com/office/spreadsheetml/2009/9/main" objectType="Button" lockText="1"/>
</file>

<file path=xl/ctrlProps/ctrlProp1344.xml><?xml version="1.0" encoding="utf-8"?>
<formControlPr xmlns="http://schemas.microsoft.com/office/spreadsheetml/2009/9/main" objectType="Button" lockText="1"/>
</file>

<file path=xl/ctrlProps/ctrlProp1345.xml><?xml version="1.0" encoding="utf-8"?>
<formControlPr xmlns="http://schemas.microsoft.com/office/spreadsheetml/2009/9/main" objectType="Button" lockText="1"/>
</file>

<file path=xl/ctrlProps/ctrlProp1346.xml><?xml version="1.0" encoding="utf-8"?>
<formControlPr xmlns="http://schemas.microsoft.com/office/spreadsheetml/2009/9/main" objectType="Button" lockText="1"/>
</file>

<file path=xl/ctrlProps/ctrlProp1347.xml><?xml version="1.0" encoding="utf-8"?>
<formControlPr xmlns="http://schemas.microsoft.com/office/spreadsheetml/2009/9/main" objectType="Button" lockText="1"/>
</file>

<file path=xl/ctrlProps/ctrlProp1348.xml><?xml version="1.0" encoding="utf-8"?>
<formControlPr xmlns="http://schemas.microsoft.com/office/spreadsheetml/2009/9/main" objectType="Button" lockText="1"/>
</file>

<file path=xl/ctrlProps/ctrlProp1349.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50.xml><?xml version="1.0" encoding="utf-8"?>
<formControlPr xmlns="http://schemas.microsoft.com/office/spreadsheetml/2009/9/main" objectType="Button" lockText="1"/>
</file>

<file path=xl/ctrlProps/ctrlProp1351.xml><?xml version="1.0" encoding="utf-8"?>
<formControlPr xmlns="http://schemas.microsoft.com/office/spreadsheetml/2009/9/main" objectType="Button" lockText="1"/>
</file>

<file path=xl/ctrlProps/ctrlProp1352.xml><?xml version="1.0" encoding="utf-8"?>
<formControlPr xmlns="http://schemas.microsoft.com/office/spreadsheetml/2009/9/main" objectType="Button" lockText="1"/>
</file>

<file path=xl/ctrlProps/ctrlProp1353.xml><?xml version="1.0" encoding="utf-8"?>
<formControlPr xmlns="http://schemas.microsoft.com/office/spreadsheetml/2009/9/main" objectType="Button" lockText="1"/>
</file>

<file path=xl/ctrlProps/ctrlProp1354.xml><?xml version="1.0" encoding="utf-8"?>
<formControlPr xmlns="http://schemas.microsoft.com/office/spreadsheetml/2009/9/main" objectType="Button" lockText="1"/>
</file>

<file path=xl/ctrlProps/ctrlProp1355.xml><?xml version="1.0" encoding="utf-8"?>
<formControlPr xmlns="http://schemas.microsoft.com/office/spreadsheetml/2009/9/main" objectType="Button" lockText="1"/>
</file>

<file path=xl/ctrlProps/ctrlProp1356.xml><?xml version="1.0" encoding="utf-8"?>
<formControlPr xmlns="http://schemas.microsoft.com/office/spreadsheetml/2009/9/main" objectType="Button" lockText="1"/>
</file>

<file path=xl/ctrlProps/ctrlProp1357.xml><?xml version="1.0" encoding="utf-8"?>
<formControlPr xmlns="http://schemas.microsoft.com/office/spreadsheetml/2009/9/main" objectType="Button" lockText="1"/>
</file>

<file path=xl/ctrlProps/ctrlProp1358.xml><?xml version="1.0" encoding="utf-8"?>
<formControlPr xmlns="http://schemas.microsoft.com/office/spreadsheetml/2009/9/main" objectType="Button" lockText="1"/>
</file>

<file path=xl/ctrlProps/ctrlProp1359.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60.xml><?xml version="1.0" encoding="utf-8"?>
<formControlPr xmlns="http://schemas.microsoft.com/office/spreadsheetml/2009/9/main" objectType="Button" lockText="1"/>
</file>

<file path=xl/ctrlProps/ctrlProp1361.xml><?xml version="1.0" encoding="utf-8"?>
<formControlPr xmlns="http://schemas.microsoft.com/office/spreadsheetml/2009/9/main" objectType="Button" lockText="1"/>
</file>

<file path=xl/ctrlProps/ctrlProp1362.xml><?xml version="1.0" encoding="utf-8"?>
<formControlPr xmlns="http://schemas.microsoft.com/office/spreadsheetml/2009/9/main" objectType="Button" lockText="1"/>
</file>

<file path=xl/ctrlProps/ctrlProp1363.xml><?xml version="1.0" encoding="utf-8"?>
<formControlPr xmlns="http://schemas.microsoft.com/office/spreadsheetml/2009/9/main" objectType="Button" lockText="1"/>
</file>

<file path=xl/ctrlProps/ctrlProp1364.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47626</xdr:rowOff>
    </xdr:from>
    <xdr:to>
      <xdr:col>2</xdr:col>
      <xdr:colOff>152400</xdr:colOff>
      <xdr:row>1</xdr:row>
      <xdr:rowOff>273845</xdr:rowOff>
    </xdr:to>
    <xdr:sp macro="" textlink="">
      <xdr:nvSpPr>
        <xdr:cNvPr id="2" name="Oval 1"/>
        <xdr:cNvSpPr>
          <a:spLocks noChangeArrowheads="1"/>
        </xdr:cNvSpPr>
      </xdr:nvSpPr>
      <xdr:spPr bwMode="auto">
        <a:xfrm>
          <a:off x="85725" y="47626"/>
          <a:ext cx="523875" cy="54054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0</xdr:colOff>
      <xdr:row>4</xdr:row>
      <xdr:rowOff>149678</xdr:rowOff>
    </xdr:from>
    <xdr:to>
      <xdr:col>33</xdr:col>
      <xdr:colOff>37110</xdr:colOff>
      <xdr:row>8</xdr:row>
      <xdr:rowOff>45769</xdr:rowOff>
    </xdr:to>
    <xdr:sp macro="" textlink="">
      <xdr:nvSpPr>
        <xdr:cNvPr id="5" name="正方形/長方形 4"/>
        <xdr:cNvSpPr/>
      </xdr:nvSpPr>
      <xdr:spPr bwMode="auto">
        <a:xfrm>
          <a:off x="8776607" y="1265464"/>
          <a:ext cx="2078182" cy="75334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7" name="Button 1" hidden="1">
              <a:extLst>
                <a:ext uri="{63B3BB69-23CF-44E3-9099-C40C66FF867C}">
                  <a14:compatExt spid="_x0000_s14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38" name="Button 2" hidden="1">
              <a:extLst>
                <a:ext uri="{63B3BB69-23CF-44E3-9099-C40C66FF867C}">
                  <a14:compatExt spid="_x0000_s14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9" name="Button 3" hidden="1">
              <a:extLst>
                <a:ext uri="{63B3BB69-23CF-44E3-9099-C40C66FF867C}">
                  <a14:compatExt spid="_x0000_s14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0" name="Button 4" hidden="1">
              <a:extLst>
                <a:ext uri="{63B3BB69-23CF-44E3-9099-C40C66FF867C}">
                  <a14:compatExt spid="_x0000_s14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1" name="Button 5" hidden="1">
              <a:extLst>
                <a:ext uri="{63B3BB69-23CF-44E3-9099-C40C66FF867C}">
                  <a14:compatExt spid="_x0000_s14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2" name="Button 6" hidden="1">
              <a:extLst>
                <a:ext uri="{63B3BB69-23CF-44E3-9099-C40C66FF867C}">
                  <a14:compatExt spid="_x0000_s14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3" name="Button 7" hidden="1">
              <a:extLst>
                <a:ext uri="{63B3BB69-23CF-44E3-9099-C40C66FF867C}">
                  <a14:compatExt spid="_x0000_s14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4" name="Button 8" hidden="1">
              <a:extLst>
                <a:ext uri="{63B3BB69-23CF-44E3-9099-C40C66FF867C}">
                  <a14:compatExt spid="_x0000_s14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5" name="Button 9" hidden="1">
              <a:extLst>
                <a:ext uri="{63B3BB69-23CF-44E3-9099-C40C66FF867C}">
                  <a14:compatExt spid="_x0000_s14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6" name="Button 10" hidden="1">
              <a:extLst>
                <a:ext uri="{63B3BB69-23CF-44E3-9099-C40C66FF867C}">
                  <a14:compatExt spid="_x0000_s14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7" name="Button 11" hidden="1">
              <a:extLst>
                <a:ext uri="{63B3BB69-23CF-44E3-9099-C40C66FF867C}">
                  <a14:compatExt spid="_x0000_s14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8" name="Button 12" hidden="1">
              <a:extLst>
                <a:ext uri="{63B3BB69-23CF-44E3-9099-C40C66FF867C}">
                  <a14:compatExt spid="_x0000_s14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9" name="Button 13" hidden="1">
              <a:extLst>
                <a:ext uri="{63B3BB69-23CF-44E3-9099-C40C66FF867C}">
                  <a14:compatExt spid="_x0000_s14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0" name="Button 14" hidden="1">
              <a:extLst>
                <a:ext uri="{63B3BB69-23CF-44E3-9099-C40C66FF867C}">
                  <a14:compatExt spid="_x0000_s14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1" name="Button 15" hidden="1">
              <a:extLst>
                <a:ext uri="{63B3BB69-23CF-44E3-9099-C40C66FF867C}">
                  <a14:compatExt spid="_x0000_s14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2" name="Button 16" hidden="1">
              <a:extLst>
                <a:ext uri="{63B3BB69-23CF-44E3-9099-C40C66FF867C}">
                  <a14:compatExt spid="_x0000_s14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3" name="Button 17" hidden="1">
              <a:extLst>
                <a:ext uri="{63B3BB69-23CF-44E3-9099-C40C66FF867C}">
                  <a14:compatExt spid="_x0000_s14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4" name="Button 18" hidden="1">
              <a:extLst>
                <a:ext uri="{63B3BB69-23CF-44E3-9099-C40C66FF867C}">
                  <a14:compatExt spid="_x0000_s14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5" name="Button 19" hidden="1">
              <a:extLst>
                <a:ext uri="{63B3BB69-23CF-44E3-9099-C40C66FF867C}">
                  <a14:compatExt spid="_x0000_s14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6" name="Button 20" hidden="1">
              <a:extLst>
                <a:ext uri="{63B3BB69-23CF-44E3-9099-C40C66FF867C}">
                  <a14:compatExt spid="_x0000_s14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7" name="Button 21" hidden="1">
              <a:extLst>
                <a:ext uri="{63B3BB69-23CF-44E3-9099-C40C66FF867C}">
                  <a14:compatExt spid="_x0000_s14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8" name="Button 22" hidden="1">
              <a:extLst>
                <a:ext uri="{63B3BB69-23CF-44E3-9099-C40C66FF867C}">
                  <a14:compatExt spid="_x0000_s14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9" name="Button 23" hidden="1">
              <a:extLst>
                <a:ext uri="{63B3BB69-23CF-44E3-9099-C40C66FF867C}">
                  <a14:compatExt spid="_x0000_s14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0" name="Button 24" hidden="1">
              <a:extLst>
                <a:ext uri="{63B3BB69-23CF-44E3-9099-C40C66FF867C}">
                  <a14:compatExt spid="_x0000_s14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1" name="Button 25" hidden="1">
              <a:extLst>
                <a:ext uri="{63B3BB69-23CF-44E3-9099-C40C66FF867C}">
                  <a14:compatExt spid="_x0000_s14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2" name="Button 26" hidden="1">
              <a:extLst>
                <a:ext uri="{63B3BB69-23CF-44E3-9099-C40C66FF867C}">
                  <a14:compatExt spid="_x0000_s14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3" name="Button 27" hidden="1">
              <a:extLst>
                <a:ext uri="{63B3BB69-23CF-44E3-9099-C40C66FF867C}">
                  <a14:compatExt spid="_x0000_s14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4" name="Button 28" hidden="1">
              <a:extLst>
                <a:ext uri="{63B3BB69-23CF-44E3-9099-C40C66FF867C}">
                  <a14:compatExt spid="_x0000_s14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5" name="Button 29" hidden="1">
              <a:extLst>
                <a:ext uri="{63B3BB69-23CF-44E3-9099-C40C66FF867C}">
                  <a14:compatExt spid="_x0000_s14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6" name="Button 30" hidden="1">
              <a:extLst>
                <a:ext uri="{63B3BB69-23CF-44E3-9099-C40C66FF867C}">
                  <a14:compatExt spid="_x0000_s14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7" name="Button 31" hidden="1">
              <a:extLst>
                <a:ext uri="{63B3BB69-23CF-44E3-9099-C40C66FF867C}">
                  <a14:compatExt spid="_x0000_s14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8" name="Button 32" hidden="1">
              <a:extLst>
                <a:ext uri="{63B3BB69-23CF-44E3-9099-C40C66FF867C}">
                  <a14:compatExt spid="_x0000_s14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9" name="Button 33" hidden="1">
              <a:extLst>
                <a:ext uri="{63B3BB69-23CF-44E3-9099-C40C66FF867C}">
                  <a14:compatExt spid="_x0000_s14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0" name="Button 34" hidden="1">
              <a:extLst>
                <a:ext uri="{63B3BB69-23CF-44E3-9099-C40C66FF867C}">
                  <a14:compatExt spid="_x0000_s14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1" name="Button 35" hidden="1">
              <a:extLst>
                <a:ext uri="{63B3BB69-23CF-44E3-9099-C40C66FF867C}">
                  <a14:compatExt spid="_x0000_s14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2" name="Button 36" hidden="1">
              <a:extLst>
                <a:ext uri="{63B3BB69-23CF-44E3-9099-C40C66FF867C}">
                  <a14:compatExt spid="_x0000_s14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3" name="Button 37" hidden="1">
              <a:extLst>
                <a:ext uri="{63B3BB69-23CF-44E3-9099-C40C66FF867C}">
                  <a14:compatExt spid="_x0000_s14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4" name="Button 38" hidden="1">
              <a:extLst>
                <a:ext uri="{63B3BB69-23CF-44E3-9099-C40C66FF867C}">
                  <a14:compatExt spid="_x0000_s14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5" name="Button 39" hidden="1">
              <a:extLst>
                <a:ext uri="{63B3BB69-23CF-44E3-9099-C40C66FF867C}">
                  <a14:compatExt spid="_x0000_s14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6" name="Button 40" hidden="1">
              <a:extLst>
                <a:ext uri="{63B3BB69-23CF-44E3-9099-C40C66FF867C}">
                  <a14:compatExt spid="_x0000_s14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7" name="Button 41" hidden="1">
              <a:extLst>
                <a:ext uri="{63B3BB69-23CF-44E3-9099-C40C66FF867C}">
                  <a14:compatExt spid="_x0000_s14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8" name="Button 42" hidden="1">
              <a:extLst>
                <a:ext uri="{63B3BB69-23CF-44E3-9099-C40C66FF867C}">
                  <a14:compatExt spid="_x0000_s14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9" name="Button 43" hidden="1">
              <a:extLst>
                <a:ext uri="{63B3BB69-23CF-44E3-9099-C40C66FF867C}">
                  <a14:compatExt spid="_x0000_s14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0" name="Button 44" hidden="1">
              <a:extLst>
                <a:ext uri="{63B3BB69-23CF-44E3-9099-C40C66FF867C}">
                  <a14:compatExt spid="_x0000_s14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1" name="Button 45" hidden="1">
              <a:extLst>
                <a:ext uri="{63B3BB69-23CF-44E3-9099-C40C66FF867C}">
                  <a14:compatExt spid="_x0000_s14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2" name="Button 46" hidden="1">
              <a:extLst>
                <a:ext uri="{63B3BB69-23CF-44E3-9099-C40C66FF867C}">
                  <a14:compatExt spid="_x0000_s14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3" name="Button 47" hidden="1">
              <a:extLst>
                <a:ext uri="{63B3BB69-23CF-44E3-9099-C40C66FF867C}">
                  <a14:compatExt spid="_x0000_s14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4" name="Button 48" hidden="1">
              <a:extLst>
                <a:ext uri="{63B3BB69-23CF-44E3-9099-C40C66FF867C}">
                  <a14:compatExt spid="_x0000_s14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5" name="Button 49" hidden="1">
              <a:extLst>
                <a:ext uri="{63B3BB69-23CF-44E3-9099-C40C66FF867C}">
                  <a14:compatExt spid="_x0000_s14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6" name="Button 50" hidden="1">
              <a:extLst>
                <a:ext uri="{63B3BB69-23CF-44E3-9099-C40C66FF867C}">
                  <a14:compatExt spid="_x0000_s14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7" name="Button 51" hidden="1">
              <a:extLst>
                <a:ext uri="{63B3BB69-23CF-44E3-9099-C40C66FF867C}">
                  <a14:compatExt spid="_x0000_s14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8" name="Button 52" hidden="1">
              <a:extLst>
                <a:ext uri="{63B3BB69-23CF-44E3-9099-C40C66FF867C}">
                  <a14:compatExt spid="_x0000_s14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9" name="Button 53" hidden="1">
              <a:extLst>
                <a:ext uri="{63B3BB69-23CF-44E3-9099-C40C66FF867C}">
                  <a14:compatExt spid="_x0000_s14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0" name="Button 54" hidden="1">
              <a:extLst>
                <a:ext uri="{63B3BB69-23CF-44E3-9099-C40C66FF867C}">
                  <a14:compatExt spid="_x0000_s14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1" name="Button 55" hidden="1">
              <a:extLst>
                <a:ext uri="{63B3BB69-23CF-44E3-9099-C40C66FF867C}">
                  <a14:compatExt spid="_x0000_s14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2" name="Button 56" hidden="1">
              <a:extLst>
                <a:ext uri="{63B3BB69-23CF-44E3-9099-C40C66FF867C}">
                  <a14:compatExt spid="_x0000_s14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3" name="Button 57" hidden="1">
              <a:extLst>
                <a:ext uri="{63B3BB69-23CF-44E3-9099-C40C66FF867C}">
                  <a14:compatExt spid="_x0000_s14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4" name="Button 58" hidden="1">
              <a:extLst>
                <a:ext uri="{63B3BB69-23CF-44E3-9099-C40C66FF867C}">
                  <a14:compatExt spid="_x0000_s14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5" name="Button 59" hidden="1">
              <a:extLst>
                <a:ext uri="{63B3BB69-23CF-44E3-9099-C40C66FF867C}">
                  <a14:compatExt spid="_x0000_s14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6" name="Button 60" hidden="1">
              <a:extLst>
                <a:ext uri="{63B3BB69-23CF-44E3-9099-C40C66FF867C}">
                  <a14:compatExt spid="_x0000_s14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7" name="Button 61" hidden="1">
              <a:extLst>
                <a:ext uri="{63B3BB69-23CF-44E3-9099-C40C66FF867C}">
                  <a14:compatExt spid="_x0000_s14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8" name="Button 62" hidden="1">
              <a:extLst>
                <a:ext uri="{63B3BB69-23CF-44E3-9099-C40C66FF867C}">
                  <a14:compatExt spid="_x0000_s14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9" name="Button 63" hidden="1">
              <a:extLst>
                <a:ext uri="{63B3BB69-23CF-44E3-9099-C40C66FF867C}">
                  <a14:compatExt spid="_x0000_s14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0" name="Button 64" hidden="1">
              <a:extLst>
                <a:ext uri="{63B3BB69-23CF-44E3-9099-C40C66FF867C}">
                  <a14:compatExt spid="_x0000_s14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1" name="Button 65" hidden="1">
              <a:extLst>
                <a:ext uri="{63B3BB69-23CF-44E3-9099-C40C66FF867C}">
                  <a14:compatExt spid="_x0000_s14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2" name="Button 66" hidden="1">
              <a:extLst>
                <a:ext uri="{63B3BB69-23CF-44E3-9099-C40C66FF867C}">
                  <a14:compatExt spid="_x0000_s14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3" name="Button 67" hidden="1">
              <a:extLst>
                <a:ext uri="{63B3BB69-23CF-44E3-9099-C40C66FF867C}">
                  <a14:compatExt spid="_x0000_s14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4" name="Button 68" hidden="1">
              <a:extLst>
                <a:ext uri="{63B3BB69-23CF-44E3-9099-C40C66FF867C}">
                  <a14:compatExt spid="_x0000_s14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5" name="Button 69" hidden="1">
              <a:extLst>
                <a:ext uri="{63B3BB69-23CF-44E3-9099-C40C66FF867C}">
                  <a14:compatExt spid="_x0000_s14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6" name="Button 70" hidden="1">
              <a:extLst>
                <a:ext uri="{63B3BB69-23CF-44E3-9099-C40C66FF867C}">
                  <a14:compatExt spid="_x0000_s14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7" name="Button 71" hidden="1">
              <a:extLst>
                <a:ext uri="{63B3BB69-23CF-44E3-9099-C40C66FF867C}">
                  <a14:compatExt spid="_x0000_s14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8" name="Button 72" hidden="1">
              <a:extLst>
                <a:ext uri="{63B3BB69-23CF-44E3-9099-C40C66FF867C}">
                  <a14:compatExt spid="_x0000_s14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9" name="Button 73" hidden="1">
              <a:extLst>
                <a:ext uri="{63B3BB69-23CF-44E3-9099-C40C66FF867C}">
                  <a14:compatExt spid="_x0000_s14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0" name="Button 74" hidden="1">
              <a:extLst>
                <a:ext uri="{63B3BB69-23CF-44E3-9099-C40C66FF867C}">
                  <a14:compatExt spid="_x0000_s14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1" name="Button 75" hidden="1">
              <a:extLst>
                <a:ext uri="{63B3BB69-23CF-44E3-9099-C40C66FF867C}">
                  <a14:compatExt spid="_x0000_s14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2" name="Button 76" hidden="1">
              <a:extLst>
                <a:ext uri="{63B3BB69-23CF-44E3-9099-C40C66FF867C}">
                  <a14:compatExt spid="_x0000_s14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3" name="Button 77" hidden="1">
              <a:extLst>
                <a:ext uri="{63B3BB69-23CF-44E3-9099-C40C66FF867C}">
                  <a14:compatExt spid="_x0000_s14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4" name="Button 78" hidden="1">
              <a:extLst>
                <a:ext uri="{63B3BB69-23CF-44E3-9099-C40C66FF867C}">
                  <a14:compatExt spid="_x0000_s14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5" name="Button 79" hidden="1">
              <a:extLst>
                <a:ext uri="{63B3BB69-23CF-44E3-9099-C40C66FF867C}">
                  <a14:compatExt spid="_x0000_s14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6" name="Button 80" hidden="1">
              <a:extLst>
                <a:ext uri="{63B3BB69-23CF-44E3-9099-C40C66FF867C}">
                  <a14:compatExt spid="_x0000_s14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7" name="Button 81" hidden="1">
              <a:extLst>
                <a:ext uri="{63B3BB69-23CF-44E3-9099-C40C66FF867C}">
                  <a14:compatExt spid="_x0000_s14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8" name="Button 82" hidden="1">
              <a:extLst>
                <a:ext uri="{63B3BB69-23CF-44E3-9099-C40C66FF867C}">
                  <a14:compatExt spid="_x0000_s14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9" name="Button 83" hidden="1">
              <a:extLst>
                <a:ext uri="{63B3BB69-23CF-44E3-9099-C40C66FF867C}">
                  <a14:compatExt spid="_x0000_s14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0" name="Button 84" hidden="1">
              <a:extLst>
                <a:ext uri="{63B3BB69-23CF-44E3-9099-C40C66FF867C}">
                  <a14:compatExt spid="_x0000_s14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1" name="Button 85" hidden="1">
              <a:extLst>
                <a:ext uri="{63B3BB69-23CF-44E3-9099-C40C66FF867C}">
                  <a14:compatExt spid="_x0000_s14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2" name="Button 86" hidden="1">
              <a:extLst>
                <a:ext uri="{63B3BB69-23CF-44E3-9099-C40C66FF867C}">
                  <a14:compatExt spid="_x0000_s14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3" name="Button 87" hidden="1">
              <a:extLst>
                <a:ext uri="{63B3BB69-23CF-44E3-9099-C40C66FF867C}">
                  <a14:compatExt spid="_x0000_s14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4" name="Button 88" hidden="1">
              <a:extLst>
                <a:ext uri="{63B3BB69-23CF-44E3-9099-C40C66FF867C}">
                  <a14:compatExt spid="_x0000_s14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5" name="Button 89" hidden="1">
              <a:extLst>
                <a:ext uri="{63B3BB69-23CF-44E3-9099-C40C66FF867C}">
                  <a14:compatExt spid="_x0000_s14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6" name="Button 90" hidden="1">
              <a:extLst>
                <a:ext uri="{63B3BB69-23CF-44E3-9099-C40C66FF867C}">
                  <a14:compatExt spid="_x0000_s14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7" name="Button 91" hidden="1">
              <a:extLst>
                <a:ext uri="{63B3BB69-23CF-44E3-9099-C40C66FF867C}">
                  <a14:compatExt spid="_x0000_s14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8" name="Button 92" hidden="1">
              <a:extLst>
                <a:ext uri="{63B3BB69-23CF-44E3-9099-C40C66FF867C}">
                  <a14:compatExt spid="_x0000_s14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9" name="Button 93" hidden="1">
              <a:extLst>
                <a:ext uri="{63B3BB69-23CF-44E3-9099-C40C66FF867C}">
                  <a14:compatExt spid="_x0000_s14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0" name="Button 94" hidden="1">
              <a:extLst>
                <a:ext uri="{63B3BB69-23CF-44E3-9099-C40C66FF867C}">
                  <a14:compatExt spid="_x0000_s14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1" name="Button 95" hidden="1">
              <a:extLst>
                <a:ext uri="{63B3BB69-23CF-44E3-9099-C40C66FF867C}">
                  <a14:compatExt spid="_x0000_s14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2" name="Button 96" hidden="1">
              <a:extLst>
                <a:ext uri="{63B3BB69-23CF-44E3-9099-C40C66FF867C}">
                  <a14:compatExt spid="_x0000_s14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3" name="Button 97" hidden="1">
              <a:extLst>
                <a:ext uri="{63B3BB69-23CF-44E3-9099-C40C66FF867C}">
                  <a14:compatExt spid="_x0000_s14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4" name="Button 98" hidden="1">
              <a:extLst>
                <a:ext uri="{63B3BB69-23CF-44E3-9099-C40C66FF867C}">
                  <a14:compatExt spid="_x0000_s14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5" name="Button 99" hidden="1">
              <a:extLst>
                <a:ext uri="{63B3BB69-23CF-44E3-9099-C40C66FF867C}">
                  <a14:compatExt spid="_x0000_s14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6" name="Button 100" hidden="1">
              <a:extLst>
                <a:ext uri="{63B3BB69-23CF-44E3-9099-C40C66FF867C}">
                  <a14:compatExt spid="_x0000_s14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7" name="Button 101" hidden="1">
              <a:extLst>
                <a:ext uri="{63B3BB69-23CF-44E3-9099-C40C66FF867C}">
                  <a14:compatExt spid="_x0000_s14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8" name="Button 102" hidden="1">
              <a:extLst>
                <a:ext uri="{63B3BB69-23CF-44E3-9099-C40C66FF867C}">
                  <a14:compatExt spid="_x0000_s14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9" name="Button 103" hidden="1">
              <a:extLst>
                <a:ext uri="{63B3BB69-23CF-44E3-9099-C40C66FF867C}">
                  <a14:compatExt spid="_x0000_s14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0" name="Button 104" hidden="1">
              <a:extLst>
                <a:ext uri="{63B3BB69-23CF-44E3-9099-C40C66FF867C}">
                  <a14:compatExt spid="_x0000_s14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1" name="Button 105" hidden="1">
              <a:extLst>
                <a:ext uri="{63B3BB69-23CF-44E3-9099-C40C66FF867C}">
                  <a14:compatExt spid="_x0000_s14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2" name="Button 106" hidden="1">
              <a:extLst>
                <a:ext uri="{63B3BB69-23CF-44E3-9099-C40C66FF867C}">
                  <a14:compatExt spid="_x0000_s14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3" name="Button 107" hidden="1">
              <a:extLst>
                <a:ext uri="{63B3BB69-23CF-44E3-9099-C40C66FF867C}">
                  <a14:compatExt spid="_x0000_s14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4" name="Button 108" hidden="1">
              <a:extLst>
                <a:ext uri="{63B3BB69-23CF-44E3-9099-C40C66FF867C}">
                  <a14:compatExt spid="_x0000_s14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5" name="Button 109" hidden="1">
              <a:extLst>
                <a:ext uri="{63B3BB69-23CF-44E3-9099-C40C66FF867C}">
                  <a14:compatExt spid="_x0000_s14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6" name="Button 110" hidden="1">
              <a:extLst>
                <a:ext uri="{63B3BB69-23CF-44E3-9099-C40C66FF867C}">
                  <a14:compatExt spid="_x0000_s14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7" name="Button 111" hidden="1">
              <a:extLst>
                <a:ext uri="{63B3BB69-23CF-44E3-9099-C40C66FF867C}">
                  <a14:compatExt spid="_x0000_s14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8" name="Button 112" hidden="1">
              <a:extLst>
                <a:ext uri="{63B3BB69-23CF-44E3-9099-C40C66FF867C}">
                  <a14:compatExt spid="_x0000_s14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9" name="Button 113" hidden="1">
              <a:extLst>
                <a:ext uri="{63B3BB69-23CF-44E3-9099-C40C66FF867C}">
                  <a14:compatExt spid="_x0000_s14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0" name="Button 114" hidden="1">
              <a:extLst>
                <a:ext uri="{63B3BB69-23CF-44E3-9099-C40C66FF867C}">
                  <a14:compatExt spid="_x0000_s14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1" name="Button 115" hidden="1">
              <a:extLst>
                <a:ext uri="{63B3BB69-23CF-44E3-9099-C40C66FF867C}">
                  <a14:compatExt spid="_x0000_s14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2" name="Button 116" hidden="1">
              <a:extLst>
                <a:ext uri="{63B3BB69-23CF-44E3-9099-C40C66FF867C}">
                  <a14:compatExt spid="_x0000_s14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3" name="Button 117" hidden="1">
              <a:extLst>
                <a:ext uri="{63B3BB69-23CF-44E3-9099-C40C66FF867C}">
                  <a14:compatExt spid="_x0000_s14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4" name="Button 118" hidden="1">
              <a:extLst>
                <a:ext uri="{63B3BB69-23CF-44E3-9099-C40C66FF867C}">
                  <a14:compatExt spid="_x0000_s14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5" name="Button 119" hidden="1">
              <a:extLst>
                <a:ext uri="{63B3BB69-23CF-44E3-9099-C40C66FF867C}">
                  <a14:compatExt spid="_x0000_s14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6" name="Button 120" hidden="1">
              <a:extLst>
                <a:ext uri="{63B3BB69-23CF-44E3-9099-C40C66FF867C}">
                  <a14:compatExt spid="_x0000_s14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7" name="Button 121" hidden="1">
              <a:extLst>
                <a:ext uri="{63B3BB69-23CF-44E3-9099-C40C66FF867C}">
                  <a14:compatExt spid="_x0000_s14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8" name="Button 122" hidden="1">
              <a:extLst>
                <a:ext uri="{63B3BB69-23CF-44E3-9099-C40C66FF867C}">
                  <a14:compatExt spid="_x0000_s14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9" name="Button 123" hidden="1">
              <a:extLst>
                <a:ext uri="{63B3BB69-23CF-44E3-9099-C40C66FF867C}">
                  <a14:compatExt spid="_x0000_s14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0" name="Button 124" hidden="1">
              <a:extLst>
                <a:ext uri="{63B3BB69-23CF-44E3-9099-C40C66FF867C}">
                  <a14:compatExt spid="_x0000_s14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1" name="Button 125" hidden="1">
              <a:extLst>
                <a:ext uri="{63B3BB69-23CF-44E3-9099-C40C66FF867C}">
                  <a14:compatExt spid="_x0000_s14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2" name="Button 126" hidden="1">
              <a:extLst>
                <a:ext uri="{63B3BB69-23CF-44E3-9099-C40C66FF867C}">
                  <a14:compatExt spid="_x0000_s14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3" name="Button 127" hidden="1">
              <a:extLst>
                <a:ext uri="{63B3BB69-23CF-44E3-9099-C40C66FF867C}">
                  <a14:compatExt spid="_x0000_s14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4" name="Button 128" hidden="1">
              <a:extLst>
                <a:ext uri="{63B3BB69-23CF-44E3-9099-C40C66FF867C}">
                  <a14:compatExt spid="_x0000_s14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5" name="Button 129" hidden="1">
              <a:extLst>
                <a:ext uri="{63B3BB69-23CF-44E3-9099-C40C66FF867C}">
                  <a14:compatExt spid="_x0000_s14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6" name="Button 130" hidden="1">
              <a:extLst>
                <a:ext uri="{63B3BB69-23CF-44E3-9099-C40C66FF867C}">
                  <a14:compatExt spid="_x0000_s14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7" name="Button 131" hidden="1">
              <a:extLst>
                <a:ext uri="{63B3BB69-23CF-44E3-9099-C40C66FF867C}">
                  <a14:compatExt spid="_x0000_s14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8" name="Button 132" hidden="1">
              <a:extLst>
                <a:ext uri="{63B3BB69-23CF-44E3-9099-C40C66FF867C}">
                  <a14:compatExt spid="_x0000_s14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9" name="Button 133" hidden="1">
              <a:extLst>
                <a:ext uri="{63B3BB69-23CF-44E3-9099-C40C66FF867C}">
                  <a14:compatExt spid="_x0000_s14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0" name="Button 134" hidden="1">
              <a:extLst>
                <a:ext uri="{63B3BB69-23CF-44E3-9099-C40C66FF867C}">
                  <a14:compatExt spid="_x0000_s14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1" name="Button 135" hidden="1">
              <a:extLst>
                <a:ext uri="{63B3BB69-23CF-44E3-9099-C40C66FF867C}">
                  <a14:compatExt spid="_x0000_s14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2" name="Button 136" hidden="1">
              <a:extLst>
                <a:ext uri="{63B3BB69-23CF-44E3-9099-C40C66FF867C}">
                  <a14:compatExt spid="_x0000_s14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3" name="Button 137" hidden="1">
              <a:extLst>
                <a:ext uri="{63B3BB69-23CF-44E3-9099-C40C66FF867C}">
                  <a14:compatExt spid="_x0000_s14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4" name="Button 138" hidden="1">
              <a:extLst>
                <a:ext uri="{63B3BB69-23CF-44E3-9099-C40C66FF867C}">
                  <a14:compatExt spid="_x0000_s14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5" name="Button 139" hidden="1">
              <a:extLst>
                <a:ext uri="{63B3BB69-23CF-44E3-9099-C40C66FF867C}">
                  <a14:compatExt spid="_x0000_s14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6" name="Button 140" hidden="1">
              <a:extLst>
                <a:ext uri="{63B3BB69-23CF-44E3-9099-C40C66FF867C}">
                  <a14:compatExt spid="_x0000_s14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7" name="Button 141" hidden="1">
              <a:extLst>
                <a:ext uri="{63B3BB69-23CF-44E3-9099-C40C66FF867C}">
                  <a14:compatExt spid="_x0000_s14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8" name="Button 142" hidden="1">
              <a:extLst>
                <a:ext uri="{63B3BB69-23CF-44E3-9099-C40C66FF867C}">
                  <a14:compatExt spid="_x0000_s14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9" name="Button 143" hidden="1">
              <a:extLst>
                <a:ext uri="{63B3BB69-23CF-44E3-9099-C40C66FF867C}">
                  <a14:compatExt spid="_x0000_s14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0" name="Button 144" hidden="1">
              <a:extLst>
                <a:ext uri="{63B3BB69-23CF-44E3-9099-C40C66FF867C}">
                  <a14:compatExt spid="_x0000_s14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1" name="Button 145" hidden="1">
              <a:extLst>
                <a:ext uri="{63B3BB69-23CF-44E3-9099-C40C66FF867C}">
                  <a14:compatExt spid="_x0000_s14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2" name="Button 146" hidden="1">
              <a:extLst>
                <a:ext uri="{63B3BB69-23CF-44E3-9099-C40C66FF867C}">
                  <a14:compatExt spid="_x0000_s14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3" name="Button 147" hidden="1">
              <a:extLst>
                <a:ext uri="{63B3BB69-23CF-44E3-9099-C40C66FF867C}">
                  <a14:compatExt spid="_x0000_s14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4" name="Button 148" hidden="1">
              <a:extLst>
                <a:ext uri="{63B3BB69-23CF-44E3-9099-C40C66FF867C}">
                  <a14:compatExt spid="_x0000_s14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5" name="Button 149" hidden="1">
              <a:extLst>
                <a:ext uri="{63B3BB69-23CF-44E3-9099-C40C66FF867C}">
                  <a14:compatExt spid="_x0000_s14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6" name="Button 150" hidden="1">
              <a:extLst>
                <a:ext uri="{63B3BB69-23CF-44E3-9099-C40C66FF867C}">
                  <a14:compatExt spid="_x0000_s14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7" name="Button 151" hidden="1">
              <a:extLst>
                <a:ext uri="{63B3BB69-23CF-44E3-9099-C40C66FF867C}">
                  <a14:compatExt spid="_x0000_s14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8" name="Button 152" hidden="1">
              <a:extLst>
                <a:ext uri="{63B3BB69-23CF-44E3-9099-C40C66FF867C}">
                  <a14:compatExt spid="_x0000_s14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9" name="Button 153" hidden="1">
              <a:extLst>
                <a:ext uri="{63B3BB69-23CF-44E3-9099-C40C66FF867C}">
                  <a14:compatExt spid="_x0000_s14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0" name="Button 154" hidden="1">
              <a:extLst>
                <a:ext uri="{63B3BB69-23CF-44E3-9099-C40C66FF867C}">
                  <a14:compatExt spid="_x0000_s14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1" name="Button 155" hidden="1">
              <a:extLst>
                <a:ext uri="{63B3BB69-23CF-44E3-9099-C40C66FF867C}">
                  <a14:compatExt spid="_x0000_s14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2" name="Button 156" hidden="1">
              <a:extLst>
                <a:ext uri="{63B3BB69-23CF-44E3-9099-C40C66FF867C}">
                  <a14:compatExt spid="_x0000_s14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3" name="Button 157" hidden="1">
              <a:extLst>
                <a:ext uri="{63B3BB69-23CF-44E3-9099-C40C66FF867C}">
                  <a14:compatExt spid="_x0000_s14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4" name="Button 158" hidden="1">
              <a:extLst>
                <a:ext uri="{63B3BB69-23CF-44E3-9099-C40C66FF867C}">
                  <a14:compatExt spid="_x0000_s14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5" name="Button 159" hidden="1">
              <a:extLst>
                <a:ext uri="{63B3BB69-23CF-44E3-9099-C40C66FF867C}">
                  <a14:compatExt spid="_x0000_s14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6" name="Button 160" hidden="1">
              <a:extLst>
                <a:ext uri="{63B3BB69-23CF-44E3-9099-C40C66FF867C}">
                  <a14:compatExt spid="_x0000_s14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7" name="Button 161" hidden="1">
              <a:extLst>
                <a:ext uri="{63B3BB69-23CF-44E3-9099-C40C66FF867C}">
                  <a14:compatExt spid="_x0000_s14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8" name="Button 162" hidden="1">
              <a:extLst>
                <a:ext uri="{63B3BB69-23CF-44E3-9099-C40C66FF867C}">
                  <a14:compatExt spid="_x0000_s14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9" name="Button 163" hidden="1">
              <a:extLst>
                <a:ext uri="{63B3BB69-23CF-44E3-9099-C40C66FF867C}">
                  <a14:compatExt spid="_x0000_s14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0" name="Button 164" hidden="1">
              <a:extLst>
                <a:ext uri="{63B3BB69-23CF-44E3-9099-C40C66FF867C}">
                  <a14:compatExt spid="_x0000_s14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1" name="Button 165" hidden="1">
              <a:extLst>
                <a:ext uri="{63B3BB69-23CF-44E3-9099-C40C66FF867C}">
                  <a14:compatExt spid="_x0000_s14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2" name="Button 166" hidden="1">
              <a:extLst>
                <a:ext uri="{63B3BB69-23CF-44E3-9099-C40C66FF867C}">
                  <a14:compatExt spid="_x0000_s14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3" name="Button 167" hidden="1">
              <a:extLst>
                <a:ext uri="{63B3BB69-23CF-44E3-9099-C40C66FF867C}">
                  <a14:compatExt spid="_x0000_s14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4" name="Button 168" hidden="1">
              <a:extLst>
                <a:ext uri="{63B3BB69-23CF-44E3-9099-C40C66FF867C}">
                  <a14:compatExt spid="_x0000_s14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5" name="Button 169" hidden="1">
              <a:extLst>
                <a:ext uri="{63B3BB69-23CF-44E3-9099-C40C66FF867C}">
                  <a14:compatExt spid="_x0000_s14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6" name="Button 170" hidden="1">
              <a:extLst>
                <a:ext uri="{63B3BB69-23CF-44E3-9099-C40C66FF867C}">
                  <a14:compatExt spid="_x0000_s14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7" name="Button 171" hidden="1">
              <a:extLst>
                <a:ext uri="{63B3BB69-23CF-44E3-9099-C40C66FF867C}">
                  <a14:compatExt spid="_x0000_s14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8" name="Button 172" hidden="1">
              <a:extLst>
                <a:ext uri="{63B3BB69-23CF-44E3-9099-C40C66FF867C}">
                  <a14:compatExt spid="_x0000_s14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9" name="Button 173" hidden="1">
              <a:extLst>
                <a:ext uri="{63B3BB69-23CF-44E3-9099-C40C66FF867C}">
                  <a14:compatExt spid="_x0000_s14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0" name="Button 174" hidden="1">
              <a:extLst>
                <a:ext uri="{63B3BB69-23CF-44E3-9099-C40C66FF867C}">
                  <a14:compatExt spid="_x0000_s14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1" name="Button 175" hidden="1">
              <a:extLst>
                <a:ext uri="{63B3BB69-23CF-44E3-9099-C40C66FF867C}">
                  <a14:compatExt spid="_x0000_s14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2" name="Button 176" hidden="1">
              <a:extLst>
                <a:ext uri="{63B3BB69-23CF-44E3-9099-C40C66FF867C}">
                  <a14:compatExt spid="_x0000_s14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3" name="Button 177" hidden="1">
              <a:extLst>
                <a:ext uri="{63B3BB69-23CF-44E3-9099-C40C66FF867C}">
                  <a14:compatExt spid="_x0000_s14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4" name="Button 178" hidden="1">
              <a:extLst>
                <a:ext uri="{63B3BB69-23CF-44E3-9099-C40C66FF867C}">
                  <a14:compatExt spid="_x0000_s14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5" name="Button 179" hidden="1">
              <a:extLst>
                <a:ext uri="{63B3BB69-23CF-44E3-9099-C40C66FF867C}">
                  <a14:compatExt spid="_x0000_s14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6" name="Button 180" hidden="1">
              <a:extLst>
                <a:ext uri="{63B3BB69-23CF-44E3-9099-C40C66FF867C}">
                  <a14:compatExt spid="_x0000_s14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7" name="Button 181" hidden="1">
              <a:extLst>
                <a:ext uri="{63B3BB69-23CF-44E3-9099-C40C66FF867C}">
                  <a14:compatExt spid="_x0000_s14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8" name="Button 182" hidden="1">
              <a:extLst>
                <a:ext uri="{63B3BB69-23CF-44E3-9099-C40C66FF867C}">
                  <a14:compatExt spid="_x0000_s14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9" name="Button 183" hidden="1">
              <a:extLst>
                <a:ext uri="{63B3BB69-23CF-44E3-9099-C40C66FF867C}">
                  <a14:compatExt spid="_x0000_s14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0" name="Button 184" hidden="1">
              <a:extLst>
                <a:ext uri="{63B3BB69-23CF-44E3-9099-C40C66FF867C}">
                  <a14:compatExt spid="_x0000_s14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1" name="Button 185" hidden="1">
              <a:extLst>
                <a:ext uri="{63B3BB69-23CF-44E3-9099-C40C66FF867C}">
                  <a14:compatExt spid="_x0000_s14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2" name="Button 186" hidden="1">
              <a:extLst>
                <a:ext uri="{63B3BB69-23CF-44E3-9099-C40C66FF867C}">
                  <a14:compatExt spid="_x0000_s14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3" name="Button 187" hidden="1">
              <a:extLst>
                <a:ext uri="{63B3BB69-23CF-44E3-9099-C40C66FF867C}">
                  <a14:compatExt spid="_x0000_s14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4" name="Button 188" hidden="1">
              <a:extLst>
                <a:ext uri="{63B3BB69-23CF-44E3-9099-C40C66FF867C}">
                  <a14:compatExt spid="_x0000_s14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5" name="Button 189" hidden="1">
              <a:extLst>
                <a:ext uri="{63B3BB69-23CF-44E3-9099-C40C66FF867C}">
                  <a14:compatExt spid="_x0000_s14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6" name="Button 190" hidden="1">
              <a:extLst>
                <a:ext uri="{63B3BB69-23CF-44E3-9099-C40C66FF867C}">
                  <a14:compatExt spid="_x0000_s14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7" name="Button 191" hidden="1">
              <a:extLst>
                <a:ext uri="{63B3BB69-23CF-44E3-9099-C40C66FF867C}">
                  <a14:compatExt spid="_x0000_s14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8" name="Button 192" hidden="1">
              <a:extLst>
                <a:ext uri="{63B3BB69-23CF-44E3-9099-C40C66FF867C}">
                  <a14:compatExt spid="_x0000_s14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9" name="Button 193" hidden="1">
              <a:extLst>
                <a:ext uri="{63B3BB69-23CF-44E3-9099-C40C66FF867C}">
                  <a14:compatExt spid="_x0000_s14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0" name="Button 194" hidden="1">
              <a:extLst>
                <a:ext uri="{63B3BB69-23CF-44E3-9099-C40C66FF867C}">
                  <a14:compatExt spid="_x0000_s14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1" name="Button 195" hidden="1">
              <a:extLst>
                <a:ext uri="{63B3BB69-23CF-44E3-9099-C40C66FF867C}">
                  <a14:compatExt spid="_x0000_s14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2" name="Button 196" hidden="1">
              <a:extLst>
                <a:ext uri="{63B3BB69-23CF-44E3-9099-C40C66FF867C}">
                  <a14:compatExt spid="_x0000_s14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3" name="Button 197" hidden="1">
              <a:extLst>
                <a:ext uri="{63B3BB69-23CF-44E3-9099-C40C66FF867C}">
                  <a14:compatExt spid="_x0000_s14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4" name="Button 198" hidden="1">
              <a:extLst>
                <a:ext uri="{63B3BB69-23CF-44E3-9099-C40C66FF867C}">
                  <a14:compatExt spid="_x0000_s14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5" name="Button 199" hidden="1">
              <a:extLst>
                <a:ext uri="{63B3BB69-23CF-44E3-9099-C40C66FF867C}">
                  <a14:compatExt spid="_x0000_s14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6" name="Button 200" hidden="1">
              <a:extLst>
                <a:ext uri="{63B3BB69-23CF-44E3-9099-C40C66FF867C}">
                  <a14:compatExt spid="_x0000_s14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7" name="Button 201" hidden="1">
              <a:extLst>
                <a:ext uri="{63B3BB69-23CF-44E3-9099-C40C66FF867C}">
                  <a14:compatExt spid="_x0000_s14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8" name="Button 202" hidden="1">
              <a:extLst>
                <a:ext uri="{63B3BB69-23CF-44E3-9099-C40C66FF867C}">
                  <a14:compatExt spid="_x0000_s14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9" name="Button 203" hidden="1">
              <a:extLst>
                <a:ext uri="{63B3BB69-23CF-44E3-9099-C40C66FF867C}">
                  <a14:compatExt spid="_x0000_s14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0" name="Button 204" hidden="1">
              <a:extLst>
                <a:ext uri="{63B3BB69-23CF-44E3-9099-C40C66FF867C}">
                  <a14:compatExt spid="_x0000_s14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1" name="Button 205" hidden="1">
              <a:extLst>
                <a:ext uri="{63B3BB69-23CF-44E3-9099-C40C66FF867C}">
                  <a14:compatExt spid="_x0000_s14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2" name="Button 206" hidden="1">
              <a:extLst>
                <a:ext uri="{63B3BB69-23CF-44E3-9099-C40C66FF867C}">
                  <a14:compatExt spid="_x0000_s14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3" name="Button 207" hidden="1">
              <a:extLst>
                <a:ext uri="{63B3BB69-23CF-44E3-9099-C40C66FF867C}">
                  <a14:compatExt spid="_x0000_s14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4" name="Button 208" hidden="1">
              <a:extLst>
                <a:ext uri="{63B3BB69-23CF-44E3-9099-C40C66FF867C}">
                  <a14:compatExt spid="_x0000_s14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5" name="Button 209" hidden="1">
              <a:extLst>
                <a:ext uri="{63B3BB69-23CF-44E3-9099-C40C66FF867C}">
                  <a14:compatExt spid="_x0000_s14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6" name="Button 210" hidden="1">
              <a:extLst>
                <a:ext uri="{63B3BB69-23CF-44E3-9099-C40C66FF867C}">
                  <a14:compatExt spid="_x0000_s14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7" name="Button 211" hidden="1">
              <a:extLst>
                <a:ext uri="{63B3BB69-23CF-44E3-9099-C40C66FF867C}">
                  <a14:compatExt spid="_x0000_s14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8" name="Button 212" hidden="1">
              <a:extLst>
                <a:ext uri="{63B3BB69-23CF-44E3-9099-C40C66FF867C}">
                  <a14:compatExt spid="_x0000_s14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9" name="Button 213" hidden="1">
              <a:extLst>
                <a:ext uri="{63B3BB69-23CF-44E3-9099-C40C66FF867C}">
                  <a14:compatExt spid="_x0000_s14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0" name="Button 214" hidden="1">
              <a:extLst>
                <a:ext uri="{63B3BB69-23CF-44E3-9099-C40C66FF867C}">
                  <a14:compatExt spid="_x0000_s14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1" name="Button 215" hidden="1">
              <a:extLst>
                <a:ext uri="{63B3BB69-23CF-44E3-9099-C40C66FF867C}">
                  <a14:compatExt spid="_x0000_s14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2" name="Button 216" hidden="1">
              <a:extLst>
                <a:ext uri="{63B3BB69-23CF-44E3-9099-C40C66FF867C}">
                  <a14:compatExt spid="_x0000_s14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3" name="Button 217" hidden="1">
              <a:extLst>
                <a:ext uri="{63B3BB69-23CF-44E3-9099-C40C66FF867C}">
                  <a14:compatExt spid="_x0000_s14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4" name="Button 218" hidden="1">
              <a:extLst>
                <a:ext uri="{63B3BB69-23CF-44E3-9099-C40C66FF867C}">
                  <a14:compatExt spid="_x0000_s14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5" name="Button 219" hidden="1">
              <a:extLst>
                <a:ext uri="{63B3BB69-23CF-44E3-9099-C40C66FF867C}">
                  <a14:compatExt spid="_x0000_s14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6" name="Button 220" hidden="1">
              <a:extLst>
                <a:ext uri="{63B3BB69-23CF-44E3-9099-C40C66FF867C}">
                  <a14:compatExt spid="_x0000_s14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7" name="Button 221" hidden="1">
              <a:extLst>
                <a:ext uri="{63B3BB69-23CF-44E3-9099-C40C66FF867C}">
                  <a14:compatExt spid="_x0000_s14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8" name="Button 222" hidden="1">
              <a:extLst>
                <a:ext uri="{63B3BB69-23CF-44E3-9099-C40C66FF867C}">
                  <a14:compatExt spid="_x0000_s14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9" name="Button 223" hidden="1">
              <a:extLst>
                <a:ext uri="{63B3BB69-23CF-44E3-9099-C40C66FF867C}">
                  <a14:compatExt spid="_x0000_s14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0" name="Button 224" hidden="1">
              <a:extLst>
                <a:ext uri="{63B3BB69-23CF-44E3-9099-C40C66FF867C}">
                  <a14:compatExt spid="_x0000_s14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1" name="Button 225" hidden="1">
              <a:extLst>
                <a:ext uri="{63B3BB69-23CF-44E3-9099-C40C66FF867C}">
                  <a14:compatExt spid="_x0000_s14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2" name="Button 226" hidden="1">
              <a:extLst>
                <a:ext uri="{63B3BB69-23CF-44E3-9099-C40C66FF867C}">
                  <a14:compatExt spid="_x0000_s14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3" name="Button 227" hidden="1">
              <a:extLst>
                <a:ext uri="{63B3BB69-23CF-44E3-9099-C40C66FF867C}">
                  <a14:compatExt spid="_x0000_s14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4" name="Button 228" hidden="1">
              <a:extLst>
                <a:ext uri="{63B3BB69-23CF-44E3-9099-C40C66FF867C}">
                  <a14:compatExt spid="_x0000_s14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5" name="Button 229" hidden="1">
              <a:extLst>
                <a:ext uri="{63B3BB69-23CF-44E3-9099-C40C66FF867C}">
                  <a14:compatExt spid="_x0000_s14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6" name="Button 230" hidden="1">
              <a:extLst>
                <a:ext uri="{63B3BB69-23CF-44E3-9099-C40C66FF867C}">
                  <a14:compatExt spid="_x0000_s14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7" name="Button 231" hidden="1">
              <a:extLst>
                <a:ext uri="{63B3BB69-23CF-44E3-9099-C40C66FF867C}">
                  <a14:compatExt spid="_x0000_s14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8" name="Button 232" hidden="1">
              <a:extLst>
                <a:ext uri="{63B3BB69-23CF-44E3-9099-C40C66FF867C}">
                  <a14:compatExt spid="_x0000_s14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9" name="Button 233" hidden="1">
              <a:extLst>
                <a:ext uri="{63B3BB69-23CF-44E3-9099-C40C66FF867C}">
                  <a14:compatExt spid="_x0000_s14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0" name="Button 234" hidden="1">
              <a:extLst>
                <a:ext uri="{63B3BB69-23CF-44E3-9099-C40C66FF867C}">
                  <a14:compatExt spid="_x0000_s14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1" name="Button 235" hidden="1">
              <a:extLst>
                <a:ext uri="{63B3BB69-23CF-44E3-9099-C40C66FF867C}">
                  <a14:compatExt spid="_x0000_s14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2" name="Button 236" hidden="1">
              <a:extLst>
                <a:ext uri="{63B3BB69-23CF-44E3-9099-C40C66FF867C}">
                  <a14:compatExt spid="_x0000_s14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3" name="Button 237" hidden="1">
              <a:extLst>
                <a:ext uri="{63B3BB69-23CF-44E3-9099-C40C66FF867C}">
                  <a14:compatExt spid="_x0000_s14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4" name="Button 238" hidden="1">
              <a:extLst>
                <a:ext uri="{63B3BB69-23CF-44E3-9099-C40C66FF867C}">
                  <a14:compatExt spid="_x0000_s14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5" name="Button 239" hidden="1">
              <a:extLst>
                <a:ext uri="{63B3BB69-23CF-44E3-9099-C40C66FF867C}">
                  <a14:compatExt spid="_x0000_s14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6" name="Button 240" hidden="1">
              <a:extLst>
                <a:ext uri="{63B3BB69-23CF-44E3-9099-C40C66FF867C}">
                  <a14:compatExt spid="_x0000_s14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7" name="Button 241" hidden="1">
              <a:extLst>
                <a:ext uri="{63B3BB69-23CF-44E3-9099-C40C66FF867C}">
                  <a14:compatExt spid="_x0000_s14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8" name="Button 242" hidden="1">
              <a:extLst>
                <a:ext uri="{63B3BB69-23CF-44E3-9099-C40C66FF867C}">
                  <a14:compatExt spid="_x0000_s14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9" name="Button 243" hidden="1">
              <a:extLst>
                <a:ext uri="{63B3BB69-23CF-44E3-9099-C40C66FF867C}">
                  <a14:compatExt spid="_x0000_s14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0" name="Button 244" hidden="1">
              <a:extLst>
                <a:ext uri="{63B3BB69-23CF-44E3-9099-C40C66FF867C}">
                  <a14:compatExt spid="_x0000_s14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1" name="Button 245" hidden="1">
              <a:extLst>
                <a:ext uri="{63B3BB69-23CF-44E3-9099-C40C66FF867C}">
                  <a14:compatExt spid="_x0000_s14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2" name="Button 246" hidden="1">
              <a:extLst>
                <a:ext uri="{63B3BB69-23CF-44E3-9099-C40C66FF867C}">
                  <a14:compatExt spid="_x0000_s14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3" name="Button 247" hidden="1">
              <a:extLst>
                <a:ext uri="{63B3BB69-23CF-44E3-9099-C40C66FF867C}">
                  <a14:compatExt spid="_x0000_s14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4" name="Button 248" hidden="1">
              <a:extLst>
                <a:ext uri="{63B3BB69-23CF-44E3-9099-C40C66FF867C}">
                  <a14:compatExt spid="_x0000_s14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5" name="Button 249" hidden="1">
              <a:extLst>
                <a:ext uri="{63B3BB69-23CF-44E3-9099-C40C66FF867C}">
                  <a14:compatExt spid="_x0000_s14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6" name="Button 250" hidden="1">
              <a:extLst>
                <a:ext uri="{63B3BB69-23CF-44E3-9099-C40C66FF867C}">
                  <a14:compatExt spid="_x0000_s14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7" name="Button 251" hidden="1">
              <a:extLst>
                <a:ext uri="{63B3BB69-23CF-44E3-9099-C40C66FF867C}">
                  <a14:compatExt spid="_x0000_s14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8" name="Button 252" hidden="1">
              <a:extLst>
                <a:ext uri="{63B3BB69-23CF-44E3-9099-C40C66FF867C}">
                  <a14:compatExt spid="_x0000_s14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9" name="Button 253" hidden="1">
              <a:extLst>
                <a:ext uri="{63B3BB69-23CF-44E3-9099-C40C66FF867C}">
                  <a14:compatExt spid="_x0000_s14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0" name="Button 254" hidden="1">
              <a:extLst>
                <a:ext uri="{63B3BB69-23CF-44E3-9099-C40C66FF867C}">
                  <a14:compatExt spid="_x0000_s14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1" name="Button 255" hidden="1">
              <a:extLst>
                <a:ext uri="{63B3BB69-23CF-44E3-9099-C40C66FF867C}">
                  <a14:compatExt spid="_x0000_s14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2" name="Button 256" hidden="1">
              <a:extLst>
                <a:ext uri="{63B3BB69-23CF-44E3-9099-C40C66FF867C}">
                  <a14:compatExt spid="_x0000_s14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3" name="Button 257" hidden="1">
              <a:extLst>
                <a:ext uri="{63B3BB69-23CF-44E3-9099-C40C66FF867C}">
                  <a14:compatExt spid="_x0000_s14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4" name="Button 258" hidden="1">
              <a:extLst>
                <a:ext uri="{63B3BB69-23CF-44E3-9099-C40C66FF867C}">
                  <a14:compatExt spid="_x0000_s14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5" name="Button 259" hidden="1">
              <a:extLst>
                <a:ext uri="{63B3BB69-23CF-44E3-9099-C40C66FF867C}">
                  <a14:compatExt spid="_x0000_s14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6" name="Button 260" hidden="1">
              <a:extLst>
                <a:ext uri="{63B3BB69-23CF-44E3-9099-C40C66FF867C}">
                  <a14:compatExt spid="_x0000_s14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7" name="Button 261" hidden="1">
              <a:extLst>
                <a:ext uri="{63B3BB69-23CF-44E3-9099-C40C66FF867C}">
                  <a14:compatExt spid="_x0000_s14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8" name="Button 262" hidden="1">
              <a:extLst>
                <a:ext uri="{63B3BB69-23CF-44E3-9099-C40C66FF867C}">
                  <a14:compatExt spid="_x0000_s14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9" name="Button 263" hidden="1">
              <a:extLst>
                <a:ext uri="{63B3BB69-23CF-44E3-9099-C40C66FF867C}">
                  <a14:compatExt spid="_x0000_s14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0" name="Button 264" hidden="1">
              <a:extLst>
                <a:ext uri="{63B3BB69-23CF-44E3-9099-C40C66FF867C}">
                  <a14:compatExt spid="_x0000_s14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1" name="Button 265" hidden="1">
              <a:extLst>
                <a:ext uri="{63B3BB69-23CF-44E3-9099-C40C66FF867C}">
                  <a14:compatExt spid="_x0000_s14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2" name="Button 266" hidden="1">
              <a:extLst>
                <a:ext uri="{63B3BB69-23CF-44E3-9099-C40C66FF867C}">
                  <a14:compatExt spid="_x0000_s14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3" name="Button 267" hidden="1">
              <a:extLst>
                <a:ext uri="{63B3BB69-23CF-44E3-9099-C40C66FF867C}">
                  <a14:compatExt spid="_x0000_s14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4" name="Button 268" hidden="1">
              <a:extLst>
                <a:ext uri="{63B3BB69-23CF-44E3-9099-C40C66FF867C}">
                  <a14:compatExt spid="_x0000_s14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5" name="Button 269" hidden="1">
              <a:extLst>
                <a:ext uri="{63B3BB69-23CF-44E3-9099-C40C66FF867C}">
                  <a14:compatExt spid="_x0000_s14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6" name="Button 270" hidden="1">
              <a:extLst>
                <a:ext uri="{63B3BB69-23CF-44E3-9099-C40C66FF867C}">
                  <a14:compatExt spid="_x0000_s14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7" name="Button 271" hidden="1">
              <a:extLst>
                <a:ext uri="{63B3BB69-23CF-44E3-9099-C40C66FF867C}">
                  <a14:compatExt spid="_x0000_s14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8" name="Button 272" hidden="1">
              <a:extLst>
                <a:ext uri="{63B3BB69-23CF-44E3-9099-C40C66FF867C}">
                  <a14:compatExt spid="_x0000_s14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9" name="Button 273" hidden="1">
              <a:extLst>
                <a:ext uri="{63B3BB69-23CF-44E3-9099-C40C66FF867C}">
                  <a14:compatExt spid="_x0000_s14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0" name="Button 274" hidden="1">
              <a:extLst>
                <a:ext uri="{63B3BB69-23CF-44E3-9099-C40C66FF867C}">
                  <a14:compatExt spid="_x0000_s14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1" name="Button 275" hidden="1">
              <a:extLst>
                <a:ext uri="{63B3BB69-23CF-44E3-9099-C40C66FF867C}">
                  <a14:compatExt spid="_x0000_s14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2" name="Button 276" hidden="1">
              <a:extLst>
                <a:ext uri="{63B3BB69-23CF-44E3-9099-C40C66FF867C}">
                  <a14:compatExt spid="_x0000_s14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3" name="Button 277" hidden="1">
              <a:extLst>
                <a:ext uri="{63B3BB69-23CF-44E3-9099-C40C66FF867C}">
                  <a14:compatExt spid="_x0000_s14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4" name="Button 278" hidden="1">
              <a:extLst>
                <a:ext uri="{63B3BB69-23CF-44E3-9099-C40C66FF867C}">
                  <a14:compatExt spid="_x0000_s14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5" name="Button 279" hidden="1">
              <a:extLst>
                <a:ext uri="{63B3BB69-23CF-44E3-9099-C40C66FF867C}">
                  <a14:compatExt spid="_x0000_s14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6" name="Button 280" hidden="1">
              <a:extLst>
                <a:ext uri="{63B3BB69-23CF-44E3-9099-C40C66FF867C}">
                  <a14:compatExt spid="_x0000_s14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7" name="Button 281" hidden="1">
              <a:extLst>
                <a:ext uri="{63B3BB69-23CF-44E3-9099-C40C66FF867C}">
                  <a14:compatExt spid="_x0000_s14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8" name="Button 282" hidden="1">
              <a:extLst>
                <a:ext uri="{63B3BB69-23CF-44E3-9099-C40C66FF867C}">
                  <a14:compatExt spid="_x0000_s14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9" name="Button 283" hidden="1">
              <a:extLst>
                <a:ext uri="{63B3BB69-23CF-44E3-9099-C40C66FF867C}">
                  <a14:compatExt spid="_x0000_s14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0" name="Button 284" hidden="1">
              <a:extLst>
                <a:ext uri="{63B3BB69-23CF-44E3-9099-C40C66FF867C}">
                  <a14:compatExt spid="_x0000_s14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1" name="Button 285" hidden="1">
              <a:extLst>
                <a:ext uri="{63B3BB69-23CF-44E3-9099-C40C66FF867C}">
                  <a14:compatExt spid="_x0000_s14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2" name="Button 286" hidden="1">
              <a:extLst>
                <a:ext uri="{63B3BB69-23CF-44E3-9099-C40C66FF867C}">
                  <a14:compatExt spid="_x0000_s14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3" name="Button 287" hidden="1">
              <a:extLst>
                <a:ext uri="{63B3BB69-23CF-44E3-9099-C40C66FF867C}">
                  <a14:compatExt spid="_x0000_s14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4" name="Button 288" hidden="1">
              <a:extLst>
                <a:ext uri="{63B3BB69-23CF-44E3-9099-C40C66FF867C}">
                  <a14:compatExt spid="_x0000_s14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5" name="Button 289" hidden="1">
              <a:extLst>
                <a:ext uri="{63B3BB69-23CF-44E3-9099-C40C66FF867C}">
                  <a14:compatExt spid="_x0000_s14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6" name="Button 290" hidden="1">
              <a:extLst>
                <a:ext uri="{63B3BB69-23CF-44E3-9099-C40C66FF867C}">
                  <a14:compatExt spid="_x0000_s14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7" name="Button 291" hidden="1">
              <a:extLst>
                <a:ext uri="{63B3BB69-23CF-44E3-9099-C40C66FF867C}">
                  <a14:compatExt spid="_x0000_s14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8" name="Button 292" hidden="1">
              <a:extLst>
                <a:ext uri="{63B3BB69-23CF-44E3-9099-C40C66FF867C}">
                  <a14:compatExt spid="_x0000_s14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9" name="Button 293" hidden="1">
              <a:extLst>
                <a:ext uri="{63B3BB69-23CF-44E3-9099-C40C66FF867C}">
                  <a14:compatExt spid="_x0000_s14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0" name="Button 294" hidden="1">
              <a:extLst>
                <a:ext uri="{63B3BB69-23CF-44E3-9099-C40C66FF867C}">
                  <a14:compatExt spid="_x0000_s14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1" name="Button 295" hidden="1">
              <a:extLst>
                <a:ext uri="{63B3BB69-23CF-44E3-9099-C40C66FF867C}">
                  <a14:compatExt spid="_x0000_s14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2" name="Button 296" hidden="1">
              <a:extLst>
                <a:ext uri="{63B3BB69-23CF-44E3-9099-C40C66FF867C}">
                  <a14:compatExt spid="_x0000_s14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3" name="Button 297" hidden="1">
              <a:extLst>
                <a:ext uri="{63B3BB69-23CF-44E3-9099-C40C66FF867C}">
                  <a14:compatExt spid="_x0000_s14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4" name="Button 298" hidden="1">
              <a:extLst>
                <a:ext uri="{63B3BB69-23CF-44E3-9099-C40C66FF867C}">
                  <a14:compatExt spid="_x0000_s14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5" name="Button 299" hidden="1">
              <a:extLst>
                <a:ext uri="{63B3BB69-23CF-44E3-9099-C40C66FF867C}">
                  <a14:compatExt spid="_x0000_s14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6" name="Button 300" hidden="1">
              <a:extLst>
                <a:ext uri="{63B3BB69-23CF-44E3-9099-C40C66FF867C}">
                  <a14:compatExt spid="_x0000_s14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7" name="Button 301" hidden="1">
              <a:extLst>
                <a:ext uri="{63B3BB69-23CF-44E3-9099-C40C66FF867C}">
                  <a14:compatExt spid="_x0000_s14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8" name="Button 302" hidden="1">
              <a:extLst>
                <a:ext uri="{63B3BB69-23CF-44E3-9099-C40C66FF867C}">
                  <a14:compatExt spid="_x0000_s14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9" name="Button 303" hidden="1">
              <a:extLst>
                <a:ext uri="{63B3BB69-23CF-44E3-9099-C40C66FF867C}">
                  <a14:compatExt spid="_x0000_s14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0" name="Button 304" hidden="1">
              <a:extLst>
                <a:ext uri="{63B3BB69-23CF-44E3-9099-C40C66FF867C}">
                  <a14:compatExt spid="_x0000_s14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1" name="Button 305" hidden="1">
              <a:extLst>
                <a:ext uri="{63B3BB69-23CF-44E3-9099-C40C66FF867C}">
                  <a14:compatExt spid="_x0000_s14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2" name="Button 306" hidden="1">
              <a:extLst>
                <a:ext uri="{63B3BB69-23CF-44E3-9099-C40C66FF867C}">
                  <a14:compatExt spid="_x0000_s14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3" name="Button 307" hidden="1">
              <a:extLst>
                <a:ext uri="{63B3BB69-23CF-44E3-9099-C40C66FF867C}">
                  <a14:compatExt spid="_x0000_s14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4" name="Button 308" hidden="1">
              <a:extLst>
                <a:ext uri="{63B3BB69-23CF-44E3-9099-C40C66FF867C}">
                  <a14:compatExt spid="_x0000_s14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5" name="Button 309" hidden="1">
              <a:extLst>
                <a:ext uri="{63B3BB69-23CF-44E3-9099-C40C66FF867C}">
                  <a14:compatExt spid="_x0000_s14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6" name="Button 310" hidden="1">
              <a:extLst>
                <a:ext uri="{63B3BB69-23CF-44E3-9099-C40C66FF867C}">
                  <a14:compatExt spid="_x0000_s14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7" name="Button 311" hidden="1">
              <a:extLst>
                <a:ext uri="{63B3BB69-23CF-44E3-9099-C40C66FF867C}">
                  <a14:compatExt spid="_x0000_s14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8" name="Button 312" hidden="1">
              <a:extLst>
                <a:ext uri="{63B3BB69-23CF-44E3-9099-C40C66FF867C}">
                  <a14:compatExt spid="_x0000_s14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9" name="Button 313" hidden="1">
              <a:extLst>
                <a:ext uri="{63B3BB69-23CF-44E3-9099-C40C66FF867C}">
                  <a14:compatExt spid="_x0000_s14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0" name="Button 314" hidden="1">
              <a:extLst>
                <a:ext uri="{63B3BB69-23CF-44E3-9099-C40C66FF867C}">
                  <a14:compatExt spid="_x0000_s14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1" name="Button 315" hidden="1">
              <a:extLst>
                <a:ext uri="{63B3BB69-23CF-44E3-9099-C40C66FF867C}">
                  <a14:compatExt spid="_x0000_s14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2" name="Button 316" hidden="1">
              <a:extLst>
                <a:ext uri="{63B3BB69-23CF-44E3-9099-C40C66FF867C}">
                  <a14:compatExt spid="_x0000_s14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3" name="Button 317" hidden="1">
              <a:extLst>
                <a:ext uri="{63B3BB69-23CF-44E3-9099-C40C66FF867C}">
                  <a14:compatExt spid="_x0000_s14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4" name="Button 318" hidden="1">
              <a:extLst>
                <a:ext uri="{63B3BB69-23CF-44E3-9099-C40C66FF867C}">
                  <a14:compatExt spid="_x0000_s14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5" name="Button 319" hidden="1">
              <a:extLst>
                <a:ext uri="{63B3BB69-23CF-44E3-9099-C40C66FF867C}">
                  <a14:compatExt spid="_x0000_s14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6" name="Button 320" hidden="1">
              <a:extLst>
                <a:ext uri="{63B3BB69-23CF-44E3-9099-C40C66FF867C}">
                  <a14:compatExt spid="_x0000_s14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7" name="Button 321" hidden="1">
              <a:extLst>
                <a:ext uri="{63B3BB69-23CF-44E3-9099-C40C66FF867C}">
                  <a14:compatExt spid="_x0000_s14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8" name="Button 322" hidden="1">
              <a:extLst>
                <a:ext uri="{63B3BB69-23CF-44E3-9099-C40C66FF867C}">
                  <a14:compatExt spid="_x0000_s14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9" name="Button 323" hidden="1">
              <a:extLst>
                <a:ext uri="{63B3BB69-23CF-44E3-9099-C40C66FF867C}">
                  <a14:compatExt spid="_x0000_s14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0" name="Button 324" hidden="1">
              <a:extLst>
                <a:ext uri="{63B3BB69-23CF-44E3-9099-C40C66FF867C}">
                  <a14:compatExt spid="_x0000_s14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1" name="Button 325" hidden="1">
              <a:extLst>
                <a:ext uri="{63B3BB69-23CF-44E3-9099-C40C66FF867C}">
                  <a14:compatExt spid="_x0000_s14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2" name="Button 326" hidden="1">
              <a:extLst>
                <a:ext uri="{63B3BB69-23CF-44E3-9099-C40C66FF867C}">
                  <a14:compatExt spid="_x0000_s14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3" name="Button 327" hidden="1">
              <a:extLst>
                <a:ext uri="{63B3BB69-23CF-44E3-9099-C40C66FF867C}">
                  <a14:compatExt spid="_x0000_s14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4" name="Button 328" hidden="1">
              <a:extLst>
                <a:ext uri="{63B3BB69-23CF-44E3-9099-C40C66FF867C}">
                  <a14:compatExt spid="_x0000_s14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5" name="Button 329" hidden="1">
              <a:extLst>
                <a:ext uri="{63B3BB69-23CF-44E3-9099-C40C66FF867C}">
                  <a14:compatExt spid="_x0000_s14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6" name="Button 330" hidden="1">
              <a:extLst>
                <a:ext uri="{63B3BB69-23CF-44E3-9099-C40C66FF867C}">
                  <a14:compatExt spid="_x0000_s14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7" name="Button 331" hidden="1">
              <a:extLst>
                <a:ext uri="{63B3BB69-23CF-44E3-9099-C40C66FF867C}">
                  <a14:compatExt spid="_x0000_s14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8" name="Button 332" hidden="1">
              <a:extLst>
                <a:ext uri="{63B3BB69-23CF-44E3-9099-C40C66FF867C}">
                  <a14:compatExt spid="_x0000_s14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9" name="Button 333" hidden="1">
              <a:extLst>
                <a:ext uri="{63B3BB69-23CF-44E3-9099-C40C66FF867C}">
                  <a14:compatExt spid="_x0000_s14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0" name="Button 334" hidden="1">
              <a:extLst>
                <a:ext uri="{63B3BB69-23CF-44E3-9099-C40C66FF867C}">
                  <a14:compatExt spid="_x0000_s14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1" name="Button 335" hidden="1">
              <a:extLst>
                <a:ext uri="{63B3BB69-23CF-44E3-9099-C40C66FF867C}">
                  <a14:compatExt spid="_x0000_s14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2" name="Button 336" hidden="1">
              <a:extLst>
                <a:ext uri="{63B3BB69-23CF-44E3-9099-C40C66FF867C}">
                  <a14:compatExt spid="_x0000_s14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3" name="Button 337" hidden="1">
              <a:extLst>
                <a:ext uri="{63B3BB69-23CF-44E3-9099-C40C66FF867C}">
                  <a14:compatExt spid="_x0000_s14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4" name="Button 338" hidden="1">
              <a:extLst>
                <a:ext uri="{63B3BB69-23CF-44E3-9099-C40C66FF867C}">
                  <a14:compatExt spid="_x0000_s14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5" name="Button 339" hidden="1">
              <a:extLst>
                <a:ext uri="{63B3BB69-23CF-44E3-9099-C40C66FF867C}">
                  <a14:compatExt spid="_x0000_s14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6" name="Button 340" hidden="1">
              <a:extLst>
                <a:ext uri="{63B3BB69-23CF-44E3-9099-C40C66FF867C}">
                  <a14:compatExt spid="_x0000_s14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7" name="Button 341" hidden="1">
              <a:extLst>
                <a:ext uri="{63B3BB69-23CF-44E3-9099-C40C66FF867C}">
                  <a14:compatExt spid="_x0000_s14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8" name="Button 342" hidden="1">
              <a:extLst>
                <a:ext uri="{63B3BB69-23CF-44E3-9099-C40C66FF867C}">
                  <a14:compatExt spid="_x0000_s14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9" name="Button 343" hidden="1">
              <a:extLst>
                <a:ext uri="{63B3BB69-23CF-44E3-9099-C40C66FF867C}">
                  <a14:compatExt spid="_x0000_s14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0" name="Button 344" hidden="1">
              <a:extLst>
                <a:ext uri="{63B3BB69-23CF-44E3-9099-C40C66FF867C}">
                  <a14:compatExt spid="_x0000_s14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1" name="Button 345" hidden="1">
              <a:extLst>
                <a:ext uri="{63B3BB69-23CF-44E3-9099-C40C66FF867C}">
                  <a14:compatExt spid="_x0000_s14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2" name="Button 346" hidden="1">
              <a:extLst>
                <a:ext uri="{63B3BB69-23CF-44E3-9099-C40C66FF867C}">
                  <a14:compatExt spid="_x0000_s14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3" name="Button 347" hidden="1">
              <a:extLst>
                <a:ext uri="{63B3BB69-23CF-44E3-9099-C40C66FF867C}">
                  <a14:compatExt spid="_x0000_s14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4" name="Button 348" hidden="1">
              <a:extLst>
                <a:ext uri="{63B3BB69-23CF-44E3-9099-C40C66FF867C}">
                  <a14:compatExt spid="_x0000_s14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5" name="Button 349" hidden="1">
              <a:extLst>
                <a:ext uri="{63B3BB69-23CF-44E3-9099-C40C66FF867C}">
                  <a14:compatExt spid="_x0000_s14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6" name="Button 350" hidden="1">
              <a:extLst>
                <a:ext uri="{63B3BB69-23CF-44E3-9099-C40C66FF867C}">
                  <a14:compatExt spid="_x0000_s14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7" name="Button 351" hidden="1">
              <a:extLst>
                <a:ext uri="{63B3BB69-23CF-44E3-9099-C40C66FF867C}">
                  <a14:compatExt spid="_x0000_s14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8" name="Button 352" hidden="1">
              <a:extLst>
                <a:ext uri="{63B3BB69-23CF-44E3-9099-C40C66FF867C}">
                  <a14:compatExt spid="_x0000_s14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9" name="Button 353" hidden="1">
              <a:extLst>
                <a:ext uri="{63B3BB69-23CF-44E3-9099-C40C66FF867C}">
                  <a14:compatExt spid="_x0000_s14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0" name="Button 354" hidden="1">
              <a:extLst>
                <a:ext uri="{63B3BB69-23CF-44E3-9099-C40C66FF867C}">
                  <a14:compatExt spid="_x0000_s14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1" name="Button 355" hidden="1">
              <a:extLst>
                <a:ext uri="{63B3BB69-23CF-44E3-9099-C40C66FF867C}">
                  <a14:compatExt spid="_x0000_s14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2" name="Button 356" hidden="1">
              <a:extLst>
                <a:ext uri="{63B3BB69-23CF-44E3-9099-C40C66FF867C}">
                  <a14:compatExt spid="_x0000_s14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3" name="Button 357" hidden="1">
              <a:extLst>
                <a:ext uri="{63B3BB69-23CF-44E3-9099-C40C66FF867C}">
                  <a14:compatExt spid="_x0000_s14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4" name="Button 358" hidden="1">
              <a:extLst>
                <a:ext uri="{63B3BB69-23CF-44E3-9099-C40C66FF867C}">
                  <a14:compatExt spid="_x0000_s14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5" name="Button 359" hidden="1">
              <a:extLst>
                <a:ext uri="{63B3BB69-23CF-44E3-9099-C40C66FF867C}">
                  <a14:compatExt spid="_x0000_s14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6" name="Button 360" hidden="1">
              <a:extLst>
                <a:ext uri="{63B3BB69-23CF-44E3-9099-C40C66FF867C}">
                  <a14:compatExt spid="_x0000_s14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7" name="Button 361" hidden="1">
              <a:extLst>
                <a:ext uri="{63B3BB69-23CF-44E3-9099-C40C66FF867C}">
                  <a14:compatExt spid="_x0000_s14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8" name="Button 362" hidden="1">
              <a:extLst>
                <a:ext uri="{63B3BB69-23CF-44E3-9099-C40C66FF867C}">
                  <a14:compatExt spid="_x0000_s14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9" name="Button 363" hidden="1">
              <a:extLst>
                <a:ext uri="{63B3BB69-23CF-44E3-9099-C40C66FF867C}">
                  <a14:compatExt spid="_x0000_s14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0" name="Button 364" hidden="1">
              <a:extLst>
                <a:ext uri="{63B3BB69-23CF-44E3-9099-C40C66FF867C}">
                  <a14:compatExt spid="_x0000_s14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1" name="Button 365" hidden="1">
              <a:extLst>
                <a:ext uri="{63B3BB69-23CF-44E3-9099-C40C66FF867C}">
                  <a14:compatExt spid="_x0000_s147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2" name="Button 366" hidden="1">
              <a:extLst>
                <a:ext uri="{63B3BB69-23CF-44E3-9099-C40C66FF867C}">
                  <a14:compatExt spid="_x0000_s147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3" name="Button 367" hidden="1">
              <a:extLst>
                <a:ext uri="{63B3BB69-23CF-44E3-9099-C40C66FF867C}">
                  <a14:compatExt spid="_x0000_s147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4" name="Button 368" hidden="1">
              <a:extLst>
                <a:ext uri="{63B3BB69-23CF-44E3-9099-C40C66FF867C}">
                  <a14:compatExt spid="_x0000_s147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5" name="Button 369" hidden="1">
              <a:extLst>
                <a:ext uri="{63B3BB69-23CF-44E3-9099-C40C66FF867C}">
                  <a14:compatExt spid="_x0000_s147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6" name="Button 370" hidden="1">
              <a:extLst>
                <a:ext uri="{63B3BB69-23CF-44E3-9099-C40C66FF867C}">
                  <a14:compatExt spid="_x0000_s147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7" name="Button 371" hidden="1">
              <a:extLst>
                <a:ext uri="{63B3BB69-23CF-44E3-9099-C40C66FF867C}">
                  <a14:compatExt spid="_x0000_s147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8" name="Button 372" hidden="1">
              <a:extLst>
                <a:ext uri="{63B3BB69-23CF-44E3-9099-C40C66FF867C}">
                  <a14:compatExt spid="_x0000_s147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9" name="Button 373" hidden="1">
              <a:extLst>
                <a:ext uri="{63B3BB69-23CF-44E3-9099-C40C66FF867C}">
                  <a14:compatExt spid="_x0000_s147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0" name="Button 374" hidden="1">
              <a:extLst>
                <a:ext uri="{63B3BB69-23CF-44E3-9099-C40C66FF867C}">
                  <a14:compatExt spid="_x0000_s147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1" name="Button 375" hidden="1">
              <a:extLst>
                <a:ext uri="{63B3BB69-23CF-44E3-9099-C40C66FF867C}">
                  <a14:compatExt spid="_x0000_s147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2" name="Button 376" hidden="1">
              <a:extLst>
                <a:ext uri="{63B3BB69-23CF-44E3-9099-C40C66FF867C}">
                  <a14:compatExt spid="_x0000_s147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3" name="Button 377" hidden="1">
              <a:extLst>
                <a:ext uri="{63B3BB69-23CF-44E3-9099-C40C66FF867C}">
                  <a14:compatExt spid="_x0000_s147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4" name="Button 378" hidden="1">
              <a:extLst>
                <a:ext uri="{63B3BB69-23CF-44E3-9099-C40C66FF867C}">
                  <a14:compatExt spid="_x0000_s147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5" name="Button 379" hidden="1">
              <a:extLst>
                <a:ext uri="{63B3BB69-23CF-44E3-9099-C40C66FF867C}">
                  <a14:compatExt spid="_x0000_s147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6" name="Button 380" hidden="1">
              <a:extLst>
                <a:ext uri="{63B3BB69-23CF-44E3-9099-C40C66FF867C}">
                  <a14:compatExt spid="_x0000_s147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7" name="Button 381" hidden="1">
              <a:extLst>
                <a:ext uri="{63B3BB69-23CF-44E3-9099-C40C66FF867C}">
                  <a14:compatExt spid="_x0000_s147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8" name="Button 382" hidden="1">
              <a:extLst>
                <a:ext uri="{63B3BB69-23CF-44E3-9099-C40C66FF867C}">
                  <a14:compatExt spid="_x0000_s147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9" name="Button 383" hidden="1">
              <a:extLst>
                <a:ext uri="{63B3BB69-23CF-44E3-9099-C40C66FF867C}">
                  <a14:compatExt spid="_x0000_s147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0" name="Button 384" hidden="1">
              <a:extLst>
                <a:ext uri="{63B3BB69-23CF-44E3-9099-C40C66FF867C}">
                  <a14:compatExt spid="_x0000_s147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1" name="Button 385" hidden="1">
              <a:extLst>
                <a:ext uri="{63B3BB69-23CF-44E3-9099-C40C66FF867C}">
                  <a14:compatExt spid="_x0000_s147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2" name="Button 386" hidden="1">
              <a:extLst>
                <a:ext uri="{63B3BB69-23CF-44E3-9099-C40C66FF867C}">
                  <a14:compatExt spid="_x0000_s147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3" name="Button 387" hidden="1">
              <a:extLst>
                <a:ext uri="{63B3BB69-23CF-44E3-9099-C40C66FF867C}">
                  <a14:compatExt spid="_x0000_s147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4" name="Button 388" hidden="1">
              <a:extLst>
                <a:ext uri="{63B3BB69-23CF-44E3-9099-C40C66FF867C}">
                  <a14:compatExt spid="_x0000_s147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5" name="Button 389" hidden="1">
              <a:extLst>
                <a:ext uri="{63B3BB69-23CF-44E3-9099-C40C66FF867C}">
                  <a14:compatExt spid="_x0000_s147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6" name="Button 390" hidden="1">
              <a:extLst>
                <a:ext uri="{63B3BB69-23CF-44E3-9099-C40C66FF867C}">
                  <a14:compatExt spid="_x0000_s147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7" name="Button 391" hidden="1">
              <a:extLst>
                <a:ext uri="{63B3BB69-23CF-44E3-9099-C40C66FF867C}">
                  <a14:compatExt spid="_x0000_s147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8" name="Button 392" hidden="1">
              <a:extLst>
                <a:ext uri="{63B3BB69-23CF-44E3-9099-C40C66FF867C}">
                  <a14:compatExt spid="_x0000_s147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9" name="Button 393" hidden="1">
              <a:extLst>
                <a:ext uri="{63B3BB69-23CF-44E3-9099-C40C66FF867C}">
                  <a14:compatExt spid="_x0000_s147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0" name="Button 394" hidden="1">
              <a:extLst>
                <a:ext uri="{63B3BB69-23CF-44E3-9099-C40C66FF867C}">
                  <a14:compatExt spid="_x0000_s147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1" name="Button 395" hidden="1">
              <a:extLst>
                <a:ext uri="{63B3BB69-23CF-44E3-9099-C40C66FF867C}">
                  <a14:compatExt spid="_x0000_s147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2" name="Button 396" hidden="1">
              <a:extLst>
                <a:ext uri="{63B3BB69-23CF-44E3-9099-C40C66FF867C}">
                  <a14:compatExt spid="_x0000_s147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3" name="Button 397" hidden="1">
              <a:extLst>
                <a:ext uri="{63B3BB69-23CF-44E3-9099-C40C66FF867C}">
                  <a14:compatExt spid="_x0000_s147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4" name="Button 398" hidden="1">
              <a:extLst>
                <a:ext uri="{63B3BB69-23CF-44E3-9099-C40C66FF867C}">
                  <a14:compatExt spid="_x0000_s147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5" name="Button 399" hidden="1">
              <a:extLst>
                <a:ext uri="{63B3BB69-23CF-44E3-9099-C40C66FF867C}">
                  <a14:compatExt spid="_x0000_s147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6" name="Button 400" hidden="1">
              <a:extLst>
                <a:ext uri="{63B3BB69-23CF-44E3-9099-C40C66FF867C}">
                  <a14:compatExt spid="_x0000_s147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7" name="Button 401" hidden="1">
              <a:extLst>
                <a:ext uri="{63B3BB69-23CF-44E3-9099-C40C66FF867C}">
                  <a14:compatExt spid="_x0000_s147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8" name="Button 402" hidden="1">
              <a:extLst>
                <a:ext uri="{63B3BB69-23CF-44E3-9099-C40C66FF867C}">
                  <a14:compatExt spid="_x0000_s147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9" name="Button 403" hidden="1">
              <a:extLst>
                <a:ext uri="{63B3BB69-23CF-44E3-9099-C40C66FF867C}">
                  <a14:compatExt spid="_x0000_s147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0" name="Button 404" hidden="1">
              <a:extLst>
                <a:ext uri="{63B3BB69-23CF-44E3-9099-C40C66FF867C}">
                  <a14:compatExt spid="_x0000_s147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1" name="Button 405" hidden="1">
              <a:extLst>
                <a:ext uri="{63B3BB69-23CF-44E3-9099-C40C66FF867C}">
                  <a14:compatExt spid="_x0000_s147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2" name="Button 406" hidden="1">
              <a:extLst>
                <a:ext uri="{63B3BB69-23CF-44E3-9099-C40C66FF867C}">
                  <a14:compatExt spid="_x0000_s147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3" name="Button 407" hidden="1">
              <a:extLst>
                <a:ext uri="{63B3BB69-23CF-44E3-9099-C40C66FF867C}">
                  <a14:compatExt spid="_x0000_s147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4" name="Button 408" hidden="1">
              <a:extLst>
                <a:ext uri="{63B3BB69-23CF-44E3-9099-C40C66FF867C}">
                  <a14:compatExt spid="_x0000_s147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5" name="Button 409" hidden="1">
              <a:extLst>
                <a:ext uri="{63B3BB69-23CF-44E3-9099-C40C66FF867C}">
                  <a14:compatExt spid="_x0000_s147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6" name="Button 410" hidden="1">
              <a:extLst>
                <a:ext uri="{63B3BB69-23CF-44E3-9099-C40C66FF867C}">
                  <a14:compatExt spid="_x0000_s147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7" name="Button 411" hidden="1">
              <a:extLst>
                <a:ext uri="{63B3BB69-23CF-44E3-9099-C40C66FF867C}">
                  <a14:compatExt spid="_x0000_s147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8" name="Button 412" hidden="1">
              <a:extLst>
                <a:ext uri="{63B3BB69-23CF-44E3-9099-C40C66FF867C}">
                  <a14:compatExt spid="_x0000_s147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9" name="Button 413" hidden="1">
              <a:extLst>
                <a:ext uri="{63B3BB69-23CF-44E3-9099-C40C66FF867C}">
                  <a14:compatExt spid="_x0000_s147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0" name="Button 414" hidden="1">
              <a:extLst>
                <a:ext uri="{63B3BB69-23CF-44E3-9099-C40C66FF867C}">
                  <a14:compatExt spid="_x0000_s147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1" name="Button 415" hidden="1">
              <a:extLst>
                <a:ext uri="{63B3BB69-23CF-44E3-9099-C40C66FF867C}">
                  <a14:compatExt spid="_x0000_s147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2" name="Button 416" hidden="1">
              <a:extLst>
                <a:ext uri="{63B3BB69-23CF-44E3-9099-C40C66FF867C}">
                  <a14:compatExt spid="_x0000_s147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3" name="Button 417" hidden="1">
              <a:extLst>
                <a:ext uri="{63B3BB69-23CF-44E3-9099-C40C66FF867C}">
                  <a14:compatExt spid="_x0000_s147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4" name="Button 418" hidden="1">
              <a:extLst>
                <a:ext uri="{63B3BB69-23CF-44E3-9099-C40C66FF867C}">
                  <a14:compatExt spid="_x0000_s147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5" name="Button 419" hidden="1">
              <a:extLst>
                <a:ext uri="{63B3BB69-23CF-44E3-9099-C40C66FF867C}">
                  <a14:compatExt spid="_x0000_s147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6" name="Button 420" hidden="1">
              <a:extLst>
                <a:ext uri="{63B3BB69-23CF-44E3-9099-C40C66FF867C}">
                  <a14:compatExt spid="_x0000_s147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7" name="Button 421" hidden="1">
              <a:extLst>
                <a:ext uri="{63B3BB69-23CF-44E3-9099-C40C66FF867C}">
                  <a14:compatExt spid="_x0000_s147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8" name="Button 422" hidden="1">
              <a:extLst>
                <a:ext uri="{63B3BB69-23CF-44E3-9099-C40C66FF867C}">
                  <a14:compatExt spid="_x0000_s147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9" name="Button 423" hidden="1">
              <a:extLst>
                <a:ext uri="{63B3BB69-23CF-44E3-9099-C40C66FF867C}">
                  <a14:compatExt spid="_x0000_s147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0" name="Button 424" hidden="1">
              <a:extLst>
                <a:ext uri="{63B3BB69-23CF-44E3-9099-C40C66FF867C}">
                  <a14:compatExt spid="_x0000_s147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1" name="Button 425" hidden="1">
              <a:extLst>
                <a:ext uri="{63B3BB69-23CF-44E3-9099-C40C66FF867C}">
                  <a14:compatExt spid="_x0000_s147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2" name="Button 426" hidden="1">
              <a:extLst>
                <a:ext uri="{63B3BB69-23CF-44E3-9099-C40C66FF867C}">
                  <a14:compatExt spid="_x0000_s147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3" name="Button 427" hidden="1">
              <a:extLst>
                <a:ext uri="{63B3BB69-23CF-44E3-9099-C40C66FF867C}">
                  <a14:compatExt spid="_x0000_s147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4" name="Button 428" hidden="1">
              <a:extLst>
                <a:ext uri="{63B3BB69-23CF-44E3-9099-C40C66FF867C}">
                  <a14:compatExt spid="_x0000_s147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5" name="Button 429" hidden="1">
              <a:extLst>
                <a:ext uri="{63B3BB69-23CF-44E3-9099-C40C66FF867C}">
                  <a14:compatExt spid="_x0000_s147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6" name="Button 430" hidden="1">
              <a:extLst>
                <a:ext uri="{63B3BB69-23CF-44E3-9099-C40C66FF867C}">
                  <a14:compatExt spid="_x0000_s147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7" name="Button 431" hidden="1">
              <a:extLst>
                <a:ext uri="{63B3BB69-23CF-44E3-9099-C40C66FF867C}">
                  <a14:compatExt spid="_x0000_s147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8" name="Button 432" hidden="1">
              <a:extLst>
                <a:ext uri="{63B3BB69-23CF-44E3-9099-C40C66FF867C}">
                  <a14:compatExt spid="_x0000_s147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9" name="Button 433" hidden="1">
              <a:extLst>
                <a:ext uri="{63B3BB69-23CF-44E3-9099-C40C66FF867C}">
                  <a14:compatExt spid="_x0000_s147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0" name="Button 434" hidden="1">
              <a:extLst>
                <a:ext uri="{63B3BB69-23CF-44E3-9099-C40C66FF867C}">
                  <a14:compatExt spid="_x0000_s147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1" name="Button 435" hidden="1">
              <a:extLst>
                <a:ext uri="{63B3BB69-23CF-44E3-9099-C40C66FF867C}">
                  <a14:compatExt spid="_x0000_s147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2" name="Button 436" hidden="1">
              <a:extLst>
                <a:ext uri="{63B3BB69-23CF-44E3-9099-C40C66FF867C}">
                  <a14:compatExt spid="_x0000_s147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3" name="Button 437" hidden="1">
              <a:extLst>
                <a:ext uri="{63B3BB69-23CF-44E3-9099-C40C66FF867C}">
                  <a14:compatExt spid="_x0000_s147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4" name="Button 438" hidden="1">
              <a:extLst>
                <a:ext uri="{63B3BB69-23CF-44E3-9099-C40C66FF867C}">
                  <a14:compatExt spid="_x0000_s147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5" name="Button 439" hidden="1">
              <a:extLst>
                <a:ext uri="{63B3BB69-23CF-44E3-9099-C40C66FF867C}">
                  <a14:compatExt spid="_x0000_s147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6" name="Button 440" hidden="1">
              <a:extLst>
                <a:ext uri="{63B3BB69-23CF-44E3-9099-C40C66FF867C}">
                  <a14:compatExt spid="_x0000_s147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7" name="Button 441" hidden="1">
              <a:extLst>
                <a:ext uri="{63B3BB69-23CF-44E3-9099-C40C66FF867C}">
                  <a14:compatExt spid="_x0000_s147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8" name="Button 442" hidden="1">
              <a:extLst>
                <a:ext uri="{63B3BB69-23CF-44E3-9099-C40C66FF867C}">
                  <a14:compatExt spid="_x0000_s147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9" name="Button 443" hidden="1">
              <a:extLst>
                <a:ext uri="{63B3BB69-23CF-44E3-9099-C40C66FF867C}">
                  <a14:compatExt spid="_x0000_s147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0" name="Button 444" hidden="1">
              <a:extLst>
                <a:ext uri="{63B3BB69-23CF-44E3-9099-C40C66FF867C}">
                  <a14:compatExt spid="_x0000_s147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1" name="Button 445" hidden="1">
              <a:extLst>
                <a:ext uri="{63B3BB69-23CF-44E3-9099-C40C66FF867C}">
                  <a14:compatExt spid="_x0000_s147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2" name="Button 446" hidden="1">
              <a:extLst>
                <a:ext uri="{63B3BB69-23CF-44E3-9099-C40C66FF867C}">
                  <a14:compatExt spid="_x0000_s147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3" name="Button 447" hidden="1">
              <a:extLst>
                <a:ext uri="{63B3BB69-23CF-44E3-9099-C40C66FF867C}">
                  <a14:compatExt spid="_x0000_s147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4" name="Button 448" hidden="1">
              <a:extLst>
                <a:ext uri="{63B3BB69-23CF-44E3-9099-C40C66FF867C}">
                  <a14:compatExt spid="_x0000_s147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5" name="Button 449" hidden="1">
              <a:extLst>
                <a:ext uri="{63B3BB69-23CF-44E3-9099-C40C66FF867C}">
                  <a14:compatExt spid="_x0000_s147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6" name="Button 450" hidden="1">
              <a:extLst>
                <a:ext uri="{63B3BB69-23CF-44E3-9099-C40C66FF867C}">
                  <a14:compatExt spid="_x0000_s147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7" name="Button 451" hidden="1">
              <a:extLst>
                <a:ext uri="{63B3BB69-23CF-44E3-9099-C40C66FF867C}">
                  <a14:compatExt spid="_x0000_s147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8" name="Button 452" hidden="1">
              <a:extLst>
                <a:ext uri="{63B3BB69-23CF-44E3-9099-C40C66FF867C}">
                  <a14:compatExt spid="_x0000_s147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9" name="Button 453" hidden="1">
              <a:extLst>
                <a:ext uri="{63B3BB69-23CF-44E3-9099-C40C66FF867C}">
                  <a14:compatExt spid="_x0000_s147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0" name="Button 454" hidden="1">
              <a:extLst>
                <a:ext uri="{63B3BB69-23CF-44E3-9099-C40C66FF867C}">
                  <a14:compatExt spid="_x0000_s147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1" name="Button 455" hidden="1">
              <a:extLst>
                <a:ext uri="{63B3BB69-23CF-44E3-9099-C40C66FF867C}">
                  <a14:compatExt spid="_x0000_s147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2" name="Button 456" hidden="1">
              <a:extLst>
                <a:ext uri="{63B3BB69-23CF-44E3-9099-C40C66FF867C}">
                  <a14:compatExt spid="_x0000_s147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3" name="Button 457" hidden="1">
              <a:extLst>
                <a:ext uri="{63B3BB69-23CF-44E3-9099-C40C66FF867C}">
                  <a14:compatExt spid="_x0000_s147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4" name="Button 458" hidden="1">
              <a:extLst>
                <a:ext uri="{63B3BB69-23CF-44E3-9099-C40C66FF867C}">
                  <a14:compatExt spid="_x0000_s147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5" name="Button 459" hidden="1">
              <a:extLst>
                <a:ext uri="{63B3BB69-23CF-44E3-9099-C40C66FF867C}">
                  <a14:compatExt spid="_x0000_s147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6" name="Button 460" hidden="1">
              <a:extLst>
                <a:ext uri="{63B3BB69-23CF-44E3-9099-C40C66FF867C}">
                  <a14:compatExt spid="_x0000_s147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7" name="Button 461" hidden="1">
              <a:extLst>
                <a:ext uri="{63B3BB69-23CF-44E3-9099-C40C66FF867C}">
                  <a14:compatExt spid="_x0000_s147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8" name="Button 462" hidden="1">
              <a:extLst>
                <a:ext uri="{63B3BB69-23CF-44E3-9099-C40C66FF867C}">
                  <a14:compatExt spid="_x0000_s147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9" name="Button 463" hidden="1">
              <a:extLst>
                <a:ext uri="{63B3BB69-23CF-44E3-9099-C40C66FF867C}">
                  <a14:compatExt spid="_x0000_s147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0" name="Button 464" hidden="1">
              <a:extLst>
                <a:ext uri="{63B3BB69-23CF-44E3-9099-C40C66FF867C}">
                  <a14:compatExt spid="_x0000_s148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1" name="Button 465" hidden="1">
              <a:extLst>
                <a:ext uri="{63B3BB69-23CF-44E3-9099-C40C66FF867C}">
                  <a14:compatExt spid="_x0000_s148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2" name="Button 466" hidden="1">
              <a:extLst>
                <a:ext uri="{63B3BB69-23CF-44E3-9099-C40C66FF867C}">
                  <a14:compatExt spid="_x0000_s148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3" name="Button 467" hidden="1">
              <a:extLst>
                <a:ext uri="{63B3BB69-23CF-44E3-9099-C40C66FF867C}">
                  <a14:compatExt spid="_x0000_s148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4" name="Button 468" hidden="1">
              <a:extLst>
                <a:ext uri="{63B3BB69-23CF-44E3-9099-C40C66FF867C}">
                  <a14:compatExt spid="_x0000_s148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5" name="Button 469" hidden="1">
              <a:extLst>
                <a:ext uri="{63B3BB69-23CF-44E3-9099-C40C66FF867C}">
                  <a14:compatExt spid="_x0000_s148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6" name="Button 470" hidden="1">
              <a:extLst>
                <a:ext uri="{63B3BB69-23CF-44E3-9099-C40C66FF867C}">
                  <a14:compatExt spid="_x0000_s148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7" name="Button 471" hidden="1">
              <a:extLst>
                <a:ext uri="{63B3BB69-23CF-44E3-9099-C40C66FF867C}">
                  <a14:compatExt spid="_x0000_s148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8" name="Button 472" hidden="1">
              <a:extLst>
                <a:ext uri="{63B3BB69-23CF-44E3-9099-C40C66FF867C}">
                  <a14:compatExt spid="_x0000_s148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9" name="Button 473" hidden="1">
              <a:extLst>
                <a:ext uri="{63B3BB69-23CF-44E3-9099-C40C66FF867C}">
                  <a14:compatExt spid="_x0000_s148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0" name="Button 474" hidden="1">
              <a:extLst>
                <a:ext uri="{63B3BB69-23CF-44E3-9099-C40C66FF867C}">
                  <a14:compatExt spid="_x0000_s148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1" name="Button 475" hidden="1">
              <a:extLst>
                <a:ext uri="{63B3BB69-23CF-44E3-9099-C40C66FF867C}">
                  <a14:compatExt spid="_x0000_s148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2" name="Button 476" hidden="1">
              <a:extLst>
                <a:ext uri="{63B3BB69-23CF-44E3-9099-C40C66FF867C}">
                  <a14:compatExt spid="_x0000_s148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3" name="Button 477" hidden="1">
              <a:extLst>
                <a:ext uri="{63B3BB69-23CF-44E3-9099-C40C66FF867C}">
                  <a14:compatExt spid="_x0000_s148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4" name="Button 478" hidden="1">
              <a:extLst>
                <a:ext uri="{63B3BB69-23CF-44E3-9099-C40C66FF867C}">
                  <a14:compatExt spid="_x0000_s148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5" name="Button 479" hidden="1">
              <a:extLst>
                <a:ext uri="{63B3BB69-23CF-44E3-9099-C40C66FF867C}">
                  <a14:compatExt spid="_x0000_s148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6" name="Button 480" hidden="1">
              <a:extLst>
                <a:ext uri="{63B3BB69-23CF-44E3-9099-C40C66FF867C}">
                  <a14:compatExt spid="_x0000_s148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7" name="Button 481" hidden="1">
              <a:extLst>
                <a:ext uri="{63B3BB69-23CF-44E3-9099-C40C66FF867C}">
                  <a14:compatExt spid="_x0000_s148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8" name="Button 482" hidden="1">
              <a:extLst>
                <a:ext uri="{63B3BB69-23CF-44E3-9099-C40C66FF867C}">
                  <a14:compatExt spid="_x0000_s148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9" name="Button 483" hidden="1">
              <a:extLst>
                <a:ext uri="{63B3BB69-23CF-44E3-9099-C40C66FF867C}">
                  <a14:compatExt spid="_x0000_s148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0" name="Button 484" hidden="1">
              <a:extLst>
                <a:ext uri="{63B3BB69-23CF-44E3-9099-C40C66FF867C}">
                  <a14:compatExt spid="_x0000_s148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1" name="Button 485" hidden="1">
              <a:extLst>
                <a:ext uri="{63B3BB69-23CF-44E3-9099-C40C66FF867C}">
                  <a14:compatExt spid="_x0000_s148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2" name="Button 486" hidden="1">
              <a:extLst>
                <a:ext uri="{63B3BB69-23CF-44E3-9099-C40C66FF867C}">
                  <a14:compatExt spid="_x0000_s148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3" name="Button 487" hidden="1">
              <a:extLst>
                <a:ext uri="{63B3BB69-23CF-44E3-9099-C40C66FF867C}">
                  <a14:compatExt spid="_x0000_s148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4" name="Button 488" hidden="1">
              <a:extLst>
                <a:ext uri="{63B3BB69-23CF-44E3-9099-C40C66FF867C}">
                  <a14:compatExt spid="_x0000_s148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5" name="Button 489" hidden="1">
              <a:extLst>
                <a:ext uri="{63B3BB69-23CF-44E3-9099-C40C66FF867C}">
                  <a14:compatExt spid="_x0000_s148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6" name="Button 490" hidden="1">
              <a:extLst>
                <a:ext uri="{63B3BB69-23CF-44E3-9099-C40C66FF867C}">
                  <a14:compatExt spid="_x0000_s148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7" name="Button 491" hidden="1">
              <a:extLst>
                <a:ext uri="{63B3BB69-23CF-44E3-9099-C40C66FF867C}">
                  <a14:compatExt spid="_x0000_s148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8" name="Button 492" hidden="1">
              <a:extLst>
                <a:ext uri="{63B3BB69-23CF-44E3-9099-C40C66FF867C}">
                  <a14:compatExt spid="_x0000_s148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9" name="Button 493" hidden="1">
              <a:extLst>
                <a:ext uri="{63B3BB69-23CF-44E3-9099-C40C66FF867C}">
                  <a14:compatExt spid="_x0000_s148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0" name="Button 494" hidden="1">
              <a:extLst>
                <a:ext uri="{63B3BB69-23CF-44E3-9099-C40C66FF867C}">
                  <a14:compatExt spid="_x0000_s148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1" name="Button 495" hidden="1">
              <a:extLst>
                <a:ext uri="{63B3BB69-23CF-44E3-9099-C40C66FF867C}">
                  <a14:compatExt spid="_x0000_s148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2" name="Button 496" hidden="1">
              <a:extLst>
                <a:ext uri="{63B3BB69-23CF-44E3-9099-C40C66FF867C}">
                  <a14:compatExt spid="_x0000_s148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3" name="Button 497" hidden="1">
              <a:extLst>
                <a:ext uri="{63B3BB69-23CF-44E3-9099-C40C66FF867C}">
                  <a14:compatExt spid="_x0000_s148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4" name="Button 498" hidden="1">
              <a:extLst>
                <a:ext uri="{63B3BB69-23CF-44E3-9099-C40C66FF867C}">
                  <a14:compatExt spid="_x0000_s148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5" name="Button 499" hidden="1">
              <a:extLst>
                <a:ext uri="{63B3BB69-23CF-44E3-9099-C40C66FF867C}">
                  <a14:compatExt spid="_x0000_s148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6" name="Button 500" hidden="1">
              <a:extLst>
                <a:ext uri="{63B3BB69-23CF-44E3-9099-C40C66FF867C}">
                  <a14:compatExt spid="_x0000_s148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7" name="Button 501" hidden="1">
              <a:extLst>
                <a:ext uri="{63B3BB69-23CF-44E3-9099-C40C66FF867C}">
                  <a14:compatExt spid="_x0000_s148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8" name="Button 502" hidden="1">
              <a:extLst>
                <a:ext uri="{63B3BB69-23CF-44E3-9099-C40C66FF867C}">
                  <a14:compatExt spid="_x0000_s148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9" name="Button 503" hidden="1">
              <a:extLst>
                <a:ext uri="{63B3BB69-23CF-44E3-9099-C40C66FF867C}">
                  <a14:compatExt spid="_x0000_s148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0" name="Button 504" hidden="1">
              <a:extLst>
                <a:ext uri="{63B3BB69-23CF-44E3-9099-C40C66FF867C}">
                  <a14:compatExt spid="_x0000_s148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1" name="Button 505" hidden="1">
              <a:extLst>
                <a:ext uri="{63B3BB69-23CF-44E3-9099-C40C66FF867C}">
                  <a14:compatExt spid="_x0000_s148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2" name="Button 506" hidden="1">
              <a:extLst>
                <a:ext uri="{63B3BB69-23CF-44E3-9099-C40C66FF867C}">
                  <a14:compatExt spid="_x0000_s148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3" name="Button 507" hidden="1">
              <a:extLst>
                <a:ext uri="{63B3BB69-23CF-44E3-9099-C40C66FF867C}">
                  <a14:compatExt spid="_x0000_s148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4" name="Button 508" hidden="1">
              <a:extLst>
                <a:ext uri="{63B3BB69-23CF-44E3-9099-C40C66FF867C}">
                  <a14:compatExt spid="_x0000_s148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5" name="Button 509" hidden="1">
              <a:extLst>
                <a:ext uri="{63B3BB69-23CF-44E3-9099-C40C66FF867C}">
                  <a14:compatExt spid="_x0000_s148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6" name="Button 510" hidden="1">
              <a:extLst>
                <a:ext uri="{63B3BB69-23CF-44E3-9099-C40C66FF867C}">
                  <a14:compatExt spid="_x0000_s148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7" name="Button 511" hidden="1">
              <a:extLst>
                <a:ext uri="{63B3BB69-23CF-44E3-9099-C40C66FF867C}">
                  <a14:compatExt spid="_x0000_s148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8" name="Button 512" hidden="1">
              <a:extLst>
                <a:ext uri="{63B3BB69-23CF-44E3-9099-C40C66FF867C}">
                  <a14:compatExt spid="_x0000_s148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9" name="Button 513" hidden="1">
              <a:extLst>
                <a:ext uri="{63B3BB69-23CF-44E3-9099-C40C66FF867C}">
                  <a14:compatExt spid="_x0000_s148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0" name="Button 514" hidden="1">
              <a:extLst>
                <a:ext uri="{63B3BB69-23CF-44E3-9099-C40C66FF867C}">
                  <a14:compatExt spid="_x0000_s148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1" name="Button 515" hidden="1">
              <a:extLst>
                <a:ext uri="{63B3BB69-23CF-44E3-9099-C40C66FF867C}">
                  <a14:compatExt spid="_x0000_s148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2" name="Button 516" hidden="1">
              <a:extLst>
                <a:ext uri="{63B3BB69-23CF-44E3-9099-C40C66FF867C}">
                  <a14:compatExt spid="_x0000_s148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3" name="Button 517" hidden="1">
              <a:extLst>
                <a:ext uri="{63B3BB69-23CF-44E3-9099-C40C66FF867C}">
                  <a14:compatExt spid="_x0000_s148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4" name="Button 518" hidden="1">
              <a:extLst>
                <a:ext uri="{63B3BB69-23CF-44E3-9099-C40C66FF867C}">
                  <a14:compatExt spid="_x0000_s148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5" name="Button 519" hidden="1">
              <a:extLst>
                <a:ext uri="{63B3BB69-23CF-44E3-9099-C40C66FF867C}">
                  <a14:compatExt spid="_x0000_s148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6" name="Button 520" hidden="1">
              <a:extLst>
                <a:ext uri="{63B3BB69-23CF-44E3-9099-C40C66FF867C}">
                  <a14:compatExt spid="_x0000_s148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7" name="Button 521" hidden="1">
              <a:extLst>
                <a:ext uri="{63B3BB69-23CF-44E3-9099-C40C66FF867C}">
                  <a14:compatExt spid="_x0000_s148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8" name="Button 522" hidden="1">
              <a:extLst>
                <a:ext uri="{63B3BB69-23CF-44E3-9099-C40C66FF867C}">
                  <a14:compatExt spid="_x0000_s148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9" name="Button 523" hidden="1">
              <a:extLst>
                <a:ext uri="{63B3BB69-23CF-44E3-9099-C40C66FF867C}">
                  <a14:compatExt spid="_x0000_s148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0" name="Button 524" hidden="1">
              <a:extLst>
                <a:ext uri="{63B3BB69-23CF-44E3-9099-C40C66FF867C}">
                  <a14:compatExt spid="_x0000_s148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1" name="Button 525" hidden="1">
              <a:extLst>
                <a:ext uri="{63B3BB69-23CF-44E3-9099-C40C66FF867C}">
                  <a14:compatExt spid="_x0000_s148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2" name="Button 526" hidden="1">
              <a:extLst>
                <a:ext uri="{63B3BB69-23CF-44E3-9099-C40C66FF867C}">
                  <a14:compatExt spid="_x0000_s148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3" name="Button 527" hidden="1">
              <a:extLst>
                <a:ext uri="{63B3BB69-23CF-44E3-9099-C40C66FF867C}">
                  <a14:compatExt spid="_x0000_s148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4" name="Button 528" hidden="1">
              <a:extLst>
                <a:ext uri="{63B3BB69-23CF-44E3-9099-C40C66FF867C}">
                  <a14:compatExt spid="_x0000_s148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5" name="Button 529" hidden="1">
              <a:extLst>
                <a:ext uri="{63B3BB69-23CF-44E3-9099-C40C66FF867C}">
                  <a14:compatExt spid="_x0000_s148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6" name="Button 530" hidden="1">
              <a:extLst>
                <a:ext uri="{63B3BB69-23CF-44E3-9099-C40C66FF867C}">
                  <a14:compatExt spid="_x0000_s148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7" name="Button 531" hidden="1">
              <a:extLst>
                <a:ext uri="{63B3BB69-23CF-44E3-9099-C40C66FF867C}">
                  <a14:compatExt spid="_x0000_s148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8" name="Button 532" hidden="1">
              <a:extLst>
                <a:ext uri="{63B3BB69-23CF-44E3-9099-C40C66FF867C}">
                  <a14:compatExt spid="_x0000_s148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9" name="Button 533" hidden="1">
              <a:extLst>
                <a:ext uri="{63B3BB69-23CF-44E3-9099-C40C66FF867C}">
                  <a14:compatExt spid="_x0000_s148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0" name="Button 534" hidden="1">
              <a:extLst>
                <a:ext uri="{63B3BB69-23CF-44E3-9099-C40C66FF867C}">
                  <a14:compatExt spid="_x0000_s148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1" name="Button 535" hidden="1">
              <a:extLst>
                <a:ext uri="{63B3BB69-23CF-44E3-9099-C40C66FF867C}">
                  <a14:compatExt spid="_x0000_s148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2" name="Button 536" hidden="1">
              <a:extLst>
                <a:ext uri="{63B3BB69-23CF-44E3-9099-C40C66FF867C}">
                  <a14:compatExt spid="_x0000_s148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3" name="Button 537" hidden="1">
              <a:extLst>
                <a:ext uri="{63B3BB69-23CF-44E3-9099-C40C66FF867C}">
                  <a14:compatExt spid="_x0000_s148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4" name="Button 538" hidden="1">
              <a:extLst>
                <a:ext uri="{63B3BB69-23CF-44E3-9099-C40C66FF867C}">
                  <a14:compatExt spid="_x0000_s148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5" name="Button 539" hidden="1">
              <a:extLst>
                <a:ext uri="{63B3BB69-23CF-44E3-9099-C40C66FF867C}">
                  <a14:compatExt spid="_x0000_s148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6" name="Button 540" hidden="1">
              <a:extLst>
                <a:ext uri="{63B3BB69-23CF-44E3-9099-C40C66FF867C}">
                  <a14:compatExt spid="_x0000_s148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7" name="Button 541" hidden="1">
              <a:extLst>
                <a:ext uri="{63B3BB69-23CF-44E3-9099-C40C66FF867C}">
                  <a14:compatExt spid="_x0000_s148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8" name="Button 542" hidden="1">
              <a:extLst>
                <a:ext uri="{63B3BB69-23CF-44E3-9099-C40C66FF867C}">
                  <a14:compatExt spid="_x0000_s148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9" name="Button 543" hidden="1">
              <a:extLst>
                <a:ext uri="{63B3BB69-23CF-44E3-9099-C40C66FF867C}">
                  <a14:compatExt spid="_x0000_s148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0" name="Button 544" hidden="1">
              <a:extLst>
                <a:ext uri="{63B3BB69-23CF-44E3-9099-C40C66FF867C}">
                  <a14:compatExt spid="_x0000_s148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1" name="Button 545" hidden="1">
              <a:extLst>
                <a:ext uri="{63B3BB69-23CF-44E3-9099-C40C66FF867C}">
                  <a14:compatExt spid="_x0000_s148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2" name="Button 546" hidden="1">
              <a:extLst>
                <a:ext uri="{63B3BB69-23CF-44E3-9099-C40C66FF867C}">
                  <a14:compatExt spid="_x0000_s148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3" name="Button 547" hidden="1">
              <a:extLst>
                <a:ext uri="{63B3BB69-23CF-44E3-9099-C40C66FF867C}">
                  <a14:compatExt spid="_x0000_s148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4" name="Button 548" hidden="1">
              <a:extLst>
                <a:ext uri="{63B3BB69-23CF-44E3-9099-C40C66FF867C}">
                  <a14:compatExt spid="_x0000_s148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5" name="Button 549" hidden="1">
              <a:extLst>
                <a:ext uri="{63B3BB69-23CF-44E3-9099-C40C66FF867C}">
                  <a14:compatExt spid="_x0000_s148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6" name="Button 550" hidden="1">
              <a:extLst>
                <a:ext uri="{63B3BB69-23CF-44E3-9099-C40C66FF867C}">
                  <a14:compatExt spid="_x0000_s148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7" name="Button 551" hidden="1">
              <a:extLst>
                <a:ext uri="{63B3BB69-23CF-44E3-9099-C40C66FF867C}">
                  <a14:compatExt spid="_x0000_s148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8" name="Button 552" hidden="1">
              <a:extLst>
                <a:ext uri="{63B3BB69-23CF-44E3-9099-C40C66FF867C}">
                  <a14:compatExt spid="_x0000_s148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9" name="Button 553" hidden="1">
              <a:extLst>
                <a:ext uri="{63B3BB69-23CF-44E3-9099-C40C66FF867C}">
                  <a14:compatExt spid="_x0000_s148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0" name="Button 554" hidden="1">
              <a:extLst>
                <a:ext uri="{63B3BB69-23CF-44E3-9099-C40C66FF867C}">
                  <a14:compatExt spid="_x0000_s148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1" name="Button 555" hidden="1">
              <a:extLst>
                <a:ext uri="{63B3BB69-23CF-44E3-9099-C40C66FF867C}">
                  <a14:compatExt spid="_x0000_s148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2" name="Button 556" hidden="1">
              <a:extLst>
                <a:ext uri="{63B3BB69-23CF-44E3-9099-C40C66FF867C}">
                  <a14:compatExt spid="_x0000_s148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3" name="Button 557" hidden="1">
              <a:extLst>
                <a:ext uri="{63B3BB69-23CF-44E3-9099-C40C66FF867C}">
                  <a14:compatExt spid="_x0000_s148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4" name="Button 558" hidden="1">
              <a:extLst>
                <a:ext uri="{63B3BB69-23CF-44E3-9099-C40C66FF867C}">
                  <a14:compatExt spid="_x0000_s148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5" name="Button 559" hidden="1">
              <a:extLst>
                <a:ext uri="{63B3BB69-23CF-44E3-9099-C40C66FF867C}">
                  <a14:compatExt spid="_x0000_s148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6" name="Button 560" hidden="1">
              <a:extLst>
                <a:ext uri="{63B3BB69-23CF-44E3-9099-C40C66FF867C}">
                  <a14:compatExt spid="_x0000_s148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7" name="Button 561" hidden="1">
              <a:extLst>
                <a:ext uri="{63B3BB69-23CF-44E3-9099-C40C66FF867C}">
                  <a14:compatExt spid="_x0000_s148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8" name="Button 562" hidden="1">
              <a:extLst>
                <a:ext uri="{63B3BB69-23CF-44E3-9099-C40C66FF867C}">
                  <a14:compatExt spid="_x0000_s148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9" name="Button 563" hidden="1">
              <a:extLst>
                <a:ext uri="{63B3BB69-23CF-44E3-9099-C40C66FF867C}">
                  <a14:compatExt spid="_x0000_s148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0" name="Button 564" hidden="1">
              <a:extLst>
                <a:ext uri="{63B3BB69-23CF-44E3-9099-C40C66FF867C}">
                  <a14:compatExt spid="_x0000_s149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1" name="Button 565" hidden="1">
              <a:extLst>
                <a:ext uri="{63B3BB69-23CF-44E3-9099-C40C66FF867C}">
                  <a14:compatExt spid="_x0000_s149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2" name="Button 566" hidden="1">
              <a:extLst>
                <a:ext uri="{63B3BB69-23CF-44E3-9099-C40C66FF867C}">
                  <a14:compatExt spid="_x0000_s149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3" name="Button 567" hidden="1">
              <a:extLst>
                <a:ext uri="{63B3BB69-23CF-44E3-9099-C40C66FF867C}">
                  <a14:compatExt spid="_x0000_s149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4" name="Button 568" hidden="1">
              <a:extLst>
                <a:ext uri="{63B3BB69-23CF-44E3-9099-C40C66FF867C}">
                  <a14:compatExt spid="_x0000_s149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5" name="Button 569" hidden="1">
              <a:extLst>
                <a:ext uri="{63B3BB69-23CF-44E3-9099-C40C66FF867C}">
                  <a14:compatExt spid="_x0000_s149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6" name="Button 570" hidden="1">
              <a:extLst>
                <a:ext uri="{63B3BB69-23CF-44E3-9099-C40C66FF867C}">
                  <a14:compatExt spid="_x0000_s149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7" name="Button 571" hidden="1">
              <a:extLst>
                <a:ext uri="{63B3BB69-23CF-44E3-9099-C40C66FF867C}">
                  <a14:compatExt spid="_x0000_s149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8" name="Button 572" hidden="1">
              <a:extLst>
                <a:ext uri="{63B3BB69-23CF-44E3-9099-C40C66FF867C}">
                  <a14:compatExt spid="_x0000_s149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9" name="Button 573" hidden="1">
              <a:extLst>
                <a:ext uri="{63B3BB69-23CF-44E3-9099-C40C66FF867C}">
                  <a14:compatExt spid="_x0000_s149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0" name="Button 574" hidden="1">
              <a:extLst>
                <a:ext uri="{63B3BB69-23CF-44E3-9099-C40C66FF867C}">
                  <a14:compatExt spid="_x0000_s149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1" name="Button 575" hidden="1">
              <a:extLst>
                <a:ext uri="{63B3BB69-23CF-44E3-9099-C40C66FF867C}">
                  <a14:compatExt spid="_x0000_s149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2" name="Button 576" hidden="1">
              <a:extLst>
                <a:ext uri="{63B3BB69-23CF-44E3-9099-C40C66FF867C}">
                  <a14:compatExt spid="_x0000_s149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3" name="Button 577" hidden="1">
              <a:extLst>
                <a:ext uri="{63B3BB69-23CF-44E3-9099-C40C66FF867C}">
                  <a14:compatExt spid="_x0000_s149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4" name="Button 578" hidden="1">
              <a:extLst>
                <a:ext uri="{63B3BB69-23CF-44E3-9099-C40C66FF867C}">
                  <a14:compatExt spid="_x0000_s149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5" name="Button 579" hidden="1">
              <a:extLst>
                <a:ext uri="{63B3BB69-23CF-44E3-9099-C40C66FF867C}">
                  <a14:compatExt spid="_x0000_s149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6" name="Button 580" hidden="1">
              <a:extLst>
                <a:ext uri="{63B3BB69-23CF-44E3-9099-C40C66FF867C}">
                  <a14:compatExt spid="_x0000_s149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7" name="Button 581" hidden="1">
              <a:extLst>
                <a:ext uri="{63B3BB69-23CF-44E3-9099-C40C66FF867C}">
                  <a14:compatExt spid="_x0000_s149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8" name="Button 582" hidden="1">
              <a:extLst>
                <a:ext uri="{63B3BB69-23CF-44E3-9099-C40C66FF867C}">
                  <a14:compatExt spid="_x0000_s149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9" name="Button 583" hidden="1">
              <a:extLst>
                <a:ext uri="{63B3BB69-23CF-44E3-9099-C40C66FF867C}">
                  <a14:compatExt spid="_x0000_s149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0" name="Button 584" hidden="1">
              <a:extLst>
                <a:ext uri="{63B3BB69-23CF-44E3-9099-C40C66FF867C}">
                  <a14:compatExt spid="_x0000_s149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1" name="Button 585" hidden="1">
              <a:extLst>
                <a:ext uri="{63B3BB69-23CF-44E3-9099-C40C66FF867C}">
                  <a14:compatExt spid="_x0000_s149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2" name="Button 586" hidden="1">
              <a:extLst>
                <a:ext uri="{63B3BB69-23CF-44E3-9099-C40C66FF867C}">
                  <a14:compatExt spid="_x0000_s149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3" name="Button 587" hidden="1">
              <a:extLst>
                <a:ext uri="{63B3BB69-23CF-44E3-9099-C40C66FF867C}">
                  <a14:compatExt spid="_x0000_s149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4" name="Button 588" hidden="1">
              <a:extLst>
                <a:ext uri="{63B3BB69-23CF-44E3-9099-C40C66FF867C}">
                  <a14:compatExt spid="_x0000_s149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5" name="Button 589" hidden="1">
              <a:extLst>
                <a:ext uri="{63B3BB69-23CF-44E3-9099-C40C66FF867C}">
                  <a14:compatExt spid="_x0000_s149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6" name="Button 590" hidden="1">
              <a:extLst>
                <a:ext uri="{63B3BB69-23CF-44E3-9099-C40C66FF867C}">
                  <a14:compatExt spid="_x0000_s149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7" name="Button 591" hidden="1">
              <a:extLst>
                <a:ext uri="{63B3BB69-23CF-44E3-9099-C40C66FF867C}">
                  <a14:compatExt spid="_x0000_s149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8" name="Button 592" hidden="1">
              <a:extLst>
                <a:ext uri="{63B3BB69-23CF-44E3-9099-C40C66FF867C}">
                  <a14:compatExt spid="_x0000_s149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9" name="Button 593" hidden="1">
              <a:extLst>
                <a:ext uri="{63B3BB69-23CF-44E3-9099-C40C66FF867C}">
                  <a14:compatExt spid="_x0000_s149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0" name="Button 594" hidden="1">
              <a:extLst>
                <a:ext uri="{63B3BB69-23CF-44E3-9099-C40C66FF867C}">
                  <a14:compatExt spid="_x0000_s149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1" name="Button 595" hidden="1">
              <a:extLst>
                <a:ext uri="{63B3BB69-23CF-44E3-9099-C40C66FF867C}">
                  <a14:compatExt spid="_x0000_s149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2" name="Button 596" hidden="1">
              <a:extLst>
                <a:ext uri="{63B3BB69-23CF-44E3-9099-C40C66FF867C}">
                  <a14:compatExt spid="_x0000_s149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3" name="Button 597" hidden="1">
              <a:extLst>
                <a:ext uri="{63B3BB69-23CF-44E3-9099-C40C66FF867C}">
                  <a14:compatExt spid="_x0000_s149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4" name="Button 598" hidden="1">
              <a:extLst>
                <a:ext uri="{63B3BB69-23CF-44E3-9099-C40C66FF867C}">
                  <a14:compatExt spid="_x0000_s149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5" name="Button 599" hidden="1">
              <a:extLst>
                <a:ext uri="{63B3BB69-23CF-44E3-9099-C40C66FF867C}">
                  <a14:compatExt spid="_x0000_s149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6" name="Button 600" hidden="1">
              <a:extLst>
                <a:ext uri="{63B3BB69-23CF-44E3-9099-C40C66FF867C}">
                  <a14:compatExt spid="_x0000_s149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7" name="Button 601" hidden="1">
              <a:extLst>
                <a:ext uri="{63B3BB69-23CF-44E3-9099-C40C66FF867C}">
                  <a14:compatExt spid="_x0000_s149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8" name="Button 602" hidden="1">
              <a:extLst>
                <a:ext uri="{63B3BB69-23CF-44E3-9099-C40C66FF867C}">
                  <a14:compatExt spid="_x0000_s149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9" name="Button 603" hidden="1">
              <a:extLst>
                <a:ext uri="{63B3BB69-23CF-44E3-9099-C40C66FF867C}">
                  <a14:compatExt spid="_x0000_s149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0" name="Button 604" hidden="1">
              <a:extLst>
                <a:ext uri="{63B3BB69-23CF-44E3-9099-C40C66FF867C}">
                  <a14:compatExt spid="_x0000_s149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1" name="Button 605" hidden="1">
              <a:extLst>
                <a:ext uri="{63B3BB69-23CF-44E3-9099-C40C66FF867C}">
                  <a14:compatExt spid="_x0000_s149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2" name="Button 606" hidden="1">
              <a:extLst>
                <a:ext uri="{63B3BB69-23CF-44E3-9099-C40C66FF867C}">
                  <a14:compatExt spid="_x0000_s149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3" name="Button 607" hidden="1">
              <a:extLst>
                <a:ext uri="{63B3BB69-23CF-44E3-9099-C40C66FF867C}">
                  <a14:compatExt spid="_x0000_s149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4" name="Button 608" hidden="1">
              <a:extLst>
                <a:ext uri="{63B3BB69-23CF-44E3-9099-C40C66FF867C}">
                  <a14:compatExt spid="_x0000_s149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5" name="Button 609" hidden="1">
              <a:extLst>
                <a:ext uri="{63B3BB69-23CF-44E3-9099-C40C66FF867C}">
                  <a14:compatExt spid="_x0000_s149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6" name="Button 610" hidden="1">
              <a:extLst>
                <a:ext uri="{63B3BB69-23CF-44E3-9099-C40C66FF867C}">
                  <a14:compatExt spid="_x0000_s149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7" name="Button 611" hidden="1">
              <a:extLst>
                <a:ext uri="{63B3BB69-23CF-44E3-9099-C40C66FF867C}">
                  <a14:compatExt spid="_x0000_s149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8" name="Button 612" hidden="1">
              <a:extLst>
                <a:ext uri="{63B3BB69-23CF-44E3-9099-C40C66FF867C}">
                  <a14:compatExt spid="_x0000_s149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9" name="Button 613" hidden="1">
              <a:extLst>
                <a:ext uri="{63B3BB69-23CF-44E3-9099-C40C66FF867C}">
                  <a14:compatExt spid="_x0000_s149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0" name="Button 614" hidden="1">
              <a:extLst>
                <a:ext uri="{63B3BB69-23CF-44E3-9099-C40C66FF867C}">
                  <a14:compatExt spid="_x0000_s149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1" name="Button 615" hidden="1">
              <a:extLst>
                <a:ext uri="{63B3BB69-23CF-44E3-9099-C40C66FF867C}">
                  <a14:compatExt spid="_x0000_s149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2" name="Button 616" hidden="1">
              <a:extLst>
                <a:ext uri="{63B3BB69-23CF-44E3-9099-C40C66FF867C}">
                  <a14:compatExt spid="_x0000_s149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3" name="Button 617" hidden="1">
              <a:extLst>
                <a:ext uri="{63B3BB69-23CF-44E3-9099-C40C66FF867C}">
                  <a14:compatExt spid="_x0000_s149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4" name="Button 618" hidden="1">
              <a:extLst>
                <a:ext uri="{63B3BB69-23CF-44E3-9099-C40C66FF867C}">
                  <a14:compatExt spid="_x0000_s149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5" name="Button 619" hidden="1">
              <a:extLst>
                <a:ext uri="{63B3BB69-23CF-44E3-9099-C40C66FF867C}">
                  <a14:compatExt spid="_x0000_s149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6" name="Button 620" hidden="1">
              <a:extLst>
                <a:ext uri="{63B3BB69-23CF-44E3-9099-C40C66FF867C}">
                  <a14:compatExt spid="_x0000_s149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7" name="Button 621" hidden="1">
              <a:extLst>
                <a:ext uri="{63B3BB69-23CF-44E3-9099-C40C66FF867C}">
                  <a14:compatExt spid="_x0000_s149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8" name="Button 622" hidden="1">
              <a:extLst>
                <a:ext uri="{63B3BB69-23CF-44E3-9099-C40C66FF867C}">
                  <a14:compatExt spid="_x0000_s149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9" name="Button 623" hidden="1">
              <a:extLst>
                <a:ext uri="{63B3BB69-23CF-44E3-9099-C40C66FF867C}">
                  <a14:compatExt spid="_x0000_s149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0" name="Button 624" hidden="1">
              <a:extLst>
                <a:ext uri="{63B3BB69-23CF-44E3-9099-C40C66FF867C}">
                  <a14:compatExt spid="_x0000_s149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1" name="Button 625" hidden="1">
              <a:extLst>
                <a:ext uri="{63B3BB69-23CF-44E3-9099-C40C66FF867C}">
                  <a14:compatExt spid="_x0000_s149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2" name="Button 626" hidden="1">
              <a:extLst>
                <a:ext uri="{63B3BB69-23CF-44E3-9099-C40C66FF867C}">
                  <a14:compatExt spid="_x0000_s149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3" name="Button 627" hidden="1">
              <a:extLst>
                <a:ext uri="{63B3BB69-23CF-44E3-9099-C40C66FF867C}">
                  <a14:compatExt spid="_x0000_s149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4" name="Button 628" hidden="1">
              <a:extLst>
                <a:ext uri="{63B3BB69-23CF-44E3-9099-C40C66FF867C}">
                  <a14:compatExt spid="_x0000_s149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5" name="Button 629" hidden="1">
              <a:extLst>
                <a:ext uri="{63B3BB69-23CF-44E3-9099-C40C66FF867C}">
                  <a14:compatExt spid="_x0000_s149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6" name="Button 630" hidden="1">
              <a:extLst>
                <a:ext uri="{63B3BB69-23CF-44E3-9099-C40C66FF867C}">
                  <a14:compatExt spid="_x0000_s149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7" name="Button 631" hidden="1">
              <a:extLst>
                <a:ext uri="{63B3BB69-23CF-44E3-9099-C40C66FF867C}">
                  <a14:compatExt spid="_x0000_s149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8" name="Button 632" hidden="1">
              <a:extLst>
                <a:ext uri="{63B3BB69-23CF-44E3-9099-C40C66FF867C}">
                  <a14:compatExt spid="_x0000_s149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9" name="Button 633" hidden="1">
              <a:extLst>
                <a:ext uri="{63B3BB69-23CF-44E3-9099-C40C66FF867C}">
                  <a14:compatExt spid="_x0000_s149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0" name="Button 634" hidden="1">
              <a:extLst>
                <a:ext uri="{63B3BB69-23CF-44E3-9099-C40C66FF867C}">
                  <a14:compatExt spid="_x0000_s149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1" name="Button 635" hidden="1">
              <a:extLst>
                <a:ext uri="{63B3BB69-23CF-44E3-9099-C40C66FF867C}">
                  <a14:compatExt spid="_x0000_s149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2" name="Button 636" hidden="1">
              <a:extLst>
                <a:ext uri="{63B3BB69-23CF-44E3-9099-C40C66FF867C}">
                  <a14:compatExt spid="_x0000_s149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3" name="Button 637" hidden="1">
              <a:extLst>
                <a:ext uri="{63B3BB69-23CF-44E3-9099-C40C66FF867C}">
                  <a14:compatExt spid="_x0000_s149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4" name="Button 638" hidden="1">
              <a:extLst>
                <a:ext uri="{63B3BB69-23CF-44E3-9099-C40C66FF867C}">
                  <a14:compatExt spid="_x0000_s149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5" name="Button 639" hidden="1">
              <a:extLst>
                <a:ext uri="{63B3BB69-23CF-44E3-9099-C40C66FF867C}">
                  <a14:compatExt spid="_x0000_s149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6" name="Button 640" hidden="1">
              <a:extLst>
                <a:ext uri="{63B3BB69-23CF-44E3-9099-C40C66FF867C}">
                  <a14:compatExt spid="_x0000_s149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7" name="Button 641" hidden="1">
              <a:extLst>
                <a:ext uri="{63B3BB69-23CF-44E3-9099-C40C66FF867C}">
                  <a14:compatExt spid="_x0000_s149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8" name="Button 642" hidden="1">
              <a:extLst>
                <a:ext uri="{63B3BB69-23CF-44E3-9099-C40C66FF867C}">
                  <a14:compatExt spid="_x0000_s149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9" name="Button 643" hidden="1">
              <a:extLst>
                <a:ext uri="{63B3BB69-23CF-44E3-9099-C40C66FF867C}">
                  <a14:compatExt spid="_x0000_s149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0" name="Button 644" hidden="1">
              <a:extLst>
                <a:ext uri="{63B3BB69-23CF-44E3-9099-C40C66FF867C}">
                  <a14:compatExt spid="_x0000_s149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1" name="Button 645" hidden="1">
              <a:extLst>
                <a:ext uri="{63B3BB69-23CF-44E3-9099-C40C66FF867C}">
                  <a14:compatExt spid="_x0000_s149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2" name="Button 646" hidden="1">
              <a:extLst>
                <a:ext uri="{63B3BB69-23CF-44E3-9099-C40C66FF867C}">
                  <a14:compatExt spid="_x0000_s149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3" name="Button 647" hidden="1">
              <a:extLst>
                <a:ext uri="{63B3BB69-23CF-44E3-9099-C40C66FF867C}">
                  <a14:compatExt spid="_x0000_s149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4" name="Button 648" hidden="1">
              <a:extLst>
                <a:ext uri="{63B3BB69-23CF-44E3-9099-C40C66FF867C}">
                  <a14:compatExt spid="_x0000_s149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5" name="Button 649" hidden="1">
              <a:extLst>
                <a:ext uri="{63B3BB69-23CF-44E3-9099-C40C66FF867C}">
                  <a14:compatExt spid="_x0000_s149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6" name="Button 650" hidden="1">
              <a:extLst>
                <a:ext uri="{63B3BB69-23CF-44E3-9099-C40C66FF867C}">
                  <a14:compatExt spid="_x0000_s149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7" name="Button 651" hidden="1">
              <a:extLst>
                <a:ext uri="{63B3BB69-23CF-44E3-9099-C40C66FF867C}">
                  <a14:compatExt spid="_x0000_s149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8" name="Button 652" hidden="1">
              <a:extLst>
                <a:ext uri="{63B3BB69-23CF-44E3-9099-C40C66FF867C}">
                  <a14:compatExt spid="_x0000_s149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9" name="Button 653" hidden="1">
              <a:extLst>
                <a:ext uri="{63B3BB69-23CF-44E3-9099-C40C66FF867C}">
                  <a14:compatExt spid="_x0000_s149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0" name="Button 654" hidden="1">
              <a:extLst>
                <a:ext uri="{63B3BB69-23CF-44E3-9099-C40C66FF867C}">
                  <a14:compatExt spid="_x0000_s149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1" name="Button 655" hidden="1">
              <a:extLst>
                <a:ext uri="{63B3BB69-23CF-44E3-9099-C40C66FF867C}">
                  <a14:compatExt spid="_x0000_s149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2" name="Button 656" hidden="1">
              <a:extLst>
                <a:ext uri="{63B3BB69-23CF-44E3-9099-C40C66FF867C}">
                  <a14:compatExt spid="_x0000_s149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3" name="Button 657" hidden="1">
              <a:extLst>
                <a:ext uri="{63B3BB69-23CF-44E3-9099-C40C66FF867C}">
                  <a14:compatExt spid="_x0000_s149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4" name="Button 658" hidden="1">
              <a:extLst>
                <a:ext uri="{63B3BB69-23CF-44E3-9099-C40C66FF867C}">
                  <a14:compatExt spid="_x0000_s149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5" name="Button 659" hidden="1">
              <a:extLst>
                <a:ext uri="{63B3BB69-23CF-44E3-9099-C40C66FF867C}">
                  <a14:compatExt spid="_x0000_s149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6" name="Button 660" hidden="1">
              <a:extLst>
                <a:ext uri="{63B3BB69-23CF-44E3-9099-C40C66FF867C}">
                  <a14:compatExt spid="_x0000_s149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7" name="Button 661" hidden="1">
              <a:extLst>
                <a:ext uri="{63B3BB69-23CF-44E3-9099-C40C66FF867C}">
                  <a14:compatExt spid="_x0000_s149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8" name="Button 662" hidden="1">
              <a:extLst>
                <a:ext uri="{63B3BB69-23CF-44E3-9099-C40C66FF867C}">
                  <a14:compatExt spid="_x0000_s149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9" name="Button 663" hidden="1">
              <a:extLst>
                <a:ext uri="{63B3BB69-23CF-44E3-9099-C40C66FF867C}">
                  <a14:compatExt spid="_x0000_s149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0" name="Button 664" hidden="1">
              <a:extLst>
                <a:ext uri="{63B3BB69-23CF-44E3-9099-C40C66FF867C}">
                  <a14:compatExt spid="_x0000_s150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1" name="Button 665" hidden="1">
              <a:extLst>
                <a:ext uri="{63B3BB69-23CF-44E3-9099-C40C66FF867C}">
                  <a14:compatExt spid="_x0000_s150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2" name="Button 666" hidden="1">
              <a:extLst>
                <a:ext uri="{63B3BB69-23CF-44E3-9099-C40C66FF867C}">
                  <a14:compatExt spid="_x0000_s150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3" name="Button 667" hidden="1">
              <a:extLst>
                <a:ext uri="{63B3BB69-23CF-44E3-9099-C40C66FF867C}">
                  <a14:compatExt spid="_x0000_s150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4" name="Button 668" hidden="1">
              <a:extLst>
                <a:ext uri="{63B3BB69-23CF-44E3-9099-C40C66FF867C}">
                  <a14:compatExt spid="_x0000_s150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5" name="Button 669" hidden="1">
              <a:extLst>
                <a:ext uri="{63B3BB69-23CF-44E3-9099-C40C66FF867C}">
                  <a14:compatExt spid="_x0000_s150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6" name="Button 670" hidden="1">
              <a:extLst>
                <a:ext uri="{63B3BB69-23CF-44E3-9099-C40C66FF867C}">
                  <a14:compatExt spid="_x0000_s150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7" name="Button 671" hidden="1">
              <a:extLst>
                <a:ext uri="{63B3BB69-23CF-44E3-9099-C40C66FF867C}">
                  <a14:compatExt spid="_x0000_s150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8" name="Button 672" hidden="1">
              <a:extLst>
                <a:ext uri="{63B3BB69-23CF-44E3-9099-C40C66FF867C}">
                  <a14:compatExt spid="_x0000_s150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9" name="Button 673" hidden="1">
              <a:extLst>
                <a:ext uri="{63B3BB69-23CF-44E3-9099-C40C66FF867C}">
                  <a14:compatExt spid="_x0000_s150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0" name="Button 674" hidden="1">
              <a:extLst>
                <a:ext uri="{63B3BB69-23CF-44E3-9099-C40C66FF867C}">
                  <a14:compatExt spid="_x0000_s150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1" name="Button 675" hidden="1">
              <a:extLst>
                <a:ext uri="{63B3BB69-23CF-44E3-9099-C40C66FF867C}">
                  <a14:compatExt spid="_x0000_s150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2" name="Button 676" hidden="1">
              <a:extLst>
                <a:ext uri="{63B3BB69-23CF-44E3-9099-C40C66FF867C}">
                  <a14:compatExt spid="_x0000_s150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3" name="Button 677" hidden="1">
              <a:extLst>
                <a:ext uri="{63B3BB69-23CF-44E3-9099-C40C66FF867C}">
                  <a14:compatExt spid="_x0000_s150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4" name="Button 678" hidden="1">
              <a:extLst>
                <a:ext uri="{63B3BB69-23CF-44E3-9099-C40C66FF867C}">
                  <a14:compatExt spid="_x0000_s150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5" name="Button 679" hidden="1">
              <a:extLst>
                <a:ext uri="{63B3BB69-23CF-44E3-9099-C40C66FF867C}">
                  <a14:compatExt spid="_x0000_s150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6" name="Button 680" hidden="1">
              <a:extLst>
                <a:ext uri="{63B3BB69-23CF-44E3-9099-C40C66FF867C}">
                  <a14:compatExt spid="_x0000_s150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7" name="Button 681" hidden="1">
              <a:extLst>
                <a:ext uri="{63B3BB69-23CF-44E3-9099-C40C66FF867C}">
                  <a14:compatExt spid="_x0000_s150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8" name="Button 682" hidden="1">
              <a:extLst>
                <a:ext uri="{63B3BB69-23CF-44E3-9099-C40C66FF867C}">
                  <a14:compatExt spid="_x0000_s150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9" name="Button 683" hidden="1">
              <a:extLst>
                <a:ext uri="{63B3BB69-23CF-44E3-9099-C40C66FF867C}">
                  <a14:compatExt spid="_x0000_s150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0" name="Button 684" hidden="1">
              <a:extLst>
                <a:ext uri="{63B3BB69-23CF-44E3-9099-C40C66FF867C}">
                  <a14:compatExt spid="_x0000_s150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1" name="Button 685" hidden="1">
              <a:extLst>
                <a:ext uri="{63B3BB69-23CF-44E3-9099-C40C66FF867C}">
                  <a14:compatExt spid="_x0000_s150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2" name="Button 686" hidden="1">
              <a:extLst>
                <a:ext uri="{63B3BB69-23CF-44E3-9099-C40C66FF867C}">
                  <a14:compatExt spid="_x0000_s150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3" name="Button 687" hidden="1">
              <a:extLst>
                <a:ext uri="{63B3BB69-23CF-44E3-9099-C40C66FF867C}">
                  <a14:compatExt spid="_x0000_s150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4" name="Button 688" hidden="1">
              <a:extLst>
                <a:ext uri="{63B3BB69-23CF-44E3-9099-C40C66FF867C}">
                  <a14:compatExt spid="_x0000_s150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5" name="Button 689" hidden="1">
              <a:extLst>
                <a:ext uri="{63B3BB69-23CF-44E3-9099-C40C66FF867C}">
                  <a14:compatExt spid="_x0000_s150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6" name="Button 690" hidden="1">
              <a:extLst>
                <a:ext uri="{63B3BB69-23CF-44E3-9099-C40C66FF867C}">
                  <a14:compatExt spid="_x0000_s150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7" name="Button 691" hidden="1">
              <a:extLst>
                <a:ext uri="{63B3BB69-23CF-44E3-9099-C40C66FF867C}">
                  <a14:compatExt spid="_x0000_s150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8" name="Button 692" hidden="1">
              <a:extLst>
                <a:ext uri="{63B3BB69-23CF-44E3-9099-C40C66FF867C}">
                  <a14:compatExt spid="_x0000_s150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9" name="Button 693" hidden="1">
              <a:extLst>
                <a:ext uri="{63B3BB69-23CF-44E3-9099-C40C66FF867C}">
                  <a14:compatExt spid="_x0000_s150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0" name="Button 694" hidden="1">
              <a:extLst>
                <a:ext uri="{63B3BB69-23CF-44E3-9099-C40C66FF867C}">
                  <a14:compatExt spid="_x0000_s150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1" name="Button 695" hidden="1">
              <a:extLst>
                <a:ext uri="{63B3BB69-23CF-44E3-9099-C40C66FF867C}">
                  <a14:compatExt spid="_x0000_s150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2" name="Button 696" hidden="1">
              <a:extLst>
                <a:ext uri="{63B3BB69-23CF-44E3-9099-C40C66FF867C}">
                  <a14:compatExt spid="_x0000_s150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3" name="Button 697" hidden="1">
              <a:extLst>
                <a:ext uri="{63B3BB69-23CF-44E3-9099-C40C66FF867C}">
                  <a14:compatExt spid="_x0000_s150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4" name="Button 698" hidden="1">
              <a:extLst>
                <a:ext uri="{63B3BB69-23CF-44E3-9099-C40C66FF867C}">
                  <a14:compatExt spid="_x0000_s150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5" name="Button 699" hidden="1">
              <a:extLst>
                <a:ext uri="{63B3BB69-23CF-44E3-9099-C40C66FF867C}">
                  <a14:compatExt spid="_x0000_s150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6" name="Button 700" hidden="1">
              <a:extLst>
                <a:ext uri="{63B3BB69-23CF-44E3-9099-C40C66FF867C}">
                  <a14:compatExt spid="_x0000_s150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7" name="Button 701" hidden="1">
              <a:extLst>
                <a:ext uri="{63B3BB69-23CF-44E3-9099-C40C66FF867C}">
                  <a14:compatExt spid="_x0000_s150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8" name="Button 702" hidden="1">
              <a:extLst>
                <a:ext uri="{63B3BB69-23CF-44E3-9099-C40C66FF867C}">
                  <a14:compatExt spid="_x0000_s150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9" name="Button 703" hidden="1">
              <a:extLst>
                <a:ext uri="{63B3BB69-23CF-44E3-9099-C40C66FF867C}">
                  <a14:compatExt spid="_x0000_s150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0" name="Button 704" hidden="1">
              <a:extLst>
                <a:ext uri="{63B3BB69-23CF-44E3-9099-C40C66FF867C}">
                  <a14:compatExt spid="_x0000_s150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1" name="Button 705" hidden="1">
              <a:extLst>
                <a:ext uri="{63B3BB69-23CF-44E3-9099-C40C66FF867C}">
                  <a14:compatExt spid="_x0000_s150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2" name="Button 706" hidden="1">
              <a:extLst>
                <a:ext uri="{63B3BB69-23CF-44E3-9099-C40C66FF867C}">
                  <a14:compatExt spid="_x0000_s150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3" name="Button 707" hidden="1">
              <a:extLst>
                <a:ext uri="{63B3BB69-23CF-44E3-9099-C40C66FF867C}">
                  <a14:compatExt spid="_x0000_s150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4" name="Button 708" hidden="1">
              <a:extLst>
                <a:ext uri="{63B3BB69-23CF-44E3-9099-C40C66FF867C}">
                  <a14:compatExt spid="_x0000_s150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5" name="Button 709" hidden="1">
              <a:extLst>
                <a:ext uri="{63B3BB69-23CF-44E3-9099-C40C66FF867C}">
                  <a14:compatExt spid="_x0000_s150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6" name="Button 710" hidden="1">
              <a:extLst>
                <a:ext uri="{63B3BB69-23CF-44E3-9099-C40C66FF867C}">
                  <a14:compatExt spid="_x0000_s150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7" name="Button 711" hidden="1">
              <a:extLst>
                <a:ext uri="{63B3BB69-23CF-44E3-9099-C40C66FF867C}">
                  <a14:compatExt spid="_x0000_s150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8" name="Button 712" hidden="1">
              <a:extLst>
                <a:ext uri="{63B3BB69-23CF-44E3-9099-C40C66FF867C}">
                  <a14:compatExt spid="_x0000_s150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9" name="Button 713" hidden="1">
              <a:extLst>
                <a:ext uri="{63B3BB69-23CF-44E3-9099-C40C66FF867C}">
                  <a14:compatExt spid="_x0000_s150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0" name="Button 714" hidden="1">
              <a:extLst>
                <a:ext uri="{63B3BB69-23CF-44E3-9099-C40C66FF867C}">
                  <a14:compatExt spid="_x0000_s150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1" name="Button 715" hidden="1">
              <a:extLst>
                <a:ext uri="{63B3BB69-23CF-44E3-9099-C40C66FF867C}">
                  <a14:compatExt spid="_x0000_s150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2" name="Button 716" hidden="1">
              <a:extLst>
                <a:ext uri="{63B3BB69-23CF-44E3-9099-C40C66FF867C}">
                  <a14:compatExt spid="_x0000_s150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3" name="Button 717" hidden="1">
              <a:extLst>
                <a:ext uri="{63B3BB69-23CF-44E3-9099-C40C66FF867C}">
                  <a14:compatExt spid="_x0000_s150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4" name="Button 718" hidden="1">
              <a:extLst>
                <a:ext uri="{63B3BB69-23CF-44E3-9099-C40C66FF867C}">
                  <a14:compatExt spid="_x0000_s150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5" name="Button 719" hidden="1">
              <a:extLst>
                <a:ext uri="{63B3BB69-23CF-44E3-9099-C40C66FF867C}">
                  <a14:compatExt spid="_x0000_s150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6" name="Button 720" hidden="1">
              <a:extLst>
                <a:ext uri="{63B3BB69-23CF-44E3-9099-C40C66FF867C}">
                  <a14:compatExt spid="_x0000_s150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7" name="Button 721" hidden="1">
              <a:extLst>
                <a:ext uri="{63B3BB69-23CF-44E3-9099-C40C66FF867C}">
                  <a14:compatExt spid="_x0000_s150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8" name="Button 722" hidden="1">
              <a:extLst>
                <a:ext uri="{63B3BB69-23CF-44E3-9099-C40C66FF867C}">
                  <a14:compatExt spid="_x0000_s150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9" name="Button 723" hidden="1">
              <a:extLst>
                <a:ext uri="{63B3BB69-23CF-44E3-9099-C40C66FF867C}">
                  <a14:compatExt spid="_x0000_s150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0" name="Button 724" hidden="1">
              <a:extLst>
                <a:ext uri="{63B3BB69-23CF-44E3-9099-C40C66FF867C}">
                  <a14:compatExt spid="_x0000_s150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1" name="Button 725" hidden="1">
              <a:extLst>
                <a:ext uri="{63B3BB69-23CF-44E3-9099-C40C66FF867C}">
                  <a14:compatExt spid="_x0000_s150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2" name="Button 726" hidden="1">
              <a:extLst>
                <a:ext uri="{63B3BB69-23CF-44E3-9099-C40C66FF867C}">
                  <a14:compatExt spid="_x0000_s150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3" name="Button 727" hidden="1">
              <a:extLst>
                <a:ext uri="{63B3BB69-23CF-44E3-9099-C40C66FF867C}">
                  <a14:compatExt spid="_x0000_s150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4" name="Button 728" hidden="1">
              <a:extLst>
                <a:ext uri="{63B3BB69-23CF-44E3-9099-C40C66FF867C}">
                  <a14:compatExt spid="_x0000_s150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5" name="Button 729" hidden="1">
              <a:extLst>
                <a:ext uri="{63B3BB69-23CF-44E3-9099-C40C66FF867C}">
                  <a14:compatExt spid="_x0000_s150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6" name="Button 730" hidden="1">
              <a:extLst>
                <a:ext uri="{63B3BB69-23CF-44E3-9099-C40C66FF867C}">
                  <a14:compatExt spid="_x0000_s150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7" name="Button 731" hidden="1">
              <a:extLst>
                <a:ext uri="{63B3BB69-23CF-44E3-9099-C40C66FF867C}">
                  <a14:compatExt spid="_x0000_s150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8" name="Button 732" hidden="1">
              <a:extLst>
                <a:ext uri="{63B3BB69-23CF-44E3-9099-C40C66FF867C}">
                  <a14:compatExt spid="_x0000_s150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9" name="Button 733" hidden="1">
              <a:extLst>
                <a:ext uri="{63B3BB69-23CF-44E3-9099-C40C66FF867C}">
                  <a14:compatExt spid="_x0000_s150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0" name="Button 734" hidden="1">
              <a:extLst>
                <a:ext uri="{63B3BB69-23CF-44E3-9099-C40C66FF867C}">
                  <a14:compatExt spid="_x0000_s150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1" name="Button 735" hidden="1">
              <a:extLst>
                <a:ext uri="{63B3BB69-23CF-44E3-9099-C40C66FF867C}">
                  <a14:compatExt spid="_x0000_s150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2" name="Button 736" hidden="1">
              <a:extLst>
                <a:ext uri="{63B3BB69-23CF-44E3-9099-C40C66FF867C}">
                  <a14:compatExt spid="_x0000_s150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3" name="Button 737" hidden="1">
              <a:extLst>
                <a:ext uri="{63B3BB69-23CF-44E3-9099-C40C66FF867C}">
                  <a14:compatExt spid="_x0000_s150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4" name="Button 738" hidden="1">
              <a:extLst>
                <a:ext uri="{63B3BB69-23CF-44E3-9099-C40C66FF867C}">
                  <a14:compatExt spid="_x0000_s150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5" name="Button 739" hidden="1">
              <a:extLst>
                <a:ext uri="{63B3BB69-23CF-44E3-9099-C40C66FF867C}">
                  <a14:compatExt spid="_x0000_s150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6" name="Button 740" hidden="1">
              <a:extLst>
                <a:ext uri="{63B3BB69-23CF-44E3-9099-C40C66FF867C}">
                  <a14:compatExt spid="_x0000_s150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7" name="Button 741" hidden="1">
              <a:extLst>
                <a:ext uri="{63B3BB69-23CF-44E3-9099-C40C66FF867C}">
                  <a14:compatExt spid="_x0000_s150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8" name="Button 742" hidden="1">
              <a:extLst>
                <a:ext uri="{63B3BB69-23CF-44E3-9099-C40C66FF867C}">
                  <a14:compatExt spid="_x0000_s150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9" name="Button 743" hidden="1">
              <a:extLst>
                <a:ext uri="{63B3BB69-23CF-44E3-9099-C40C66FF867C}">
                  <a14:compatExt spid="_x0000_s150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0" name="Button 744" hidden="1">
              <a:extLst>
                <a:ext uri="{63B3BB69-23CF-44E3-9099-C40C66FF867C}">
                  <a14:compatExt spid="_x0000_s150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1" name="Button 745" hidden="1">
              <a:extLst>
                <a:ext uri="{63B3BB69-23CF-44E3-9099-C40C66FF867C}">
                  <a14:compatExt spid="_x0000_s150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2" name="Button 746" hidden="1">
              <a:extLst>
                <a:ext uri="{63B3BB69-23CF-44E3-9099-C40C66FF867C}">
                  <a14:compatExt spid="_x0000_s150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3" name="Button 747" hidden="1">
              <a:extLst>
                <a:ext uri="{63B3BB69-23CF-44E3-9099-C40C66FF867C}">
                  <a14:compatExt spid="_x0000_s150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4" name="Button 748" hidden="1">
              <a:extLst>
                <a:ext uri="{63B3BB69-23CF-44E3-9099-C40C66FF867C}">
                  <a14:compatExt spid="_x0000_s150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5" name="Button 749" hidden="1">
              <a:extLst>
                <a:ext uri="{63B3BB69-23CF-44E3-9099-C40C66FF867C}">
                  <a14:compatExt spid="_x0000_s150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6" name="Button 750" hidden="1">
              <a:extLst>
                <a:ext uri="{63B3BB69-23CF-44E3-9099-C40C66FF867C}">
                  <a14:compatExt spid="_x0000_s150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7" name="Button 751" hidden="1">
              <a:extLst>
                <a:ext uri="{63B3BB69-23CF-44E3-9099-C40C66FF867C}">
                  <a14:compatExt spid="_x0000_s150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8" name="Button 752" hidden="1">
              <a:extLst>
                <a:ext uri="{63B3BB69-23CF-44E3-9099-C40C66FF867C}">
                  <a14:compatExt spid="_x0000_s150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9" name="Button 753" hidden="1">
              <a:extLst>
                <a:ext uri="{63B3BB69-23CF-44E3-9099-C40C66FF867C}">
                  <a14:compatExt spid="_x0000_s150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0" name="Button 754" hidden="1">
              <a:extLst>
                <a:ext uri="{63B3BB69-23CF-44E3-9099-C40C66FF867C}">
                  <a14:compatExt spid="_x0000_s150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1" name="Button 755" hidden="1">
              <a:extLst>
                <a:ext uri="{63B3BB69-23CF-44E3-9099-C40C66FF867C}">
                  <a14:compatExt spid="_x0000_s150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2" name="Button 756" hidden="1">
              <a:extLst>
                <a:ext uri="{63B3BB69-23CF-44E3-9099-C40C66FF867C}">
                  <a14:compatExt spid="_x0000_s150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3" name="Button 757" hidden="1">
              <a:extLst>
                <a:ext uri="{63B3BB69-23CF-44E3-9099-C40C66FF867C}">
                  <a14:compatExt spid="_x0000_s150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4" name="Button 758" hidden="1">
              <a:extLst>
                <a:ext uri="{63B3BB69-23CF-44E3-9099-C40C66FF867C}">
                  <a14:compatExt spid="_x0000_s150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5" name="Button 759" hidden="1">
              <a:extLst>
                <a:ext uri="{63B3BB69-23CF-44E3-9099-C40C66FF867C}">
                  <a14:compatExt spid="_x0000_s150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6" name="Button 760" hidden="1">
              <a:extLst>
                <a:ext uri="{63B3BB69-23CF-44E3-9099-C40C66FF867C}">
                  <a14:compatExt spid="_x0000_s150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7" name="Button 761" hidden="1">
              <a:extLst>
                <a:ext uri="{63B3BB69-23CF-44E3-9099-C40C66FF867C}">
                  <a14:compatExt spid="_x0000_s150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8" name="Button 762" hidden="1">
              <a:extLst>
                <a:ext uri="{63B3BB69-23CF-44E3-9099-C40C66FF867C}">
                  <a14:compatExt spid="_x0000_s150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9" name="Button 763" hidden="1">
              <a:extLst>
                <a:ext uri="{63B3BB69-23CF-44E3-9099-C40C66FF867C}">
                  <a14:compatExt spid="_x0000_s150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0" name="Button 764" hidden="1">
              <a:extLst>
                <a:ext uri="{63B3BB69-23CF-44E3-9099-C40C66FF867C}">
                  <a14:compatExt spid="_x0000_s151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1" name="Button 765" hidden="1">
              <a:extLst>
                <a:ext uri="{63B3BB69-23CF-44E3-9099-C40C66FF867C}">
                  <a14:compatExt spid="_x0000_s151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2" name="Button 766" hidden="1">
              <a:extLst>
                <a:ext uri="{63B3BB69-23CF-44E3-9099-C40C66FF867C}">
                  <a14:compatExt spid="_x0000_s151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3" name="Button 767" hidden="1">
              <a:extLst>
                <a:ext uri="{63B3BB69-23CF-44E3-9099-C40C66FF867C}">
                  <a14:compatExt spid="_x0000_s151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4" name="Button 768" hidden="1">
              <a:extLst>
                <a:ext uri="{63B3BB69-23CF-44E3-9099-C40C66FF867C}">
                  <a14:compatExt spid="_x0000_s151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5" name="Button 769" hidden="1">
              <a:extLst>
                <a:ext uri="{63B3BB69-23CF-44E3-9099-C40C66FF867C}">
                  <a14:compatExt spid="_x0000_s151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6" name="Button 770" hidden="1">
              <a:extLst>
                <a:ext uri="{63B3BB69-23CF-44E3-9099-C40C66FF867C}">
                  <a14:compatExt spid="_x0000_s151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7" name="Button 771" hidden="1">
              <a:extLst>
                <a:ext uri="{63B3BB69-23CF-44E3-9099-C40C66FF867C}">
                  <a14:compatExt spid="_x0000_s151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8" name="Button 772" hidden="1">
              <a:extLst>
                <a:ext uri="{63B3BB69-23CF-44E3-9099-C40C66FF867C}">
                  <a14:compatExt spid="_x0000_s151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9" name="Button 773" hidden="1">
              <a:extLst>
                <a:ext uri="{63B3BB69-23CF-44E3-9099-C40C66FF867C}">
                  <a14:compatExt spid="_x0000_s151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0" name="Button 774" hidden="1">
              <a:extLst>
                <a:ext uri="{63B3BB69-23CF-44E3-9099-C40C66FF867C}">
                  <a14:compatExt spid="_x0000_s151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1" name="Button 775" hidden="1">
              <a:extLst>
                <a:ext uri="{63B3BB69-23CF-44E3-9099-C40C66FF867C}">
                  <a14:compatExt spid="_x0000_s151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2" name="Button 776" hidden="1">
              <a:extLst>
                <a:ext uri="{63B3BB69-23CF-44E3-9099-C40C66FF867C}">
                  <a14:compatExt spid="_x0000_s151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3" name="Button 777" hidden="1">
              <a:extLst>
                <a:ext uri="{63B3BB69-23CF-44E3-9099-C40C66FF867C}">
                  <a14:compatExt spid="_x0000_s151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4" name="Button 778" hidden="1">
              <a:extLst>
                <a:ext uri="{63B3BB69-23CF-44E3-9099-C40C66FF867C}">
                  <a14:compatExt spid="_x0000_s151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5" name="Button 779" hidden="1">
              <a:extLst>
                <a:ext uri="{63B3BB69-23CF-44E3-9099-C40C66FF867C}">
                  <a14:compatExt spid="_x0000_s151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6" name="Button 780" hidden="1">
              <a:extLst>
                <a:ext uri="{63B3BB69-23CF-44E3-9099-C40C66FF867C}">
                  <a14:compatExt spid="_x0000_s151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7" name="Button 781" hidden="1">
              <a:extLst>
                <a:ext uri="{63B3BB69-23CF-44E3-9099-C40C66FF867C}">
                  <a14:compatExt spid="_x0000_s151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8" name="Button 782" hidden="1">
              <a:extLst>
                <a:ext uri="{63B3BB69-23CF-44E3-9099-C40C66FF867C}">
                  <a14:compatExt spid="_x0000_s151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9" name="Button 783" hidden="1">
              <a:extLst>
                <a:ext uri="{63B3BB69-23CF-44E3-9099-C40C66FF867C}">
                  <a14:compatExt spid="_x0000_s151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0" name="Button 784" hidden="1">
              <a:extLst>
                <a:ext uri="{63B3BB69-23CF-44E3-9099-C40C66FF867C}">
                  <a14:compatExt spid="_x0000_s151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1" name="Button 785" hidden="1">
              <a:extLst>
                <a:ext uri="{63B3BB69-23CF-44E3-9099-C40C66FF867C}">
                  <a14:compatExt spid="_x0000_s151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2" name="Button 786" hidden="1">
              <a:extLst>
                <a:ext uri="{63B3BB69-23CF-44E3-9099-C40C66FF867C}">
                  <a14:compatExt spid="_x0000_s151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3" name="Button 787" hidden="1">
              <a:extLst>
                <a:ext uri="{63B3BB69-23CF-44E3-9099-C40C66FF867C}">
                  <a14:compatExt spid="_x0000_s151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4" name="Button 788" hidden="1">
              <a:extLst>
                <a:ext uri="{63B3BB69-23CF-44E3-9099-C40C66FF867C}">
                  <a14:compatExt spid="_x0000_s151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5" name="Button 789" hidden="1">
              <a:extLst>
                <a:ext uri="{63B3BB69-23CF-44E3-9099-C40C66FF867C}">
                  <a14:compatExt spid="_x0000_s151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6" name="Button 790" hidden="1">
              <a:extLst>
                <a:ext uri="{63B3BB69-23CF-44E3-9099-C40C66FF867C}">
                  <a14:compatExt spid="_x0000_s151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7" name="Button 791" hidden="1">
              <a:extLst>
                <a:ext uri="{63B3BB69-23CF-44E3-9099-C40C66FF867C}">
                  <a14:compatExt spid="_x0000_s151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8" name="Button 792" hidden="1">
              <a:extLst>
                <a:ext uri="{63B3BB69-23CF-44E3-9099-C40C66FF867C}">
                  <a14:compatExt spid="_x0000_s151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9" name="Button 793" hidden="1">
              <a:extLst>
                <a:ext uri="{63B3BB69-23CF-44E3-9099-C40C66FF867C}">
                  <a14:compatExt spid="_x0000_s151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0" name="Button 794" hidden="1">
              <a:extLst>
                <a:ext uri="{63B3BB69-23CF-44E3-9099-C40C66FF867C}">
                  <a14:compatExt spid="_x0000_s151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1" name="Button 795" hidden="1">
              <a:extLst>
                <a:ext uri="{63B3BB69-23CF-44E3-9099-C40C66FF867C}">
                  <a14:compatExt spid="_x0000_s151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2" name="Button 796" hidden="1">
              <a:extLst>
                <a:ext uri="{63B3BB69-23CF-44E3-9099-C40C66FF867C}">
                  <a14:compatExt spid="_x0000_s151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3" name="Button 797" hidden="1">
              <a:extLst>
                <a:ext uri="{63B3BB69-23CF-44E3-9099-C40C66FF867C}">
                  <a14:compatExt spid="_x0000_s151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4" name="Button 798" hidden="1">
              <a:extLst>
                <a:ext uri="{63B3BB69-23CF-44E3-9099-C40C66FF867C}">
                  <a14:compatExt spid="_x0000_s151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5" name="Button 799" hidden="1">
              <a:extLst>
                <a:ext uri="{63B3BB69-23CF-44E3-9099-C40C66FF867C}">
                  <a14:compatExt spid="_x0000_s151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6" name="Button 800" hidden="1">
              <a:extLst>
                <a:ext uri="{63B3BB69-23CF-44E3-9099-C40C66FF867C}">
                  <a14:compatExt spid="_x0000_s151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7" name="Button 801" hidden="1">
              <a:extLst>
                <a:ext uri="{63B3BB69-23CF-44E3-9099-C40C66FF867C}">
                  <a14:compatExt spid="_x0000_s151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8" name="Button 802" hidden="1">
              <a:extLst>
                <a:ext uri="{63B3BB69-23CF-44E3-9099-C40C66FF867C}">
                  <a14:compatExt spid="_x0000_s151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9" name="Button 803" hidden="1">
              <a:extLst>
                <a:ext uri="{63B3BB69-23CF-44E3-9099-C40C66FF867C}">
                  <a14:compatExt spid="_x0000_s151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0" name="Button 804" hidden="1">
              <a:extLst>
                <a:ext uri="{63B3BB69-23CF-44E3-9099-C40C66FF867C}">
                  <a14:compatExt spid="_x0000_s151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1" name="Button 805" hidden="1">
              <a:extLst>
                <a:ext uri="{63B3BB69-23CF-44E3-9099-C40C66FF867C}">
                  <a14:compatExt spid="_x0000_s151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2" name="Button 806" hidden="1">
              <a:extLst>
                <a:ext uri="{63B3BB69-23CF-44E3-9099-C40C66FF867C}">
                  <a14:compatExt spid="_x0000_s151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3" name="Button 807" hidden="1">
              <a:extLst>
                <a:ext uri="{63B3BB69-23CF-44E3-9099-C40C66FF867C}">
                  <a14:compatExt spid="_x0000_s151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4" name="Button 808" hidden="1">
              <a:extLst>
                <a:ext uri="{63B3BB69-23CF-44E3-9099-C40C66FF867C}">
                  <a14:compatExt spid="_x0000_s151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5" name="Button 809" hidden="1">
              <a:extLst>
                <a:ext uri="{63B3BB69-23CF-44E3-9099-C40C66FF867C}">
                  <a14:compatExt spid="_x0000_s151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6" name="Button 810" hidden="1">
              <a:extLst>
                <a:ext uri="{63B3BB69-23CF-44E3-9099-C40C66FF867C}">
                  <a14:compatExt spid="_x0000_s151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7" name="Button 811" hidden="1">
              <a:extLst>
                <a:ext uri="{63B3BB69-23CF-44E3-9099-C40C66FF867C}">
                  <a14:compatExt spid="_x0000_s151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8" name="Button 812" hidden="1">
              <a:extLst>
                <a:ext uri="{63B3BB69-23CF-44E3-9099-C40C66FF867C}">
                  <a14:compatExt spid="_x0000_s151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9" name="Button 813" hidden="1">
              <a:extLst>
                <a:ext uri="{63B3BB69-23CF-44E3-9099-C40C66FF867C}">
                  <a14:compatExt spid="_x0000_s151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0" name="Button 814" hidden="1">
              <a:extLst>
                <a:ext uri="{63B3BB69-23CF-44E3-9099-C40C66FF867C}">
                  <a14:compatExt spid="_x0000_s151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1" name="Button 815" hidden="1">
              <a:extLst>
                <a:ext uri="{63B3BB69-23CF-44E3-9099-C40C66FF867C}">
                  <a14:compatExt spid="_x0000_s151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2" name="Button 816" hidden="1">
              <a:extLst>
                <a:ext uri="{63B3BB69-23CF-44E3-9099-C40C66FF867C}">
                  <a14:compatExt spid="_x0000_s151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3" name="Button 817" hidden="1">
              <a:extLst>
                <a:ext uri="{63B3BB69-23CF-44E3-9099-C40C66FF867C}">
                  <a14:compatExt spid="_x0000_s151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4" name="Button 818" hidden="1">
              <a:extLst>
                <a:ext uri="{63B3BB69-23CF-44E3-9099-C40C66FF867C}">
                  <a14:compatExt spid="_x0000_s151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5" name="Button 819" hidden="1">
              <a:extLst>
                <a:ext uri="{63B3BB69-23CF-44E3-9099-C40C66FF867C}">
                  <a14:compatExt spid="_x0000_s151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6" name="Button 820" hidden="1">
              <a:extLst>
                <a:ext uri="{63B3BB69-23CF-44E3-9099-C40C66FF867C}">
                  <a14:compatExt spid="_x0000_s151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7" name="Button 821" hidden="1">
              <a:extLst>
                <a:ext uri="{63B3BB69-23CF-44E3-9099-C40C66FF867C}">
                  <a14:compatExt spid="_x0000_s151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8" name="Button 822" hidden="1">
              <a:extLst>
                <a:ext uri="{63B3BB69-23CF-44E3-9099-C40C66FF867C}">
                  <a14:compatExt spid="_x0000_s151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9" name="Button 823" hidden="1">
              <a:extLst>
                <a:ext uri="{63B3BB69-23CF-44E3-9099-C40C66FF867C}">
                  <a14:compatExt spid="_x0000_s151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0" name="Button 824" hidden="1">
              <a:extLst>
                <a:ext uri="{63B3BB69-23CF-44E3-9099-C40C66FF867C}">
                  <a14:compatExt spid="_x0000_s151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1" name="Button 825" hidden="1">
              <a:extLst>
                <a:ext uri="{63B3BB69-23CF-44E3-9099-C40C66FF867C}">
                  <a14:compatExt spid="_x0000_s151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2" name="Button 826" hidden="1">
              <a:extLst>
                <a:ext uri="{63B3BB69-23CF-44E3-9099-C40C66FF867C}">
                  <a14:compatExt spid="_x0000_s151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3" name="Button 827" hidden="1">
              <a:extLst>
                <a:ext uri="{63B3BB69-23CF-44E3-9099-C40C66FF867C}">
                  <a14:compatExt spid="_x0000_s151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4" name="Button 828" hidden="1">
              <a:extLst>
                <a:ext uri="{63B3BB69-23CF-44E3-9099-C40C66FF867C}">
                  <a14:compatExt spid="_x0000_s151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5" name="Button 829" hidden="1">
              <a:extLst>
                <a:ext uri="{63B3BB69-23CF-44E3-9099-C40C66FF867C}">
                  <a14:compatExt spid="_x0000_s151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6" name="Button 830" hidden="1">
              <a:extLst>
                <a:ext uri="{63B3BB69-23CF-44E3-9099-C40C66FF867C}">
                  <a14:compatExt spid="_x0000_s151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7" name="Button 831" hidden="1">
              <a:extLst>
                <a:ext uri="{63B3BB69-23CF-44E3-9099-C40C66FF867C}">
                  <a14:compatExt spid="_x0000_s151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8" name="Button 832" hidden="1">
              <a:extLst>
                <a:ext uri="{63B3BB69-23CF-44E3-9099-C40C66FF867C}">
                  <a14:compatExt spid="_x0000_s151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9" name="Button 833" hidden="1">
              <a:extLst>
                <a:ext uri="{63B3BB69-23CF-44E3-9099-C40C66FF867C}">
                  <a14:compatExt spid="_x0000_s151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0" name="Button 834" hidden="1">
              <a:extLst>
                <a:ext uri="{63B3BB69-23CF-44E3-9099-C40C66FF867C}">
                  <a14:compatExt spid="_x0000_s151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1" name="Button 835" hidden="1">
              <a:extLst>
                <a:ext uri="{63B3BB69-23CF-44E3-9099-C40C66FF867C}">
                  <a14:compatExt spid="_x0000_s151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2" name="Button 836" hidden="1">
              <a:extLst>
                <a:ext uri="{63B3BB69-23CF-44E3-9099-C40C66FF867C}">
                  <a14:compatExt spid="_x0000_s151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3" name="Button 837" hidden="1">
              <a:extLst>
                <a:ext uri="{63B3BB69-23CF-44E3-9099-C40C66FF867C}">
                  <a14:compatExt spid="_x0000_s151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4" name="Button 838" hidden="1">
              <a:extLst>
                <a:ext uri="{63B3BB69-23CF-44E3-9099-C40C66FF867C}">
                  <a14:compatExt spid="_x0000_s151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5" name="Button 839" hidden="1">
              <a:extLst>
                <a:ext uri="{63B3BB69-23CF-44E3-9099-C40C66FF867C}">
                  <a14:compatExt spid="_x0000_s151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6" name="Button 840" hidden="1">
              <a:extLst>
                <a:ext uri="{63B3BB69-23CF-44E3-9099-C40C66FF867C}">
                  <a14:compatExt spid="_x0000_s151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7" name="Button 841" hidden="1">
              <a:extLst>
                <a:ext uri="{63B3BB69-23CF-44E3-9099-C40C66FF867C}">
                  <a14:compatExt spid="_x0000_s151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8" name="Button 842" hidden="1">
              <a:extLst>
                <a:ext uri="{63B3BB69-23CF-44E3-9099-C40C66FF867C}">
                  <a14:compatExt spid="_x0000_s151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9" name="Button 843" hidden="1">
              <a:extLst>
                <a:ext uri="{63B3BB69-23CF-44E3-9099-C40C66FF867C}">
                  <a14:compatExt spid="_x0000_s151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0" name="Button 844" hidden="1">
              <a:extLst>
                <a:ext uri="{63B3BB69-23CF-44E3-9099-C40C66FF867C}">
                  <a14:compatExt spid="_x0000_s151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1" name="Button 845" hidden="1">
              <a:extLst>
                <a:ext uri="{63B3BB69-23CF-44E3-9099-C40C66FF867C}">
                  <a14:compatExt spid="_x0000_s151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2" name="Button 846" hidden="1">
              <a:extLst>
                <a:ext uri="{63B3BB69-23CF-44E3-9099-C40C66FF867C}">
                  <a14:compatExt spid="_x0000_s151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3" name="Button 847" hidden="1">
              <a:extLst>
                <a:ext uri="{63B3BB69-23CF-44E3-9099-C40C66FF867C}">
                  <a14:compatExt spid="_x0000_s151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4" name="Button 848" hidden="1">
              <a:extLst>
                <a:ext uri="{63B3BB69-23CF-44E3-9099-C40C66FF867C}">
                  <a14:compatExt spid="_x0000_s151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5" name="Button 849" hidden="1">
              <a:extLst>
                <a:ext uri="{63B3BB69-23CF-44E3-9099-C40C66FF867C}">
                  <a14:compatExt spid="_x0000_s151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6" name="Button 850" hidden="1">
              <a:extLst>
                <a:ext uri="{63B3BB69-23CF-44E3-9099-C40C66FF867C}">
                  <a14:compatExt spid="_x0000_s151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7" name="Button 851" hidden="1">
              <a:extLst>
                <a:ext uri="{63B3BB69-23CF-44E3-9099-C40C66FF867C}">
                  <a14:compatExt spid="_x0000_s151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8" name="Button 852" hidden="1">
              <a:extLst>
                <a:ext uri="{63B3BB69-23CF-44E3-9099-C40C66FF867C}">
                  <a14:compatExt spid="_x0000_s151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9" name="Button 853" hidden="1">
              <a:extLst>
                <a:ext uri="{63B3BB69-23CF-44E3-9099-C40C66FF867C}">
                  <a14:compatExt spid="_x0000_s151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0" name="Button 854" hidden="1">
              <a:extLst>
                <a:ext uri="{63B3BB69-23CF-44E3-9099-C40C66FF867C}">
                  <a14:compatExt spid="_x0000_s151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1" name="Button 855" hidden="1">
              <a:extLst>
                <a:ext uri="{63B3BB69-23CF-44E3-9099-C40C66FF867C}">
                  <a14:compatExt spid="_x0000_s151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2" name="Button 856" hidden="1">
              <a:extLst>
                <a:ext uri="{63B3BB69-23CF-44E3-9099-C40C66FF867C}">
                  <a14:compatExt spid="_x0000_s151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3" name="Button 857" hidden="1">
              <a:extLst>
                <a:ext uri="{63B3BB69-23CF-44E3-9099-C40C66FF867C}">
                  <a14:compatExt spid="_x0000_s151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4" name="Button 858" hidden="1">
              <a:extLst>
                <a:ext uri="{63B3BB69-23CF-44E3-9099-C40C66FF867C}">
                  <a14:compatExt spid="_x0000_s151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5" name="Button 859" hidden="1">
              <a:extLst>
                <a:ext uri="{63B3BB69-23CF-44E3-9099-C40C66FF867C}">
                  <a14:compatExt spid="_x0000_s151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6" name="Button 860" hidden="1">
              <a:extLst>
                <a:ext uri="{63B3BB69-23CF-44E3-9099-C40C66FF867C}">
                  <a14:compatExt spid="_x0000_s151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7" name="Button 861" hidden="1">
              <a:extLst>
                <a:ext uri="{63B3BB69-23CF-44E3-9099-C40C66FF867C}">
                  <a14:compatExt spid="_x0000_s151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8" name="Button 862" hidden="1">
              <a:extLst>
                <a:ext uri="{63B3BB69-23CF-44E3-9099-C40C66FF867C}">
                  <a14:compatExt spid="_x0000_s151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9" name="Button 863" hidden="1">
              <a:extLst>
                <a:ext uri="{63B3BB69-23CF-44E3-9099-C40C66FF867C}">
                  <a14:compatExt spid="_x0000_s151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0" name="Button 864" hidden="1">
              <a:extLst>
                <a:ext uri="{63B3BB69-23CF-44E3-9099-C40C66FF867C}">
                  <a14:compatExt spid="_x0000_s152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1" name="Button 865" hidden="1">
              <a:extLst>
                <a:ext uri="{63B3BB69-23CF-44E3-9099-C40C66FF867C}">
                  <a14:compatExt spid="_x0000_s152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2" name="Button 866" hidden="1">
              <a:extLst>
                <a:ext uri="{63B3BB69-23CF-44E3-9099-C40C66FF867C}">
                  <a14:compatExt spid="_x0000_s152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3" name="Button 867" hidden="1">
              <a:extLst>
                <a:ext uri="{63B3BB69-23CF-44E3-9099-C40C66FF867C}">
                  <a14:compatExt spid="_x0000_s152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4" name="Button 868" hidden="1">
              <a:extLst>
                <a:ext uri="{63B3BB69-23CF-44E3-9099-C40C66FF867C}">
                  <a14:compatExt spid="_x0000_s152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5" name="Button 869" hidden="1">
              <a:extLst>
                <a:ext uri="{63B3BB69-23CF-44E3-9099-C40C66FF867C}">
                  <a14:compatExt spid="_x0000_s152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6" name="Button 870" hidden="1">
              <a:extLst>
                <a:ext uri="{63B3BB69-23CF-44E3-9099-C40C66FF867C}">
                  <a14:compatExt spid="_x0000_s152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7" name="Button 871" hidden="1">
              <a:extLst>
                <a:ext uri="{63B3BB69-23CF-44E3-9099-C40C66FF867C}">
                  <a14:compatExt spid="_x0000_s152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8" name="Button 872" hidden="1">
              <a:extLst>
                <a:ext uri="{63B3BB69-23CF-44E3-9099-C40C66FF867C}">
                  <a14:compatExt spid="_x0000_s152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9" name="Button 873" hidden="1">
              <a:extLst>
                <a:ext uri="{63B3BB69-23CF-44E3-9099-C40C66FF867C}">
                  <a14:compatExt spid="_x0000_s152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0" name="Button 874" hidden="1">
              <a:extLst>
                <a:ext uri="{63B3BB69-23CF-44E3-9099-C40C66FF867C}">
                  <a14:compatExt spid="_x0000_s152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1" name="Button 875" hidden="1">
              <a:extLst>
                <a:ext uri="{63B3BB69-23CF-44E3-9099-C40C66FF867C}">
                  <a14:compatExt spid="_x0000_s152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2" name="Button 876" hidden="1">
              <a:extLst>
                <a:ext uri="{63B3BB69-23CF-44E3-9099-C40C66FF867C}">
                  <a14:compatExt spid="_x0000_s152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3" name="Button 877" hidden="1">
              <a:extLst>
                <a:ext uri="{63B3BB69-23CF-44E3-9099-C40C66FF867C}">
                  <a14:compatExt spid="_x0000_s152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4" name="Button 878" hidden="1">
              <a:extLst>
                <a:ext uri="{63B3BB69-23CF-44E3-9099-C40C66FF867C}">
                  <a14:compatExt spid="_x0000_s152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5" name="Button 879" hidden="1">
              <a:extLst>
                <a:ext uri="{63B3BB69-23CF-44E3-9099-C40C66FF867C}">
                  <a14:compatExt spid="_x0000_s152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6" name="Button 880" hidden="1">
              <a:extLst>
                <a:ext uri="{63B3BB69-23CF-44E3-9099-C40C66FF867C}">
                  <a14:compatExt spid="_x0000_s152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7" name="Button 881" hidden="1">
              <a:extLst>
                <a:ext uri="{63B3BB69-23CF-44E3-9099-C40C66FF867C}">
                  <a14:compatExt spid="_x0000_s152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8" name="Button 882" hidden="1">
              <a:extLst>
                <a:ext uri="{63B3BB69-23CF-44E3-9099-C40C66FF867C}">
                  <a14:compatExt spid="_x0000_s152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9" name="Button 883" hidden="1">
              <a:extLst>
                <a:ext uri="{63B3BB69-23CF-44E3-9099-C40C66FF867C}">
                  <a14:compatExt spid="_x0000_s152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0" name="Button 884" hidden="1">
              <a:extLst>
                <a:ext uri="{63B3BB69-23CF-44E3-9099-C40C66FF867C}">
                  <a14:compatExt spid="_x0000_s152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1" name="Button 885" hidden="1">
              <a:extLst>
                <a:ext uri="{63B3BB69-23CF-44E3-9099-C40C66FF867C}">
                  <a14:compatExt spid="_x0000_s152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2" name="Button 886" hidden="1">
              <a:extLst>
                <a:ext uri="{63B3BB69-23CF-44E3-9099-C40C66FF867C}">
                  <a14:compatExt spid="_x0000_s152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3" name="Button 887" hidden="1">
              <a:extLst>
                <a:ext uri="{63B3BB69-23CF-44E3-9099-C40C66FF867C}">
                  <a14:compatExt spid="_x0000_s152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4" name="Button 888" hidden="1">
              <a:extLst>
                <a:ext uri="{63B3BB69-23CF-44E3-9099-C40C66FF867C}">
                  <a14:compatExt spid="_x0000_s152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5" name="Button 889" hidden="1">
              <a:extLst>
                <a:ext uri="{63B3BB69-23CF-44E3-9099-C40C66FF867C}">
                  <a14:compatExt spid="_x0000_s152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6" name="Button 890" hidden="1">
              <a:extLst>
                <a:ext uri="{63B3BB69-23CF-44E3-9099-C40C66FF867C}">
                  <a14:compatExt spid="_x0000_s152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7" name="Button 891" hidden="1">
              <a:extLst>
                <a:ext uri="{63B3BB69-23CF-44E3-9099-C40C66FF867C}">
                  <a14:compatExt spid="_x0000_s152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8" name="Button 892" hidden="1">
              <a:extLst>
                <a:ext uri="{63B3BB69-23CF-44E3-9099-C40C66FF867C}">
                  <a14:compatExt spid="_x0000_s152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9" name="Button 893" hidden="1">
              <a:extLst>
                <a:ext uri="{63B3BB69-23CF-44E3-9099-C40C66FF867C}">
                  <a14:compatExt spid="_x0000_s152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0" name="Button 894" hidden="1">
              <a:extLst>
                <a:ext uri="{63B3BB69-23CF-44E3-9099-C40C66FF867C}">
                  <a14:compatExt spid="_x0000_s152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1" name="Button 895" hidden="1">
              <a:extLst>
                <a:ext uri="{63B3BB69-23CF-44E3-9099-C40C66FF867C}">
                  <a14:compatExt spid="_x0000_s152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2" name="Button 896" hidden="1">
              <a:extLst>
                <a:ext uri="{63B3BB69-23CF-44E3-9099-C40C66FF867C}">
                  <a14:compatExt spid="_x0000_s152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3" name="Button 897" hidden="1">
              <a:extLst>
                <a:ext uri="{63B3BB69-23CF-44E3-9099-C40C66FF867C}">
                  <a14:compatExt spid="_x0000_s152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4" name="Button 898" hidden="1">
              <a:extLst>
                <a:ext uri="{63B3BB69-23CF-44E3-9099-C40C66FF867C}">
                  <a14:compatExt spid="_x0000_s152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5" name="Button 899" hidden="1">
              <a:extLst>
                <a:ext uri="{63B3BB69-23CF-44E3-9099-C40C66FF867C}">
                  <a14:compatExt spid="_x0000_s152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6" name="Button 900" hidden="1">
              <a:extLst>
                <a:ext uri="{63B3BB69-23CF-44E3-9099-C40C66FF867C}">
                  <a14:compatExt spid="_x0000_s152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7" name="Button 901" hidden="1">
              <a:extLst>
                <a:ext uri="{63B3BB69-23CF-44E3-9099-C40C66FF867C}">
                  <a14:compatExt spid="_x0000_s152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8" name="Button 902" hidden="1">
              <a:extLst>
                <a:ext uri="{63B3BB69-23CF-44E3-9099-C40C66FF867C}">
                  <a14:compatExt spid="_x0000_s152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9" name="Button 903" hidden="1">
              <a:extLst>
                <a:ext uri="{63B3BB69-23CF-44E3-9099-C40C66FF867C}">
                  <a14:compatExt spid="_x0000_s152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0" name="Button 904" hidden="1">
              <a:extLst>
                <a:ext uri="{63B3BB69-23CF-44E3-9099-C40C66FF867C}">
                  <a14:compatExt spid="_x0000_s152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1" name="Button 905" hidden="1">
              <a:extLst>
                <a:ext uri="{63B3BB69-23CF-44E3-9099-C40C66FF867C}">
                  <a14:compatExt spid="_x0000_s152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2" name="Button 906" hidden="1">
              <a:extLst>
                <a:ext uri="{63B3BB69-23CF-44E3-9099-C40C66FF867C}">
                  <a14:compatExt spid="_x0000_s152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3" name="Button 907" hidden="1">
              <a:extLst>
                <a:ext uri="{63B3BB69-23CF-44E3-9099-C40C66FF867C}">
                  <a14:compatExt spid="_x0000_s152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4" name="Button 908" hidden="1">
              <a:extLst>
                <a:ext uri="{63B3BB69-23CF-44E3-9099-C40C66FF867C}">
                  <a14:compatExt spid="_x0000_s152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5" name="Button 909" hidden="1">
              <a:extLst>
                <a:ext uri="{63B3BB69-23CF-44E3-9099-C40C66FF867C}">
                  <a14:compatExt spid="_x0000_s152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6" name="Button 910" hidden="1">
              <a:extLst>
                <a:ext uri="{63B3BB69-23CF-44E3-9099-C40C66FF867C}">
                  <a14:compatExt spid="_x0000_s152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7" name="Button 911" hidden="1">
              <a:extLst>
                <a:ext uri="{63B3BB69-23CF-44E3-9099-C40C66FF867C}">
                  <a14:compatExt spid="_x0000_s152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8" name="Button 912" hidden="1">
              <a:extLst>
                <a:ext uri="{63B3BB69-23CF-44E3-9099-C40C66FF867C}">
                  <a14:compatExt spid="_x0000_s152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9" name="Button 913" hidden="1">
              <a:extLst>
                <a:ext uri="{63B3BB69-23CF-44E3-9099-C40C66FF867C}">
                  <a14:compatExt spid="_x0000_s152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0" name="Button 914" hidden="1">
              <a:extLst>
                <a:ext uri="{63B3BB69-23CF-44E3-9099-C40C66FF867C}">
                  <a14:compatExt spid="_x0000_s152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1" name="Button 915" hidden="1">
              <a:extLst>
                <a:ext uri="{63B3BB69-23CF-44E3-9099-C40C66FF867C}">
                  <a14:compatExt spid="_x0000_s152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2" name="Button 916" hidden="1">
              <a:extLst>
                <a:ext uri="{63B3BB69-23CF-44E3-9099-C40C66FF867C}">
                  <a14:compatExt spid="_x0000_s152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3" name="Button 917" hidden="1">
              <a:extLst>
                <a:ext uri="{63B3BB69-23CF-44E3-9099-C40C66FF867C}">
                  <a14:compatExt spid="_x0000_s152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4" name="Button 918" hidden="1">
              <a:extLst>
                <a:ext uri="{63B3BB69-23CF-44E3-9099-C40C66FF867C}">
                  <a14:compatExt spid="_x0000_s152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5" name="Button 919" hidden="1">
              <a:extLst>
                <a:ext uri="{63B3BB69-23CF-44E3-9099-C40C66FF867C}">
                  <a14:compatExt spid="_x0000_s152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6" name="Button 920" hidden="1">
              <a:extLst>
                <a:ext uri="{63B3BB69-23CF-44E3-9099-C40C66FF867C}">
                  <a14:compatExt spid="_x0000_s152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7" name="Button 921" hidden="1">
              <a:extLst>
                <a:ext uri="{63B3BB69-23CF-44E3-9099-C40C66FF867C}">
                  <a14:compatExt spid="_x0000_s152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8" name="Button 922" hidden="1">
              <a:extLst>
                <a:ext uri="{63B3BB69-23CF-44E3-9099-C40C66FF867C}">
                  <a14:compatExt spid="_x0000_s152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9" name="Button 923" hidden="1">
              <a:extLst>
                <a:ext uri="{63B3BB69-23CF-44E3-9099-C40C66FF867C}">
                  <a14:compatExt spid="_x0000_s152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0" name="Button 924" hidden="1">
              <a:extLst>
                <a:ext uri="{63B3BB69-23CF-44E3-9099-C40C66FF867C}">
                  <a14:compatExt spid="_x0000_s152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1" name="Button 925" hidden="1">
              <a:extLst>
                <a:ext uri="{63B3BB69-23CF-44E3-9099-C40C66FF867C}">
                  <a14:compatExt spid="_x0000_s152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2" name="Button 926" hidden="1">
              <a:extLst>
                <a:ext uri="{63B3BB69-23CF-44E3-9099-C40C66FF867C}">
                  <a14:compatExt spid="_x0000_s152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3" name="Button 927" hidden="1">
              <a:extLst>
                <a:ext uri="{63B3BB69-23CF-44E3-9099-C40C66FF867C}">
                  <a14:compatExt spid="_x0000_s152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4" name="Button 928" hidden="1">
              <a:extLst>
                <a:ext uri="{63B3BB69-23CF-44E3-9099-C40C66FF867C}">
                  <a14:compatExt spid="_x0000_s152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5" name="Button 929" hidden="1">
              <a:extLst>
                <a:ext uri="{63B3BB69-23CF-44E3-9099-C40C66FF867C}">
                  <a14:compatExt spid="_x0000_s152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6" name="Button 930" hidden="1">
              <a:extLst>
                <a:ext uri="{63B3BB69-23CF-44E3-9099-C40C66FF867C}">
                  <a14:compatExt spid="_x0000_s152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7" name="Button 931" hidden="1">
              <a:extLst>
                <a:ext uri="{63B3BB69-23CF-44E3-9099-C40C66FF867C}">
                  <a14:compatExt spid="_x0000_s152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8" name="Button 932" hidden="1">
              <a:extLst>
                <a:ext uri="{63B3BB69-23CF-44E3-9099-C40C66FF867C}">
                  <a14:compatExt spid="_x0000_s152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9" name="Button 933" hidden="1">
              <a:extLst>
                <a:ext uri="{63B3BB69-23CF-44E3-9099-C40C66FF867C}">
                  <a14:compatExt spid="_x0000_s152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0" name="Button 934" hidden="1">
              <a:extLst>
                <a:ext uri="{63B3BB69-23CF-44E3-9099-C40C66FF867C}">
                  <a14:compatExt spid="_x0000_s152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1" name="Button 935" hidden="1">
              <a:extLst>
                <a:ext uri="{63B3BB69-23CF-44E3-9099-C40C66FF867C}">
                  <a14:compatExt spid="_x0000_s152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2" name="Button 936" hidden="1">
              <a:extLst>
                <a:ext uri="{63B3BB69-23CF-44E3-9099-C40C66FF867C}">
                  <a14:compatExt spid="_x0000_s152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3" name="Button 937" hidden="1">
              <a:extLst>
                <a:ext uri="{63B3BB69-23CF-44E3-9099-C40C66FF867C}">
                  <a14:compatExt spid="_x0000_s152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4" name="Button 938" hidden="1">
              <a:extLst>
                <a:ext uri="{63B3BB69-23CF-44E3-9099-C40C66FF867C}">
                  <a14:compatExt spid="_x0000_s152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5" name="Button 939" hidden="1">
              <a:extLst>
                <a:ext uri="{63B3BB69-23CF-44E3-9099-C40C66FF867C}">
                  <a14:compatExt spid="_x0000_s152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6" name="Button 940" hidden="1">
              <a:extLst>
                <a:ext uri="{63B3BB69-23CF-44E3-9099-C40C66FF867C}">
                  <a14:compatExt spid="_x0000_s152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7" name="Button 941" hidden="1">
              <a:extLst>
                <a:ext uri="{63B3BB69-23CF-44E3-9099-C40C66FF867C}">
                  <a14:compatExt spid="_x0000_s152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8" name="Button 942" hidden="1">
              <a:extLst>
                <a:ext uri="{63B3BB69-23CF-44E3-9099-C40C66FF867C}">
                  <a14:compatExt spid="_x0000_s152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9" name="Button 943" hidden="1">
              <a:extLst>
                <a:ext uri="{63B3BB69-23CF-44E3-9099-C40C66FF867C}">
                  <a14:compatExt spid="_x0000_s152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0" name="Button 944" hidden="1">
              <a:extLst>
                <a:ext uri="{63B3BB69-23CF-44E3-9099-C40C66FF867C}">
                  <a14:compatExt spid="_x0000_s152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1" name="Button 945" hidden="1">
              <a:extLst>
                <a:ext uri="{63B3BB69-23CF-44E3-9099-C40C66FF867C}">
                  <a14:compatExt spid="_x0000_s152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2" name="Button 946" hidden="1">
              <a:extLst>
                <a:ext uri="{63B3BB69-23CF-44E3-9099-C40C66FF867C}">
                  <a14:compatExt spid="_x0000_s152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3" name="Button 947" hidden="1">
              <a:extLst>
                <a:ext uri="{63B3BB69-23CF-44E3-9099-C40C66FF867C}">
                  <a14:compatExt spid="_x0000_s152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4" name="Button 948" hidden="1">
              <a:extLst>
                <a:ext uri="{63B3BB69-23CF-44E3-9099-C40C66FF867C}">
                  <a14:compatExt spid="_x0000_s152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5" name="Button 949" hidden="1">
              <a:extLst>
                <a:ext uri="{63B3BB69-23CF-44E3-9099-C40C66FF867C}">
                  <a14:compatExt spid="_x0000_s152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6" name="Button 950" hidden="1">
              <a:extLst>
                <a:ext uri="{63B3BB69-23CF-44E3-9099-C40C66FF867C}">
                  <a14:compatExt spid="_x0000_s152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7" name="Button 951" hidden="1">
              <a:extLst>
                <a:ext uri="{63B3BB69-23CF-44E3-9099-C40C66FF867C}">
                  <a14:compatExt spid="_x0000_s152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8" name="Button 952" hidden="1">
              <a:extLst>
                <a:ext uri="{63B3BB69-23CF-44E3-9099-C40C66FF867C}">
                  <a14:compatExt spid="_x0000_s152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9" name="Button 953" hidden="1">
              <a:extLst>
                <a:ext uri="{63B3BB69-23CF-44E3-9099-C40C66FF867C}">
                  <a14:compatExt spid="_x0000_s152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0" name="Button 954" hidden="1">
              <a:extLst>
                <a:ext uri="{63B3BB69-23CF-44E3-9099-C40C66FF867C}">
                  <a14:compatExt spid="_x0000_s152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1" name="Button 955" hidden="1">
              <a:extLst>
                <a:ext uri="{63B3BB69-23CF-44E3-9099-C40C66FF867C}">
                  <a14:compatExt spid="_x0000_s152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2" name="Button 956" hidden="1">
              <a:extLst>
                <a:ext uri="{63B3BB69-23CF-44E3-9099-C40C66FF867C}">
                  <a14:compatExt spid="_x0000_s152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3" name="Button 957" hidden="1">
              <a:extLst>
                <a:ext uri="{63B3BB69-23CF-44E3-9099-C40C66FF867C}">
                  <a14:compatExt spid="_x0000_s152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4" name="Button 958" hidden="1">
              <a:extLst>
                <a:ext uri="{63B3BB69-23CF-44E3-9099-C40C66FF867C}">
                  <a14:compatExt spid="_x0000_s152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5" name="Button 959" hidden="1">
              <a:extLst>
                <a:ext uri="{63B3BB69-23CF-44E3-9099-C40C66FF867C}">
                  <a14:compatExt spid="_x0000_s152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6" name="Button 960" hidden="1">
              <a:extLst>
                <a:ext uri="{63B3BB69-23CF-44E3-9099-C40C66FF867C}">
                  <a14:compatExt spid="_x0000_s152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7" name="Button 961" hidden="1">
              <a:extLst>
                <a:ext uri="{63B3BB69-23CF-44E3-9099-C40C66FF867C}">
                  <a14:compatExt spid="_x0000_s152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8" name="Button 962" hidden="1">
              <a:extLst>
                <a:ext uri="{63B3BB69-23CF-44E3-9099-C40C66FF867C}">
                  <a14:compatExt spid="_x0000_s152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9" name="Button 963" hidden="1">
              <a:extLst>
                <a:ext uri="{63B3BB69-23CF-44E3-9099-C40C66FF867C}">
                  <a14:compatExt spid="_x0000_s152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0" name="Button 964" hidden="1">
              <a:extLst>
                <a:ext uri="{63B3BB69-23CF-44E3-9099-C40C66FF867C}">
                  <a14:compatExt spid="_x0000_s153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1" name="Button 965" hidden="1">
              <a:extLst>
                <a:ext uri="{63B3BB69-23CF-44E3-9099-C40C66FF867C}">
                  <a14:compatExt spid="_x0000_s153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2" name="Button 966" hidden="1">
              <a:extLst>
                <a:ext uri="{63B3BB69-23CF-44E3-9099-C40C66FF867C}">
                  <a14:compatExt spid="_x0000_s153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3" name="Button 967" hidden="1">
              <a:extLst>
                <a:ext uri="{63B3BB69-23CF-44E3-9099-C40C66FF867C}">
                  <a14:compatExt spid="_x0000_s153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4" name="Button 968" hidden="1">
              <a:extLst>
                <a:ext uri="{63B3BB69-23CF-44E3-9099-C40C66FF867C}">
                  <a14:compatExt spid="_x0000_s153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5" name="Button 969" hidden="1">
              <a:extLst>
                <a:ext uri="{63B3BB69-23CF-44E3-9099-C40C66FF867C}">
                  <a14:compatExt spid="_x0000_s153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6" name="Button 970" hidden="1">
              <a:extLst>
                <a:ext uri="{63B3BB69-23CF-44E3-9099-C40C66FF867C}">
                  <a14:compatExt spid="_x0000_s153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7" name="Button 971" hidden="1">
              <a:extLst>
                <a:ext uri="{63B3BB69-23CF-44E3-9099-C40C66FF867C}">
                  <a14:compatExt spid="_x0000_s153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8" name="Button 972" hidden="1">
              <a:extLst>
                <a:ext uri="{63B3BB69-23CF-44E3-9099-C40C66FF867C}">
                  <a14:compatExt spid="_x0000_s153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9" name="Button 973" hidden="1">
              <a:extLst>
                <a:ext uri="{63B3BB69-23CF-44E3-9099-C40C66FF867C}">
                  <a14:compatExt spid="_x0000_s153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0" name="Button 974" hidden="1">
              <a:extLst>
                <a:ext uri="{63B3BB69-23CF-44E3-9099-C40C66FF867C}">
                  <a14:compatExt spid="_x0000_s153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1" name="Button 975" hidden="1">
              <a:extLst>
                <a:ext uri="{63B3BB69-23CF-44E3-9099-C40C66FF867C}">
                  <a14:compatExt spid="_x0000_s153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2" name="Button 976" hidden="1">
              <a:extLst>
                <a:ext uri="{63B3BB69-23CF-44E3-9099-C40C66FF867C}">
                  <a14:compatExt spid="_x0000_s153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3" name="Button 977" hidden="1">
              <a:extLst>
                <a:ext uri="{63B3BB69-23CF-44E3-9099-C40C66FF867C}">
                  <a14:compatExt spid="_x0000_s153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4" name="Button 978" hidden="1">
              <a:extLst>
                <a:ext uri="{63B3BB69-23CF-44E3-9099-C40C66FF867C}">
                  <a14:compatExt spid="_x0000_s153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5" name="Button 979" hidden="1">
              <a:extLst>
                <a:ext uri="{63B3BB69-23CF-44E3-9099-C40C66FF867C}">
                  <a14:compatExt spid="_x0000_s153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6" name="Button 980" hidden="1">
              <a:extLst>
                <a:ext uri="{63B3BB69-23CF-44E3-9099-C40C66FF867C}">
                  <a14:compatExt spid="_x0000_s153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7" name="Button 981" hidden="1">
              <a:extLst>
                <a:ext uri="{63B3BB69-23CF-44E3-9099-C40C66FF867C}">
                  <a14:compatExt spid="_x0000_s153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8" name="Button 982" hidden="1">
              <a:extLst>
                <a:ext uri="{63B3BB69-23CF-44E3-9099-C40C66FF867C}">
                  <a14:compatExt spid="_x0000_s153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9" name="Button 983" hidden="1">
              <a:extLst>
                <a:ext uri="{63B3BB69-23CF-44E3-9099-C40C66FF867C}">
                  <a14:compatExt spid="_x0000_s153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0" name="Button 984" hidden="1">
              <a:extLst>
                <a:ext uri="{63B3BB69-23CF-44E3-9099-C40C66FF867C}">
                  <a14:compatExt spid="_x0000_s153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1" name="Button 985" hidden="1">
              <a:extLst>
                <a:ext uri="{63B3BB69-23CF-44E3-9099-C40C66FF867C}">
                  <a14:compatExt spid="_x0000_s153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2" name="Button 986" hidden="1">
              <a:extLst>
                <a:ext uri="{63B3BB69-23CF-44E3-9099-C40C66FF867C}">
                  <a14:compatExt spid="_x0000_s153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3" name="Button 987" hidden="1">
              <a:extLst>
                <a:ext uri="{63B3BB69-23CF-44E3-9099-C40C66FF867C}">
                  <a14:compatExt spid="_x0000_s153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4" name="Button 988" hidden="1">
              <a:extLst>
                <a:ext uri="{63B3BB69-23CF-44E3-9099-C40C66FF867C}">
                  <a14:compatExt spid="_x0000_s153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5" name="Button 989" hidden="1">
              <a:extLst>
                <a:ext uri="{63B3BB69-23CF-44E3-9099-C40C66FF867C}">
                  <a14:compatExt spid="_x0000_s153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6" name="Button 990" hidden="1">
              <a:extLst>
                <a:ext uri="{63B3BB69-23CF-44E3-9099-C40C66FF867C}">
                  <a14:compatExt spid="_x0000_s153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7" name="Button 991" hidden="1">
              <a:extLst>
                <a:ext uri="{63B3BB69-23CF-44E3-9099-C40C66FF867C}">
                  <a14:compatExt spid="_x0000_s153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8" name="Button 992" hidden="1">
              <a:extLst>
                <a:ext uri="{63B3BB69-23CF-44E3-9099-C40C66FF867C}">
                  <a14:compatExt spid="_x0000_s153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9" name="Button 993" hidden="1">
              <a:extLst>
                <a:ext uri="{63B3BB69-23CF-44E3-9099-C40C66FF867C}">
                  <a14:compatExt spid="_x0000_s153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0" name="Button 994" hidden="1">
              <a:extLst>
                <a:ext uri="{63B3BB69-23CF-44E3-9099-C40C66FF867C}">
                  <a14:compatExt spid="_x0000_s153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1" name="Button 995" hidden="1">
              <a:extLst>
                <a:ext uri="{63B3BB69-23CF-44E3-9099-C40C66FF867C}">
                  <a14:compatExt spid="_x0000_s153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2" name="Button 996" hidden="1">
              <a:extLst>
                <a:ext uri="{63B3BB69-23CF-44E3-9099-C40C66FF867C}">
                  <a14:compatExt spid="_x0000_s153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3" name="Button 997" hidden="1">
              <a:extLst>
                <a:ext uri="{63B3BB69-23CF-44E3-9099-C40C66FF867C}">
                  <a14:compatExt spid="_x0000_s153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4" name="Button 998" hidden="1">
              <a:extLst>
                <a:ext uri="{63B3BB69-23CF-44E3-9099-C40C66FF867C}">
                  <a14:compatExt spid="_x0000_s153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5" name="Button 999" hidden="1">
              <a:extLst>
                <a:ext uri="{63B3BB69-23CF-44E3-9099-C40C66FF867C}">
                  <a14:compatExt spid="_x0000_s153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6" name="Button 1000" hidden="1">
              <a:extLst>
                <a:ext uri="{63B3BB69-23CF-44E3-9099-C40C66FF867C}">
                  <a14:compatExt spid="_x0000_s153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7" name="Button 1001" hidden="1">
              <a:extLst>
                <a:ext uri="{63B3BB69-23CF-44E3-9099-C40C66FF867C}">
                  <a14:compatExt spid="_x0000_s15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8" name="Button 1002" hidden="1">
              <a:extLst>
                <a:ext uri="{63B3BB69-23CF-44E3-9099-C40C66FF867C}">
                  <a14:compatExt spid="_x0000_s15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9" name="Button 1003" hidden="1">
              <a:extLst>
                <a:ext uri="{63B3BB69-23CF-44E3-9099-C40C66FF867C}">
                  <a14:compatExt spid="_x0000_s15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0" name="Button 1004" hidden="1">
              <a:extLst>
                <a:ext uri="{63B3BB69-23CF-44E3-9099-C40C66FF867C}">
                  <a14:compatExt spid="_x0000_s15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1" name="Button 1005" hidden="1">
              <a:extLst>
                <a:ext uri="{63B3BB69-23CF-44E3-9099-C40C66FF867C}">
                  <a14:compatExt spid="_x0000_s15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2" name="Button 1006" hidden="1">
              <a:extLst>
                <a:ext uri="{63B3BB69-23CF-44E3-9099-C40C66FF867C}">
                  <a14:compatExt spid="_x0000_s15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3" name="Button 1007" hidden="1">
              <a:extLst>
                <a:ext uri="{63B3BB69-23CF-44E3-9099-C40C66FF867C}">
                  <a14:compatExt spid="_x0000_s15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4" name="Button 1008" hidden="1">
              <a:extLst>
                <a:ext uri="{63B3BB69-23CF-44E3-9099-C40C66FF867C}">
                  <a14:compatExt spid="_x0000_s15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5" name="Button 1009" hidden="1">
              <a:extLst>
                <a:ext uri="{63B3BB69-23CF-44E3-9099-C40C66FF867C}">
                  <a14:compatExt spid="_x0000_s15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6" name="Button 1010" hidden="1">
              <a:extLst>
                <a:ext uri="{63B3BB69-23CF-44E3-9099-C40C66FF867C}">
                  <a14:compatExt spid="_x0000_s15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7" name="Button 1011" hidden="1">
              <a:extLst>
                <a:ext uri="{63B3BB69-23CF-44E3-9099-C40C66FF867C}">
                  <a14:compatExt spid="_x0000_s15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8" name="Button 1012" hidden="1">
              <a:extLst>
                <a:ext uri="{63B3BB69-23CF-44E3-9099-C40C66FF867C}">
                  <a14:compatExt spid="_x0000_s15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9" name="Button 1013" hidden="1">
              <a:extLst>
                <a:ext uri="{63B3BB69-23CF-44E3-9099-C40C66FF867C}">
                  <a14:compatExt spid="_x0000_s15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0" name="Button 1014" hidden="1">
              <a:extLst>
                <a:ext uri="{63B3BB69-23CF-44E3-9099-C40C66FF867C}">
                  <a14:compatExt spid="_x0000_s15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1" name="Button 1015" hidden="1">
              <a:extLst>
                <a:ext uri="{63B3BB69-23CF-44E3-9099-C40C66FF867C}">
                  <a14:compatExt spid="_x0000_s15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2" name="Button 1016" hidden="1">
              <a:extLst>
                <a:ext uri="{63B3BB69-23CF-44E3-9099-C40C66FF867C}">
                  <a14:compatExt spid="_x0000_s15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3" name="Button 1017" hidden="1">
              <a:extLst>
                <a:ext uri="{63B3BB69-23CF-44E3-9099-C40C66FF867C}">
                  <a14:compatExt spid="_x0000_s15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4" name="Button 1018" hidden="1">
              <a:extLst>
                <a:ext uri="{63B3BB69-23CF-44E3-9099-C40C66FF867C}">
                  <a14:compatExt spid="_x0000_s15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5" name="Button 1019" hidden="1">
              <a:extLst>
                <a:ext uri="{63B3BB69-23CF-44E3-9099-C40C66FF867C}">
                  <a14:compatExt spid="_x0000_s15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6" name="Button 1020" hidden="1">
              <a:extLst>
                <a:ext uri="{63B3BB69-23CF-44E3-9099-C40C66FF867C}">
                  <a14:compatExt spid="_x0000_s15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7" name="Button 1021" hidden="1">
              <a:extLst>
                <a:ext uri="{63B3BB69-23CF-44E3-9099-C40C66FF867C}">
                  <a14:compatExt spid="_x0000_s15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8" name="Button 1022" hidden="1">
              <a:extLst>
                <a:ext uri="{63B3BB69-23CF-44E3-9099-C40C66FF867C}">
                  <a14:compatExt spid="_x0000_s15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9" name="Button 1023" hidden="1">
              <a:extLst>
                <a:ext uri="{63B3BB69-23CF-44E3-9099-C40C66FF867C}">
                  <a14:compatExt spid="_x0000_s15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0" name="Button 1024" hidden="1">
              <a:extLst>
                <a:ext uri="{63B3BB69-23CF-44E3-9099-C40C66FF867C}">
                  <a14:compatExt spid="_x0000_s15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1" name="Button 1025"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2" name="Button 1026"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3" name="Button 1027"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4" name="Button 1028"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5" name="Button 1029" hidden="1">
              <a:extLst>
                <a:ext uri="{63B3BB69-23CF-44E3-9099-C40C66FF867C}">
                  <a14:compatExt spid="_x0000_s15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6" name="Button 1030" hidden="1">
              <a:extLst>
                <a:ext uri="{63B3BB69-23CF-44E3-9099-C40C66FF867C}">
                  <a14:compatExt spid="_x0000_s15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7" name="Button 1031" hidden="1">
              <a:extLst>
                <a:ext uri="{63B3BB69-23CF-44E3-9099-C40C66FF867C}">
                  <a14:compatExt spid="_x0000_s15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8" name="Button 1032" hidden="1">
              <a:extLst>
                <a:ext uri="{63B3BB69-23CF-44E3-9099-C40C66FF867C}">
                  <a14:compatExt spid="_x0000_s15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9" name="Button 1033" hidden="1">
              <a:extLst>
                <a:ext uri="{63B3BB69-23CF-44E3-9099-C40C66FF867C}">
                  <a14:compatExt spid="_x0000_s15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0" name="Button 1034" hidden="1">
              <a:extLst>
                <a:ext uri="{63B3BB69-23CF-44E3-9099-C40C66FF867C}">
                  <a14:compatExt spid="_x0000_s15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1" name="Button 1035" hidden="1">
              <a:extLst>
                <a:ext uri="{63B3BB69-23CF-44E3-9099-C40C66FF867C}">
                  <a14:compatExt spid="_x0000_s15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2" name="Button 1036" hidden="1">
              <a:extLst>
                <a:ext uri="{63B3BB69-23CF-44E3-9099-C40C66FF867C}">
                  <a14:compatExt spid="_x0000_s15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3" name="Button 1037" hidden="1">
              <a:extLst>
                <a:ext uri="{63B3BB69-23CF-44E3-9099-C40C66FF867C}">
                  <a14:compatExt spid="_x0000_s15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4" name="Button 1038" hidden="1">
              <a:extLst>
                <a:ext uri="{63B3BB69-23CF-44E3-9099-C40C66FF867C}">
                  <a14:compatExt spid="_x0000_s15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5" name="Button 1039" hidden="1">
              <a:extLst>
                <a:ext uri="{63B3BB69-23CF-44E3-9099-C40C66FF867C}">
                  <a14:compatExt spid="_x0000_s15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6" name="Button 1040" hidden="1">
              <a:extLst>
                <a:ext uri="{63B3BB69-23CF-44E3-9099-C40C66FF867C}">
                  <a14:compatExt spid="_x0000_s15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7" name="Button 1041" hidden="1">
              <a:extLst>
                <a:ext uri="{63B3BB69-23CF-44E3-9099-C40C66FF867C}">
                  <a14:compatExt spid="_x0000_s15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8" name="Button 1042" hidden="1">
              <a:extLst>
                <a:ext uri="{63B3BB69-23CF-44E3-9099-C40C66FF867C}">
                  <a14:compatExt spid="_x0000_s15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9" name="Button 1043" hidden="1">
              <a:extLst>
                <a:ext uri="{63B3BB69-23CF-44E3-9099-C40C66FF867C}">
                  <a14:compatExt spid="_x0000_s15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0" name="Button 1044" hidden="1">
              <a:extLst>
                <a:ext uri="{63B3BB69-23CF-44E3-9099-C40C66FF867C}">
                  <a14:compatExt spid="_x0000_s15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1" name="Button 1045" hidden="1">
              <a:extLst>
                <a:ext uri="{63B3BB69-23CF-44E3-9099-C40C66FF867C}">
                  <a14:compatExt spid="_x0000_s15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2" name="Button 1046" hidden="1">
              <a:extLst>
                <a:ext uri="{63B3BB69-23CF-44E3-9099-C40C66FF867C}">
                  <a14:compatExt spid="_x0000_s15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3" name="Button 1047" hidden="1">
              <a:extLst>
                <a:ext uri="{63B3BB69-23CF-44E3-9099-C40C66FF867C}">
                  <a14:compatExt spid="_x0000_s15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4" name="Button 1048" hidden="1">
              <a:extLst>
                <a:ext uri="{63B3BB69-23CF-44E3-9099-C40C66FF867C}">
                  <a14:compatExt spid="_x0000_s15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5" name="Button 1049" hidden="1">
              <a:extLst>
                <a:ext uri="{63B3BB69-23CF-44E3-9099-C40C66FF867C}">
                  <a14:compatExt spid="_x0000_s15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6" name="Button 1050" hidden="1">
              <a:extLst>
                <a:ext uri="{63B3BB69-23CF-44E3-9099-C40C66FF867C}">
                  <a14:compatExt spid="_x0000_s15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7" name="Button 1051" hidden="1">
              <a:extLst>
                <a:ext uri="{63B3BB69-23CF-44E3-9099-C40C66FF867C}">
                  <a14:compatExt spid="_x0000_s15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8" name="Button 1052" hidden="1">
              <a:extLst>
                <a:ext uri="{63B3BB69-23CF-44E3-9099-C40C66FF867C}">
                  <a14:compatExt spid="_x0000_s15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9" name="Button 1053" hidden="1">
              <a:extLst>
                <a:ext uri="{63B3BB69-23CF-44E3-9099-C40C66FF867C}">
                  <a14:compatExt spid="_x0000_s15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0" name="Button 1054" hidden="1">
              <a:extLst>
                <a:ext uri="{63B3BB69-23CF-44E3-9099-C40C66FF867C}">
                  <a14:compatExt spid="_x0000_s15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1" name="Button 1055" hidden="1">
              <a:extLst>
                <a:ext uri="{63B3BB69-23CF-44E3-9099-C40C66FF867C}">
                  <a14:compatExt spid="_x0000_s15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2" name="Button 1056" hidden="1">
              <a:extLst>
                <a:ext uri="{63B3BB69-23CF-44E3-9099-C40C66FF867C}">
                  <a14:compatExt spid="_x0000_s15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3" name="Button 1057" hidden="1">
              <a:extLst>
                <a:ext uri="{63B3BB69-23CF-44E3-9099-C40C66FF867C}">
                  <a14:compatExt spid="_x0000_s15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4" name="Button 1058" hidden="1">
              <a:extLst>
                <a:ext uri="{63B3BB69-23CF-44E3-9099-C40C66FF867C}">
                  <a14:compatExt spid="_x0000_s15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5" name="Button 1059" hidden="1">
              <a:extLst>
                <a:ext uri="{63B3BB69-23CF-44E3-9099-C40C66FF867C}">
                  <a14:compatExt spid="_x0000_s15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6" name="Button 1060" hidden="1">
              <a:extLst>
                <a:ext uri="{63B3BB69-23CF-44E3-9099-C40C66FF867C}">
                  <a14:compatExt spid="_x0000_s15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7" name="Button 1061" hidden="1">
              <a:extLst>
                <a:ext uri="{63B3BB69-23CF-44E3-9099-C40C66FF867C}">
                  <a14:compatExt spid="_x0000_s15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8" name="Button 1062" hidden="1">
              <a:extLst>
                <a:ext uri="{63B3BB69-23CF-44E3-9099-C40C66FF867C}">
                  <a14:compatExt spid="_x0000_s15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9" name="Button 1063" hidden="1">
              <a:extLst>
                <a:ext uri="{63B3BB69-23CF-44E3-9099-C40C66FF867C}">
                  <a14:compatExt spid="_x0000_s15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0" name="Button 1064" hidden="1">
              <a:extLst>
                <a:ext uri="{63B3BB69-23CF-44E3-9099-C40C66FF867C}">
                  <a14:compatExt spid="_x0000_s15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1" name="Button 1065" hidden="1">
              <a:extLst>
                <a:ext uri="{63B3BB69-23CF-44E3-9099-C40C66FF867C}">
                  <a14:compatExt spid="_x0000_s15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2" name="Button 1066" hidden="1">
              <a:extLst>
                <a:ext uri="{63B3BB69-23CF-44E3-9099-C40C66FF867C}">
                  <a14:compatExt spid="_x0000_s15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3" name="Button 1067" hidden="1">
              <a:extLst>
                <a:ext uri="{63B3BB69-23CF-44E3-9099-C40C66FF867C}">
                  <a14:compatExt spid="_x0000_s15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4" name="Button 1068" hidden="1">
              <a:extLst>
                <a:ext uri="{63B3BB69-23CF-44E3-9099-C40C66FF867C}">
                  <a14:compatExt spid="_x0000_s15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5" name="Button 1069" hidden="1">
              <a:extLst>
                <a:ext uri="{63B3BB69-23CF-44E3-9099-C40C66FF867C}">
                  <a14:compatExt spid="_x0000_s15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6" name="Button 1070" hidden="1">
              <a:extLst>
                <a:ext uri="{63B3BB69-23CF-44E3-9099-C40C66FF867C}">
                  <a14:compatExt spid="_x0000_s15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7" name="Button 1071" hidden="1">
              <a:extLst>
                <a:ext uri="{63B3BB69-23CF-44E3-9099-C40C66FF867C}">
                  <a14:compatExt spid="_x0000_s15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8" name="Button 1072" hidden="1">
              <a:extLst>
                <a:ext uri="{63B3BB69-23CF-44E3-9099-C40C66FF867C}">
                  <a14:compatExt spid="_x0000_s15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9" name="Button 1073" hidden="1">
              <a:extLst>
                <a:ext uri="{63B3BB69-23CF-44E3-9099-C40C66FF867C}">
                  <a14:compatExt spid="_x0000_s15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0" name="Button 1074" hidden="1">
              <a:extLst>
                <a:ext uri="{63B3BB69-23CF-44E3-9099-C40C66FF867C}">
                  <a14:compatExt spid="_x0000_s15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1" name="Button 1075" hidden="1">
              <a:extLst>
                <a:ext uri="{63B3BB69-23CF-44E3-9099-C40C66FF867C}">
                  <a14:compatExt spid="_x0000_s15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2" name="Button 1076" hidden="1">
              <a:extLst>
                <a:ext uri="{63B3BB69-23CF-44E3-9099-C40C66FF867C}">
                  <a14:compatExt spid="_x0000_s15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3" name="Button 1077" hidden="1">
              <a:extLst>
                <a:ext uri="{63B3BB69-23CF-44E3-9099-C40C66FF867C}">
                  <a14:compatExt spid="_x0000_s15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4" name="Button 1078" hidden="1">
              <a:extLst>
                <a:ext uri="{63B3BB69-23CF-44E3-9099-C40C66FF867C}">
                  <a14:compatExt spid="_x0000_s15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5" name="Button 1079" hidden="1">
              <a:extLst>
                <a:ext uri="{63B3BB69-23CF-44E3-9099-C40C66FF867C}">
                  <a14:compatExt spid="_x0000_s15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6" name="Button 1080" hidden="1">
              <a:extLst>
                <a:ext uri="{63B3BB69-23CF-44E3-9099-C40C66FF867C}">
                  <a14:compatExt spid="_x0000_s15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7" name="Button 1081" hidden="1">
              <a:extLst>
                <a:ext uri="{63B3BB69-23CF-44E3-9099-C40C66FF867C}">
                  <a14:compatExt spid="_x0000_s15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8" name="Button 1082" hidden="1">
              <a:extLst>
                <a:ext uri="{63B3BB69-23CF-44E3-9099-C40C66FF867C}">
                  <a14:compatExt spid="_x0000_s15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9" name="Button 1083" hidden="1">
              <a:extLst>
                <a:ext uri="{63B3BB69-23CF-44E3-9099-C40C66FF867C}">
                  <a14:compatExt spid="_x0000_s15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0" name="Button 1084" hidden="1">
              <a:extLst>
                <a:ext uri="{63B3BB69-23CF-44E3-9099-C40C66FF867C}">
                  <a14:compatExt spid="_x0000_s15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1" name="Button 1085" hidden="1">
              <a:extLst>
                <a:ext uri="{63B3BB69-23CF-44E3-9099-C40C66FF867C}">
                  <a14:compatExt spid="_x0000_s15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2" name="Button 1086" hidden="1">
              <a:extLst>
                <a:ext uri="{63B3BB69-23CF-44E3-9099-C40C66FF867C}">
                  <a14:compatExt spid="_x0000_s15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3" name="Button 1087" hidden="1">
              <a:extLst>
                <a:ext uri="{63B3BB69-23CF-44E3-9099-C40C66FF867C}">
                  <a14:compatExt spid="_x0000_s15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4" name="Button 1088" hidden="1">
              <a:extLst>
                <a:ext uri="{63B3BB69-23CF-44E3-9099-C40C66FF867C}">
                  <a14:compatExt spid="_x0000_s15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5" name="Button 1089" hidden="1">
              <a:extLst>
                <a:ext uri="{63B3BB69-23CF-44E3-9099-C40C66FF867C}">
                  <a14:compatExt spid="_x0000_s15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6" name="Button 1090" hidden="1">
              <a:extLst>
                <a:ext uri="{63B3BB69-23CF-44E3-9099-C40C66FF867C}">
                  <a14:compatExt spid="_x0000_s15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7" name="Button 1091" hidden="1">
              <a:extLst>
                <a:ext uri="{63B3BB69-23CF-44E3-9099-C40C66FF867C}">
                  <a14:compatExt spid="_x0000_s15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8" name="Button 1092" hidden="1">
              <a:extLst>
                <a:ext uri="{63B3BB69-23CF-44E3-9099-C40C66FF867C}">
                  <a14:compatExt spid="_x0000_s15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9" name="Button 1093" hidden="1">
              <a:extLst>
                <a:ext uri="{63B3BB69-23CF-44E3-9099-C40C66FF867C}">
                  <a14:compatExt spid="_x0000_s15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0" name="Button 1094" hidden="1">
              <a:extLst>
                <a:ext uri="{63B3BB69-23CF-44E3-9099-C40C66FF867C}">
                  <a14:compatExt spid="_x0000_s15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1" name="Button 1095" hidden="1">
              <a:extLst>
                <a:ext uri="{63B3BB69-23CF-44E3-9099-C40C66FF867C}">
                  <a14:compatExt spid="_x0000_s15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2" name="Button 1096" hidden="1">
              <a:extLst>
                <a:ext uri="{63B3BB69-23CF-44E3-9099-C40C66FF867C}">
                  <a14:compatExt spid="_x0000_s15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3" name="Button 1097" hidden="1">
              <a:extLst>
                <a:ext uri="{63B3BB69-23CF-44E3-9099-C40C66FF867C}">
                  <a14:compatExt spid="_x0000_s15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4" name="Button 1098" hidden="1">
              <a:extLst>
                <a:ext uri="{63B3BB69-23CF-44E3-9099-C40C66FF867C}">
                  <a14:compatExt spid="_x0000_s15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5" name="Button 1099" hidden="1">
              <a:extLst>
                <a:ext uri="{63B3BB69-23CF-44E3-9099-C40C66FF867C}">
                  <a14:compatExt spid="_x0000_s15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6" name="Button 1100" hidden="1">
              <a:extLst>
                <a:ext uri="{63B3BB69-23CF-44E3-9099-C40C66FF867C}">
                  <a14:compatExt spid="_x0000_s15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7" name="Button 1101" hidden="1">
              <a:extLst>
                <a:ext uri="{63B3BB69-23CF-44E3-9099-C40C66FF867C}">
                  <a14:compatExt spid="_x0000_s15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8" name="Button 1102" hidden="1">
              <a:extLst>
                <a:ext uri="{63B3BB69-23CF-44E3-9099-C40C66FF867C}">
                  <a14:compatExt spid="_x0000_s15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9" name="Button 1103" hidden="1">
              <a:extLst>
                <a:ext uri="{63B3BB69-23CF-44E3-9099-C40C66FF867C}">
                  <a14:compatExt spid="_x0000_s15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0" name="Button 1104" hidden="1">
              <a:extLst>
                <a:ext uri="{63B3BB69-23CF-44E3-9099-C40C66FF867C}">
                  <a14:compatExt spid="_x0000_s15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1" name="Button 1105" hidden="1">
              <a:extLst>
                <a:ext uri="{63B3BB69-23CF-44E3-9099-C40C66FF867C}">
                  <a14:compatExt spid="_x0000_s15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2" name="Button 1106" hidden="1">
              <a:extLst>
                <a:ext uri="{63B3BB69-23CF-44E3-9099-C40C66FF867C}">
                  <a14:compatExt spid="_x0000_s15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3" name="Button 1107" hidden="1">
              <a:extLst>
                <a:ext uri="{63B3BB69-23CF-44E3-9099-C40C66FF867C}">
                  <a14:compatExt spid="_x0000_s15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4" name="Button 1108" hidden="1">
              <a:extLst>
                <a:ext uri="{63B3BB69-23CF-44E3-9099-C40C66FF867C}">
                  <a14:compatExt spid="_x0000_s15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5" name="Button 1109" hidden="1">
              <a:extLst>
                <a:ext uri="{63B3BB69-23CF-44E3-9099-C40C66FF867C}">
                  <a14:compatExt spid="_x0000_s15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6" name="Button 1110" hidden="1">
              <a:extLst>
                <a:ext uri="{63B3BB69-23CF-44E3-9099-C40C66FF867C}">
                  <a14:compatExt spid="_x0000_s15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7" name="Button 1111" hidden="1">
              <a:extLst>
                <a:ext uri="{63B3BB69-23CF-44E3-9099-C40C66FF867C}">
                  <a14:compatExt spid="_x0000_s15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8" name="Button 1112" hidden="1">
              <a:extLst>
                <a:ext uri="{63B3BB69-23CF-44E3-9099-C40C66FF867C}">
                  <a14:compatExt spid="_x0000_s15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9" name="Button 1113" hidden="1">
              <a:extLst>
                <a:ext uri="{63B3BB69-23CF-44E3-9099-C40C66FF867C}">
                  <a14:compatExt spid="_x0000_s15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0" name="Button 1114" hidden="1">
              <a:extLst>
                <a:ext uri="{63B3BB69-23CF-44E3-9099-C40C66FF867C}">
                  <a14:compatExt spid="_x0000_s15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1" name="Button 1115" hidden="1">
              <a:extLst>
                <a:ext uri="{63B3BB69-23CF-44E3-9099-C40C66FF867C}">
                  <a14:compatExt spid="_x0000_s15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2" name="Button 1116" hidden="1">
              <a:extLst>
                <a:ext uri="{63B3BB69-23CF-44E3-9099-C40C66FF867C}">
                  <a14:compatExt spid="_x0000_s15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3" name="Button 1117" hidden="1">
              <a:extLst>
                <a:ext uri="{63B3BB69-23CF-44E3-9099-C40C66FF867C}">
                  <a14:compatExt spid="_x0000_s15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4" name="Button 1118" hidden="1">
              <a:extLst>
                <a:ext uri="{63B3BB69-23CF-44E3-9099-C40C66FF867C}">
                  <a14:compatExt spid="_x0000_s15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5" name="Button 1119" hidden="1">
              <a:extLst>
                <a:ext uri="{63B3BB69-23CF-44E3-9099-C40C66FF867C}">
                  <a14:compatExt spid="_x0000_s15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6" name="Button 1120" hidden="1">
              <a:extLst>
                <a:ext uri="{63B3BB69-23CF-44E3-9099-C40C66FF867C}">
                  <a14:compatExt spid="_x0000_s15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7" name="Button 1121" hidden="1">
              <a:extLst>
                <a:ext uri="{63B3BB69-23CF-44E3-9099-C40C66FF867C}">
                  <a14:compatExt spid="_x0000_s15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8" name="Button 1122" hidden="1">
              <a:extLst>
                <a:ext uri="{63B3BB69-23CF-44E3-9099-C40C66FF867C}">
                  <a14:compatExt spid="_x0000_s15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9" name="Button 1123" hidden="1">
              <a:extLst>
                <a:ext uri="{63B3BB69-23CF-44E3-9099-C40C66FF867C}">
                  <a14:compatExt spid="_x0000_s15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0" name="Button 1124" hidden="1">
              <a:extLst>
                <a:ext uri="{63B3BB69-23CF-44E3-9099-C40C66FF867C}">
                  <a14:compatExt spid="_x0000_s15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1" name="Button 1125" hidden="1">
              <a:extLst>
                <a:ext uri="{63B3BB69-23CF-44E3-9099-C40C66FF867C}">
                  <a14:compatExt spid="_x0000_s15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2" name="Button 1126" hidden="1">
              <a:extLst>
                <a:ext uri="{63B3BB69-23CF-44E3-9099-C40C66FF867C}">
                  <a14:compatExt spid="_x0000_s15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3" name="Button 1127" hidden="1">
              <a:extLst>
                <a:ext uri="{63B3BB69-23CF-44E3-9099-C40C66FF867C}">
                  <a14:compatExt spid="_x0000_s15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4" name="Button 1128" hidden="1">
              <a:extLst>
                <a:ext uri="{63B3BB69-23CF-44E3-9099-C40C66FF867C}">
                  <a14:compatExt spid="_x0000_s15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5" name="Button 1129" hidden="1">
              <a:extLst>
                <a:ext uri="{63B3BB69-23CF-44E3-9099-C40C66FF867C}">
                  <a14:compatExt spid="_x0000_s15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6" name="Button 1130" hidden="1">
              <a:extLst>
                <a:ext uri="{63B3BB69-23CF-44E3-9099-C40C66FF867C}">
                  <a14:compatExt spid="_x0000_s15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7" name="Button 1131" hidden="1">
              <a:extLst>
                <a:ext uri="{63B3BB69-23CF-44E3-9099-C40C66FF867C}">
                  <a14:compatExt spid="_x0000_s15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8" name="Button 1132" hidden="1">
              <a:extLst>
                <a:ext uri="{63B3BB69-23CF-44E3-9099-C40C66FF867C}">
                  <a14:compatExt spid="_x0000_s15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9" name="Button 1133" hidden="1">
              <a:extLst>
                <a:ext uri="{63B3BB69-23CF-44E3-9099-C40C66FF867C}">
                  <a14:compatExt spid="_x0000_s15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0" name="Button 1134" hidden="1">
              <a:extLst>
                <a:ext uri="{63B3BB69-23CF-44E3-9099-C40C66FF867C}">
                  <a14:compatExt spid="_x0000_s15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1" name="Button 1135" hidden="1">
              <a:extLst>
                <a:ext uri="{63B3BB69-23CF-44E3-9099-C40C66FF867C}">
                  <a14:compatExt spid="_x0000_s15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2" name="Button 1136" hidden="1">
              <a:extLst>
                <a:ext uri="{63B3BB69-23CF-44E3-9099-C40C66FF867C}">
                  <a14:compatExt spid="_x0000_s15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3" name="Button 1137" hidden="1">
              <a:extLst>
                <a:ext uri="{63B3BB69-23CF-44E3-9099-C40C66FF867C}">
                  <a14:compatExt spid="_x0000_s15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4" name="Button 1138" hidden="1">
              <a:extLst>
                <a:ext uri="{63B3BB69-23CF-44E3-9099-C40C66FF867C}">
                  <a14:compatExt spid="_x0000_s15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5" name="Button 1139" hidden="1">
              <a:extLst>
                <a:ext uri="{63B3BB69-23CF-44E3-9099-C40C66FF867C}">
                  <a14:compatExt spid="_x0000_s15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6" name="Button 1140" hidden="1">
              <a:extLst>
                <a:ext uri="{63B3BB69-23CF-44E3-9099-C40C66FF867C}">
                  <a14:compatExt spid="_x0000_s15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7" name="Button 1141" hidden="1">
              <a:extLst>
                <a:ext uri="{63B3BB69-23CF-44E3-9099-C40C66FF867C}">
                  <a14:compatExt spid="_x0000_s15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8" name="Button 1142" hidden="1">
              <a:extLst>
                <a:ext uri="{63B3BB69-23CF-44E3-9099-C40C66FF867C}">
                  <a14:compatExt spid="_x0000_s15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9" name="Button 1143" hidden="1">
              <a:extLst>
                <a:ext uri="{63B3BB69-23CF-44E3-9099-C40C66FF867C}">
                  <a14:compatExt spid="_x0000_s15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0" name="Button 1144" hidden="1">
              <a:extLst>
                <a:ext uri="{63B3BB69-23CF-44E3-9099-C40C66FF867C}">
                  <a14:compatExt spid="_x0000_s15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1" name="Button 1145" hidden="1">
              <a:extLst>
                <a:ext uri="{63B3BB69-23CF-44E3-9099-C40C66FF867C}">
                  <a14:compatExt spid="_x0000_s15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2" name="Button 1146" hidden="1">
              <a:extLst>
                <a:ext uri="{63B3BB69-23CF-44E3-9099-C40C66FF867C}">
                  <a14:compatExt spid="_x0000_s15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3" name="Button 1147" hidden="1">
              <a:extLst>
                <a:ext uri="{63B3BB69-23CF-44E3-9099-C40C66FF867C}">
                  <a14:compatExt spid="_x0000_s15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4" name="Button 1148" hidden="1">
              <a:extLst>
                <a:ext uri="{63B3BB69-23CF-44E3-9099-C40C66FF867C}">
                  <a14:compatExt spid="_x0000_s15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5" name="Button 1149" hidden="1">
              <a:extLst>
                <a:ext uri="{63B3BB69-23CF-44E3-9099-C40C66FF867C}">
                  <a14:compatExt spid="_x0000_s15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6" name="Button 1150" hidden="1">
              <a:extLst>
                <a:ext uri="{63B3BB69-23CF-44E3-9099-C40C66FF867C}">
                  <a14:compatExt spid="_x0000_s15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7" name="Button 1151" hidden="1">
              <a:extLst>
                <a:ext uri="{63B3BB69-23CF-44E3-9099-C40C66FF867C}">
                  <a14:compatExt spid="_x0000_s15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8" name="Button 1152" hidden="1">
              <a:extLst>
                <a:ext uri="{63B3BB69-23CF-44E3-9099-C40C66FF867C}">
                  <a14:compatExt spid="_x0000_s15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9" name="Button 1153" hidden="1">
              <a:extLst>
                <a:ext uri="{63B3BB69-23CF-44E3-9099-C40C66FF867C}">
                  <a14:compatExt spid="_x0000_s15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0" name="Button 1154" hidden="1">
              <a:extLst>
                <a:ext uri="{63B3BB69-23CF-44E3-9099-C40C66FF867C}">
                  <a14:compatExt spid="_x0000_s15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1" name="Button 1155" hidden="1">
              <a:extLst>
                <a:ext uri="{63B3BB69-23CF-44E3-9099-C40C66FF867C}">
                  <a14:compatExt spid="_x0000_s15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2" name="Button 1156" hidden="1">
              <a:extLst>
                <a:ext uri="{63B3BB69-23CF-44E3-9099-C40C66FF867C}">
                  <a14:compatExt spid="_x0000_s15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3" name="Button 1157" hidden="1">
              <a:extLst>
                <a:ext uri="{63B3BB69-23CF-44E3-9099-C40C66FF867C}">
                  <a14:compatExt spid="_x0000_s15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4" name="Button 1158" hidden="1">
              <a:extLst>
                <a:ext uri="{63B3BB69-23CF-44E3-9099-C40C66FF867C}">
                  <a14:compatExt spid="_x0000_s15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5" name="Button 1159" hidden="1">
              <a:extLst>
                <a:ext uri="{63B3BB69-23CF-44E3-9099-C40C66FF867C}">
                  <a14:compatExt spid="_x0000_s15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6" name="Button 1160" hidden="1">
              <a:extLst>
                <a:ext uri="{63B3BB69-23CF-44E3-9099-C40C66FF867C}">
                  <a14:compatExt spid="_x0000_s15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7" name="Button 1161" hidden="1">
              <a:extLst>
                <a:ext uri="{63B3BB69-23CF-44E3-9099-C40C66FF867C}">
                  <a14:compatExt spid="_x0000_s15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8" name="Button 1162" hidden="1">
              <a:extLst>
                <a:ext uri="{63B3BB69-23CF-44E3-9099-C40C66FF867C}">
                  <a14:compatExt spid="_x0000_s15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9" name="Button 1163" hidden="1">
              <a:extLst>
                <a:ext uri="{63B3BB69-23CF-44E3-9099-C40C66FF867C}">
                  <a14:compatExt spid="_x0000_s15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0" name="Button 1164" hidden="1">
              <a:extLst>
                <a:ext uri="{63B3BB69-23CF-44E3-9099-C40C66FF867C}">
                  <a14:compatExt spid="_x0000_s15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1" name="Button 1165" hidden="1">
              <a:extLst>
                <a:ext uri="{63B3BB69-23CF-44E3-9099-C40C66FF867C}">
                  <a14:compatExt spid="_x0000_s15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2" name="Button 1166" hidden="1">
              <a:extLst>
                <a:ext uri="{63B3BB69-23CF-44E3-9099-C40C66FF867C}">
                  <a14:compatExt spid="_x0000_s15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3" name="Button 1167" hidden="1">
              <a:extLst>
                <a:ext uri="{63B3BB69-23CF-44E3-9099-C40C66FF867C}">
                  <a14:compatExt spid="_x0000_s15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4" name="Button 1168" hidden="1">
              <a:extLst>
                <a:ext uri="{63B3BB69-23CF-44E3-9099-C40C66FF867C}">
                  <a14:compatExt spid="_x0000_s15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5" name="Button 1169" hidden="1">
              <a:extLst>
                <a:ext uri="{63B3BB69-23CF-44E3-9099-C40C66FF867C}">
                  <a14:compatExt spid="_x0000_s15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6" name="Button 1170" hidden="1">
              <a:extLst>
                <a:ext uri="{63B3BB69-23CF-44E3-9099-C40C66FF867C}">
                  <a14:compatExt spid="_x0000_s15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7" name="Button 1171" hidden="1">
              <a:extLst>
                <a:ext uri="{63B3BB69-23CF-44E3-9099-C40C66FF867C}">
                  <a14:compatExt spid="_x0000_s15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8" name="Button 1172" hidden="1">
              <a:extLst>
                <a:ext uri="{63B3BB69-23CF-44E3-9099-C40C66FF867C}">
                  <a14:compatExt spid="_x0000_s15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9" name="Button 1173" hidden="1">
              <a:extLst>
                <a:ext uri="{63B3BB69-23CF-44E3-9099-C40C66FF867C}">
                  <a14:compatExt spid="_x0000_s15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0" name="Button 1174" hidden="1">
              <a:extLst>
                <a:ext uri="{63B3BB69-23CF-44E3-9099-C40C66FF867C}">
                  <a14:compatExt spid="_x0000_s15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1" name="Button 1175" hidden="1">
              <a:extLst>
                <a:ext uri="{63B3BB69-23CF-44E3-9099-C40C66FF867C}">
                  <a14:compatExt spid="_x0000_s15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2" name="Button 1176" hidden="1">
              <a:extLst>
                <a:ext uri="{63B3BB69-23CF-44E3-9099-C40C66FF867C}">
                  <a14:compatExt spid="_x0000_s15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3" name="Button 1177" hidden="1">
              <a:extLst>
                <a:ext uri="{63B3BB69-23CF-44E3-9099-C40C66FF867C}">
                  <a14:compatExt spid="_x0000_s15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4" name="Button 1178" hidden="1">
              <a:extLst>
                <a:ext uri="{63B3BB69-23CF-44E3-9099-C40C66FF867C}">
                  <a14:compatExt spid="_x0000_s15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5" name="Button 1179" hidden="1">
              <a:extLst>
                <a:ext uri="{63B3BB69-23CF-44E3-9099-C40C66FF867C}">
                  <a14:compatExt spid="_x0000_s15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6" name="Button 1180" hidden="1">
              <a:extLst>
                <a:ext uri="{63B3BB69-23CF-44E3-9099-C40C66FF867C}">
                  <a14:compatExt spid="_x0000_s15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7" name="Button 1181" hidden="1">
              <a:extLst>
                <a:ext uri="{63B3BB69-23CF-44E3-9099-C40C66FF867C}">
                  <a14:compatExt spid="_x0000_s15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8" name="Button 1182" hidden="1">
              <a:extLst>
                <a:ext uri="{63B3BB69-23CF-44E3-9099-C40C66FF867C}">
                  <a14:compatExt spid="_x0000_s15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9" name="Button 1183" hidden="1">
              <a:extLst>
                <a:ext uri="{63B3BB69-23CF-44E3-9099-C40C66FF867C}">
                  <a14:compatExt spid="_x0000_s15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0" name="Button 1184" hidden="1">
              <a:extLst>
                <a:ext uri="{63B3BB69-23CF-44E3-9099-C40C66FF867C}">
                  <a14:compatExt spid="_x0000_s15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1" name="Button 1185" hidden="1">
              <a:extLst>
                <a:ext uri="{63B3BB69-23CF-44E3-9099-C40C66FF867C}">
                  <a14:compatExt spid="_x0000_s15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2" name="Button 1186" hidden="1">
              <a:extLst>
                <a:ext uri="{63B3BB69-23CF-44E3-9099-C40C66FF867C}">
                  <a14:compatExt spid="_x0000_s15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3" name="Button 1187" hidden="1">
              <a:extLst>
                <a:ext uri="{63B3BB69-23CF-44E3-9099-C40C66FF867C}">
                  <a14:compatExt spid="_x0000_s15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4" name="Button 1188" hidden="1">
              <a:extLst>
                <a:ext uri="{63B3BB69-23CF-44E3-9099-C40C66FF867C}">
                  <a14:compatExt spid="_x0000_s15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5" name="Button 1189" hidden="1">
              <a:extLst>
                <a:ext uri="{63B3BB69-23CF-44E3-9099-C40C66FF867C}">
                  <a14:compatExt spid="_x0000_s15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6" name="Button 1190" hidden="1">
              <a:extLst>
                <a:ext uri="{63B3BB69-23CF-44E3-9099-C40C66FF867C}">
                  <a14:compatExt spid="_x0000_s15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7" name="Button 1191" hidden="1">
              <a:extLst>
                <a:ext uri="{63B3BB69-23CF-44E3-9099-C40C66FF867C}">
                  <a14:compatExt spid="_x0000_s15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8" name="Button 1192" hidden="1">
              <a:extLst>
                <a:ext uri="{63B3BB69-23CF-44E3-9099-C40C66FF867C}">
                  <a14:compatExt spid="_x0000_s15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9" name="Button 1193" hidden="1">
              <a:extLst>
                <a:ext uri="{63B3BB69-23CF-44E3-9099-C40C66FF867C}">
                  <a14:compatExt spid="_x0000_s15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0" name="Button 1194" hidden="1">
              <a:extLst>
                <a:ext uri="{63B3BB69-23CF-44E3-9099-C40C66FF867C}">
                  <a14:compatExt spid="_x0000_s15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1" name="Button 1195" hidden="1">
              <a:extLst>
                <a:ext uri="{63B3BB69-23CF-44E3-9099-C40C66FF867C}">
                  <a14:compatExt spid="_x0000_s15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2" name="Button 1196" hidden="1">
              <a:extLst>
                <a:ext uri="{63B3BB69-23CF-44E3-9099-C40C66FF867C}">
                  <a14:compatExt spid="_x0000_s15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3" name="Button 1197" hidden="1">
              <a:extLst>
                <a:ext uri="{63B3BB69-23CF-44E3-9099-C40C66FF867C}">
                  <a14:compatExt spid="_x0000_s15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4" name="Button 1198" hidden="1">
              <a:extLst>
                <a:ext uri="{63B3BB69-23CF-44E3-9099-C40C66FF867C}">
                  <a14:compatExt spid="_x0000_s15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5" name="Button 1199" hidden="1">
              <a:extLst>
                <a:ext uri="{63B3BB69-23CF-44E3-9099-C40C66FF867C}">
                  <a14:compatExt spid="_x0000_s15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6" name="Button 1200" hidden="1">
              <a:extLst>
                <a:ext uri="{63B3BB69-23CF-44E3-9099-C40C66FF867C}">
                  <a14:compatExt spid="_x0000_s15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7" name="Button 1201" hidden="1">
              <a:extLst>
                <a:ext uri="{63B3BB69-23CF-44E3-9099-C40C66FF867C}">
                  <a14:compatExt spid="_x0000_s15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8" name="Button 1202" hidden="1">
              <a:extLst>
                <a:ext uri="{63B3BB69-23CF-44E3-9099-C40C66FF867C}">
                  <a14:compatExt spid="_x0000_s15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9" name="Button 1203" hidden="1">
              <a:extLst>
                <a:ext uri="{63B3BB69-23CF-44E3-9099-C40C66FF867C}">
                  <a14:compatExt spid="_x0000_s15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0" name="Button 1204" hidden="1">
              <a:extLst>
                <a:ext uri="{63B3BB69-23CF-44E3-9099-C40C66FF867C}">
                  <a14:compatExt spid="_x0000_s15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1" name="Button 1205" hidden="1">
              <a:extLst>
                <a:ext uri="{63B3BB69-23CF-44E3-9099-C40C66FF867C}">
                  <a14:compatExt spid="_x0000_s15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2" name="Button 1206" hidden="1">
              <a:extLst>
                <a:ext uri="{63B3BB69-23CF-44E3-9099-C40C66FF867C}">
                  <a14:compatExt spid="_x0000_s15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3" name="Button 1207" hidden="1">
              <a:extLst>
                <a:ext uri="{63B3BB69-23CF-44E3-9099-C40C66FF867C}">
                  <a14:compatExt spid="_x0000_s15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4" name="Button 1208" hidden="1">
              <a:extLst>
                <a:ext uri="{63B3BB69-23CF-44E3-9099-C40C66FF867C}">
                  <a14:compatExt spid="_x0000_s15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5" name="Button 1209" hidden="1">
              <a:extLst>
                <a:ext uri="{63B3BB69-23CF-44E3-9099-C40C66FF867C}">
                  <a14:compatExt spid="_x0000_s15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6" name="Button 1210" hidden="1">
              <a:extLst>
                <a:ext uri="{63B3BB69-23CF-44E3-9099-C40C66FF867C}">
                  <a14:compatExt spid="_x0000_s15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7" name="Button 1211" hidden="1">
              <a:extLst>
                <a:ext uri="{63B3BB69-23CF-44E3-9099-C40C66FF867C}">
                  <a14:compatExt spid="_x0000_s15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8" name="Button 1212" hidden="1">
              <a:extLst>
                <a:ext uri="{63B3BB69-23CF-44E3-9099-C40C66FF867C}">
                  <a14:compatExt spid="_x0000_s15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9" name="Button 1213" hidden="1">
              <a:extLst>
                <a:ext uri="{63B3BB69-23CF-44E3-9099-C40C66FF867C}">
                  <a14:compatExt spid="_x0000_s15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0" name="Button 1214" hidden="1">
              <a:extLst>
                <a:ext uri="{63B3BB69-23CF-44E3-9099-C40C66FF867C}">
                  <a14:compatExt spid="_x0000_s15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1" name="Button 1215" hidden="1">
              <a:extLst>
                <a:ext uri="{63B3BB69-23CF-44E3-9099-C40C66FF867C}">
                  <a14:compatExt spid="_x0000_s15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2" name="Button 1216" hidden="1">
              <a:extLst>
                <a:ext uri="{63B3BB69-23CF-44E3-9099-C40C66FF867C}">
                  <a14:compatExt spid="_x0000_s15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3" name="Button 1217" hidden="1">
              <a:extLst>
                <a:ext uri="{63B3BB69-23CF-44E3-9099-C40C66FF867C}">
                  <a14:compatExt spid="_x0000_s15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4" name="Button 1218" hidden="1">
              <a:extLst>
                <a:ext uri="{63B3BB69-23CF-44E3-9099-C40C66FF867C}">
                  <a14:compatExt spid="_x0000_s15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5" name="Button 1219" hidden="1">
              <a:extLst>
                <a:ext uri="{63B3BB69-23CF-44E3-9099-C40C66FF867C}">
                  <a14:compatExt spid="_x0000_s15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6" name="Button 1220" hidden="1">
              <a:extLst>
                <a:ext uri="{63B3BB69-23CF-44E3-9099-C40C66FF867C}">
                  <a14:compatExt spid="_x0000_s15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7" name="Button 1221" hidden="1">
              <a:extLst>
                <a:ext uri="{63B3BB69-23CF-44E3-9099-C40C66FF867C}">
                  <a14:compatExt spid="_x0000_s15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8" name="Button 1222" hidden="1">
              <a:extLst>
                <a:ext uri="{63B3BB69-23CF-44E3-9099-C40C66FF867C}">
                  <a14:compatExt spid="_x0000_s15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9" name="Button 1223" hidden="1">
              <a:extLst>
                <a:ext uri="{63B3BB69-23CF-44E3-9099-C40C66FF867C}">
                  <a14:compatExt spid="_x0000_s15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0" name="Button 1224" hidden="1">
              <a:extLst>
                <a:ext uri="{63B3BB69-23CF-44E3-9099-C40C66FF867C}">
                  <a14:compatExt spid="_x0000_s15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1" name="Button 1225" hidden="1">
              <a:extLst>
                <a:ext uri="{63B3BB69-23CF-44E3-9099-C40C66FF867C}">
                  <a14:compatExt spid="_x0000_s15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2" name="Button 1226" hidden="1">
              <a:extLst>
                <a:ext uri="{63B3BB69-23CF-44E3-9099-C40C66FF867C}">
                  <a14:compatExt spid="_x0000_s15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3" name="Button 1227" hidden="1">
              <a:extLst>
                <a:ext uri="{63B3BB69-23CF-44E3-9099-C40C66FF867C}">
                  <a14:compatExt spid="_x0000_s15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4" name="Button 1228" hidden="1">
              <a:extLst>
                <a:ext uri="{63B3BB69-23CF-44E3-9099-C40C66FF867C}">
                  <a14:compatExt spid="_x0000_s15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5" name="Button 1229" hidden="1">
              <a:extLst>
                <a:ext uri="{63B3BB69-23CF-44E3-9099-C40C66FF867C}">
                  <a14:compatExt spid="_x0000_s15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6" name="Button 1230" hidden="1">
              <a:extLst>
                <a:ext uri="{63B3BB69-23CF-44E3-9099-C40C66FF867C}">
                  <a14:compatExt spid="_x0000_s15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7" name="Button 1231" hidden="1">
              <a:extLst>
                <a:ext uri="{63B3BB69-23CF-44E3-9099-C40C66FF867C}">
                  <a14:compatExt spid="_x0000_s15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8" name="Button 1232" hidden="1">
              <a:extLst>
                <a:ext uri="{63B3BB69-23CF-44E3-9099-C40C66FF867C}">
                  <a14:compatExt spid="_x0000_s15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9" name="Button 1233" hidden="1">
              <a:extLst>
                <a:ext uri="{63B3BB69-23CF-44E3-9099-C40C66FF867C}">
                  <a14:compatExt spid="_x0000_s15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0" name="Button 1234" hidden="1">
              <a:extLst>
                <a:ext uri="{63B3BB69-23CF-44E3-9099-C40C66FF867C}">
                  <a14:compatExt spid="_x0000_s15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1" name="Button 1235" hidden="1">
              <a:extLst>
                <a:ext uri="{63B3BB69-23CF-44E3-9099-C40C66FF867C}">
                  <a14:compatExt spid="_x0000_s15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2" name="Button 1236" hidden="1">
              <a:extLst>
                <a:ext uri="{63B3BB69-23CF-44E3-9099-C40C66FF867C}">
                  <a14:compatExt spid="_x0000_s15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3" name="Button 1237" hidden="1">
              <a:extLst>
                <a:ext uri="{63B3BB69-23CF-44E3-9099-C40C66FF867C}">
                  <a14:compatExt spid="_x0000_s15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4" name="Button 1238" hidden="1">
              <a:extLst>
                <a:ext uri="{63B3BB69-23CF-44E3-9099-C40C66FF867C}">
                  <a14:compatExt spid="_x0000_s15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5" name="Button 1239" hidden="1">
              <a:extLst>
                <a:ext uri="{63B3BB69-23CF-44E3-9099-C40C66FF867C}">
                  <a14:compatExt spid="_x0000_s15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6" name="Button 1240" hidden="1">
              <a:extLst>
                <a:ext uri="{63B3BB69-23CF-44E3-9099-C40C66FF867C}">
                  <a14:compatExt spid="_x0000_s15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7" name="Button 1241" hidden="1">
              <a:extLst>
                <a:ext uri="{63B3BB69-23CF-44E3-9099-C40C66FF867C}">
                  <a14:compatExt spid="_x0000_s15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8" name="Button 1242" hidden="1">
              <a:extLst>
                <a:ext uri="{63B3BB69-23CF-44E3-9099-C40C66FF867C}">
                  <a14:compatExt spid="_x0000_s15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9" name="Button 1243" hidden="1">
              <a:extLst>
                <a:ext uri="{63B3BB69-23CF-44E3-9099-C40C66FF867C}">
                  <a14:compatExt spid="_x0000_s15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0" name="Button 1244" hidden="1">
              <a:extLst>
                <a:ext uri="{63B3BB69-23CF-44E3-9099-C40C66FF867C}">
                  <a14:compatExt spid="_x0000_s15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1" name="Button 1245" hidden="1">
              <a:extLst>
                <a:ext uri="{63B3BB69-23CF-44E3-9099-C40C66FF867C}">
                  <a14:compatExt spid="_x0000_s15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2" name="Button 1246" hidden="1">
              <a:extLst>
                <a:ext uri="{63B3BB69-23CF-44E3-9099-C40C66FF867C}">
                  <a14:compatExt spid="_x0000_s15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3" name="Button 1247" hidden="1">
              <a:extLst>
                <a:ext uri="{63B3BB69-23CF-44E3-9099-C40C66FF867C}">
                  <a14:compatExt spid="_x0000_s15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4" name="Button 1248" hidden="1">
              <a:extLst>
                <a:ext uri="{63B3BB69-23CF-44E3-9099-C40C66FF867C}">
                  <a14:compatExt spid="_x0000_s15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5" name="Button 1249" hidden="1">
              <a:extLst>
                <a:ext uri="{63B3BB69-23CF-44E3-9099-C40C66FF867C}">
                  <a14:compatExt spid="_x0000_s15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6" name="Button 1250" hidden="1">
              <a:extLst>
                <a:ext uri="{63B3BB69-23CF-44E3-9099-C40C66FF867C}">
                  <a14:compatExt spid="_x0000_s15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7" name="Button 1251" hidden="1">
              <a:extLst>
                <a:ext uri="{63B3BB69-23CF-44E3-9099-C40C66FF867C}">
                  <a14:compatExt spid="_x0000_s15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8" name="Button 1252" hidden="1">
              <a:extLst>
                <a:ext uri="{63B3BB69-23CF-44E3-9099-C40C66FF867C}">
                  <a14:compatExt spid="_x0000_s15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9" name="Button 1253" hidden="1">
              <a:extLst>
                <a:ext uri="{63B3BB69-23CF-44E3-9099-C40C66FF867C}">
                  <a14:compatExt spid="_x0000_s15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0" name="Button 1254" hidden="1">
              <a:extLst>
                <a:ext uri="{63B3BB69-23CF-44E3-9099-C40C66FF867C}">
                  <a14:compatExt spid="_x0000_s15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1" name="Button 1255" hidden="1">
              <a:extLst>
                <a:ext uri="{63B3BB69-23CF-44E3-9099-C40C66FF867C}">
                  <a14:compatExt spid="_x0000_s15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2" name="Button 1256" hidden="1">
              <a:extLst>
                <a:ext uri="{63B3BB69-23CF-44E3-9099-C40C66FF867C}">
                  <a14:compatExt spid="_x0000_s15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3" name="Button 1257" hidden="1">
              <a:extLst>
                <a:ext uri="{63B3BB69-23CF-44E3-9099-C40C66FF867C}">
                  <a14:compatExt spid="_x0000_s15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4" name="Button 1258" hidden="1">
              <a:extLst>
                <a:ext uri="{63B3BB69-23CF-44E3-9099-C40C66FF867C}">
                  <a14:compatExt spid="_x0000_s15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5" name="Button 1259" hidden="1">
              <a:extLst>
                <a:ext uri="{63B3BB69-23CF-44E3-9099-C40C66FF867C}">
                  <a14:compatExt spid="_x0000_s15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6" name="Button 1260" hidden="1">
              <a:extLst>
                <a:ext uri="{63B3BB69-23CF-44E3-9099-C40C66FF867C}">
                  <a14:compatExt spid="_x0000_s15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7" name="Button 1261" hidden="1">
              <a:extLst>
                <a:ext uri="{63B3BB69-23CF-44E3-9099-C40C66FF867C}">
                  <a14:compatExt spid="_x0000_s15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8" name="Button 1262" hidden="1">
              <a:extLst>
                <a:ext uri="{63B3BB69-23CF-44E3-9099-C40C66FF867C}">
                  <a14:compatExt spid="_x0000_s15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9" name="Button 1263" hidden="1">
              <a:extLst>
                <a:ext uri="{63B3BB69-23CF-44E3-9099-C40C66FF867C}">
                  <a14:compatExt spid="_x0000_s15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0" name="Button 1264" hidden="1">
              <a:extLst>
                <a:ext uri="{63B3BB69-23CF-44E3-9099-C40C66FF867C}">
                  <a14:compatExt spid="_x0000_s15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1" name="Button 1265" hidden="1">
              <a:extLst>
                <a:ext uri="{63B3BB69-23CF-44E3-9099-C40C66FF867C}">
                  <a14:compatExt spid="_x0000_s15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2" name="Button 1266" hidden="1">
              <a:extLst>
                <a:ext uri="{63B3BB69-23CF-44E3-9099-C40C66FF867C}">
                  <a14:compatExt spid="_x0000_s15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3" name="Button 1267" hidden="1">
              <a:extLst>
                <a:ext uri="{63B3BB69-23CF-44E3-9099-C40C66FF867C}">
                  <a14:compatExt spid="_x0000_s15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4" name="Button 1268" hidden="1">
              <a:extLst>
                <a:ext uri="{63B3BB69-23CF-44E3-9099-C40C66FF867C}">
                  <a14:compatExt spid="_x0000_s15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5" name="Button 1269" hidden="1">
              <a:extLst>
                <a:ext uri="{63B3BB69-23CF-44E3-9099-C40C66FF867C}">
                  <a14:compatExt spid="_x0000_s15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6" name="Button 1270" hidden="1">
              <a:extLst>
                <a:ext uri="{63B3BB69-23CF-44E3-9099-C40C66FF867C}">
                  <a14:compatExt spid="_x0000_s15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7" name="Button 1271" hidden="1">
              <a:extLst>
                <a:ext uri="{63B3BB69-23CF-44E3-9099-C40C66FF867C}">
                  <a14:compatExt spid="_x0000_s15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8" name="Button 1272" hidden="1">
              <a:extLst>
                <a:ext uri="{63B3BB69-23CF-44E3-9099-C40C66FF867C}">
                  <a14:compatExt spid="_x0000_s15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9" name="Button 1273" hidden="1">
              <a:extLst>
                <a:ext uri="{63B3BB69-23CF-44E3-9099-C40C66FF867C}">
                  <a14:compatExt spid="_x0000_s15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0" name="Button 1274" hidden="1">
              <a:extLst>
                <a:ext uri="{63B3BB69-23CF-44E3-9099-C40C66FF867C}">
                  <a14:compatExt spid="_x0000_s15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1" name="Button 1275" hidden="1">
              <a:extLst>
                <a:ext uri="{63B3BB69-23CF-44E3-9099-C40C66FF867C}">
                  <a14:compatExt spid="_x0000_s15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2" name="Button 1276" hidden="1">
              <a:extLst>
                <a:ext uri="{63B3BB69-23CF-44E3-9099-C40C66FF867C}">
                  <a14:compatExt spid="_x0000_s15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3" name="Button 1277" hidden="1">
              <a:extLst>
                <a:ext uri="{63B3BB69-23CF-44E3-9099-C40C66FF867C}">
                  <a14:compatExt spid="_x0000_s15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4" name="Button 1278" hidden="1">
              <a:extLst>
                <a:ext uri="{63B3BB69-23CF-44E3-9099-C40C66FF867C}">
                  <a14:compatExt spid="_x0000_s15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5" name="Button 1279" hidden="1">
              <a:extLst>
                <a:ext uri="{63B3BB69-23CF-44E3-9099-C40C66FF867C}">
                  <a14:compatExt spid="_x0000_s15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6" name="Button 1280" hidden="1">
              <a:extLst>
                <a:ext uri="{63B3BB69-23CF-44E3-9099-C40C66FF867C}">
                  <a14:compatExt spid="_x0000_s15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7" name="Button 1281" hidden="1">
              <a:extLst>
                <a:ext uri="{63B3BB69-23CF-44E3-9099-C40C66FF867C}">
                  <a14:compatExt spid="_x0000_s15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8" name="Button 1282" hidden="1">
              <a:extLst>
                <a:ext uri="{63B3BB69-23CF-44E3-9099-C40C66FF867C}">
                  <a14:compatExt spid="_x0000_s15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9" name="Button 1283" hidden="1">
              <a:extLst>
                <a:ext uri="{63B3BB69-23CF-44E3-9099-C40C66FF867C}">
                  <a14:compatExt spid="_x0000_s15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0" name="Button 1284" hidden="1">
              <a:extLst>
                <a:ext uri="{63B3BB69-23CF-44E3-9099-C40C66FF867C}">
                  <a14:compatExt spid="_x0000_s15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1" name="Button 1285" hidden="1">
              <a:extLst>
                <a:ext uri="{63B3BB69-23CF-44E3-9099-C40C66FF867C}">
                  <a14:compatExt spid="_x0000_s15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2" name="Button 1286" hidden="1">
              <a:extLst>
                <a:ext uri="{63B3BB69-23CF-44E3-9099-C40C66FF867C}">
                  <a14:compatExt spid="_x0000_s15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3" name="Button 1287" hidden="1">
              <a:extLst>
                <a:ext uri="{63B3BB69-23CF-44E3-9099-C40C66FF867C}">
                  <a14:compatExt spid="_x0000_s15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4" name="Button 1288" hidden="1">
              <a:extLst>
                <a:ext uri="{63B3BB69-23CF-44E3-9099-C40C66FF867C}">
                  <a14:compatExt spid="_x0000_s15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5" name="Button 1289" hidden="1">
              <a:extLst>
                <a:ext uri="{63B3BB69-23CF-44E3-9099-C40C66FF867C}">
                  <a14:compatExt spid="_x0000_s15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6" name="Button 1290" hidden="1">
              <a:extLst>
                <a:ext uri="{63B3BB69-23CF-44E3-9099-C40C66FF867C}">
                  <a14:compatExt spid="_x0000_s15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7" name="Button 1291" hidden="1">
              <a:extLst>
                <a:ext uri="{63B3BB69-23CF-44E3-9099-C40C66FF867C}">
                  <a14:compatExt spid="_x0000_s15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8" name="Button 1292" hidden="1">
              <a:extLst>
                <a:ext uri="{63B3BB69-23CF-44E3-9099-C40C66FF867C}">
                  <a14:compatExt spid="_x0000_s15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9" name="Button 1293" hidden="1">
              <a:extLst>
                <a:ext uri="{63B3BB69-23CF-44E3-9099-C40C66FF867C}">
                  <a14:compatExt spid="_x0000_s15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0" name="Button 1294" hidden="1">
              <a:extLst>
                <a:ext uri="{63B3BB69-23CF-44E3-9099-C40C66FF867C}">
                  <a14:compatExt spid="_x0000_s15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1" name="Button 1295" hidden="1">
              <a:extLst>
                <a:ext uri="{63B3BB69-23CF-44E3-9099-C40C66FF867C}">
                  <a14:compatExt spid="_x0000_s15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2" name="Button 1296" hidden="1">
              <a:extLst>
                <a:ext uri="{63B3BB69-23CF-44E3-9099-C40C66FF867C}">
                  <a14:compatExt spid="_x0000_s15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3" name="Button 1297" hidden="1">
              <a:extLst>
                <a:ext uri="{63B3BB69-23CF-44E3-9099-C40C66FF867C}">
                  <a14:compatExt spid="_x0000_s15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4" name="Button 1298" hidden="1">
              <a:extLst>
                <a:ext uri="{63B3BB69-23CF-44E3-9099-C40C66FF867C}">
                  <a14:compatExt spid="_x0000_s15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5" name="Button 1299" hidden="1">
              <a:extLst>
                <a:ext uri="{63B3BB69-23CF-44E3-9099-C40C66FF867C}">
                  <a14:compatExt spid="_x0000_s15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6" name="Button 1300" hidden="1">
              <a:extLst>
                <a:ext uri="{63B3BB69-23CF-44E3-9099-C40C66FF867C}">
                  <a14:compatExt spid="_x0000_s15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7" name="Button 1301" hidden="1">
              <a:extLst>
                <a:ext uri="{63B3BB69-23CF-44E3-9099-C40C66FF867C}">
                  <a14:compatExt spid="_x0000_s15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8" name="Button 1302" hidden="1">
              <a:extLst>
                <a:ext uri="{63B3BB69-23CF-44E3-9099-C40C66FF867C}">
                  <a14:compatExt spid="_x0000_s15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9" name="Button 1303" hidden="1">
              <a:extLst>
                <a:ext uri="{63B3BB69-23CF-44E3-9099-C40C66FF867C}">
                  <a14:compatExt spid="_x0000_s15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0" name="Button 1304" hidden="1">
              <a:extLst>
                <a:ext uri="{63B3BB69-23CF-44E3-9099-C40C66FF867C}">
                  <a14:compatExt spid="_x0000_s15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1" name="Button 1305" hidden="1">
              <a:extLst>
                <a:ext uri="{63B3BB69-23CF-44E3-9099-C40C66FF867C}">
                  <a14:compatExt spid="_x0000_s15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2" name="Button 1306" hidden="1">
              <a:extLst>
                <a:ext uri="{63B3BB69-23CF-44E3-9099-C40C66FF867C}">
                  <a14:compatExt spid="_x0000_s15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3" name="Button 1307" hidden="1">
              <a:extLst>
                <a:ext uri="{63B3BB69-23CF-44E3-9099-C40C66FF867C}">
                  <a14:compatExt spid="_x0000_s15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4" name="Button 1308" hidden="1">
              <a:extLst>
                <a:ext uri="{63B3BB69-23CF-44E3-9099-C40C66FF867C}">
                  <a14:compatExt spid="_x0000_s15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5" name="Button 1309" hidden="1">
              <a:extLst>
                <a:ext uri="{63B3BB69-23CF-44E3-9099-C40C66FF867C}">
                  <a14:compatExt spid="_x0000_s15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6" name="Button 1310" hidden="1">
              <a:extLst>
                <a:ext uri="{63B3BB69-23CF-44E3-9099-C40C66FF867C}">
                  <a14:compatExt spid="_x0000_s15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7" name="Button 1311" hidden="1">
              <a:extLst>
                <a:ext uri="{63B3BB69-23CF-44E3-9099-C40C66FF867C}">
                  <a14:compatExt spid="_x0000_s15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8" name="Button 1312" hidden="1">
              <a:extLst>
                <a:ext uri="{63B3BB69-23CF-44E3-9099-C40C66FF867C}">
                  <a14:compatExt spid="_x0000_s15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9" name="Button 1313" hidden="1">
              <a:extLst>
                <a:ext uri="{63B3BB69-23CF-44E3-9099-C40C66FF867C}">
                  <a14:compatExt spid="_x0000_s15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0" name="Button 1314" hidden="1">
              <a:extLst>
                <a:ext uri="{63B3BB69-23CF-44E3-9099-C40C66FF867C}">
                  <a14:compatExt spid="_x0000_s15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1" name="Button 1315" hidden="1">
              <a:extLst>
                <a:ext uri="{63B3BB69-23CF-44E3-9099-C40C66FF867C}">
                  <a14:compatExt spid="_x0000_s15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2" name="Button 1316" hidden="1">
              <a:extLst>
                <a:ext uri="{63B3BB69-23CF-44E3-9099-C40C66FF867C}">
                  <a14:compatExt spid="_x0000_s15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3" name="Button 1317" hidden="1">
              <a:extLst>
                <a:ext uri="{63B3BB69-23CF-44E3-9099-C40C66FF867C}">
                  <a14:compatExt spid="_x0000_s15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4" name="Button 1318" hidden="1">
              <a:extLst>
                <a:ext uri="{63B3BB69-23CF-44E3-9099-C40C66FF867C}">
                  <a14:compatExt spid="_x0000_s15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5" name="Button 1319" hidden="1">
              <a:extLst>
                <a:ext uri="{63B3BB69-23CF-44E3-9099-C40C66FF867C}">
                  <a14:compatExt spid="_x0000_s15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6" name="Button 1320" hidden="1">
              <a:extLst>
                <a:ext uri="{63B3BB69-23CF-44E3-9099-C40C66FF867C}">
                  <a14:compatExt spid="_x0000_s15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7" name="Button 1321" hidden="1">
              <a:extLst>
                <a:ext uri="{63B3BB69-23CF-44E3-9099-C40C66FF867C}">
                  <a14:compatExt spid="_x0000_s15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8" name="Button 1322" hidden="1">
              <a:extLst>
                <a:ext uri="{63B3BB69-23CF-44E3-9099-C40C66FF867C}">
                  <a14:compatExt spid="_x0000_s15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9" name="Button 1323" hidden="1">
              <a:extLst>
                <a:ext uri="{63B3BB69-23CF-44E3-9099-C40C66FF867C}">
                  <a14:compatExt spid="_x0000_s15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0" name="Button 1324" hidden="1">
              <a:extLst>
                <a:ext uri="{63B3BB69-23CF-44E3-9099-C40C66FF867C}">
                  <a14:compatExt spid="_x0000_s15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1" name="Button 1325" hidden="1">
              <a:extLst>
                <a:ext uri="{63B3BB69-23CF-44E3-9099-C40C66FF867C}">
                  <a14:compatExt spid="_x0000_s15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2" name="Button 1326" hidden="1">
              <a:extLst>
                <a:ext uri="{63B3BB69-23CF-44E3-9099-C40C66FF867C}">
                  <a14:compatExt spid="_x0000_s15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3" name="Button 1327" hidden="1">
              <a:extLst>
                <a:ext uri="{63B3BB69-23CF-44E3-9099-C40C66FF867C}">
                  <a14:compatExt spid="_x0000_s15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4" name="Button 1328" hidden="1">
              <a:extLst>
                <a:ext uri="{63B3BB69-23CF-44E3-9099-C40C66FF867C}">
                  <a14:compatExt spid="_x0000_s15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5" name="Button 1329" hidden="1">
              <a:extLst>
                <a:ext uri="{63B3BB69-23CF-44E3-9099-C40C66FF867C}">
                  <a14:compatExt spid="_x0000_s15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6" name="Button 1330" hidden="1">
              <a:extLst>
                <a:ext uri="{63B3BB69-23CF-44E3-9099-C40C66FF867C}">
                  <a14:compatExt spid="_x0000_s15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7" name="Button 1331" hidden="1">
              <a:extLst>
                <a:ext uri="{63B3BB69-23CF-44E3-9099-C40C66FF867C}">
                  <a14:compatExt spid="_x0000_s15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8" name="Button 1332" hidden="1">
              <a:extLst>
                <a:ext uri="{63B3BB69-23CF-44E3-9099-C40C66FF867C}">
                  <a14:compatExt spid="_x0000_s15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9" name="Button 1333" hidden="1">
              <a:extLst>
                <a:ext uri="{63B3BB69-23CF-44E3-9099-C40C66FF867C}">
                  <a14:compatExt spid="_x0000_s15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0" name="Button 1334" hidden="1">
              <a:extLst>
                <a:ext uri="{63B3BB69-23CF-44E3-9099-C40C66FF867C}">
                  <a14:compatExt spid="_x0000_s15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1" name="Button 1335" hidden="1">
              <a:extLst>
                <a:ext uri="{63B3BB69-23CF-44E3-9099-C40C66FF867C}">
                  <a14:compatExt spid="_x0000_s15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2" name="Button 1336" hidden="1">
              <a:extLst>
                <a:ext uri="{63B3BB69-23CF-44E3-9099-C40C66FF867C}">
                  <a14:compatExt spid="_x0000_s15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3" name="Button 1337" hidden="1">
              <a:extLst>
                <a:ext uri="{63B3BB69-23CF-44E3-9099-C40C66FF867C}">
                  <a14:compatExt spid="_x0000_s15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4" name="Button 1338" hidden="1">
              <a:extLst>
                <a:ext uri="{63B3BB69-23CF-44E3-9099-C40C66FF867C}">
                  <a14:compatExt spid="_x0000_s15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5" name="Button 1339" hidden="1">
              <a:extLst>
                <a:ext uri="{63B3BB69-23CF-44E3-9099-C40C66FF867C}">
                  <a14:compatExt spid="_x0000_s15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6" name="Button 1340" hidden="1">
              <a:extLst>
                <a:ext uri="{63B3BB69-23CF-44E3-9099-C40C66FF867C}">
                  <a14:compatExt spid="_x0000_s15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7" name="Button 1341" hidden="1">
              <a:extLst>
                <a:ext uri="{63B3BB69-23CF-44E3-9099-C40C66FF867C}">
                  <a14:compatExt spid="_x0000_s15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8" name="Button 1342" hidden="1">
              <a:extLst>
                <a:ext uri="{63B3BB69-23CF-44E3-9099-C40C66FF867C}">
                  <a14:compatExt spid="_x0000_s15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9" name="Button 1343" hidden="1">
              <a:extLst>
                <a:ext uri="{63B3BB69-23CF-44E3-9099-C40C66FF867C}">
                  <a14:compatExt spid="_x0000_s15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0" name="Button 1344" hidden="1">
              <a:extLst>
                <a:ext uri="{63B3BB69-23CF-44E3-9099-C40C66FF867C}">
                  <a14:compatExt spid="_x0000_s15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1" name="Button 1345" hidden="1">
              <a:extLst>
                <a:ext uri="{63B3BB69-23CF-44E3-9099-C40C66FF867C}">
                  <a14:compatExt spid="_x0000_s15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2" name="Button 1346" hidden="1">
              <a:extLst>
                <a:ext uri="{63B3BB69-23CF-44E3-9099-C40C66FF867C}">
                  <a14:compatExt spid="_x0000_s15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3" name="Button 1347" hidden="1">
              <a:extLst>
                <a:ext uri="{63B3BB69-23CF-44E3-9099-C40C66FF867C}">
                  <a14:compatExt spid="_x0000_s15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4" name="Button 1348" hidden="1">
              <a:extLst>
                <a:ext uri="{63B3BB69-23CF-44E3-9099-C40C66FF867C}">
                  <a14:compatExt spid="_x0000_s15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5" name="Button 1349" hidden="1">
              <a:extLst>
                <a:ext uri="{63B3BB69-23CF-44E3-9099-C40C66FF867C}">
                  <a14:compatExt spid="_x0000_s15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6" name="Button 1350" hidden="1">
              <a:extLst>
                <a:ext uri="{63B3BB69-23CF-44E3-9099-C40C66FF867C}">
                  <a14:compatExt spid="_x0000_s15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7" name="Button 1351" hidden="1">
              <a:extLst>
                <a:ext uri="{63B3BB69-23CF-44E3-9099-C40C66FF867C}">
                  <a14:compatExt spid="_x0000_s15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8" name="Button 1352" hidden="1">
              <a:extLst>
                <a:ext uri="{63B3BB69-23CF-44E3-9099-C40C66FF867C}">
                  <a14:compatExt spid="_x0000_s15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9" name="Button 1353" hidden="1">
              <a:extLst>
                <a:ext uri="{63B3BB69-23CF-44E3-9099-C40C66FF867C}">
                  <a14:compatExt spid="_x0000_s15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0" name="Button 1354" hidden="1">
              <a:extLst>
                <a:ext uri="{63B3BB69-23CF-44E3-9099-C40C66FF867C}">
                  <a14:compatExt spid="_x0000_s15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1" name="Button 1355" hidden="1">
              <a:extLst>
                <a:ext uri="{63B3BB69-23CF-44E3-9099-C40C66FF867C}">
                  <a14:compatExt spid="_x0000_s15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2" name="Button 1356" hidden="1">
              <a:extLst>
                <a:ext uri="{63B3BB69-23CF-44E3-9099-C40C66FF867C}">
                  <a14:compatExt spid="_x0000_s15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3" name="Button 1357" hidden="1">
              <a:extLst>
                <a:ext uri="{63B3BB69-23CF-44E3-9099-C40C66FF867C}">
                  <a14:compatExt spid="_x0000_s15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4" name="Button 1358" hidden="1">
              <a:extLst>
                <a:ext uri="{63B3BB69-23CF-44E3-9099-C40C66FF867C}">
                  <a14:compatExt spid="_x0000_s15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5" name="Button 1359" hidden="1">
              <a:extLst>
                <a:ext uri="{63B3BB69-23CF-44E3-9099-C40C66FF867C}">
                  <a14:compatExt spid="_x0000_s15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6" name="Button 1360" hidden="1">
              <a:extLst>
                <a:ext uri="{63B3BB69-23CF-44E3-9099-C40C66FF867C}">
                  <a14:compatExt spid="_x0000_s15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7" name="Button 1361" hidden="1">
              <a:extLst>
                <a:ext uri="{63B3BB69-23CF-44E3-9099-C40C66FF867C}">
                  <a14:compatExt spid="_x0000_s15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8" name="Button 1362" hidden="1">
              <a:extLst>
                <a:ext uri="{63B3BB69-23CF-44E3-9099-C40C66FF867C}">
                  <a14:compatExt spid="_x0000_s15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9" name="Button 1363" hidden="1">
              <a:extLst>
                <a:ext uri="{63B3BB69-23CF-44E3-9099-C40C66FF867C}">
                  <a14:compatExt spid="_x0000_s15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700" name="Button 1364" hidden="1">
              <a:extLst>
                <a:ext uri="{63B3BB69-23CF-44E3-9099-C40C66FF867C}">
                  <a14:compatExt spid="_x0000_s15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id="2" name="リスト1_11555" displayName="リスト1_11555" ref="I1:K7" totalsRowShown="0" headerRowDxfId="14" dataDxfId="12" headerRowBorderDxfId="13" tableBorderDxfId="11" totalsRowBorderDxfId="10">
  <tableColumns count="3">
    <tableColumn id="1" name="列1" dataDxfId="9"/>
    <tableColumn id="2" name="列2" dataDxfId="8"/>
    <tableColumn id="3" name="列3" dataDxfId="7"/>
  </tableColumns>
  <tableStyleInfo showFirstColumn="0" showLastColumn="0" showRowStripes="1" showColumnStripes="0"/>
</table>
</file>

<file path=xl/tables/table2.xml><?xml version="1.0" encoding="utf-8"?>
<table xmlns="http://schemas.openxmlformats.org/spreadsheetml/2006/main" id="3" name="リスト21481556" displayName="リスト21481556" ref="T1:V74" insertRowShift="1" totalsRowShown="0" headerRowDxfId="6" headerRowBorderDxfId="5" tableBorderDxfId="4" totalsRowBorderDxfId="3">
  <autoFilter ref="T1:V74"/>
  <tableColumns count="3">
    <tableColumn id="1" name="列2" dataDxfId="2"/>
    <tableColumn id="2" name="予算種別2" dataDxfId="1" dataCellStyle="標準 2"/>
    <tableColumn id="3"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357" Type="http://schemas.openxmlformats.org/officeDocument/2006/relationships/ctrlProp" Target="../ctrlProps/ctrlProp354.xml"/><Relationship Id="rId1110" Type="http://schemas.openxmlformats.org/officeDocument/2006/relationships/ctrlProp" Target="../ctrlProps/ctrlProp1107.xml"/><Relationship Id="rId1194" Type="http://schemas.openxmlformats.org/officeDocument/2006/relationships/ctrlProp" Target="../ctrlProps/ctrlProp1191.xml"/><Relationship Id="rId1208" Type="http://schemas.openxmlformats.org/officeDocument/2006/relationships/ctrlProp" Target="../ctrlProps/ctrlProp1205.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1359" Type="http://schemas.openxmlformats.org/officeDocument/2006/relationships/ctrlProp" Target="../ctrlProps/ctrlProp1356.xml"/><Relationship Id="rId270" Type="http://schemas.openxmlformats.org/officeDocument/2006/relationships/ctrlProp" Target="../ctrlProps/ctrlProp267.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350" Type="http://schemas.openxmlformats.org/officeDocument/2006/relationships/ctrlProp" Target="../ctrlProps/ctrlProp1347.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1087" Type="http://schemas.openxmlformats.org/officeDocument/2006/relationships/ctrlProp" Target="../ctrlProps/ctrlProp1084.xml"/><Relationship Id="rId1210" Type="http://schemas.openxmlformats.org/officeDocument/2006/relationships/ctrlProp" Target="../ctrlProps/ctrlProp1207.xml"/><Relationship Id="rId1294" Type="http://schemas.openxmlformats.org/officeDocument/2006/relationships/ctrlProp" Target="../ctrlProps/ctrlProp1291.xml"/><Relationship Id="rId1308" Type="http://schemas.openxmlformats.org/officeDocument/2006/relationships/ctrlProp" Target="../ctrlProps/ctrlProp1305.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1319" Type="http://schemas.openxmlformats.org/officeDocument/2006/relationships/ctrlProp" Target="../ctrlProps/ctrlProp1316.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1103" Type="http://schemas.openxmlformats.org/officeDocument/2006/relationships/ctrlProp" Target="../ctrlProps/ctrlProp1100.xml"/><Relationship Id="rId1187" Type="http://schemas.openxmlformats.org/officeDocument/2006/relationships/ctrlProp" Target="../ctrlProps/ctrlProp1184.xml"/><Relationship Id="rId1310" Type="http://schemas.openxmlformats.org/officeDocument/2006/relationships/ctrlProp" Target="../ctrlProps/ctrlProp1307.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343" Type="http://schemas.openxmlformats.org/officeDocument/2006/relationships/ctrlProp" Target="../ctrlProps/ctrlProp1340.xml"/><Relationship Id="rId145" Type="http://schemas.openxmlformats.org/officeDocument/2006/relationships/ctrlProp" Target="../ctrlProps/ctrlProp142.xml"/><Relationship Id="rId352" Type="http://schemas.openxmlformats.org/officeDocument/2006/relationships/ctrlProp" Target="../ctrlProps/ctrlProp349.xml"/><Relationship Id="rId1203" Type="http://schemas.openxmlformats.org/officeDocument/2006/relationships/ctrlProp" Target="../ctrlProps/ctrlProp1200.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214" Type="http://schemas.openxmlformats.org/officeDocument/2006/relationships/ctrlProp" Target="../ctrlProps/ctrlProp121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5.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303" Type="http://schemas.openxmlformats.org/officeDocument/2006/relationships/ctrlProp" Target="../ctrlProps/ctrlProp130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07" Type="http://schemas.openxmlformats.org/officeDocument/2006/relationships/ctrlProp" Target="../ctrlProps/ctrlProp1104.xml"/><Relationship Id="rId1314" Type="http://schemas.openxmlformats.org/officeDocument/2006/relationships/ctrlProp" Target="../ctrlProps/ctrlProp1311.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1207" Type="http://schemas.openxmlformats.org/officeDocument/2006/relationships/ctrlProp" Target="../ctrlProps/ctrlProp120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1120" Type="http://schemas.openxmlformats.org/officeDocument/2006/relationships/ctrlProp" Target="../ctrlProps/ctrlProp1117.xml"/><Relationship Id="rId1218" Type="http://schemas.openxmlformats.org/officeDocument/2006/relationships/ctrlProp" Target="../ctrlProps/ctrlProp121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796" Type="http://schemas.openxmlformats.org/officeDocument/2006/relationships/ctrlProp" Target="../ctrlProps/ctrlProp793.xml"/><Relationship Id="rId961" Type="http://schemas.openxmlformats.org/officeDocument/2006/relationships/ctrlProp" Target="../ctrlProps/ctrlProp958.xml"/><Relationship Id="rId1202" Type="http://schemas.openxmlformats.org/officeDocument/2006/relationships/ctrlProp" Target="../ctrlProps/ctrlProp1199.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821" Type="http://schemas.openxmlformats.org/officeDocument/2006/relationships/ctrlProp" Target="../ctrlProps/ctrlProp818.xml"/><Relationship Id="rId863" Type="http://schemas.openxmlformats.org/officeDocument/2006/relationships/ctrlProp" Target="../ctrlProps/ctrlProp860.xml"/><Relationship Id="rId1037" Type="http://schemas.openxmlformats.org/officeDocument/2006/relationships/ctrlProp" Target="../ctrlProps/ctrlProp1034.xml"/><Relationship Id="rId1079" Type="http://schemas.openxmlformats.org/officeDocument/2006/relationships/ctrlProp" Target="../ctrlProps/ctrlProp1076.xml"/><Relationship Id="rId1244" Type="http://schemas.openxmlformats.org/officeDocument/2006/relationships/ctrlProp" Target="../ctrlProps/ctrlProp1241.xml"/><Relationship Id="rId1286" Type="http://schemas.openxmlformats.org/officeDocument/2006/relationships/ctrlProp" Target="../ctrlProps/ctrlProp128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146" Type="http://schemas.openxmlformats.org/officeDocument/2006/relationships/ctrlProp" Target="../ctrlProps/ctrlProp1143.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930" Type="http://schemas.openxmlformats.org/officeDocument/2006/relationships/ctrlProp" Target="../ctrlProps/ctrlProp927.xml"/><Relationship Id="rId972" Type="http://schemas.openxmlformats.org/officeDocument/2006/relationships/ctrlProp" Target="../ctrlProps/ctrlProp969.xml"/><Relationship Id="rId1006" Type="http://schemas.openxmlformats.org/officeDocument/2006/relationships/ctrlProp" Target="../ctrlProps/ctrlProp1003.xml"/><Relationship Id="rId1188" Type="http://schemas.openxmlformats.org/officeDocument/2006/relationships/ctrlProp" Target="../ctrlProps/ctrlProp1185.xml"/><Relationship Id="rId1353" Type="http://schemas.openxmlformats.org/officeDocument/2006/relationships/ctrlProp" Target="../ctrlProps/ctrlProp1350.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13" Type="http://schemas.openxmlformats.org/officeDocument/2006/relationships/ctrlProp" Target="../ctrlProps/ctrlProp1210.xml"/><Relationship Id="rId1255" Type="http://schemas.openxmlformats.org/officeDocument/2006/relationships/ctrlProp" Target="../ctrlProps/ctrlProp1252.xml"/><Relationship Id="rId1297" Type="http://schemas.openxmlformats.org/officeDocument/2006/relationships/ctrlProp" Target="../ctrlProps/ctrlProp1294.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874" Type="http://schemas.openxmlformats.org/officeDocument/2006/relationships/ctrlProp" Target="../ctrlProps/ctrlProp871.xml"/><Relationship Id="rId1115" Type="http://schemas.openxmlformats.org/officeDocument/2006/relationships/ctrlProp" Target="../ctrlProps/ctrlProp1112.xml"/><Relationship Id="rId1322" Type="http://schemas.openxmlformats.org/officeDocument/2006/relationships/ctrlProp" Target="../ctrlProps/ctrlProp1319.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941" Type="http://schemas.openxmlformats.org/officeDocument/2006/relationships/ctrlProp" Target="../ctrlProps/ctrlProp938.xml"/><Relationship Id="rId983" Type="http://schemas.openxmlformats.org/officeDocument/2006/relationships/ctrlProp" Target="../ctrlProps/ctrlProp980.xml"/><Relationship Id="rId1157" Type="http://schemas.openxmlformats.org/officeDocument/2006/relationships/ctrlProp" Target="../ctrlProps/ctrlProp1154.xml"/><Relationship Id="rId1199" Type="http://schemas.openxmlformats.org/officeDocument/2006/relationships/ctrlProp" Target="../ctrlProps/ctrlProp1196.xml"/><Relationship Id="rId1364" Type="http://schemas.openxmlformats.org/officeDocument/2006/relationships/ctrlProp" Target="../ctrlProps/ctrlProp1361.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801" Type="http://schemas.openxmlformats.org/officeDocument/2006/relationships/ctrlProp" Target="../ctrlProps/ctrlProp798.xml"/><Relationship Id="rId1017" Type="http://schemas.openxmlformats.org/officeDocument/2006/relationships/ctrlProp" Target="../ctrlProps/ctrlProp1014.xml"/><Relationship Id="rId1059" Type="http://schemas.openxmlformats.org/officeDocument/2006/relationships/ctrlProp" Target="../ctrlProps/ctrlProp1056.xml"/><Relationship Id="rId1224" Type="http://schemas.openxmlformats.org/officeDocument/2006/relationships/ctrlProp" Target="../ctrlProps/ctrlProp1221.xml"/><Relationship Id="rId1266" Type="http://schemas.openxmlformats.org/officeDocument/2006/relationships/ctrlProp" Target="../ctrlProps/ctrlProp1263.xml"/><Relationship Id="rId1" Type="http://schemas.openxmlformats.org/officeDocument/2006/relationships/printerSettings" Target="../printerSettings/printerSettings6.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43" Type="http://schemas.openxmlformats.org/officeDocument/2006/relationships/ctrlProp" Target="../ctrlProps/ctrlProp840.xml"/><Relationship Id="rId885" Type="http://schemas.openxmlformats.org/officeDocument/2006/relationships/ctrlProp" Target="../ctrlProps/ctrlProp882.xml"/><Relationship Id="rId1070" Type="http://schemas.openxmlformats.org/officeDocument/2006/relationships/ctrlProp" Target="../ctrlProps/ctrlProp1067.xml"/><Relationship Id="rId1126" Type="http://schemas.openxmlformats.org/officeDocument/2006/relationships/ctrlProp" Target="../ctrlProps/ctrlProp1123.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910" Type="http://schemas.openxmlformats.org/officeDocument/2006/relationships/ctrlProp" Target="../ctrlProps/ctrlProp907.xml"/><Relationship Id="rId952" Type="http://schemas.openxmlformats.org/officeDocument/2006/relationships/ctrlProp" Target="../ctrlProps/ctrlProp949.xml"/><Relationship Id="rId1168" Type="http://schemas.openxmlformats.org/officeDocument/2006/relationships/ctrlProp" Target="../ctrlProps/ctrlProp1165.xml"/><Relationship Id="rId1333" Type="http://schemas.openxmlformats.org/officeDocument/2006/relationships/ctrlProp" Target="../ctrlProps/ctrlProp133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787" Type="http://schemas.openxmlformats.org/officeDocument/2006/relationships/ctrlProp" Target="../ctrlProps/ctrlProp784.xml"/><Relationship Id="rId812" Type="http://schemas.openxmlformats.org/officeDocument/2006/relationships/ctrlProp" Target="../ctrlProps/ctrlProp809.xml"/><Relationship Id="rId994" Type="http://schemas.openxmlformats.org/officeDocument/2006/relationships/ctrlProp" Target="../ctrlProps/ctrlProp991.xml"/><Relationship Id="rId1028" Type="http://schemas.openxmlformats.org/officeDocument/2006/relationships/ctrlProp" Target="../ctrlProps/ctrlProp1025.xml"/><Relationship Id="rId1235" Type="http://schemas.openxmlformats.org/officeDocument/2006/relationships/ctrlProp" Target="../ctrlProps/ctrlProp123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854" Type="http://schemas.openxmlformats.org/officeDocument/2006/relationships/ctrlProp" Target="../ctrlProps/ctrlProp851.xml"/><Relationship Id="rId896" Type="http://schemas.openxmlformats.org/officeDocument/2006/relationships/ctrlProp" Target="../ctrlProps/ctrlProp893.xml"/><Relationship Id="rId1081" Type="http://schemas.openxmlformats.org/officeDocument/2006/relationships/ctrlProp" Target="../ctrlProps/ctrlProp1078.xml"/><Relationship Id="rId1277" Type="http://schemas.openxmlformats.org/officeDocument/2006/relationships/ctrlProp" Target="../ctrlProps/ctrlProp1274.xml"/><Relationship Id="rId1302" Type="http://schemas.openxmlformats.org/officeDocument/2006/relationships/ctrlProp" Target="../ctrlProps/ctrlProp1299.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921" Type="http://schemas.openxmlformats.org/officeDocument/2006/relationships/ctrlProp" Target="../ctrlProps/ctrlProp918.xml"/><Relationship Id="rId1137" Type="http://schemas.openxmlformats.org/officeDocument/2006/relationships/ctrlProp" Target="../ctrlProps/ctrlProp1134.xml"/><Relationship Id="rId1179" Type="http://schemas.openxmlformats.org/officeDocument/2006/relationships/ctrlProp" Target="../ctrlProps/ctrlProp1176.xml"/><Relationship Id="rId1344" Type="http://schemas.openxmlformats.org/officeDocument/2006/relationships/ctrlProp" Target="../ctrlProps/ctrlProp1341.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98" Type="http://schemas.openxmlformats.org/officeDocument/2006/relationships/ctrlProp" Target="../ctrlProps/ctrlProp795.xml"/><Relationship Id="rId963" Type="http://schemas.openxmlformats.org/officeDocument/2006/relationships/ctrlProp" Target="../ctrlProps/ctrlProp960.xml"/><Relationship Id="rId1039" Type="http://schemas.openxmlformats.org/officeDocument/2006/relationships/ctrlProp" Target="../ctrlProps/ctrlProp1036.xml"/><Relationship Id="rId1190" Type="http://schemas.openxmlformats.org/officeDocument/2006/relationships/ctrlProp" Target="../ctrlProps/ctrlProp1187.xml"/><Relationship Id="rId1204" Type="http://schemas.openxmlformats.org/officeDocument/2006/relationships/ctrlProp" Target="../ctrlProps/ctrlProp1201.xml"/><Relationship Id="rId1246" Type="http://schemas.openxmlformats.org/officeDocument/2006/relationships/ctrlProp" Target="../ctrlProps/ctrlProp1243.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823" Type="http://schemas.openxmlformats.org/officeDocument/2006/relationships/ctrlProp" Target="../ctrlProps/ctrlProp820.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092" Type="http://schemas.openxmlformats.org/officeDocument/2006/relationships/ctrlProp" Target="../ctrlProps/ctrlProp1089.xml"/><Relationship Id="rId1106" Type="http://schemas.openxmlformats.org/officeDocument/2006/relationships/ctrlProp" Target="../ctrlProps/ctrlProp1103.xml"/><Relationship Id="rId1148" Type="http://schemas.openxmlformats.org/officeDocument/2006/relationships/ctrlProp" Target="../ctrlProps/ctrlProp1145.xml"/><Relationship Id="rId1313" Type="http://schemas.openxmlformats.org/officeDocument/2006/relationships/ctrlProp" Target="../ctrlProps/ctrlProp1310.xml"/><Relationship Id="rId1355" Type="http://schemas.openxmlformats.org/officeDocument/2006/relationships/ctrlProp" Target="../ctrlProps/ctrlProp135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974" Type="http://schemas.openxmlformats.org/officeDocument/2006/relationships/ctrlProp" Target="../ctrlProps/ctrlProp97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834" Type="http://schemas.openxmlformats.org/officeDocument/2006/relationships/ctrlProp" Target="../ctrlProps/ctrlProp831.xml"/><Relationship Id="rId876" Type="http://schemas.openxmlformats.org/officeDocument/2006/relationships/ctrlProp" Target="../ctrlProps/ctrlProp873.xml"/><Relationship Id="rId1257" Type="http://schemas.openxmlformats.org/officeDocument/2006/relationships/ctrlProp" Target="../ctrlProps/ctrlProp1254.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901" Type="http://schemas.openxmlformats.org/officeDocument/2006/relationships/ctrlProp" Target="../ctrlProps/ctrlProp898.xml"/><Relationship Id="rId1061" Type="http://schemas.openxmlformats.org/officeDocument/2006/relationships/ctrlProp" Target="../ctrlProps/ctrlProp1058.xml"/><Relationship Id="rId1117" Type="http://schemas.openxmlformats.org/officeDocument/2006/relationships/ctrlProp" Target="../ctrlProps/ctrlProp1114.xml"/><Relationship Id="rId1159" Type="http://schemas.openxmlformats.org/officeDocument/2006/relationships/ctrlProp" Target="../ctrlProps/ctrlProp1156.xml"/><Relationship Id="rId1324" Type="http://schemas.openxmlformats.org/officeDocument/2006/relationships/ctrlProp" Target="../ctrlProps/ctrlProp1321.xml"/><Relationship Id="rId1366" Type="http://schemas.openxmlformats.org/officeDocument/2006/relationships/ctrlProp" Target="../ctrlProps/ctrlProp136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43" Type="http://schemas.openxmlformats.org/officeDocument/2006/relationships/ctrlProp" Target="../ctrlProps/ctrlProp940.xml"/><Relationship Id="rId985" Type="http://schemas.openxmlformats.org/officeDocument/2006/relationships/ctrlProp" Target="../ctrlProps/ctrlProp982.xml"/><Relationship Id="rId1019" Type="http://schemas.openxmlformats.org/officeDocument/2006/relationships/ctrlProp" Target="../ctrlProps/ctrlProp1016.xml"/><Relationship Id="rId1170" Type="http://schemas.openxmlformats.org/officeDocument/2006/relationships/ctrlProp" Target="../ctrlProps/ctrlProp116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803" Type="http://schemas.openxmlformats.org/officeDocument/2006/relationships/ctrlProp" Target="../ctrlProps/ctrlProp800.xml"/><Relationship Id="rId845" Type="http://schemas.openxmlformats.org/officeDocument/2006/relationships/ctrlProp" Target="../ctrlProps/ctrlProp842.xml"/><Relationship Id="rId1030" Type="http://schemas.openxmlformats.org/officeDocument/2006/relationships/ctrlProp" Target="../ctrlProps/ctrlProp1027.xml"/><Relationship Id="rId1226" Type="http://schemas.openxmlformats.org/officeDocument/2006/relationships/ctrlProp" Target="../ctrlProps/ctrlProp1223.xml"/><Relationship Id="rId1268" Type="http://schemas.openxmlformats.org/officeDocument/2006/relationships/ctrlProp" Target="../ctrlProps/ctrlProp1265.xml"/><Relationship Id="rId3" Type="http://schemas.openxmlformats.org/officeDocument/2006/relationships/vmlDrawing" Target="../drawings/vmlDrawing4.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887" Type="http://schemas.openxmlformats.org/officeDocument/2006/relationships/ctrlProp" Target="../ctrlProps/ctrlProp884.xml"/><Relationship Id="rId1072" Type="http://schemas.openxmlformats.org/officeDocument/2006/relationships/ctrlProp" Target="../ctrlProps/ctrlProp1069.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789" Type="http://schemas.openxmlformats.org/officeDocument/2006/relationships/ctrlProp" Target="../ctrlProps/ctrlProp786.xml"/><Relationship Id="rId912" Type="http://schemas.openxmlformats.org/officeDocument/2006/relationships/ctrlProp" Target="../ctrlProps/ctrlProp909.xml"/><Relationship Id="rId954" Type="http://schemas.openxmlformats.org/officeDocument/2006/relationships/ctrlProp" Target="../ctrlProps/ctrlProp951.xml"/><Relationship Id="rId996" Type="http://schemas.openxmlformats.org/officeDocument/2006/relationships/ctrlProp" Target="../ctrlProps/ctrlProp993.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814" Type="http://schemas.openxmlformats.org/officeDocument/2006/relationships/ctrlProp" Target="../ctrlProps/ctrlProp811.xml"/><Relationship Id="rId856" Type="http://schemas.openxmlformats.org/officeDocument/2006/relationships/ctrlProp" Target="../ctrlProps/ctrlProp853.xml"/><Relationship Id="rId1181" Type="http://schemas.openxmlformats.org/officeDocument/2006/relationships/ctrlProp" Target="../ctrlProps/ctrlProp1178.xml"/><Relationship Id="rId1237" Type="http://schemas.openxmlformats.org/officeDocument/2006/relationships/ctrlProp" Target="../ctrlProps/ctrlProp1234.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898" Type="http://schemas.openxmlformats.org/officeDocument/2006/relationships/ctrlProp" Target="../ctrlProps/ctrlProp895.xml"/><Relationship Id="rId1041" Type="http://schemas.openxmlformats.org/officeDocument/2006/relationships/ctrlProp" Target="../ctrlProps/ctrlProp1038.xml"/><Relationship Id="rId1083" Type="http://schemas.openxmlformats.org/officeDocument/2006/relationships/ctrlProp" Target="../ctrlProps/ctrlProp1080.xml"/><Relationship Id="rId1139" Type="http://schemas.openxmlformats.org/officeDocument/2006/relationships/ctrlProp" Target="../ctrlProps/ctrlProp1136.xml"/><Relationship Id="rId1290" Type="http://schemas.openxmlformats.org/officeDocument/2006/relationships/ctrlProp" Target="../ctrlProps/ctrlProp1287.xml"/><Relationship Id="rId1304" Type="http://schemas.openxmlformats.org/officeDocument/2006/relationships/ctrlProp" Target="../ctrlProps/ctrlProp1301.xml"/><Relationship Id="rId1346" Type="http://schemas.openxmlformats.org/officeDocument/2006/relationships/ctrlProp" Target="../ctrlProps/ctrlProp1343.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923" Type="http://schemas.openxmlformats.org/officeDocument/2006/relationships/ctrlProp" Target="../ctrlProps/ctrlProp920.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825" Type="http://schemas.openxmlformats.org/officeDocument/2006/relationships/ctrlProp" Target="../ctrlProps/ctrlProp822.xml"/><Relationship Id="rId1192" Type="http://schemas.openxmlformats.org/officeDocument/2006/relationships/ctrlProp" Target="../ctrlProps/ctrlProp1189.xml"/><Relationship Id="rId1206" Type="http://schemas.openxmlformats.org/officeDocument/2006/relationships/ctrlProp" Target="../ctrlProps/ctrlProp1203.xml"/><Relationship Id="rId1248" Type="http://schemas.openxmlformats.org/officeDocument/2006/relationships/ctrlProp" Target="../ctrlProps/ctrlProp124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867" Type="http://schemas.openxmlformats.org/officeDocument/2006/relationships/ctrlProp" Target="../ctrlProps/ctrlProp864.xml"/><Relationship Id="rId1010" Type="http://schemas.openxmlformats.org/officeDocument/2006/relationships/ctrlProp" Target="../ctrlProps/ctrlProp1007.xml"/><Relationship Id="rId1052" Type="http://schemas.openxmlformats.org/officeDocument/2006/relationships/ctrlProp" Target="../ctrlProps/ctrlProp1049.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1368" Type="http://schemas.openxmlformats.org/officeDocument/2006/relationships/comments" Target="../comments4.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P57"/>
  <sheetViews>
    <sheetView tabSelected="1" workbookViewId="0">
      <selection activeCell="B4" sqref="B4"/>
    </sheetView>
  </sheetViews>
  <sheetFormatPr defaultRowHeight="13.5"/>
  <cols>
    <col min="1" max="5" width="3.125" style="138" customWidth="1"/>
    <col min="6" max="17" width="3.75" style="138" customWidth="1"/>
    <col min="18" max="18" width="3.875" style="138" customWidth="1"/>
    <col min="19" max="29" width="3.75" style="138" customWidth="1"/>
    <col min="30" max="30" width="9" style="138"/>
    <col min="31" max="31" width="9" style="138" customWidth="1"/>
    <col min="32" max="256" width="9" style="138"/>
    <col min="257" max="259" width="3.125" style="138" customWidth="1"/>
    <col min="260" max="261" width="3.375" style="138" customWidth="1"/>
    <col min="262" max="285" width="3.75" style="138" customWidth="1"/>
    <col min="286" max="286" width="9" style="138"/>
    <col min="287" max="287" width="9" style="138" customWidth="1"/>
    <col min="288" max="512" width="9" style="138"/>
    <col min="513" max="515" width="3.125" style="138" customWidth="1"/>
    <col min="516" max="517" width="3.375" style="138" customWidth="1"/>
    <col min="518" max="541" width="3.75" style="138" customWidth="1"/>
    <col min="542" max="542" width="9" style="138"/>
    <col min="543" max="543" width="9" style="138" customWidth="1"/>
    <col min="544" max="768" width="9" style="138"/>
    <col min="769" max="771" width="3.125" style="138" customWidth="1"/>
    <col min="772" max="773" width="3.375" style="138" customWidth="1"/>
    <col min="774" max="797" width="3.75" style="138" customWidth="1"/>
    <col min="798" max="798" width="9" style="138"/>
    <col min="799" max="799" width="9" style="138" customWidth="1"/>
    <col min="800" max="1024" width="9" style="138"/>
    <col min="1025" max="1027" width="3.125" style="138" customWidth="1"/>
    <col min="1028" max="1029" width="3.375" style="138" customWidth="1"/>
    <col min="1030" max="1053" width="3.75" style="138" customWidth="1"/>
    <col min="1054" max="1054" width="9" style="138"/>
    <col min="1055" max="1055" width="9" style="138" customWidth="1"/>
    <col min="1056" max="1280" width="9" style="138"/>
    <col min="1281" max="1283" width="3.125" style="138" customWidth="1"/>
    <col min="1284" max="1285" width="3.375" style="138" customWidth="1"/>
    <col min="1286" max="1309" width="3.75" style="138" customWidth="1"/>
    <col min="1310" max="1310" width="9" style="138"/>
    <col min="1311" max="1311" width="9" style="138" customWidth="1"/>
    <col min="1312" max="1536" width="9" style="138"/>
    <col min="1537" max="1539" width="3.125" style="138" customWidth="1"/>
    <col min="1540" max="1541" width="3.375" style="138" customWidth="1"/>
    <col min="1542" max="1565" width="3.75" style="138" customWidth="1"/>
    <col min="1566" max="1566" width="9" style="138"/>
    <col min="1567" max="1567" width="9" style="138" customWidth="1"/>
    <col min="1568" max="1792" width="9" style="138"/>
    <col min="1793" max="1795" width="3.125" style="138" customWidth="1"/>
    <col min="1796" max="1797" width="3.375" style="138" customWidth="1"/>
    <col min="1798" max="1821" width="3.75" style="138" customWidth="1"/>
    <col min="1822" max="1822" width="9" style="138"/>
    <col min="1823" max="1823" width="9" style="138" customWidth="1"/>
    <col min="1824" max="2048" width="9" style="138"/>
    <col min="2049" max="2051" width="3.125" style="138" customWidth="1"/>
    <col min="2052" max="2053" width="3.375" style="138" customWidth="1"/>
    <col min="2054" max="2077" width="3.75" style="138" customWidth="1"/>
    <col min="2078" max="2078" width="9" style="138"/>
    <col min="2079" max="2079" width="9" style="138" customWidth="1"/>
    <col min="2080" max="2304" width="9" style="138"/>
    <col min="2305" max="2307" width="3.125" style="138" customWidth="1"/>
    <col min="2308" max="2309" width="3.375" style="138" customWidth="1"/>
    <col min="2310" max="2333" width="3.75" style="138" customWidth="1"/>
    <col min="2334" max="2334" width="9" style="138"/>
    <col min="2335" max="2335" width="9" style="138" customWidth="1"/>
    <col min="2336" max="2560" width="9" style="138"/>
    <col min="2561" max="2563" width="3.125" style="138" customWidth="1"/>
    <col min="2564" max="2565" width="3.375" style="138" customWidth="1"/>
    <col min="2566" max="2589" width="3.75" style="138" customWidth="1"/>
    <col min="2590" max="2590" width="9" style="138"/>
    <col min="2591" max="2591" width="9" style="138" customWidth="1"/>
    <col min="2592" max="2816" width="9" style="138"/>
    <col min="2817" max="2819" width="3.125" style="138" customWidth="1"/>
    <col min="2820" max="2821" width="3.375" style="138" customWidth="1"/>
    <col min="2822" max="2845" width="3.75" style="138" customWidth="1"/>
    <col min="2846" max="2846" width="9" style="138"/>
    <col min="2847" max="2847" width="9" style="138" customWidth="1"/>
    <col min="2848" max="3072" width="9" style="138"/>
    <col min="3073" max="3075" width="3.125" style="138" customWidth="1"/>
    <col min="3076" max="3077" width="3.375" style="138" customWidth="1"/>
    <col min="3078" max="3101" width="3.75" style="138" customWidth="1"/>
    <col min="3102" max="3102" width="9" style="138"/>
    <col min="3103" max="3103" width="9" style="138" customWidth="1"/>
    <col min="3104" max="3328" width="9" style="138"/>
    <col min="3329" max="3331" width="3.125" style="138" customWidth="1"/>
    <col min="3332" max="3333" width="3.375" style="138" customWidth="1"/>
    <col min="3334" max="3357" width="3.75" style="138" customWidth="1"/>
    <col min="3358" max="3358" width="9" style="138"/>
    <col min="3359" max="3359" width="9" style="138" customWidth="1"/>
    <col min="3360" max="3584" width="9" style="138"/>
    <col min="3585" max="3587" width="3.125" style="138" customWidth="1"/>
    <col min="3588" max="3589" width="3.375" style="138" customWidth="1"/>
    <col min="3590" max="3613" width="3.75" style="138" customWidth="1"/>
    <col min="3614" max="3614" width="9" style="138"/>
    <col min="3615" max="3615" width="9" style="138" customWidth="1"/>
    <col min="3616" max="3840" width="9" style="138"/>
    <col min="3841" max="3843" width="3.125" style="138" customWidth="1"/>
    <col min="3844" max="3845" width="3.375" style="138" customWidth="1"/>
    <col min="3846" max="3869" width="3.75" style="138" customWidth="1"/>
    <col min="3870" max="3870" width="9" style="138"/>
    <col min="3871" max="3871" width="9" style="138" customWidth="1"/>
    <col min="3872" max="4096" width="9" style="138"/>
    <col min="4097" max="4099" width="3.125" style="138" customWidth="1"/>
    <col min="4100" max="4101" width="3.375" style="138" customWidth="1"/>
    <col min="4102" max="4125" width="3.75" style="138" customWidth="1"/>
    <col min="4126" max="4126" width="9" style="138"/>
    <col min="4127" max="4127" width="9" style="138" customWidth="1"/>
    <col min="4128" max="4352" width="9" style="138"/>
    <col min="4353" max="4355" width="3.125" style="138" customWidth="1"/>
    <col min="4356" max="4357" width="3.375" style="138" customWidth="1"/>
    <col min="4358" max="4381" width="3.75" style="138" customWidth="1"/>
    <col min="4382" max="4382" width="9" style="138"/>
    <col min="4383" max="4383" width="9" style="138" customWidth="1"/>
    <col min="4384" max="4608" width="9" style="138"/>
    <col min="4609" max="4611" width="3.125" style="138" customWidth="1"/>
    <col min="4612" max="4613" width="3.375" style="138" customWidth="1"/>
    <col min="4614" max="4637" width="3.75" style="138" customWidth="1"/>
    <col min="4638" max="4638" width="9" style="138"/>
    <col min="4639" max="4639" width="9" style="138" customWidth="1"/>
    <col min="4640" max="4864" width="9" style="138"/>
    <col min="4865" max="4867" width="3.125" style="138" customWidth="1"/>
    <col min="4868" max="4869" width="3.375" style="138" customWidth="1"/>
    <col min="4870" max="4893" width="3.75" style="138" customWidth="1"/>
    <col min="4894" max="4894" width="9" style="138"/>
    <col min="4895" max="4895" width="9" style="138" customWidth="1"/>
    <col min="4896" max="5120" width="9" style="138"/>
    <col min="5121" max="5123" width="3.125" style="138" customWidth="1"/>
    <col min="5124" max="5125" width="3.375" style="138" customWidth="1"/>
    <col min="5126" max="5149" width="3.75" style="138" customWidth="1"/>
    <col min="5150" max="5150" width="9" style="138"/>
    <col min="5151" max="5151" width="9" style="138" customWidth="1"/>
    <col min="5152" max="5376" width="9" style="138"/>
    <col min="5377" max="5379" width="3.125" style="138" customWidth="1"/>
    <col min="5380" max="5381" width="3.375" style="138" customWidth="1"/>
    <col min="5382" max="5405" width="3.75" style="138" customWidth="1"/>
    <col min="5406" max="5406" width="9" style="138"/>
    <col min="5407" max="5407" width="9" style="138" customWidth="1"/>
    <col min="5408" max="5632" width="9" style="138"/>
    <col min="5633" max="5635" width="3.125" style="138" customWidth="1"/>
    <col min="5636" max="5637" width="3.375" style="138" customWidth="1"/>
    <col min="5638" max="5661" width="3.75" style="138" customWidth="1"/>
    <col min="5662" max="5662" width="9" style="138"/>
    <col min="5663" max="5663" width="9" style="138" customWidth="1"/>
    <col min="5664" max="5888" width="9" style="138"/>
    <col min="5889" max="5891" width="3.125" style="138" customWidth="1"/>
    <col min="5892" max="5893" width="3.375" style="138" customWidth="1"/>
    <col min="5894" max="5917" width="3.75" style="138" customWidth="1"/>
    <col min="5918" max="5918" width="9" style="138"/>
    <col min="5919" max="5919" width="9" style="138" customWidth="1"/>
    <col min="5920" max="6144" width="9" style="138"/>
    <col min="6145" max="6147" width="3.125" style="138" customWidth="1"/>
    <col min="6148" max="6149" width="3.375" style="138" customWidth="1"/>
    <col min="6150" max="6173" width="3.75" style="138" customWidth="1"/>
    <col min="6174" max="6174" width="9" style="138"/>
    <col min="6175" max="6175" width="9" style="138" customWidth="1"/>
    <col min="6176" max="6400" width="9" style="138"/>
    <col min="6401" max="6403" width="3.125" style="138" customWidth="1"/>
    <col min="6404" max="6405" width="3.375" style="138" customWidth="1"/>
    <col min="6406" max="6429" width="3.75" style="138" customWidth="1"/>
    <col min="6430" max="6430" width="9" style="138"/>
    <col min="6431" max="6431" width="9" style="138" customWidth="1"/>
    <col min="6432" max="6656" width="9" style="138"/>
    <col min="6657" max="6659" width="3.125" style="138" customWidth="1"/>
    <col min="6660" max="6661" width="3.375" style="138" customWidth="1"/>
    <col min="6662" max="6685" width="3.75" style="138" customWidth="1"/>
    <col min="6686" max="6686" width="9" style="138"/>
    <col min="6687" max="6687" width="9" style="138" customWidth="1"/>
    <col min="6688" max="6912" width="9" style="138"/>
    <col min="6913" max="6915" width="3.125" style="138" customWidth="1"/>
    <col min="6916" max="6917" width="3.375" style="138" customWidth="1"/>
    <col min="6918" max="6941" width="3.75" style="138" customWidth="1"/>
    <col min="6942" max="6942" width="9" style="138"/>
    <col min="6943" max="6943" width="9" style="138" customWidth="1"/>
    <col min="6944" max="7168" width="9" style="138"/>
    <col min="7169" max="7171" width="3.125" style="138" customWidth="1"/>
    <col min="7172" max="7173" width="3.375" style="138" customWidth="1"/>
    <col min="7174" max="7197" width="3.75" style="138" customWidth="1"/>
    <col min="7198" max="7198" width="9" style="138"/>
    <col min="7199" max="7199" width="9" style="138" customWidth="1"/>
    <col min="7200" max="7424" width="9" style="138"/>
    <col min="7425" max="7427" width="3.125" style="138" customWidth="1"/>
    <col min="7428" max="7429" width="3.375" style="138" customWidth="1"/>
    <col min="7430" max="7453" width="3.75" style="138" customWidth="1"/>
    <col min="7454" max="7454" width="9" style="138"/>
    <col min="7455" max="7455" width="9" style="138" customWidth="1"/>
    <col min="7456" max="7680" width="9" style="138"/>
    <col min="7681" max="7683" width="3.125" style="138" customWidth="1"/>
    <col min="7684" max="7685" width="3.375" style="138" customWidth="1"/>
    <col min="7686" max="7709" width="3.75" style="138" customWidth="1"/>
    <col min="7710" max="7710" width="9" style="138"/>
    <col min="7711" max="7711" width="9" style="138" customWidth="1"/>
    <col min="7712" max="7936" width="9" style="138"/>
    <col min="7937" max="7939" width="3.125" style="138" customWidth="1"/>
    <col min="7940" max="7941" width="3.375" style="138" customWidth="1"/>
    <col min="7942" max="7965" width="3.75" style="138" customWidth="1"/>
    <col min="7966" max="7966" width="9" style="138"/>
    <col min="7967" max="7967" width="9" style="138" customWidth="1"/>
    <col min="7968" max="8192" width="9" style="138"/>
    <col min="8193" max="8195" width="3.125" style="138" customWidth="1"/>
    <col min="8196" max="8197" width="3.375" style="138" customWidth="1"/>
    <col min="8198" max="8221" width="3.75" style="138" customWidth="1"/>
    <col min="8222" max="8222" width="9" style="138"/>
    <col min="8223" max="8223" width="9" style="138" customWidth="1"/>
    <col min="8224" max="8448" width="9" style="138"/>
    <col min="8449" max="8451" width="3.125" style="138" customWidth="1"/>
    <col min="8452" max="8453" width="3.375" style="138" customWidth="1"/>
    <col min="8454" max="8477" width="3.75" style="138" customWidth="1"/>
    <col min="8478" max="8478" width="9" style="138"/>
    <col min="8479" max="8479" width="9" style="138" customWidth="1"/>
    <col min="8480" max="8704" width="9" style="138"/>
    <col min="8705" max="8707" width="3.125" style="138" customWidth="1"/>
    <col min="8708" max="8709" width="3.375" style="138" customWidth="1"/>
    <col min="8710" max="8733" width="3.75" style="138" customWidth="1"/>
    <col min="8734" max="8734" width="9" style="138"/>
    <col min="8735" max="8735" width="9" style="138" customWidth="1"/>
    <col min="8736" max="8960" width="9" style="138"/>
    <col min="8961" max="8963" width="3.125" style="138" customWidth="1"/>
    <col min="8964" max="8965" width="3.375" style="138" customWidth="1"/>
    <col min="8966" max="8989" width="3.75" style="138" customWidth="1"/>
    <col min="8990" max="8990" width="9" style="138"/>
    <col min="8991" max="8991" width="9" style="138" customWidth="1"/>
    <col min="8992" max="9216" width="9" style="138"/>
    <col min="9217" max="9219" width="3.125" style="138" customWidth="1"/>
    <col min="9220" max="9221" width="3.375" style="138" customWidth="1"/>
    <col min="9222" max="9245" width="3.75" style="138" customWidth="1"/>
    <col min="9246" max="9246" width="9" style="138"/>
    <col min="9247" max="9247" width="9" style="138" customWidth="1"/>
    <col min="9248" max="9472" width="9" style="138"/>
    <col min="9473" max="9475" width="3.125" style="138" customWidth="1"/>
    <col min="9476" max="9477" width="3.375" style="138" customWidth="1"/>
    <col min="9478" max="9501" width="3.75" style="138" customWidth="1"/>
    <col min="9502" max="9502" width="9" style="138"/>
    <col min="9503" max="9503" width="9" style="138" customWidth="1"/>
    <col min="9504" max="9728" width="9" style="138"/>
    <col min="9729" max="9731" width="3.125" style="138" customWidth="1"/>
    <col min="9732" max="9733" width="3.375" style="138" customWidth="1"/>
    <col min="9734" max="9757" width="3.75" style="138" customWidth="1"/>
    <col min="9758" max="9758" width="9" style="138"/>
    <col min="9759" max="9759" width="9" style="138" customWidth="1"/>
    <col min="9760" max="9984" width="9" style="138"/>
    <col min="9985" max="9987" width="3.125" style="138" customWidth="1"/>
    <col min="9988" max="9989" width="3.375" style="138" customWidth="1"/>
    <col min="9990" max="10013" width="3.75" style="138" customWidth="1"/>
    <col min="10014" max="10014" width="9" style="138"/>
    <col min="10015" max="10015" width="9" style="138" customWidth="1"/>
    <col min="10016" max="10240" width="9" style="138"/>
    <col min="10241" max="10243" width="3.125" style="138" customWidth="1"/>
    <col min="10244" max="10245" width="3.375" style="138" customWidth="1"/>
    <col min="10246" max="10269" width="3.75" style="138" customWidth="1"/>
    <col min="10270" max="10270" width="9" style="138"/>
    <col min="10271" max="10271" width="9" style="138" customWidth="1"/>
    <col min="10272" max="10496" width="9" style="138"/>
    <col min="10497" max="10499" width="3.125" style="138" customWidth="1"/>
    <col min="10500" max="10501" width="3.375" style="138" customWidth="1"/>
    <col min="10502" max="10525" width="3.75" style="138" customWidth="1"/>
    <col min="10526" max="10526" width="9" style="138"/>
    <col min="10527" max="10527" width="9" style="138" customWidth="1"/>
    <col min="10528" max="10752" width="9" style="138"/>
    <col min="10753" max="10755" width="3.125" style="138" customWidth="1"/>
    <col min="10756" max="10757" width="3.375" style="138" customWidth="1"/>
    <col min="10758" max="10781" width="3.75" style="138" customWidth="1"/>
    <col min="10782" max="10782" width="9" style="138"/>
    <col min="10783" max="10783" width="9" style="138" customWidth="1"/>
    <col min="10784" max="11008" width="9" style="138"/>
    <col min="11009" max="11011" width="3.125" style="138" customWidth="1"/>
    <col min="11012" max="11013" width="3.375" style="138" customWidth="1"/>
    <col min="11014" max="11037" width="3.75" style="138" customWidth="1"/>
    <col min="11038" max="11038" width="9" style="138"/>
    <col min="11039" max="11039" width="9" style="138" customWidth="1"/>
    <col min="11040" max="11264" width="9" style="138"/>
    <col min="11265" max="11267" width="3.125" style="138" customWidth="1"/>
    <col min="11268" max="11269" width="3.375" style="138" customWidth="1"/>
    <col min="11270" max="11293" width="3.75" style="138" customWidth="1"/>
    <col min="11294" max="11294" width="9" style="138"/>
    <col min="11295" max="11295" width="9" style="138" customWidth="1"/>
    <col min="11296" max="11520" width="9" style="138"/>
    <col min="11521" max="11523" width="3.125" style="138" customWidth="1"/>
    <col min="11524" max="11525" width="3.375" style="138" customWidth="1"/>
    <col min="11526" max="11549" width="3.75" style="138" customWidth="1"/>
    <col min="11550" max="11550" width="9" style="138"/>
    <col min="11551" max="11551" width="9" style="138" customWidth="1"/>
    <col min="11552" max="11776" width="9" style="138"/>
    <col min="11777" max="11779" width="3.125" style="138" customWidth="1"/>
    <col min="11780" max="11781" width="3.375" style="138" customWidth="1"/>
    <col min="11782" max="11805" width="3.75" style="138" customWidth="1"/>
    <col min="11806" max="11806" width="9" style="138"/>
    <col min="11807" max="11807" width="9" style="138" customWidth="1"/>
    <col min="11808" max="12032" width="9" style="138"/>
    <col min="12033" max="12035" width="3.125" style="138" customWidth="1"/>
    <col min="12036" max="12037" width="3.375" style="138" customWidth="1"/>
    <col min="12038" max="12061" width="3.75" style="138" customWidth="1"/>
    <col min="12062" max="12062" width="9" style="138"/>
    <col min="12063" max="12063" width="9" style="138" customWidth="1"/>
    <col min="12064" max="12288" width="9" style="138"/>
    <col min="12289" max="12291" width="3.125" style="138" customWidth="1"/>
    <col min="12292" max="12293" width="3.375" style="138" customWidth="1"/>
    <col min="12294" max="12317" width="3.75" style="138" customWidth="1"/>
    <col min="12318" max="12318" width="9" style="138"/>
    <col min="12319" max="12319" width="9" style="138" customWidth="1"/>
    <col min="12320" max="12544" width="9" style="138"/>
    <col min="12545" max="12547" width="3.125" style="138" customWidth="1"/>
    <col min="12548" max="12549" width="3.375" style="138" customWidth="1"/>
    <col min="12550" max="12573" width="3.75" style="138" customWidth="1"/>
    <col min="12574" max="12574" width="9" style="138"/>
    <col min="12575" max="12575" width="9" style="138" customWidth="1"/>
    <col min="12576" max="12800" width="9" style="138"/>
    <col min="12801" max="12803" width="3.125" style="138" customWidth="1"/>
    <col min="12804" max="12805" width="3.375" style="138" customWidth="1"/>
    <col min="12806" max="12829" width="3.75" style="138" customWidth="1"/>
    <col min="12830" max="12830" width="9" style="138"/>
    <col min="12831" max="12831" width="9" style="138" customWidth="1"/>
    <col min="12832" max="13056" width="9" style="138"/>
    <col min="13057" max="13059" width="3.125" style="138" customWidth="1"/>
    <col min="13060" max="13061" width="3.375" style="138" customWidth="1"/>
    <col min="13062" max="13085" width="3.75" style="138" customWidth="1"/>
    <col min="13086" max="13086" width="9" style="138"/>
    <col min="13087" max="13087" width="9" style="138" customWidth="1"/>
    <col min="13088" max="13312" width="9" style="138"/>
    <col min="13313" max="13315" width="3.125" style="138" customWidth="1"/>
    <col min="13316" max="13317" width="3.375" style="138" customWidth="1"/>
    <col min="13318" max="13341" width="3.75" style="138" customWidth="1"/>
    <col min="13342" max="13342" width="9" style="138"/>
    <col min="13343" max="13343" width="9" style="138" customWidth="1"/>
    <col min="13344" max="13568" width="9" style="138"/>
    <col min="13569" max="13571" width="3.125" style="138" customWidth="1"/>
    <col min="13572" max="13573" width="3.375" style="138" customWidth="1"/>
    <col min="13574" max="13597" width="3.75" style="138" customWidth="1"/>
    <col min="13598" max="13598" width="9" style="138"/>
    <col min="13599" max="13599" width="9" style="138" customWidth="1"/>
    <col min="13600" max="13824" width="9" style="138"/>
    <col min="13825" max="13827" width="3.125" style="138" customWidth="1"/>
    <col min="13828" max="13829" width="3.375" style="138" customWidth="1"/>
    <col min="13830" max="13853" width="3.75" style="138" customWidth="1"/>
    <col min="13854" max="13854" width="9" style="138"/>
    <col min="13855" max="13855" width="9" style="138" customWidth="1"/>
    <col min="13856" max="14080" width="9" style="138"/>
    <col min="14081" max="14083" width="3.125" style="138" customWidth="1"/>
    <col min="14084" max="14085" width="3.375" style="138" customWidth="1"/>
    <col min="14086" max="14109" width="3.75" style="138" customWidth="1"/>
    <col min="14110" max="14110" width="9" style="138"/>
    <col min="14111" max="14111" width="9" style="138" customWidth="1"/>
    <col min="14112" max="14336" width="9" style="138"/>
    <col min="14337" max="14339" width="3.125" style="138" customWidth="1"/>
    <col min="14340" max="14341" width="3.375" style="138" customWidth="1"/>
    <col min="14342" max="14365" width="3.75" style="138" customWidth="1"/>
    <col min="14366" max="14366" width="9" style="138"/>
    <col min="14367" max="14367" width="9" style="138" customWidth="1"/>
    <col min="14368" max="14592" width="9" style="138"/>
    <col min="14593" max="14595" width="3.125" style="138" customWidth="1"/>
    <col min="14596" max="14597" width="3.375" style="138" customWidth="1"/>
    <col min="14598" max="14621" width="3.75" style="138" customWidth="1"/>
    <col min="14622" max="14622" width="9" style="138"/>
    <col min="14623" max="14623" width="9" style="138" customWidth="1"/>
    <col min="14624" max="14848" width="9" style="138"/>
    <col min="14849" max="14851" width="3.125" style="138" customWidth="1"/>
    <col min="14852" max="14853" width="3.375" style="138" customWidth="1"/>
    <col min="14854" max="14877" width="3.75" style="138" customWidth="1"/>
    <col min="14878" max="14878" width="9" style="138"/>
    <col min="14879" max="14879" width="9" style="138" customWidth="1"/>
    <col min="14880" max="15104" width="9" style="138"/>
    <col min="15105" max="15107" width="3.125" style="138" customWidth="1"/>
    <col min="15108" max="15109" width="3.375" style="138" customWidth="1"/>
    <col min="15110" max="15133" width="3.75" style="138" customWidth="1"/>
    <col min="15134" max="15134" width="9" style="138"/>
    <col min="15135" max="15135" width="9" style="138" customWidth="1"/>
    <col min="15136" max="15360" width="9" style="138"/>
    <col min="15361" max="15363" width="3.125" style="138" customWidth="1"/>
    <col min="15364" max="15365" width="3.375" style="138" customWidth="1"/>
    <col min="15366" max="15389" width="3.75" style="138" customWidth="1"/>
    <col min="15390" max="15390" width="9" style="138"/>
    <col min="15391" max="15391" width="9" style="138" customWidth="1"/>
    <col min="15392" max="15616" width="9" style="138"/>
    <col min="15617" max="15619" width="3.125" style="138" customWidth="1"/>
    <col min="15620" max="15621" width="3.375" style="138" customWidth="1"/>
    <col min="15622" max="15645" width="3.75" style="138" customWidth="1"/>
    <col min="15646" max="15646" width="9" style="138"/>
    <col min="15647" max="15647" width="9" style="138" customWidth="1"/>
    <col min="15648" max="15872" width="9" style="138"/>
    <col min="15873" max="15875" width="3.125" style="138" customWidth="1"/>
    <col min="15876" max="15877" width="3.375" style="138" customWidth="1"/>
    <col min="15878" max="15901" width="3.75" style="138" customWidth="1"/>
    <col min="15902" max="15902" width="9" style="138"/>
    <col min="15903" max="15903" width="9" style="138" customWidth="1"/>
    <col min="15904" max="16128" width="9" style="138"/>
    <col min="16129" max="16131" width="3.125" style="138" customWidth="1"/>
    <col min="16132" max="16133" width="3.375" style="138" customWidth="1"/>
    <col min="16134" max="16157" width="3.75" style="138" customWidth="1"/>
    <col min="16158" max="16158" width="9" style="138"/>
    <col min="16159" max="16159" width="9" style="138" customWidth="1"/>
    <col min="16160" max="16384" width="9" style="138"/>
  </cols>
  <sheetData>
    <row r="1" spans="1:42" ht="24.75" customHeight="1" thickBot="1">
      <c r="A1" s="638" t="str">
        <f>IF(V7="","",IF(ISERROR(VLOOKUP($V$7,リスト②!$U$2:$V$84,2,0))=TRUE,"科",(VLOOKUP($V$7,リスト②!$U$2:$V$84,2,0))))</f>
        <v/>
      </c>
      <c r="B1" s="639"/>
      <c r="C1" s="639"/>
      <c r="D1" s="641" t="str">
        <f>IF(A1="科","科研費","")</f>
        <v/>
      </c>
      <c r="E1" s="641"/>
      <c r="F1" s="641"/>
      <c r="G1" s="136"/>
      <c r="H1" s="137"/>
      <c r="I1" s="137"/>
      <c r="J1" s="642" t="s">
        <v>146</v>
      </c>
      <c r="K1" s="642"/>
      <c r="L1" s="642"/>
      <c r="M1" s="642"/>
      <c r="N1" s="642"/>
      <c r="O1" s="642"/>
      <c r="P1" s="642"/>
      <c r="Q1" s="642"/>
      <c r="R1" s="642"/>
      <c r="S1" s="642"/>
      <c r="T1" s="137"/>
      <c r="U1" s="137"/>
      <c r="V1" s="137"/>
      <c r="W1" s="137"/>
      <c r="X1" s="137"/>
      <c r="Y1" s="643" t="s">
        <v>147</v>
      </c>
      <c r="Z1" s="644"/>
      <c r="AA1" s="645" t="s">
        <v>1946</v>
      </c>
      <c r="AB1" s="646"/>
      <c r="AC1" s="647"/>
    </row>
    <row r="2" spans="1:42" ht="24.75" customHeight="1" thickBot="1">
      <c r="A2" s="640"/>
      <c r="B2" s="640"/>
      <c r="C2" s="640"/>
      <c r="D2" s="137"/>
      <c r="E2" s="137"/>
      <c r="F2" s="137"/>
      <c r="G2" s="139" t="s">
        <v>148</v>
      </c>
      <c r="H2" s="137"/>
      <c r="I2" s="137"/>
      <c r="J2" s="137"/>
      <c r="K2" s="137"/>
      <c r="L2" s="137"/>
      <c r="M2" s="137"/>
      <c r="N2" s="137"/>
      <c r="O2" s="137"/>
      <c r="P2" s="137"/>
      <c r="Q2" s="137"/>
      <c r="R2" s="137"/>
      <c r="S2" s="137"/>
      <c r="T2" s="137"/>
      <c r="U2" s="137"/>
      <c r="V2" s="137"/>
      <c r="W2" s="137"/>
      <c r="X2" s="137"/>
      <c r="Y2" s="140"/>
      <c r="Z2" s="140"/>
      <c r="AA2" s="140"/>
      <c r="AB2" s="140"/>
      <c r="AC2" s="140"/>
    </row>
    <row r="3" spans="1:42" ht="21" customHeight="1" thickBot="1">
      <c r="A3" s="648" t="s">
        <v>149</v>
      </c>
      <c r="B3" s="649"/>
      <c r="C3" s="649"/>
      <c r="D3" s="649"/>
      <c r="E3" s="650" t="s">
        <v>1815</v>
      </c>
      <c r="F3" s="651"/>
      <c r="G3" s="651"/>
      <c r="H3" s="651"/>
      <c r="I3" s="651"/>
      <c r="J3" s="652"/>
      <c r="K3" s="141"/>
      <c r="L3" s="141"/>
      <c r="M3" s="141"/>
      <c r="N3" s="141"/>
      <c r="O3" s="653" t="s">
        <v>150</v>
      </c>
      <c r="P3" s="654"/>
      <c r="Q3" s="654"/>
      <c r="R3" s="657"/>
      <c r="S3" s="658"/>
      <c r="T3" s="658"/>
      <c r="U3" s="658"/>
      <c r="V3" s="658"/>
      <c r="W3" s="658"/>
      <c r="X3" s="658"/>
      <c r="Y3" s="658"/>
      <c r="Z3" s="658"/>
      <c r="AA3" s="658"/>
      <c r="AB3" s="658"/>
      <c r="AC3" s="661"/>
    </row>
    <row r="4" spans="1:42" s="147" customFormat="1" ht="17.25" customHeight="1" thickBot="1">
      <c r="A4" s="142"/>
      <c r="B4" s="142"/>
      <c r="C4" s="142"/>
      <c r="D4" s="142"/>
      <c r="E4" s="142"/>
      <c r="F4" s="142"/>
      <c r="G4" s="143"/>
      <c r="H4" s="142"/>
      <c r="I4" s="142"/>
      <c r="J4" s="144"/>
      <c r="K4" s="144"/>
      <c r="L4" s="145"/>
      <c r="M4" s="145"/>
      <c r="N4" s="145"/>
      <c r="O4" s="655"/>
      <c r="P4" s="656"/>
      <c r="Q4" s="656"/>
      <c r="R4" s="659"/>
      <c r="S4" s="660"/>
      <c r="T4" s="660"/>
      <c r="U4" s="660"/>
      <c r="V4" s="660"/>
      <c r="W4" s="660"/>
      <c r="X4" s="660"/>
      <c r="Y4" s="660"/>
      <c r="Z4" s="660"/>
      <c r="AA4" s="660"/>
      <c r="AB4" s="660"/>
      <c r="AC4" s="662"/>
      <c r="AD4" s="146"/>
    </row>
    <row r="5" spans="1:42" ht="14.25" customHeight="1" thickBot="1">
      <c r="A5" s="663" t="s">
        <v>151</v>
      </c>
      <c r="B5" s="663"/>
      <c r="C5" s="663"/>
      <c r="D5" s="663"/>
      <c r="E5" s="664" t="s">
        <v>152</v>
      </c>
      <c r="F5" s="664"/>
      <c r="G5" s="664"/>
      <c r="H5" s="664"/>
      <c r="I5" s="664"/>
      <c r="J5" s="664"/>
      <c r="K5" s="664"/>
      <c r="L5" s="664"/>
      <c r="M5" s="664"/>
      <c r="N5" s="664"/>
      <c r="O5" s="664"/>
      <c r="P5" s="664"/>
      <c r="Q5" s="664"/>
      <c r="R5" s="664"/>
      <c r="S5" s="664"/>
      <c r="T5" s="664"/>
      <c r="U5" s="664"/>
      <c r="V5" s="664"/>
      <c r="W5" s="664"/>
      <c r="X5" s="665"/>
      <c r="Y5" s="665"/>
      <c r="Z5" s="665"/>
      <c r="AA5" s="665"/>
      <c r="AB5" s="665"/>
      <c r="AC5" s="665"/>
      <c r="AD5" s="148"/>
      <c r="AE5" s="149"/>
      <c r="AF5" s="149"/>
      <c r="AG5" s="149"/>
      <c r="AH5" s="149"/>
      <c r="AI5" s="149"/>
      <c r="AJ5" s="149"/>
      <c r="AK5" s="149"/>
      <c r="AL5" s="149"/>
      <c r="AM5" s="149"/>
      <c r="AN5" s="150"/>
      <c r="AP5" s="150"/>
    </row>
    <row r="6" spans="1:42" ht="14.25" customHeight="1" thickTop="1">
      <c r="A6" s="700" t="s">
        <v>153</v>
      </c>
      <c r="B6" s="701"/>
      <c r="C6" s="701"/>
      <c r="D6" s="701"/>
      <c r="E6" s="701"/>
      <c r="F6" s="701"/>
      <c r="G6" s="701"/>
      <c r="H6" s="701"/>
      <c r="I6" s="701"/>
      <c r="J6" s="702"/>
      <c r="K6" s="703" t="s">
        <v>154</v>
      </c>
      <c r="L6" s="703"/>
      <c r="M6" s="703"/>
      <c r="N6" s="703"/>
      <c r="O6" s="703"/>
      <c r="P6" s="703"/>
      <c r="Q6" s="703"/>
      <c r="R6" s="703"/>
      <c r="S6" s="703"/>
      <c r="T6" s="703"/>
      <c r="U6" s="704"/>
      <c r="V6" s="654" t="s">
        <v>155</v>
      </c>
      <c r="W6" s="654"/>
      <c r="X6" s="654"/>
      <c r="Y6" s="654"/>
      <c r="Z6" s="654"/>
      <c r="AA6" s="654"/>
      <c r="AB6" s="654"/>
      <c r="AC6" s="705"/>
    </row>
    <row r="7" spans="1:42" ht="24" customHeight="1">
      <c r="A7" s="706"/>
      <c r="B7" s="707"/>
      <c r="C7" s="707"/>
      <c r="D7" s="707"/>
      <c r="E7" s="707"/>
      <c r="F7" s="707"/>
      <c r="G7" s="707"/>
      <c r="H7" s="707"/>
      <c r="I7" s="707"/>
      <c r="J7" s="708"/>
      <c r="K7" s="712" t="str">
        <f>IF(A7="","",(IF(EXACT(A7,VLOOKUP($A$7,予算詳細コード!$A$2:$O$1714,1,0)),VLOOKUP($A$7,予算詳細コード!$A$2:$O$1714,4,0)&amp;"","")))</f>
        <v/>
      </c>
      <c r="L7" s="712"/>
      <c r="M7" s="712"/>
      <c r="N7" s="712"/>
      <c r="O7" s="712"/>
      <c r="P7" s="712"/>
      <c r="Q7" s="712"/>
      <c r="R7" s="712"/>
      <c r="S7" s="712"/>
      <c r="T7" s="712"/>
      <c r="U7" s="713"/>
      <c r="V7" s="714" t="str">
        <f>IF(A7="","",(IF(EXACT(A7,VLOOKUP($A$7,予算詳細コード!$A$2:$O$1714,1,0)),VLOOKUP($A$7,予算詳細コード!$A$2:$O$1714,3,0)&amp;"","")))</f>
        <v/>
      </c>
      <c r="W7" s="714"/>
      <c r="X7" s="714"/>
      <c r="Y7" s="714"/>
      <c r="Z7" s="714"/>
      <c r="AA7" s="714"/>
      <c r="AB7" s="714"/>
      <c r="AC7" s="715"/>
    </row>
    <row r="8" spans="1:42" ht="16.5" customHeight="1" thickBot="1">
      <c r="A8" s="709"/>
      <c r="B8" s="710"/>
      <c r="C8" s="710"/>
      <c r="D8" s="710"/>
      <c r="E8" s="710"/>
      <c r="F8" s="710"/>
      <c r="G8" s="710"/>
      <c r="H8" s="710"/>
      <c r="I8" s="710"/>
      <c r="J8" s="711"/>
      <c r="K8" s="716" t="str">
        <f>IF(A7="","",(IF(EXACT(A7,VLOOKUP($A$7,予算詳細コード!$A$2:$O$1714,1,0)),VLOOKUP($A$7,予算詳細コード!$A$2:$O$1714,12,0)&amp;"","")))</f>
        <v/>
      </c>
      <c r="L8" s="716"/>
      <c r="M8" s="716"/>
      <c r="N8" s="716"/>
      <c r="O8" s="716"/>
      <c r="P8" s="716"/>
      <c r="Q8" s="716"/>
      <c r="R8" s="716"/>
      <c r="S8" s="716"/>
      <c r="T8" s="716"/>
      <c r="U8" s="717"/>
      <c r="V8" s="714"/>
      <c r="W8" s="714"/>
      <c r="X8" s="714"/>
      <c r="Y8" s="714"/>
      <c r="Z8" s="714"/>
      <c r="AA8" s="714"/>
      <c r="AB8" s="714"/>
      <c r="AC8" s="715"/>
    </row>
    <row r="9" spans="1:42" ht="15" customHeight="1" thickTop="1">
      <c r="A9" s="683" t="s">
        <v>156</v>
      </c>
      <c r="B9" s="684"/>
      <c r="C9" s="684"/>
      <c r="D9" s="684"/>
      <c r="E9" s="684"/>
      <c r="F9" s="684"/>
      <c r="G9" s="684"/>
      <c r="H9" s="684"/>
      <c r="I9" s="684" t="s">
        <v>157</v>
      </c>
      <c r="J9" s="684"/>
      <c r="K9" s="685"/>
      <c r="L9" s="685"/>
      <c r="M9" s="685"/>
      <c r="N9" s="685"/>
      <c r="O9" s="685"/>
      <c r="P9" s="685"/>
      <c r="Q9" s="685"/>
      <c r="R9" s="685"/>
      <c r="S9" s="607" t="s">
        <v>158</v>
      </c>
      <c r="T9" s="608"/>
      <c r="U9" s="608"/>
      <c r="V9" s="608"/>
      <c r="W9" s="608"/>
      <c r="X9" s="608"/>
      <c r="Y9" s="608"/>
      <c r="Z9" s="608"/>
      <c r="AA9" s="608"/>
      <c r="AB9" s="608"/>
      <c r="AC9" s="686"/>
      <c r="AD9" s="151"/>
    </row>
    <row r="10" spans="1:42" ht="12.75" customHeight="1">
      <c r="A10" s="687" t="str">
        <f>IF(A7="","",(IF(EXACT(A7,VLOOKUP($A$7,予算詳細コード!$A$2:$O$1714,1,0)),VLOOKUP($A$7,予算詳細コード!$A$2:$O$1714,13,0)&amp;"","")))</f>
        <v/>
      </c>
      <c r="B10" s="688"/>
      <c r="C10" s="688"/>
      <c r="D10" s="688"/>
      <c r="E10" s="688"/>
      <c r="F10" s="688"/>
      <c r="G10" s="688"/>
      <c r="H10" s="689"/>
      <c r="I10" s="693" t="str">
        <f>IF(A7="","",(IF(EXACT(A7,VLOOKUP($A$7,予算詳細コード!$A$2:$O$1714,1,0)),VLOOKUP($A$7,予算詳細コード!$A$2:$O$1714,14,0)&amp;"","")))</f>
        <v/>
      </c>
      <c r="J10" s="693"/>
      <c r="K10" s="693"/>
      <c r="L10" s="693"/>
      <c r="M10" s="693"/>
      <c r="N10" s="693"/>
      <c r="O10" s="693"/>
      <c r="P10" s="693"/>
      <c r="Q10" s="693"/>
      <c r="R10" s="693"/>
      <c r="S10" s="695"/>
      <c r="T10" s="696"/>
      <c r="U10" s="696"/>
      <c r="V10" s="696"/>
      <c r="W10" s="696"/>
      <c r="X10" s="696"/>
      <c r="Y10" s="696"/>
      <c r="Z10" s="696"/>
      <c r="AA10" s="696"/>
      <c r="AB10" s="696"/>
      <c r="AC10" s="697"/>
    </row>
    <row r="11" spans="1:42" ht="12.75" customHeight="1" thickBot="1">
      <c r="A11" s="690"/>
      <c r="B11" s="691"/>
      <c r="C11" s="691"/>
      <c r="D11" s="691"/>
      <c r="E11" s="691"/>
      <c r="F11" s="691"/>
      <c r="G11" s="691"/>
      <c r="H11" s="692"/>
      <c r="I11" s="694"/>
      <c r="J11" s="694"/>
      <c r="K11" s="694"/>
      <c r="L11" s="694"/>
      <c r="M11" s="694"/>
      <c r="N11" s="694"/>
      <c r="O11" s="694"/>
      <c r="P11" s="694"/>
      <c r="Q11" s="694"/>
      <c r="R11" s="694"/>
      <c r="S11" s="698"/>
      <c r="T11" s="698"/>
      <c r="U11" s="698"/>
      <c r="V11" s="698"/>
      <c r="W11" s="698"/>
      <c r="X11" s="698"/>
      <c r="Y11" s="698"/>
      <c r="Z11" s="698"/>
      <c r="AA11" s="698"/>
      <c r="AB11" s="698"/>
      <c r="AC11" s="699"/>
      <c r="AE11" s="152"/>
    </row>
    <row r="12" spans="1:42" ht="32.25" customHeight="1" thickBot="1">
      <c r="A12" s="718" t="s">
        <v>1820</v>
      </c>
      <c r="B12" s="719"/>
      <c r="C12" s="719"/>
      <c r="D12" s="719"/>
      <c r="E12" s="719"/>
      <c r="F12" s="719"/>
      <c r="G12" s="719"/>
      <c r="H12" s="720"/>
      <c r="I12" s="721"/>
      <c r="J12" s="722"/>
      <c r="K12" s="722"/>
      <c r="L12" s="722"/>
      <c r="M12" s="722"/>
      <c r="N12" s="722"/>
      <c r="O12" s="722"/>
      <c r="P12" s="722"/>
      <c r="Q12" s="722"/>
      <c r="R12" s="722"/>
      <c r="S12" s="722"/>
      <c r="T12" s="722"/>
      <c r="U12" s="722"/>
      <c r="V12" s="722"/>
      <c r="W12" s="722"/>
      <c r="X12" s="722"/>
      <c r="Y12" s="722"/>
      <c r="Z12" s="722"/>
      <c r="AA12" s="722"/>
      <c r="AB12" s="722"/>
      <c r="AC12" s="723"/>
    </row>
    <row r="13" spans="1:42" s="147" customFormat="1" ht="17.25" customHeight="1" thickBot="1">
      <c r="A13" s="663" t="s">
        <v>159</v>
      </c>
      <c r="B13" s="663"/>
      <c r="C13" s="663"/>
      <c r="D13" s="663"/>
      <c r="E13" s="153"/>
      <c r="F13" s="153"/>
      <c r="G13" s="153"/>
      <c r="I13" s="145"/>
      <c r="J13" s="139" t="s">
        <v>148</v>
      </c>
      <c r="K13" s="154"/>
      <c r="L13" s="154"/>
      <c r="M13" s="154"/>
      <c r="N13" s="154"/>
      <c r="O13" s="154"/>
      <c r="P13" s="154"/>
      <c r="Q13" s="154"/>
      <c r="R13" s="154"/>
      <c r="S13" s="154"/>
      <c r="T13" s="154"/>
      <c r="U13" s="154"/>
      <c r="V13" s="154"/>
      <c r="W13" s="154"/>
      <c r="X13" s="154"/>
      <c r="Y13" s="154"/>
      <c r="Z13" s="154"/>
      <c r="AA13" s="154"/>
      <c r="AB13" s="154"/>
      <c r="AC13" s="145"/>
      <c r="AD13" s="151"/>
      <c r="AE13" s="142"/>
      <c r="AI13" s="142"/>
      <c r="AJ13" s="142"/>
      <c r="AK13" s="142"/>
      <c r="AL13" s="142"/>
      <c r="AM13" s="142"/>
      <c r="AN13" s="155"/>
      <c r="AP13" s="155"/>
    </row>
    <row r="14" spans="1:42" s="158" customFormat="1" ht="12.75" customHeight="1">
      <c r="A14" s="666" t="s">
        <v>160</v>
      </c>
      <c r="B14" s="667"/>
      <c r="C14" s="667"/>
      <c r="D14" s="667"/>
      <c r="E14" s="668"/>
      <c r="F14" s="672" t="s">
        <v>161</v>
      </c>
      <c r="G14" s="673"/>
      <c r="H14" s="673"/>
      <c r="I14" s="673"/>
      <c r="J14" s="673"/>
      <c r="K14" s="673"/>
      <c r="L14" s="673"/>
      <c r="M14" s="673"/>
      <c r="N14" s="673"/>
      <c r="O14" s="673"/>
      <c r="P14" s="674"/>
      <c r="Q14" s="679" t="s">
        <v>162</v>
      </c>
      <c r="R14" s="667"/>
      <c r="S14" s="667"/>
      <c r="T14" s="667"/>
      <c r="U14" s="668"/>
      <c r="V14" s="681"/>
      <c r="W14" s="681"/>
      <c r="X14" s="681" t="s">
        <v>163</v>
      </c>
      <c r="Y14" s="681"/>
      <c r="Z14" s="681"/>
      <c r="AA14" s="681"/>
      <c r="AB14" s="681" t="s">
        <v>140</v>
      </c>
      <c r="AC14" s="732"/>
      <c r="AD14" s="151"/>
      <c r="AE14" s="156"/>
      <c r="AF14" s="157"/>
    </row>
    <row r="15" spans="1:42" s="158" customFormat="1" ht="12.75" customHeight="1" thickBot="1">
      <c r="A15" s="669"/>
      <c r="B15" s="670"/>
      <c r="C15" s="670"/>
      <c r="D15" s="670"/>
      <c r="E15" s="671"/>
      <c r="F15" s="675"/>
      <c r="G15" s="676"/>
      <c r="H15" s="676"/>
      <c r="I15" s="676"/>
      <c r="J15" s="676"/>
      <c r="K15" s="676"/>
      <c r="L15" s="676"/>
      <c r="M15" s="676"/>
      <c r="N15" s="677"/>
      <c r="O15" s="677"/>
      <c r="P15" s="678"/>
      <c r="Q15" s="680"/>
      <c r="R15" s="670"/>
      <c r="S15" s="670"/>
      <c r="T15" s="670"/>
      <c r="U15" s="671"/>
      <c r="V15" s="682"/>
      <c r="W15" s="682"/>
      <c r="X15" s="682"/>
      <c r="Y15" s="682"/>
      <c r="Z15" s="682"/>
      <c r="AA15" s="682"/>
      <c r="AB15" s="682"/>
      <c r="AC15" s="733"/>
      <c r="AD15" s="138"/>
      <c r="AE15" s="138"/>
      <c r="AF15" s="138"/>
      <c r="AG15" s="138"/>
      <c r="AH15" s="138"/>
      <c r="AI15" s="138"/>
      <c r="AJ15" s="138"/>
      <c r="AK15" s="138"/>
      <c r="AL15" s="138"/>
      <c r="AM15" s="138"/>
      <c r="AN15" s="138"/>
      <c r="AO15" s="138"/>
      <c r="AP15" s="138"/>
    </row>
    <row r="16" spans="1:42" ht="15.75" customHeight="1" thickTop="1">
      <c r="A16" s="734" t="str">
        <f>IF(A1="科","総 額（不課税）","総      額")</f>
        <v>総      額</v>
      </c>
      <c r="B16" s="735"/>
      <c r="C16" s="735"/>
      <c r="D16" s="735"/>
      <c r="E16" s="735"/>
      <c r="F16" s="738" t="s">
        <v>164</v>
      </c>
      <c r="G16" s="739"/>
      <c r="H16" s="739"/>
      <c r="I16" s="739"/>
      <c r="J16" s="739"/>
      <c r="K16" s="739"/>
      <c r="L16" s="739"/>
      <c r="M16" s="740"/>
      <c r="N16" s="741" t="s">
        <v>165</v>
      </c>
      <c r="O16" s="741"/>
      <c r="P16" s="741"/>
      <c r="Q16" s="741"/>
      <c r="R16" s="741"/>
      <c r="S16" s="741"/>
      <c r="T16" s="741"/>
      <c r="U16" s="742"/>
      <c r="V16" s="741" t="s">
        <v>166</v>
      </c>
      <c r="W16" s="741"/>
      <c r="X16" s="741"/>
      <c r="Y16" s="741"/>
      <c r="Z16" s="741"/>
      <c r="AA16" s="741"/>
      <c r="AB16" s="741"/>
      <c r="AC16" s="743"/>
    </row>
    <row r="17" spans="1:42" ht="32.25" customHeight="1" thickBot="1">
      <c r="A17" s="736"/>
      <c r="B17" s="737"/>
      <c r="C17" s="737"/>
      <c r="D17" s="737"/>
      <c r="E17" s="737"/>
      <c r="F17" s="159"/>
      <c r="G17" s="160"/>
      <c r="H17" s="161"/>
      <c r="I17" s="160"/>
      <c r="J17" s="162"/>
      <c r="K17" s="160"/>
      <c r="L17" s="160"/>
      <c r="M17" s="163"/>
      <c r="N17" s="164"/>
      <c r="O17" s="164"/>
      <c r="P17" s="165"/>
      <c r="Q17" s="164"/>
      <c r="R17" s="166"/>
      <c r="S17" s="164"/>
      <c r="T17" s="164"/>
      <c r="U17" s="167"/>
      <c r="V17" s="164"/>
      <c r="W17" s="164"/>
      <c r="X17" s="165"/>
      <c r="Y17" s="164"/>
      <c r="Z17" s="166"/>
      <c r="AA17" s="164"/>
      <c r="AB17" s="164"/>
      <c r="AC17" s="168"/>
    </row>
    <row r="18" spans="1:42" ht="18.75" customHeight="1" thickTop="1">
      <c r="A18" s="724" t="s">
        <v>167</v>
      </c>
      <c r="B18" s="725"/>
      <c r="C18" s="728" t="str">
        <f>IF($A$1="科","―","課税")</f>
        <v>課税</v>
      </c>
      <c r="D18" s="728"/>
      <c r="E18" s="729"/>
      <c r="F18" s="169"/>
      <c r="G18" s="170"/>
      <c r="H18" s="171"/>
      <c r="I18" s="170"/>
      <c r="J18" s="172"/>
      <c r="K18" s="170"/>
      <c r="L18" s="170"/>
      <c r="M18" s="173"/>
      <c r="N18" s="174"/>
      <c r="O18" s="174"/>
      <c r="P18" s="175"/>
      <c r="Q18" s="174"/>
      <c r="R18" s="176"/>
      <c r="S18" s="174"/>
      <c r="T18" s="174"/>
      <c r="U18" s="177"/>
      <c r="V18" s="174"/>
      <c r="W18" s="174"/>
      <c r="X18" s="175"/>
      <c r="Y18" s="174"/>
      <c r="Z18" s="176"/>
      <c r="AA18" s="174"/>
      <c r="AB18" s="174"/>
      <c r="AC18" s="178"/>
    </row>
    <row r="19" spans="1:42" ht="18.75" customHeight="1" thickBot="1">
      <c r="A19" s="726"/>
      <c r="B19" s="727"/>
      <c r="C19" s="730" t="str">
        <f>IF($A$1="科","―","不課税")</f>
        <v>不課税</v>
      </c>
      <c r="D19" s="730"/>
      <c r="E19" s="731"/>
      <c r="F19" s="179"/>
      <c r="G19" s="180"/>
      <c r="H19" s="181"/>
      <c r="I19" s="180"/>
      <c r="J19" s="182"/>
      <c r="K19" s="180"/>
      <c r="L19" s="180"/>
      <c r="M19" s="183"/>
      <c r="N19" s="180"/>
      <c r="O19" s="180"/>
      <c r="P19" s="181"/>
      <c r="Q19" s="180"/>
      <c r="R19" s="182"/>
      <c r="S19" s="180"/>
      <c r="T19" s="180"/>
      <c r="U19" s="183"/>
      <c r="V19" s="180"/>
      <c r="W19" s="180"/>
      <c r="X19" s="181"/>
      <c r="Y19" s="180"/>
      <c r="Z19" s="182"/>
      <c r="AA19" s="180"/>
      <c r="AB19" s="180"/>
      <c r="AC19" s="184"/>
    </row>
    <row r="20" spans="1:42" s="147" customFormat="1" ht="25.5" customHeight="1" thickBot="1">
      <c r="A20" s="663" t="s">
        <v>168</v>
      </c>
      <c r="B20" s="663"/>
      <c r="C20" s="663"/>
      <c r="D20" s="663"/>
      <c r="E20" s="153"/>
      <c r="F20" s="153"/>
      <c r="G20" s="153"/>
      <c r="H20" s="145"/>
      <c r="I20" s="145"/>
      <c r="J20" s="154"/>
      <c r="K20" s="154"/>
      <c r="L20" s="154"/>
      <c r="M20" s="154"/>
      <c r="N20" s="154"/>
      <c r="O20" s="154"/>
      <c r="P20" s="154"/>
      <c r="Q20" s="154"/>
      <c r="R20" s="154"/>
      <c r="S20" s="154"/>
      <c r="T20" s="154"/>
      <c r="U20" s="154"/>
      <c r="V20" s="154"/>
      <c r="W20" s="154"/>
      <c r="X20" s="154"/>
      <c r="Y20" s="154"/>
      <c r="Z20" s="154"/>
      <c r="AA20" s="154"/>
      <c r="AB20" s="154"/>
      <c r="AC20" s="145"/>
    </row>
    <row r="21" spans="1:42" ht="25.5" customHeight="1">
      <c r="A21" s="744" t="s">
        <v>1799</v>
      </c>
      <c r="B21" s="745"/>
      <c r="C21" s="745"/>
      <c r="D21" s="745"/>
      <c r="E21" s="747" t="s">
        <v>301</v>
      </c>
      <c r="F21" s="747"/>
      <c r="G21" s="747"/>
      <c r="H21" s="747"/>
      <c r="I21" s="747"/>
      <c r="J21" s="747"/>
      <c r="K21" s="746" t="s">
        <v>1800</v>
      </c>
      <c r="L21" s="746"/>
      <c r="M21" s="766" t="s">
        <v>1932</v>
      </c>
      <c r="N21" s="767"/>
      <c r="O21" s="767"/>
      <c r="P21" s="767"/>
      <c r="Q21" s="767"/>
      <c r="R21" s="767"/>
      <c r="S21" s="767"/>
      <c r="T21" s="769" t="s">
        <v>169</v>
      </c>
      <c r="U21" s="770"/>
      <c r="V21" s="771"/>
      <c r="W21" s="772"/>
      <c r="X21" s="773"/>
      <c r="Y21" s="773"/>
      <c r="Z21" s="773"/>
      <c r="AA21" s="773"/>
      <c r="AB21" s="773"/>
      <c r="AC21" s="774"/>
    </row>
    <row r="22" spans="1:42" ht="25.5" customHeight="1">
      <c r="A22" s="756" t="s">
        <v>1798</v>
      </c>
      <c r="B22" s="757"/>
      <c r="C22" s="757"/>
      <c r="D22" s="757"/>
      <c r="E22" s="763" t="s">
        <v>1802</v>
      </c>
      <c r="F22" s="764"/>
      <c r="G22" s="764"/>
      <c r="H22" s="764"/>
      <c r="I22" s="764"/>
      <c r="J22" s="764"/>
      <c r="K22" s="765" t="s">
        <v>1801</v>
      </c>
      <c r="L22" s="765"/>
      <c r="M22" s="760" t="s">
        <v>1833</v>
      </c>
      <c r="N22" s="762"/>
      <c r="O22" s="758" t="s">
        <v>170</v>
      </c>
      <c r="P22" s="759"/>
      <c r="Q22" s="760" t="s">
        <v>1816</v>
      </c>
      <c r="R22" s="761"/>
      <c r="S22" s="762"/>
      <c r="T22" s="613" t="s">
        <v>1818</v>
      </c>
      <c r="U22" s="614"/>
      <c r="V22" s="615"/>
      <c r="W22" s="768" t="s">
        <v>171</v>
      </c>
      <c r="X22" s="749"/>
      <c r="Y22" s="185" t="s">
        <v>172</v>
      </c>
      <c r="Z22" s="748" t="s">
        <v>1821</v>
      </c>
      <c r="AA22" s="749"/>
      <c r="AB22" s="749"/>
      <c r="AC22" s="186" t="s">
        <v>173</v>
      </c>
    </row>
    <row r="23" spans="1:42" ht="25.5" customHeight="1" thickBot="1">
      <c r="A23" s="750" t="str">
        <f>IF(M22="その他","","定期区間
（通勤経路）")</f>
        <v>定期区間
（通勤経路）</v>
      </c>
      <c r="B23" s="751"/>
      <c r="C23" s="751"/>
      <c r="D23" s="751"/>
      <c r="E23" s="752" t="str">
        <f>IF(M22="その他","","自　宅")</f>
        <v>自　宅</v>
      </c>
      <c r="F23" s="753"/>
      <c r="G23" s="187" t="str">
        <f>IF($M$22="その他","","→")</f>
        <v>→</v>
      </c>
      <c r="H23" s="754"/>
      <c r="I23" s="754"/>
      <c r="J23" s="754"/>
      <c r="K23" s="754"/>
      <c r="L23" s="754"/>
      <c r="M23" s="754"/>
      <c r="N23" s="754"/>
      <c r="O23" s="754"/>
      <c r="P23" s="754"/>
      <c r="Q23" s="754"/>
      <c r="R23" s="754"/>
      <c r="S23" s="754"/>
      <c r="T23" s="754"/>
      <c r="U23" s="754"/>
      <c r="V23" s="754"/>
      <c r="W23" s="754"/>
      <c r="X23" s="754"/>
      <c r="Y23" s="754"/>
      <c r="Z23" s="187" t="str">
        <f>IF($M$22="その他","","→")</f>
        <v>→</v>
      </c>
      <c r="AA23" s="753" t="str">
        <f>IF($M$22="その他","","南大沢（大学）")</f>
        <v>南大沢（大学）</v>
      </c>
      <c r="AB23" s="753"/>
      <c r="AC23" s="755"/>
    </row>
    <row r="24" spans="1:42" s="147" customFormat="1" ht="25.5" customHeight="1" thickBot="1">
      <c r="A24" s="497" t="s">
        <v>1822</v>
      </c>
      <c r="B24" s="497"/>
      <c r="C24" s="497"/>
      <c r="D24" s="497"/>
      <c r="E24" s="528" t="s">
        <v>1817</v>
      </c>
      <c r="G24" s="153"/>
      <c r="H24" s="145"/>
      <c r="I24" s="145"/>
      <c r="J24" s="154"/>
      <c r="K24" s="154"/>
      <c r="L24" s="154"/>
      <c r="O24" s="154"/>
      <c r="P24" s="154"/>
      <c r="Q24" s="154"/>
      <c r="R24" s="154"/>
      <c r="S24" s="154"/>
      <c r="T24" s="154"/>
      <c r="U24" s="154"/>
      <c r="V24" s="154"/>
      <c r="W24" s="154"/>
      <c r="X24" s="154"/>
      <c r="Y24" s="154"/>
      <c r="Z24" s="154"/>
      <c r="AA24" s="154"/>
      <c r="AB24" s="154"/>
      <c r="AC24" s="145"/>
      <c r="AD24" s="151"/>
      <c r="AE24" s="142"/>
      <c r="AF24" s="142"/>
      <c r="AG24" s="142"/>
      <c r="AH24" s="142"/>
      <c r="AI24" s="142"/>
      <c r="AJ24" s="142"/>
      <c r="AK24" s="142"/>
      <c r="AL24" s="142"/>
      <c r="AM24" s="142"/>
      <c r="AN24" s="155"/>
      <c r="AP24" s="155"/>
    </row>
    <row r="25" spans="1:42" ht="25.5" customHeight="1">
      <c r="A25" s="653" t="s">
        <v>174</v>
      </c>
      <c r="B25" s="654"/>
      <c r="C25" s="654"/>
      <c r="D25" s="654"/>
      <c r="E25" s="776" t="s">
        <v>1923</v>
      </c>
      <c r="F25" s="777"/>
      <c r="G25" s="778">
        <v>43556</v>
      </c>
      <c r="H25" s="779"/>
      <c r="I25" s="779"/>
      <c r="J25" s="779"/>
      <c r="K25" s="779"/>
      <c r="L25" s="779"/>
      <c r="M25" s="775" t="str">
        <f>IF(E25="宿泊","～","・")</f>
        <v>～</v>
      </c>
      <c r="N25" s="775"/>
      <c r="O25" s="779">
        <v>43560</v>
      </c>
      <c r="P25" s="779"/>
      <c r="Q25" s="779"/>
      <c r="R25" s="779"/>
      <c r="S25" s="779"/>
      <c r="T25" s="779"/>
      <c r="U25" s="529">
        <f>IF(E25="宿泊",O25-G25,"")</f>
        <v>4</v>
      </c>
      <c r="V25" s="188" t="s">
        <v>139</v>
      </c>
      <c r="W25" s="529">
        <f>IF(E25="宿泊",U25+1,"")</f>
        <v>5</v>
      </c>
      <c r="X25" s="188" t="s">
        <v>140</v>
      </c>
      <c r="Y25" s="530" t="s">
        <v>1823</v>
      </c>
      <c r="Z25" s="530"/>
      <c r="AA25" s="530"/>
      <c r="AB25" s="531"/>
      <c r="AC25" s="189" t="s">
        <v>1824</v>
      </c>
    </row>
    <row r="26" spans="1:42" s="190" customFormat="1" ht="25.5" customHeight="1" thickBot="1">
      <c r="A26" s="599" t="s">
        <v>1924</v>
      </c>
      <c r="B26" s="600"/>
      <c r="C26" s="600"/>
      <c r="D26" s="600"/>
      <c r="E26" s="625" t="s">
        <v>178</v>
      </c>
      <c r="F26" s="626"/>
      <c r="G26" s="626"/>
      <c r="H26" s="627"/>
      <c r="I26" s="628"/>
      <c r="J26" s="629"/>
      <c r="K26" s="629"/>
      <c r="L26" s="630"/>
      <c r="M26" s="621" t="s">
        <v>179</v>
      </c>
      <c r="N26" s="622"/>
      <c r="O26" s="623"/>
      <c r="P26" s="628"/>
      <c r="Q26" s="629"/>
      <c r="R26" s="629"/>
      <c r="S26" s="630"/>
      <c r="T26" s="536"/>
      <c r="U26" s="535"/>
      <c r="V26" s="535"/>
      <c r="W26" s="535"/>
      <c r="X26" s="535"/>
      <c r="Y26" s="535"/>
      <c r="Z26" s="536"/>
      <c r="AA26" s="537"/>
      <c r="AB26" s="536"/>
      <c r="AC26" s="538"/>
      <c r="AD26" s="138"/>
      <c r="AE26" s="138"/>
      <c r="AF26" s="138"/>
    </row>
    <row r="27" spans="1:42" ht="22.5" customHeight="1">
      <c r="A27" s="590" t="s">
        <v>1825</v>
      </c>
      <c r="B27" s="591"/>
      <c r="C27" s="591"/>
      <c r="D27" s="592"/>
      <c r="E27" s="581" t="s">
        <v>1929</v>
      </c>
      <c r="F27" s="582"/>
      <c r="G27" s="583"/>
      <c r="H27" s="579">
        <v>43556</v>
      </c>
      <c r="I27" s="580"/>
      <c r="J27" s="580"/>
      <c r="K27" s="580"/>
      <c r="L27" s="580"/>
      <c r="M27" s="574" t="s">
        <v>1930</v>
      </c>
      <c r="N27" s="580">
        <v>43557</v>
      </c>
      <c r="O27" s="580"/>
      <c r="P27" s="580"/>
      <c r="Q27" s="580"/>
      <c r="R27" s="637"/>
      <c r="S27" s="601" t="s">
        <v>1829</v>
      </c>
      <c r="T27" s="602"/>
      <c r="U27" s="603"/>
      <c r="V27" s="604"/>
      <c r="W27" s="605"/>
      <c r="X27" s="605"/>
      <c r="Y27" s="605"/>
      <c r="Z27" s="605"/>
      <c r="AA27" s="605"/>
      <c r="AB27" s="605"/>
      <c r="AC27" s="606"/>
    </row>
    <row r="28" spans="1:42" ht="22.5" customHeight="1">
      <c r="A28" s="593"/>
      <c r="B28" s="594"/>
      <c r="C28" s="594"/>
      <c r="D28" s="595"/>
      <c r="E28" s="613" t="s">
        <v>1828</v>
      </c>
      <c r="F28" s="614"/>
      <c r="G28" s="615"/>
      <c r="H28" s="584" t="s">
        <v>1933</v>
      </c>
      <c r="I28" s="585"/>
      <c r="J28" s="586"/>
      <c r="K28" s="587" t="s">
        <v>1936</v>
      </c>
      <c r="L28" s="588"/>
      <c r="M28" s="588"/>
      <c r="N28" s="588"/>
      <c r="O28" s="588"/>
      <c r="P28" s="588"/>
      <c r="Q28" s="588"/>
      <c r="R28" s="589"/>
      <c r="S28" s="607" t="s">
        <v>176</v>
      </c>
      <c r="T28" s="608"/>
      <c r="U28" s="609"/>
      <c r="V28" s="631" t="s">
        <v>1938</v>
      </c>
      <c r="W28" s="632"/>
      <c r="X28" s="632"/>
      <c r="Y28" s="632"/>
      <c r="Z28" s="632"/>
      <c r="AA28" s="632"/>
      <c r="AB28" s="632"/>
      <c r="AC28" s="633"/>
    </row>
    <row r="29" spans="1:42" ht="22.5" customHeight="1" thickBot="1">
      <c r="A29" s="596"/>
      <c r="B29" s="597"/>
      <c r="C29" s="597"/>
      <c r="D29" s="598"/>
      <c r="E29" s="616" t="s">
        <v>177</v>
      </c>
      <c r="F29" s="617"/>
      <c r="G29" s="618"/>
      <c r="H29" s="619" t="s">
        <v>1950</v>
      </c>
      <c r="I29" s="619"/>
      <c r="J29" s="619"/>
      <c r="K29" s="619"/>
      <c r="L29" s="619"/>
      <c r="M29" s="619"/>
      <c r="N29" s="619"/>
      <c r="O29" s="619"/>
      <c r="P29" s="619"/>
      <c r="Q29" s="619"/>
      <c r="R29" s="620"/>
      <c r="S29" s="610" t="s">
        <v>1819</v>
      </c>
      <c r="T29" s="611"/>
      <c r="U29" s="612"/>
      <c r="V29" s="634" t="s">
        <v>1939</v>
      </c>
      <c r="W29" s="635"/>
      <c r="X29" s="635"/>
      <c r="Y29" s="635"/>
      <c r="Z29" s="635"/>
      <c r="AA29" s="635"/>
      <c r="AB29" s="635"/>
      <c r="AC29" s="636"/>
    </row>
    <row r="30" spans="1:42" ht="22.5" customHeight="1">
      <c r="A30" s="590" t="s">
        <v>1826</v>
      </c>
      <c r="B30" s="591"/>
      <c r="C30" s="591"/>
      <c r="D30" s="592"/>
      <c r="E30" s="581" t="s">
        <v>1929</v>
      </c>
      <c r="F30" s="582"/>
      <c r="G30" s="583"/>
      <c r="H30" s="579">
        <v>43558</v>
      </c>
      <c r="I30" s="580"/>
      <c r="J30" s="580"/>
      <c r="K30" s="580"/>
      <c r="L30" s="580"/>
      <c r="M30" s="574" t="s">
        <v>1930</v>
      </c>
      <c r="N30" s="580">
        <v>43559</v>
      </c>
      <c r="O30" s="580"/>
      <c r="P30" s="580"/>
      <c r="Q30" s="580"/>
      <c r="R30" s="637"/>
      <c r="S30" s="601" t="s">
        <v>1829</v>
      </c>
      <c r="T30" s="602"/>
      <c r="U30" s="603"/>
      <c r="V30" s="604"/>
      <c r="W30" s="605"/>
      <c r="X30" s="605"/>
      <c r="Y30" s="605"/>
      <c r="Z30" s="605"/>
      <c r="AA30" s="605"/>
      <c r="AB30" s="605"/>
      <c r="AC30" s="606"/>
    </row>
    <row r="31" spans="1:42" ht="22.5" customHeight="1">
      <c r="A31" s="593"/>
      <c r="B31" s="594"/>
      <c r="C31" s="594"/>
      <c r="D31" s="595"/>
      <c r="E31" s="613" t="s">
        <v>1828</v>
      </c>
      <c r="F31" s="614"/>
      <c r="G31" s="615"/>
      <c r="H31" s="584" t="s">
        <v>1934</v>
      </c>
      <c r="I31" s="585"/>
      <c r="J31" s="586"/>
      <c r="K31" s="587" t="s">
        <v>1937</v>
      </c>
      <c r="L31" s="588"/>
      <c r="M31" s="588"/>
      <c r="N31" s="588"/>
      <c r="O31" s="588"/>
      <c r="P31" s="588"/>
      <c r="Q31" s="588"/>
      <c r="R31" s="589"/>
      <c r="S31" s="607" t="s">
        <v>176</v>
      </c>
      <c r="T31" s="608"/>
      <c r="U31" s="609"/>
      <c r="V31" s="631" t="s">
        <v>1940</v>
      </c>
      <c r="W31" s="632"/>
      <c r="X31" s="632"/>
      <c r="Y31" s="632"/>
      <c r="Z31" s="632"/>
      <c r="AA31" s="632"/>
      <c r="AB31" s="632"/>
      <c r="AC31" s="633"/>
    </row>
    <row r="32" spans="1:42" ht="22.5" customHeight="1" thickBot="1">
      <c r="A32" s="596"/>
      <c r="B32" s="597"/>
      <c r="C32" s="597"/>
      <c r="D32" s="598"/>
      <c r="E32" s="616" t="s">
        <v>177</v>
      </c>
      <c r="F32" s="617"/>
      <c r="G32" s="618"/>
      <c r="H32" s="624" t="s">
        <v>1943</v>
      </c>
      <c r="I32" s="619"/>
      <c r="J32" s="619"/>
      <c r="K32" s="619"/>
      <c r="L32" s="619"/>
      <c r="M32" s="619"/>
      <c r="N32" s="619"/>
      <c r="O32" s="619"/>
      <c r="P32" s="619"/>
      <c r="Q32" s="619"/>
      <c r="R32" s="620"/>
      <c r="S32" s="610" t="s">
        <v>1819</v>
      </c>
      <c r="T32" s="611"/>
      <c r="U32" s="612"/>
      <c r="V32" s="634" t="s">
        <v>1941</v>
      </c>
      <c r="W32" s="635"/>
      <c r="X32" s="635"/>
      <c r="Y32" s="635"/>
      <c r="Z32" s="635"/>
      <c r="AA32" s="635"/>
      <c r="AB32" s="635"/>
      <c r="AC32" s="636"/>
    </row>
    <row r="33" spans="1:42" ht="22.5" customHeight="1">
      <c r="A33" s="590" t="s">
        <v>1827</v>
      </c>
      <c r="B33" s="591"/>
      <c r="C33" s="591"/>
      <c r="D33" s="592"/>
      <c r="E33" s="581" t="s">
        <v>1929</v>
      </c>
      <c r="F33" s="582"/>
      <c r="G33" s="583"/>
      <c r="H33" s="579">
        <v>43560</v>
      </c>
      <c r="I33" s="580"/>
      <c r="J33" s="580"/>
      <c r="K33" s="580"/>
      <c r="L33" s="580"/>
      <c r="M33" s="574" t="s">
        <v>1930</v>
      </c>
      <c r="N33" s="580"/>
      <c r="O33" s="580"/>
      <c r="P33" s="580"/>
      <c r="Q33" s="580"/>
      <c r="R33" s="637"/>
      <c r="S33" s="601" t="s">
        <v>1829</v>
      </c>
      <c r="T33" s="602"/>
      <c r="U33" s="603"/>
      <c r="V33" s="604"/>
      <c r="W33" s="605"/>
      <c r="X33" s="605"/>
      <c r="Y33" s="605"/>
      <c r="Z33" s="605"/>
      <c r="AA33" s="605"/>
      <c r="AB33" s="605"/>
      <c r="AC33" s="606"/>
    </row>
    <row r="34" spans="1:42" ht="22.5" customHeight="1">
      <c r="A34" s="593"/>
      <c r="B34" s="594"/>
      <c r="C34" s="594"/>
      <c r="D34" s="595"/>
      <c r="E34" s="613" t="s">
        <v>1828</v>
      </c>
      <c r="F34" s="614"/>
      <c r="G34" s="615"/>
      <c r="H34" s="584" t="s">
        <v>1935</v>
      </c>
      <c r="I34" s="585"/>
      <c r="J34" s="586"/>
      <c r="K34" s="587" t="s">
        <v>1942</v>
      </c>
      <c r="L34" s="588"/>
      <c r="M34" s="588"/>
      <c r="N34" s="588"/>
      <c r="O34" s="588"/>
      <c r="P34" s="588"/>
      <c r="Q34" s="588"/>
      <c r="R34" s="589"/>
      <c r="S34" s="607" t="s">
        <v>176</v>
      </c>
      <c r="T34" s="608"/>
      <c r="U34" s="609"/>
      <c r="V34" s="631" t="s">
        <v>1948</v>
      </c>
      <c r="W34" s="632"/>
      <c r="X34" s="632"/>
      <c r="Y34" s="632"/>
      <c r="Z34" s="632"/>
      <c r="AA34" s="632"/>
      <c r="AB34" s="632"/>
      <c r="AC34" s="633"/>
    </row>
    <row r="35" spans="1:42" ht="22.5" customHeight="1" thickBot="1">
      <c r="A35" s="596"/>
      <c r="B35" s="597"/>
      <c r="C35" s="597"/>
      <c r="D35" s="598"/>
      <c r="E35" s="616" t="s">
        <v>177</v>
      </c>
      <c r="F35" s="617"/>
      <c r="G35" s="618"/>
      <c r="H35" s="624" t="s">
        <v>1949</v>
      </c>
      <c r="I35" s="619"/>
      <c r="J35" s="619"/>
      <c r="K35" s="619"/>
      <c r="L35" s="619"/>
      <c r="M35" s="619"/>
      <c r="N35" s="619"/>
      <c r="O35" s="619"/>
      <c r="P35" s="619"/>
      <c r="Q35" s="619"/>
      <c r="R35" s="620"/>
      <c r="S35" s="610" t="s">
        <v>1819</v>
      </c>
      <c r="T35" s="611"/>
      <c r="U35" s="612"/>
      <c r="V35" s="634" t="s">
        <v>1947</v>
      </c>
      <c r="W35" s="635"/>
      <c r="X35" s="635"/>
      <c r="Y35" s="635"/>
      <c r="Z35" s="635"/>
      <c r="AA35" s="635"/>
      <c r="AB35" s="635"/>
      <c r="AC35" s="636"/>
    </row>
    <row r="36" spans="1:42" s="147" customFormat="1" ht="22.5" customHeight="1" thickBot="1">
      <c r="A36" s="575" t="s">
        <v>180</v>
      </c>
      <c r="B36" s="539"/>
      <c r="C36" s="539"/>
      <c r="D36" s="539"/>
      <c r="E36" s="577" t="s">
        <v>1945</v>
      </c>
      <c r="F36" s="577"/>
      <c r="G36" s="577"/>
      <c r="H36" s="578" t="str">
        <f>IF(E37="減額","↓減額後の支給額をご記入ください。","")</f>
        <v>↓減額後の支給額をご記入ください。</v>
      </c>
      <c r="I36" s="578"/>
      <c r="J36" s="578"/>
      <c r="K36" s="578"/>
      <c r="L36" s="578"/>
      <c r="M36" s="578"/>
      <c r="N36" s="578"/>
      <c r="O36" s="156"/>
      <c r="P36" s="156"/>
      <c r="Q36" s="156"/>
      <c r="R36" s="576"/>
      <c r="S36" s="576"/>
      <c r="T36" s="577" t="s">
        <v>1945</v>
      </c>
      <c r="U36" s="577"/>
      <c r="V36" s="577"/>
      <c r="W36" s="578" t="str">
        <f>IF(T37="減額","↓減額後の支給額をご記入ください。","")</f>
        <v/>
      </c>
      <c r="X36" s="578"/>
      <c r="Y36" s="578"/>
      <c r="Z36" s="578"/>
      <c r="AA36" s="578"/>
      <c r="AB36" s="578"/>
      <c r="AC36" s="578"/>
    </row>
    <row r="37" spans="1:42" ht="19.5" customHeight="1">
      <c r="A37" s="780" t="s">
        <v>181</v>
      </c>
      <c r="B37" s="781"/>
      <c r="C37" s="781"/>
      <c r="D37" s="782"/>
      <c r="E37" s="783" t="s">
        <v>1944</v>
      </c>
      <c r="F37" s="784"/>
      <c r="G37" s="785"/>
      <c r="H37" s="786"/>
      <c r="I37" s="787"/>
      <c r="J37" s="787"/>
      <c r="K37" s="787"/>
      <c r="L37" s="787"/>
      <c r="M37" s="787"/>
      <c r="N37" s="787"/>
      <c r="O37" s="788"/>
      <c r="P37" s="789" t="s">
        <v>182</v>
      </c>
      <c r="Q37" s="703"/>
      <c r="R37" s="703"/>
      <c r="S37" s="704"/>
      <c r="T37" s="783" t="s">
        <v>1834</v>
      </c>
      <c r="U37" s="784"/>
      <c r="V37" s="784"/>
      <c r="W37" s="790"/>
      <c r="X37" s="791"/>
      <c r="Y37" s="791"/>
      <c r="Z37" s="791"/>
      <c r="AA37" s="791"/>
      <c r="AB37" s="791"/>
      <c r="AC37" s="792"/>
      <c r="AG37" s="190"/>
      <c r="AH37" s="190"/>
      <c r="AI37" s="190"/>
      <c r="AJ37" s="190"/>
      <c r="AK37" s="190"/>
      <c r="AL37" s="190"/>
      <c r="AM37" s="190"/>
      <c r="AN37" s="190"/>
      <c r="AO37" s="190"/>
      <c r="AP37" s="190"/>
    </row>
    <row r="38" spans="1:42" ht="19.5" customHeight="1">
      <c r="A38" s="828" t="s">
        <v>1813</v>
      </c>
      <c r="B38" s="829"/>
      <c r="C38" s="829"/>
      <c r="D38" s="830"/>
      <c r="E38" s="831" t="s">
        <v>1928</v>
      </c>
      <c r="F38" s="832"/>
      <c r="G38" s="833"/>
      <c r="H38" s="834"/>
      <c r="I38" s="835"/>
      <c r="J38" s="835"/>
      <c r="K38" s="835"/>
      <c r="L38" s="835"/>
      <c r="M38" s="835"/>
      <c r="N38" s="835"/>
      <c r="O38" s="835"/>
      <c r="P38" s="835"/>
      <c r="Q38" s="835"/>
      <c r="R38" s="835"/>
      <c r="S38" s="835"/>
      <c r="T38" s="835"/>
      <c r="U38" s="835"/>
      <c r="V38" s="835"/>
      <c r="W38" s="835"/>
      <c r="X38" s="836" t="str">
        <f>IF(E38="なし","","←支給内容をご記入ください。")</f>
        <v/>
      </c>
      <c r="Y38" s="836"/>
      <c r="Z38" s="836"/>
      <c r="AA38" s="836"/>
      <c r="AB38" s="836"/>
      <c r="AC38" s="837"/>
      <c r="AG38" s="190"/>
      <c r="AH38" s="190"/>
      <c r="AI38" s="190"/>
      <c r="AJ38" s="190"/>
      <c r="AK38" s="190"/>
      <c r="AL38" s="190"/>
      <c r="AM38" s="190"/>
      <c r="AN38" s="190"/>
      <c r="AO38" s="190"/>
      <c r="AP38" s="190"/>
    </row>
    <row r="39" spans="1:42" ht="19.5" customHeight="1">
      <c r="A39" s="807" t="s">
        <v>175</v>
      </c>
      <c r="B39" s="626"/>
      <c r="C39" s="626"/>
      <c r="D39" s="627"/>
      <c r="E39" s="838"/>
      <c r="F39" s="838"/>
      <c r="G39" s="838"/>
      <c r="H39" s="838"/>
      <c r="I39" s="838"/>
      <c r="J39" s="838"/>
      <c r="K39" s="838"/>
      <c r="L39" s="838"/>
      <c r="M39" s="838"/>
      <c r="N39" s="838"/>
      <c r="O39" s="838"/>
      <c r="P39" s="838"/>
      <c r="Q39" s="838"/>
      <c r="R39" s="838"/>
      <c r="S39" s="838"/>
      <c r="T39" s="838"/>
      <c r="U39" s="838"/>
      <c r="V39" s="838"/>
      <c r="W39" s="838"/>
      <c r="X39" s="838"/>
      <c r="Y39" s="838"/>
      <c r="Z39" s="838"/>
      <c r="AA39" s="838"/>
      <c r="AB39" s="838"/>
      <c r="AC39" s="839"/>
      <c r="AD39" s="147"/>
      <c r="AE39" s="147"/>
      <c r="AF39" s="147"/>
      <c r="AG39" s="190"/>
      <c r="AH39" s="190"/>
    </row>
    <row r="40" spans="1:42" ht="19.5" customHeight="1" thickBot="1">
      <c r="A40" s="808"/>
      <c r="B40" s="809"/>
      <c r="C40" s="809"/>
      <c r="D40" s="810"/>
      <c r="E40" s="847"/>
      <c r="F40" s="847"/>
      <c r="G40" s="847"/>
      <c r="H40" s="847"/>
      <c r="I40" s="847"/>
      <c r="J40" s="847"/>
      <c r="K40" s="847"/>
      <c r="L40" s="847"/>
      <c r="M40" s="847"/>
      <c r="N40" s="847"/>
      <c r="O40" s="847"/>
      <c r="P40" s="847"/>
      <c r="Q40" s="847"/>
      <c r="R40" s="847"/>
      <c r="S40" s="847"/>
      <c r="T40" s="847"/>
      <c r="U40" s="847"/>
      <c r="V40" s="847"/>
      <c r="W40" s="847"/>
      <c r="X40" s="847"/>
      <c r="Y40" s="847"/>
      <c r="Z40" s="847"/>
      <c r="AA40" s="847"/>
      <c r="AB40" s="847"/>
      <c r="AC40" s="848"/>
      <c r="AD40" s="147"/>
      <c r="AE40" s="147"/>
      <c r="AF40" s="147"/>
      <c r="AG40" s="190"/>
      <c r="AH40" s="190"/>
    </row>
    <row r="41" spans="1:42" s="147" customFormat="1" ht="17.25" customHeight="1" thickBot="1">
      <c r="A41" s="849" t="s">
        <v>183</v>
      </c>
      <c r="B41" s="849"/>
      <c r="C41" s="849"/>
      <c r="D41" s="849"/>
      <c r="E41" s="532"/>
      <c r="F41" s="532"/>
      <c r="G41" s="532"/>
      <c r="H41" s="533"/>
      <c r="I41" s="533"/>
      <c r="J41" s="534"/>
      <c r="K41" s="534"/>
      <c r="L41" s="534"/>
      <c r="M41" s="534"/>
      <c r="N41" s="534"/>
      <c r="O41" s="534"/>
      <c r="T41" s="534"/>
      <c r="U41" s="534"/>
      <c r="V41" s="534"/>
      <c r="W41" s="534"/>
      <c r="X41" s="534"/>
      <c r="AB41" s="154"/>
      <c r="AI41" s="142"/>
      <c r="AJ41" s="142"/>
      <c r="AK41" s="142"/>
      <c r="AL41" s="142"/>
      <c r="AM41" s="142"/>
      <c r="AN41" s="155"/>
      <c r="AP41" s="155"/>
    </row>
    <row r="42" spans="1:42" ht="5.0999999999999996" customHeight="1">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793" t="str">
        <f>IF(A1="科","科研費","")</f>
        <v/>
      </c>
      <c r="AB42" s="793"/>
      <c r="AC42" s="794"/>
      <c r="AD42" s="147"/>
    </row>
    <row r="43" spans="1:42" ht="16.5" customHeight="1">
      <c r="A43" s="193"/>
      <c r="B43" s="194"/>
      <c r="C43" s="194"/>
      <c r="D43" s="194"/>
      <c r="E43" s="194"/>
      <c r="F43" s="194"/>
      <c r="G43" s="194"/>
      <c r="H43" s="194"/>
      <c r="I43" s="797" t="s">
        <v>184</v>
      </c>
      <c r="J43" s="798"/>
      <c r="K43" s="195"/>
      <c r="L43" s="196"/>
      <c r="M43" s="196"/>
      <c r="N43" s="196"/>
      <c r="O43" s="196"/>
      <c r="P43" s="197"/>
      <c r="Q43" s="800" t="s">
        <v>185</v>
      </c>
      <c r="R43" s="800"/>
      <c r="S43" s="800"/>
      <c r="T43" s="801" t="str">
        <f>IF($A$1="科",IF(COUNTIF($E$3,"概算*")&gt;0,IF($E$3="概算払(国内)","301：国内旅費","302：国外旅費"),"***********"),"")</f>
        <v/>
      </c>
      <c r="U43" s="801"/>
      <c r="V43" s="801"/>
      <c r="W43" s="801"/>
      <c r="X43" s="801"/>
      <c r="Y43" s="801"/>
      <c r="Z43" s="801"/>
      <c r="AA43" s="795"/>
      <c r="AB43" s="795"/>
      <c r="AC43" s="796"/>
      <c r="AD43" s="147"/>
    </row>
    <row r="44" spans="1:42" ht="16.5" customHeight="1">
      <c r="A44" s="193"/>
      <c r="B44" s="802" t="s">
        <v>186</v>
      </c>
      <c r="C44" s="803"/>
      <c r="D44" s="803"/>
      <c r="E44" s="803"/>
      <c r="F44" s="804" t="str">
        <f>IF(ISERROR(VLOOKUP($A$7,予算詳細コード!$A$2:$I$1643,5,0))=TRUE,"",VLOOKUP($A$7,予算詳細コード!$A$2:$I$1643,5,0))</f>
        <v/>
      </c>
      <c r="G44" s="805"/>
      <c r="H44" s="806"/>
      <c r="I44" s="799"/>
      <c r="J44" s="798"/>
      <c r="K44" s="198"/>
      <c r="L44" s="198"/>
      <c r="M44" s="199" t="s">
        <v>187</v>
      </c>
      <c r="N44" s="200" t="s">
        <v>188</v>
      </c>
      <c r="P44" s="201"/>
      <c r="Q44" s="824" t="s">
        <v>189</v>
      </c>
      <c r="R44" s="824"/>
      <c r="S44" s="824"/>
      <c r="T44" s="825" t="str">
        <f>IF($A$1="科","***********","605旅費交通費")</f>
        <v>605旅費交通費</v>
      </c>
      <c r="U44" s="825"/>
      <c r="V44" s="825"/>
      <c r="W44" s="825"/>
      <c r="X44" s="825"/>
      <c r="Y44" s="825"/>
      <c r="Z44" s="825"/>
      <c r="AC44" s="202"/>
    </row>
    <row r="45" spans="1:42" ht="16.5" customHeight="1">
      <c r="A45" s="193"/>
      <c r="B45" s="815" t="s">
        <v>190</v>
      </c>
      <c r="C45" s="816"/>
      <c r="D45" s="816"/>
      <c r="E45" s="816"/>
      <c r="F45" s="817" t="str">
        <f>IF(ISERROR(VLOOKUP($A$7,予算詳細コード!$A$2:$I$1643,7,0))=TRUE,"",VLOOKUP($A$7,予算詳細コード!$A$2:$I$1643,7,0))</f>
        <v/>
      </c>
      <c r="G45" s="818"/>
      <c r="H45" s="819"/>
      <c r="I45" s="799"/>
      <c r="J45" s="798"/>
      <c r="K45" s="203"/>
      <c r="L45" s="204"/>
      <c r="M45" s="199" t="s">
        <v>191</v>
      </c>
      <c r="N45" s="200" t="s">
        <v>188</v>
      </c>
      <c r="P45" s="205"/>
      <c r="Q45" s="826" t="s">
        <v>192</v>
      </c>
      <c r="R45" s="826"/>
      <c r="S45" s="826"/>
      <c r="T45" s="827" t="str">
        <f>IF($A$1="科",IF(COUNTIF($E$3,"概算*")&gt;0,"200：旅費","***********"),"")</f>
        <v/>
      </c>
      <c r="U45" s="827"/>
      <c r="V45" s="827"/>
      <c r="W45" s="827"/>
      <c r="X45" s="827"/>
      <c r="Y45" s="827"/>
      <c r="Z45" s="827"/>
      <c r="AC45" s="202"/>
    </row>
    <row r="46" spans="1:42" ht="16.5" customHeight="1">
      <c r="A46" s="193"/>
      <c r="B46" s="815" t="s">
        <v>193</v>
      </c>
      <c r="C46" s="816"/>
      <c r="D46" s="816"/>
      <c r="E46" s="816"/>
      <c r="F46" s="811" t="str">
        <f>IF(A7="","",A7)</f>
        <v/>
      </c>
      <c r="G46" s="812"/>
      <c r="H46" s="813"/>
      <c r="I46" s="799"/>
      <c r="J46" s="798"/>
      <c r="K46" s="203"/>
      <c r="L46" s="204"/>
      <c r="M46" s="199" t="s">
        <v>194</v>
      </c>
      <c r="N46" s="200" t="s">
        <v>188</v>
      </c>
      <c r="P46" s="205"/>
      <c r="Q46" s="814" t="s">
        <v>195</v>
      </c>
      <c r="R46" s="814"/>
      <c r="S46" s="814"/>
      <c r="T46" s="814"/>
      <c r="U46" s="814"/>
      <c r="V46" s="814" t="s">
        <v>196</v>
      </c>
      <c r="W46" s="814"/>
      <c r="X46" s="814"/>
      <c r="Y46" s="814"/>
      <c r="Z46" s="814"/>
      <c r="AC46" s="202"/>
    </row>
    <row r="47" spans="1:42" ht="16.5" customHeight="1">
      <c r="A47" s="193"/>
      <c r="B47" s="815" t="s">
        <v>197</v>
      </c>
      <c r="C47" s="816"/>
      <c r="D47" s="816"/>
      <c r="E47" s="816"/>
      <c r="F47" s="817" t="str">
        <f>IF(ISERROR(VLOOKUP($A$7,予算詳細コード!$A$2:$I$1643,6,0))=TRUE,"",VLOOKUP($A$7,予算詳細コード!$A$2:$I$1643,6,0))</f>
        <v/>
      </c>
      <c r="G47" s="818"/>
      <c r="H47" s="819"/>
      <c r="I47" s="799"/>
      <c r="J47" s="798"/>
      <c r="K47" s="206"/>
      <c r="L47" s="207"/>
      <c r="M47" s="207"/>
      <c r="N47" s="207"/>
      <c r="O47" s="207"/>
      <c r="P47" s="208"/>
      <c r="Q47" s="820" t="str">
        <f>IF($A$1="科",IF(COUNTIF($E$3,"概算*")&gt;0,"41510：預り科研費補助金","***********"),"")</f>
        <v/>
      </c>
      <c r="R47" s="820"/>
      <c r="S47" s="820"/>
      <c r="T47" s="820"/>
      <c r="U47" s="820"/>
      <c r="V47" s="821" t="str">
        <f>IF($A$1="科",IF(COUNTIF($E$3,"概算*")&gt;0,"41194：未払金（預り科研）","***********"),"")</f>
        <v/>
      </c>
      <c r="W47" s="822"/>
      <c r="X47" s="822"/>
      <c r="Y47" s="822"/>
      <c r="Z47" s="823"/>
      <c r="AC47" s="209"/>
    </row>
    <row r="48" spans="1:42" ht="16.5" customHeight="1">
      <c r="A48" s="193"/>
      <c r="B48" s="815" t="s">
        <v>198</v>
      </c>
      <c r="C48" s="816"/>
      <c r="D48" s="816"/>
      <c r="E48" s="816"/>
      <c r="F48" s="817" t="str">
        <f>IF(ISERROR(VLOOKUP($A$7,予算詳細コード!$A$2:$I$1643,8,0))=TRUE,"",VLOOKUP($A$7,予算詳細コード!$A$2:$I$1643,8,0))</f>
        <v/>
      </c>
      <c r="G48" s="818"/>
      <c r="H48" s="819"/>
      <c r="I48" s="149"/>
      <c r="J48" s="149"/>
      <c r="L48" s="149"/>
      <c r="M48" s="145"/>
      <c r="N48" s="149"/>
      <c r="O48" s="149"/>
      <c r="P48" s="145"/>
      <c r="Q48" s="210"/>
      <c r="R48" s="210"/>
      <c r="S48" s="210"/>
      <c r="T48" s="210"/>
      <c r="U48" s="210"/>
      <c r="V48" s="210"/>
      <c r="W48" s="211"/>
      <c r="X48" s="204"/>
      <c r="Y48" s="211"/>
      <c r="Z48" s="211"/>
      <c r="AC48" s="209"/>
    </row>
    <row r="49" spans="1:29" ht="16.5" customHeight="1">
      <c r="A49" s="193"/>
      <c r="B49" s="840" t="s">
        <v>199</v>
      </c>
      <c r="C49" s="841"/>
      <c r="D49" s="841"/>
      <c r="E49" s="841"/>
      <c r="F49" s="842" t="str">
        <f>IF(ISERROR(VLOOKUP($A$7,予算詳細コード!$A$2:$J$1658,10,0))=TRUE,"",VLOOKUP($A$7,予算詳細コード!$A$2:$J$1658,10,0))</f>
        <v/>
      </c>
      <c r="G49" s="843"/>
      <c r="H49" s="844"/>
      <c r="I49" s="797" t="s">
        <v>200</v>
      </c>
      <c r="J49" s="798"/>
      <c r="K49" s="196"/>
      <c r="L49" s="196"/>
      <c r="M49" s="196"/>
      <c r="N49" s="196"/>
      <c r="O49" s="196"/>
      <c r="P49" s="197"/>
      <c r="Q49" s="800" t="s">
        <v>185</v>
      </c>
      <c r="R49" s="800"/>
      <c r="S49" s="800"/>
      <c r="T49" s="801" t="str">
        <f>IF($A$1="科",IF(COUNTIF($E$3,"確定*")&gt;0,IF($E$3="確定払(国内)","301：国内旅費","302：国外旅費"),""),"")</f>
        <v/>
      </c>
      <c r="U49" s="801"/>
      <c r="V49" s="801"/>
      <c r="W49" s="801"/>
      <c r="X49" s="801"/>
      <c r="Y49" s="801"/>
      <c r="Z49" s="801"/>
      <c r="AC49" s="209"/>
    </row>
    <row r="50" spans="1:29" ht="16.5" customHeight="1">
      <c r="A50" s="193"/>
      <c r="B50" s="211"/>
      <c r="C50" s="142"/>
      <c r="D50" s="212"/>
      <c r="E50" s="212"/>
      <c r="F50" s="212"/>
      <c r="G50" s="212"/>
      <c r="H50" s="212"/>
      <c r="I50" s="799"/>
      <c r="J50" s="798"/>
      <c r="K50" s="198"/>
      <c r="L50" s="198"/>
      <c r="M50" s="199" t="s">
        <v>187</v>
      </c>
      <c r="N50" s="200" t="s">
        <v>201</v>
      </c>
      <c r="P50" s="201"/>
      <c r="Q50" s="824" t="s">
        <v>189</v>
      </c>
      <c r="R50" s="824"/>
      <c r="S50" s="824"/>
      <c r="T50" s="825" t="str">
        <f>IF($A$1="科","***********","605旅費交通費")</f>
        <v>605旅費交通費</v>
      </c>
      <c r="U50" s="825"/>
      <c r="V50" s="825"/>
      <c r="W50" s="825"/>
      <c r="X50" s="825"/>
      <c r="Y50" s="825"/>
      <c r="Z50" s="825"/>
      <c r="AC50" s="209"/>
    </row>
    <row r="51" spans="1:29" ht="16.5" customHeight="1">
      <c r="A51" s="193"/>
      <c r="B51" s="211"/>
      <c r="C51" s="142"/>
      <c r="D51" s="212"/>
      <c r="E51" s="212"/>
      <c r="F51" s="212"/>
      <c r="G51" s="212"/>
      <c r="H51" s="212"/>
      <c r="I51" s="799"/>
      <c r="J51" s="798"/>
      <c r="K51" s="204"/>
      <c r="L51" s="204"/>
      <c r="M51" s="199" t="s">
        <v>191</v>
      </c>
      <c r="N51" s="200" t="str">
        <f>IF($A$1="科","旅行最終日","旅行初日")</f>
        <v>旅行初日</v>
      </c>
      <c r="P51" s="201"/>
      <c r="Q51" s="826" t="s">
        <v>192</v>
      </c>
      <c r="R51" s="826"/>
      <c r="S51" s="826"/>
      <c r="T51" s="827" t="str">
        <f>IF($A$1="科",IF(COUNTIF($E$3,"確定*")&gt;0,"200：旅費",""),"")</f>
        <v/>
      </c>
      <c r="U51" s="827"/>
      <c r="V51" s="827"/>
      <c r="W51" s="827"/>
      <c r="X51" s="827"/>
      <c r="Y51" s="827"/>
      <c r="Z51" s="827"/>
      <c r="AC51" s="209"/>
    </row>
    <row r="52" spans="1:29" ht="16.5" customHeight="1" thickBot="1">
      <c r="A52" s="845" t="s">
        <v>202</v>
      </c>
      <c r="B52" s="846"/>
      <c r="C52" s="846"/>
      <c r="D52" s="846"/>
      <c r="E52" s="213"/>
      <c r="F52" s="213"/>
      <c r="G52" s="213"/>
      <c r="H52" s="213"/>
      <c r="I52" s="799"/>
      <c r="J52" s="798"/>
      <c r="K52" s="204"/>
      <c r="L52" s="204"/>
      <c r="M52" s="199" t="s">
        <v>194</v>
      </c>
      <c r="N52" s="200" t="s">
        <v>201</v>
      </c>
      <c r="P52" s="205"/>
      <c r="Q52" s="814" t="s">
        <v>195</v>
      </c>
      <c r="R52" s="814"/>
      <c r="S52" s="814"/>
      <c r="T52" s="814"/>
      <c r="U52" s="814"/>
      <c r="V52" s="814" t="s">
        <v>196</v>
      </c>
      <c r="W52" s="814"/>
      <c r="X52" s="814"/>
      <c r="Y52" s="814"/>
      <c r="Z52" s="814"/>
      <c r="AC52" s="209"/>
    </row>
    <row r="53" spans="1:29" ht="16.5" customHeight="1">
      <c r="A53" s="193"/>
      <c r="B53" s="210"/>
      <c r="C53" s="142"/>
      <c r="D53" s="212"/>
      <c r="E53" s="212"/>
      <c r="F53" s="212"/>
      <c r="G53" s="212"/>
      <c r="H53" s="212"/>
      <c r="I53" s="799"/>
      <c r="J53" s="798"/>
      <c r="K53" s="207"/>
      <c r="L53" s="207"/>
      <c r="M53" s="207"/>
      <c r="N53" s="207"/>
      <c r="O53" s="207"/>
      <c r="P53" s="208"/>
      <c r="Q53" s="820" t="str">
        <f>IF($A$1="科",IF(COUNTIF($E$3,"確定*")&gt;0,"41510：預り科研費補助金",""),"")</f>
        <v/>
      </c>
      <c r="R53" s="820"/>
      <c r="S53" s="820"/>
      <c r="T53" s="820"/>
      <c r="U53" s="820"/>
      <c r="V53" s="821" t="str">
        <f>IF($A$1="科",IF(COUNTIF($E$3,"確定*")&gt;0,"41194：未払金（預り科研）",""),"")</f>
        <v/>
      </c>
      <c r="W53" s="822"/>
      <c r="X53" s="822"/>
      <c r="Y53" s="822"/>
      <c r="Z53" s="823"/>
      <c r="AC53" s="209"/>
    </row>
    <row r="54" spans="1:29" ht="5.25" customHeight="1" thickBot="1">
      <c r="A54" s="214"/>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6"/>
    </row>
    <row r="55" spans="1:29" s="217" customFormat="1" ht="25.5" customHeight="1" thickTop="1">
      <c r="R55" s="217" t="s">
        <v>203</v>
      </c>
      <c r="Y55" s="217" t="s">
        <v>204</v>
      </c>
    </row>
    <row r="56" spans="1:29" ht="13.5" customHeight="1">
      <c r="A56" s="218"/>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row>
    <row r="57" spans="1:29">
      <c r="A57" s="218"/>
      <c r="AC57" s="218"/>
    </row>
  </sheetData>
  <sheetProtection formatCells="0"/>
  <dataConsolidate/>
  <mergeCells count="176">
    <mergeCell ref="A38:D38"/>
    <mergeCell ref="E38:G38"/>
    <mergeCell ref="H38:W38"/>
    <mergeCell ref="X38:AC38"/>
    <mergeCell ref="E39:AC39"/>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B46:E46"/>
    <mergeCell ref="E40:AC40"/>
    <mergeCell ref="A41:D41"/>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F45:H45"/>
    <mergeCell ref="Q45:S45"/>
    <mergeCell ref="T45:Z45"/>
    <mergeCell ref="A25:D25"/>
    <mergeCell ref="M25:N25"/>
    <mergeCell ref="E25:F25"/>
    <mergeCell ref="G25:L25"/>
    <mergeCell ref="O25:T25"/>
    <mergeCell ref="A37:D37"/>
    <mergeCell ref="E37:G37"/>
    <mergeCell ref="H37:O37"/>
    <mergeCell ref="P37:S37"/>
    <mergeCell ref="T37:V37"/>
    <mergeCell ref="A30:D32"/>
    <mergeCell ref="A33:D35"/>
    <mergeCell ref="V31:AC31"/>
    <mergeCell ref="S30:U30"/>
    <mergeCell ref="S31:U31"/>
    <mergeCell ref="V30:AC30"/>
    <mergeCell ref="E31:G31"/>
    <mergeCell ref="V32:AC32"/>
    <mergeCell ref="W37:AC37"/>
    <mergeCell ref="V28:AC28"/>
    <mergeCell ref="V29:AC29"/>
    <mergeCell ref="E34:G34"/>
    <mergeCell ref="E35:G35"/>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18:B19"/>
    <mergeCell ref="C18:E18"/>
    <mergeCell ref="C19:E19"/>
    <mergeCell ref="A20:D20"/>
    <mergeCell ref="Z14:AA15"/>
    <mergeCell ref="AB14:AC15"/>
    <mergeCell ref="A16:E17"/>
    <mergeCell ref="F16:M16"/>
    <mergeCell ref="N16:U16"/>
    <mergeCell ref="V16:AC16"/>
    <mergeCell ref="A6:J6"/>
    <mergeCell ref="K6:U6"/>
    <mergeCell ref="V6:AC6"/>
    <mergeCell ref="A7:J8"/>
    <mergeCell ref="K7:U7"/>
    <mergeCell ref="V7:AC8"/>
    <mergeCell ref="K8:U8"/>
    <mergeCell ref="A12:H12"/>
    <mergeCell ref="I12:AC12"/>
    <mergeCell ref="Q14:U15"/>
    <mergeCell ref="V14:W15"/>
    <mergeCell ref="X14:Y15"/>
    <mergeCell ref="A9:H9"/>
    <mergeCell ref="I9:R9"/>
    <mergeCell ref="S9:AC9"/>
    <mergeCell ref="A10:H11"/>
    <mergeCell ref="I10:R11"/>
    <mergeCell ref="S10:AC11"/>
    <mergeCell ref="N33:R33"/>
    <mergeCell ref="E32:G32"/>
    <mergeCell ref="N27:R27"/>
    <mergeCell ref="N30:R30"/>
    <mergeCell ref="A1:C2"/>
    <mergeCell ref="D1:F1"/>
    <mergeCell ref="J1:S1"/>
    <mergeCell ref="Y1:Z1"/>
    <mergeCell ref="AA1:AC1"/>
    <mergeCell ref="A3:D3"/>
    <mergeCell ref="E3:J3"/>
    <mergeCell ref="O3:Q4"/>
    <mergeCell ref="R3:S4"/>
    <mergeCell ref="T3:U4"/>
    <mergeCell ref="V3:W4"/>
    <mergeCell ref="X3:Y4"/>
    <mergeCell ref="Z3:AA4"/>
    <mergeCell ref="AB3:AC4"/>
    <mergeCell ref="A5:D5"/>
    <mergeCell ref="E5:W5"/>
    <mergeCell ref="X5:AC5"/>
    <mergeCell ref="A13:D13"/>
    <mergeCell ref="A14:E15"/>
    <mergeCell ref="F14:P15"/>
    <mergeCell ref="A27:D29"/>
    <mergeCell ref="A26:D26"/>
    <mergeCell ref="S27:U27"/>
    <mergeCell ref="V27:AC27"/>
    <mergeCell ref="S28:U28"/>
    <mergeCell ref="S29:U29"/>
    <mergeCell ref="E28:G28"/>
    <mergeCell ref="E29:G29"/>
    <mergeCell ref="H29:R29"/>
    <mergeCell ref="M26:O26"/>
    <mergeCell ref="H27:L27"/>
    <mergeCell ref="E26:H26"/>
    <mergeCell ref="I26:L26"/>
    <mergeCell ref="P26:S26"/>
    <mergeCell ref="E36:G36"/>
    <mergeCell ref="H36:N36"/>
    <mergeCell ref="T36:V36"/>
    <mergeCell ref="W36:AC36"/>
    <mergeCell ref="H33:L33"/>
    <mergeCell ref="E27:G27"/>
    <mergeCell ref="E30:G30"/>
    <mergeCell ref="E33:G33"/>
    <mergeCell ref="H28:J28"/>
    <mergeCell ref="K28:R28"/>
    <mergeCell ref="H31:J31"/>
    <mergeCell ref="K31:R31"/>
    <mergeCell ref="H34:J34"/>
    <mergeCell ref="K34:R34"/>
    <mergeCell ref="H30:L30"/>
    <mergeCell ref="H32:R32"/>
    <mergeCell ref="H35:R35"/>
    <mergeCell ref="V34:AC34"/>
    <mergeCell ref="V35:AC35"/>
    <mergeCell ref="S32:U32"/>
    <mergeCell ref="S33:U33"/>
    <mergeCell ref="V33:AC33"/>
    <mergeCell ref="S34:U34"/>
    <mergeCell ref="S35:U35"/>
  </mergeCells>
  <phoneticPr fontId="20"/>
  <conditionalFormatting sqref="D1 G1 AA42">
    <cfRule type="cellIs" dxfId="16" priority="1" stopIfTrue="1" operator="equal">
      <formula>"科研費"</formula>
    </cfRule>
  </conditionalFormatting>
  <conditionalFormatting sqref="V7">
    <cfRule type="expression" dxfId="15"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I26">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V33"/>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formula1>INDIRECT(IW10)</formula1>
    </dataValidation>
    <dataValidation type="list" allowBlank="1" showInputMessage="1" sqref="M21">
      <formula1>INDIRECT(E21)</formula1>
    </dataValidation>
    <dataValidation type="list" allowBlank="1" sqref="E38:G38">
      <formula1>"なし,一部支給,全額支給"</formula1>
    </dataValidation>
    <dataValidation type="list" allowBlank="1" showInputMessage="1" showErrorMessage="1" sqref="Q22:S22">
      <formula1>"電車,バス・電車,バス,自動車,徒歩,自転車"</formula1>
    </dataValidation>
    <dataValidation type="list" allowBlank="1" showInputMessage="1" showErrorMessage="1" sqref="E25:F25">
      <formula1>"宿泊,日帰り"</formula1>
    </dataValidation>
    <dataValidation type="list" allowBlank="1" showInputMessage="1" sqref="M22:N22">
      <formula1>"教授,准教授,助教,特任教員,RA,学部生,院生,その他"</formula1>
    </dataValidation>
    <dataValidation type="list" allowBlank="1" showInputMessage="1" sqref="H28:J28 H31:J31 H34:J34">
      <formula1>"学会参加,調査視察,情報収集,その他"</formula1>
    </dataValidation>
  </dataValidations>
  <pageMargins left="0.6692913385826772" right="0" top="0.23622047244094491" bottom="0.19685039370078741" header="0.51181102362204722" footer="0.19685039370078741"/>
  <pageSetup paperSize="9" scale="83"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リスト②!$A$1:$F$1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X25"/>
  <sheetViews>
    <sheetView workbookViewId="0">
      <selection activeCell="R17" sqref="R17:W18"/>
    </sheetView>
  </sheetViews>
  <sheetFormatPr defaultColWidth="3.75" defaultRowHeight="27" customHeight="1"/>
  <cols>
    <col min="1" max="1" width="1.875" style="509" customWidth="1"/>
    <col min="2" max="3" width="3.75" style="509" customWidth="1"/>
    <col min="4" max="6" width="7.5" style="509" customWidth="1"/>
    <col min="7" max="8" width="3.75" style="509" customWidth="1"/>
    <col min="9" max="10" width="7.5" style="509" customWidth="1"/>
    <col min="11" max="11" width="3.75" style="509" customWidth="1"/>
    <col min="12" max="12" width="5.625" style="509" customWidth="1"/>
    <col min="13" max="14" width="3.75" style="509" customWidth="1"/>
    <col min="15" max="15" width="16.875" style="509" customWidth="1"/>
    <col min="16" max="17" width="3.75" style="509" customWidth="1"/>
    <col min="18" max="18" width="11.75" style="509" customWidth="1"/>
    <col min="19" max="19" width="4.75" style="509" customWidth="1"/>
    <col min="20" max="20" width="3.375" style="509" customWidth="1"/>
    <col min="21" max="21" width="4.125" style="509" customWidth="1"/>
    <col min="22" max="22" width="3.5" style="509" customWidth="1"/>
    <col min="23" max="23" width="5.875" style="509" customWidth="1"/>
    <col min="24" max="24" width="1.875" style="509" customWidth="1"/>
    <col min="25" max="256" width="3.75" style="509"/>
    <col min="257" max="257" width="1.875" style="509" customWidth="1"/>
    <col min="258" max="259" width="3.75" style="509" customWidth="1"/>
    <col min="260" max="262" width="7.5" style="509" customWidth="1"/>
    <col min="263" max="264" width="3.75" style="509" customWidth="1"/>
    <col min="265" max="266" width="7.5" style="509" customWidth="1"/>
    <col min="267" max="267" width="3.75" style="509" customWidth="1"/>
    <col min="268" max="268" width="5.625" style="509" customWidth="1"/>
    <col min="269" max="270" width="3.75" style="509" customWidth="1"/>
    <col min="271" max="271" width="16.875" style="509" customWidth="1"/>
    <col min="272" max="273" width="3.75" style="509" customWidth="1"/>
    <col min="274" max="274" width="11.75" style="509" customWidth="1"/>
    <col min="275" max="275" width="4.75" style="509" customWidth="1"/>
    <col min="276" max="276" width="3.375" style="509" customWidth="1"/>
    <col min="277" max="277" width="4.125" style="509" customWidth="1"/>
    <col min="278" max="278" width="3.5" style="509" customWidth="1"/>
    <col min="279" max="279" width="5.875" style="509" customWidth="1"/>
    <col min="280" max="280" width="1.875" style="509" customWidth="1"/>
    <col min="281" max="512" width="3.75" style="509"/>
    <col min="513" max="513" width="1.875" style="509" customWidth="1"/>
    <col min="514" max="515" width="3.75" style="509" customWidth="1"/>
    <col min="516" max="518" width="7.5" style="509" customWidth="1"/>
    <col min="519" max="520" width="3.75" style="509" customWidth="1"/>
    <col min="521" max="522" width="7.5" style="509" customWidth="1"/>
    <col min="523" max="523" width="3.75" style="509" customWidth="1"/>
    <col min="524" max="524" width="5.625" style="509" customWidth="1"/>
    <col min="525" max="526" width="3.75" style="509" customWidth="1"/>
    <col min="527" max="527" width="16.875" style="509" customWidth="1"/>
    <col min="528" max="529" width="3.75" style="509" customWidth="1"/>
    <col min="530" max="530" width="11.75" style="509" customWidth="1"/>
    <col min="531" max="531" width="4.75" style="509" customWidth="1"/>
    <col min="532" max="532" width="3.375" style="509" customWidth="1"/>
    <col min="533" max="533" width="4.125" style="509" customWidth="1"/>
    <col min="534" max="534" width="3.5" style="509" customWidth="1"/>
    <col min="535" max="535" width="5.875" style="509" customWidth="1"/>
    <col min="536" max="536" width="1.875" style="509" customWidth="1"/>
    <col min="537" max="768" width="3.75" style="509"/>
    <col min="769" max="769" width="1.875" style="509" customWidth="1"/>
    <col min="770" max="771" width="3.75" style="509" customWidth="1"/>
    <col min="772" max="774" width="7.5" style="509" customWidth="1"/>
    <col min="775" max="776" width="3.75" style="509" customWidth="1"/>
    <col min="777" max="778" width="7.5" style="509" customWidth="1"/>
    <col min="779" max="779" width="3.75" style="509" customWidth="1"/>
    <col min="780" max="780" width="5.625" style="509" customWidth="1"/>
    <col min="781" max="782" width="3.75" style="509" customWidth="1"/>
    <col min="783" max="783" width="16.875" style="509" customWidth="1"/>
    <col min="784" max="785" width="3.75" style="509" customWidth="1"/>
    <col min="786" max="786" width="11.75" style="509" customWidth="1"/>
    <col min="787" max="787" width="4.75" style="509" customWidth="1"/>
    <col min="788" max="788" width="3.375" style="509" customWidth="1"/>
    <col min="789" max="789" width="4.125" style="509" customWidth="1"/>
    <col min="790" max="790" width="3.5" style="509" customWidth="1"/>
    <col min="791" max="791" width="5.875" style="509" customWidth="1"/>
    <col min="792" max="792" width="1.875" style="509" customWidth="1"/>
    <col min="793" max="1024" width="3.75" style="509"/>
    <col min="1025" max="1025" width="1.875" style="509" customWidth="1"/>
    <col min="1026" max="1027" width="3.75" style="509" customWidth="1"/>
    <col min="1028" max="1030" width="7.5" style="509" customWidth="1"/>
    <col min="1031" max="1032" width="3.75" style="509" customWidth="1"/>
    <col min="1033" max="1034" width="7.5" style="509" customWidth="1"/>
    <col min="1035" max="1035" width="3.75" style="509" customWidth="1"/>
    <col min="1036" max="1036" width="5.625" style="509" customWidth="1"/>
    <col min="1037" max="1038" width="3.75" style="509" customWidth="1"/>
    <col min="1039" max="1039" width="16.875" style="509" customWidth="1"/>
    <col min="1040" max="1041" width="3.75" style="509" customWidth="1"/>
    <col min="1042" max="1042" width="11.75" style="509" customWidth="1"/>
    <col min="1043" max="1043" width="4.75" style="509" customWidth="1"/>
    <col min="1044" max="1044" width="3.375" style="509" customWidth="1"/>
    <col min="1045" max="1045" width="4.125" style="509" customWidth="1"/>
    <col min="1046" max="1046" width="3.5" style="509" customWidth="1"/>
    <col min="1047" max="1047" width="5.875" style="509" customWidth="1"/>
    <col min="1048" max="1048" width="1.875" style="509" customWidth="1"/>
    <col min="1049" max="1280" width="3.75" style="509"/>
    <col min="1281" max="1281" width="1.875" style="509" customWidth="1"/>
    <col min="1282" max="1283" width="3.75" style="509" customWidth="1"/>
    <col min="1284" max="1286" width="7.5" style="509" customWidth="1"/>
    <col min="1287" max="1288" width="3.75" style="509" customWidth="1"/>
    <col min="1289" max="1290" width="7.5" style="509" customWidth="1"/>
    <col min="1291" max="1291" width="3.75" style="509" customWidth="1"/>
    <col min="1292" max="1292" width="5.625" style="509" customWidth="1"/>
    <col min="1293" max="1294" width="3.75" style="509" customWidth="1"/>
    <col min="1295" max="1295" width="16.875" style="509" customWidth="1"/>
    <col min="1296" max="1297" width="3.75" style="509" customWidth="1"/>
    <col min="1298" max="1298" width="11.75" style="509" customWidth="1"/>
    <col min="1299" max="1299" width="4.75" style="509" customWidth="1"/>
    <col min="1300" max="1300" width="3.375" style="509" customWidth="1"/>
    <col min="1301" max="1301" width="4.125" style="509" customWidth="1"/>
    <col min="1302" max="1302" width="3.5" style="509" customWidth="1"/>
    <col min="1303" max="1303" width="5.875" style="509" customWidth="1"/>
    <col min="1304" max="1304" width="1.875" style="509" customWidth="1"/>
    <col min="1305" max="1536" width="3.75" style="509"/>
    <col min="1537" max="1537" width="1.875" style="509" customWidth="1"/>
    <col min="1538" max="1539" width="3.75" style="509" customWidth="1"/>
    <col min="1540" max="1542" width="7.5" style="509" customWidth="1"/>
    <col min="1543" max="1544" width="3.75" style="509" customWidth="1"/>
    <col min="1545" max="1546" width="7.5" style="509" customWidth="1"/>
    <col min="1547" max="1547" width="3.75" style="509" customWidth="1"/>
    <col min="1548" max="1548" width="5.625" style="509" customWidth="1"/>
    <col min="1549" max="1550" width="3.75" style="509" customWidth="1"/>
    <col min="1551" max="1551" width="16.875" style="509" customWidth="1"/>
    <col min="1552" max="1553" width="3.75" style="509" customWidth="1"/>
    <col min="1554" max="1554" width="11.75" style="509" customWidth="1"/>
    <col min="1555" max="1555" width="4.75" style="509" customWidth="1"/>
    <col min="1556" max="1556" width="3.375" style="509" customWidth="1"/>
    <col min="1557" max="1557" width="4.125" style="509" customWidth="1"/>
    <col min="1558" max="1558" width="3.5" style="509" customWidth="1"/>
    <col min="1559" max="1559" width="5.875" style="509" customWidth="1"/>
    <col min="1560" max="1560" width="1.875" style="509" customWidth="1"/>
    <col min="1561" max="1792" width="3.75" style="509"/>
    <col min="1793" max="1793" width="1.875" style="509" customWidth="1"/>
    <col min="1794" max="1795" width="3.75" style="509" customWidth="1"/>
    <col min="1796" max="1798" width="7.5" style="509" customWidth="1"/>
    <col min="1799" max="1800" width="3.75" style="509" customWidth="1"/>
    <col min="1801" max="1802" width="7.5" style="509" customWidth="1"/>
    <col min="1803" max="1803" width="3.75" style="509" customWidth="1"/>
    <col min="1804" max="1804" width="5.625" style="509" customWidth="1"/>
    <col min="1805" max="1806" width="3.75" style="509" customWidth="1"/>
    <col min="1807" max="1807" width="16.875" style="509" customWidth="1"/>
    <col min="1808" max="1809" width="3.75" style="509" customWidth="1"/>
    <col min="1810" max="1810" width="11.75" style="509" customWidth="1"/>
    <col min="1811" max="1811" width="4.75" style="509" customWidth="1"/>
    <col min="1812" max="1812" width="3.375" style="509" customWidth="1"/>
    <col min="1813" max="1813" width="4.125" style="509" customWidth="1"/>
    <col min="1814" max="1814" width="3.5" style="509" customWidth="1"/>
    <col min="1815" max="1815" width="5.875" style="509" customWidth="1"/>
    <col min="1816" max="1816" width="1.875" style="509" customWidth="1"/>
    <col min="1817" max="2048" width="3.75" style="509"/>
    <col min="2049" max="2049" width="1.875" style="509" customWidth="1"/>
    <col min="2050" max="2051" width="3.75" style="509" customWidth="1"/>
    <col min="2052" max="2054" width="7.5" style="509" customWidth="1"/>
    <col min="2055" max="2056" width="3.75" style="509" customWidth="1"/>
    <col min="2057" max="2058" width="7.5" style="509" customWidth="1"/>
    <col min="2059" max="2059" width="3.75" style="509" customWidth="1"/>
    <col min="2060" max="2060" width="5.625" style="509" customWidth="1"/>
    <col min="2061" max="2062" width="3.75" style="509" customWidth="1"/>
    <col min="2063" max="2063" width="16.875" style="509" customWidth="1"/>
    <col min="2064" max="2065" width="3.75" style="509" customWidth="1"/>
    <col min="2066" max="2066" width="11.75" style="509" customWidth="1"/>
    <col min="2067" max="2067" width="4.75" style="509" customWidth="1"/>
    <col min="2068" max="2068" width="3.375" style="509" customWidth="1"/>
    <col min="2069" max="2069" width="4.125" style="509" customWidth="1"/>
    <col min="2070" max="2070" width="3.5" style="509" customWidth="1"/>
    <col min="2071" max="2071" width="5.875" style="509" customWidth="1"/>
    <col min="2072" max="2072" width="1.875" style="509" customWidth="1"/>
    <col min="2073" max="2304" width="3.75" style="509"/>
    <col min="2305" max="2305" width="1.875" style="509" customWidth="1"/>
    <col min="2306" max="2307" width="3.75" style="509" customWidth="1"/>
    <col min="2308" max="2310" width="7.5" style="509" customWidth="1"/>
    <col min="2311" max="2312" width="3.75" style="509" customWidth="1"/>
    <col min="2313" max="2314" width="7.5" style="509" customWidth="1"/>
    <col min="2315" max="2315" width="3.75" style="509" customWidth="1"/>
    <col min="2316" max="2316" width="5.625" style="509" customWidth="1"/>
    <col min="2317" max="2318" width="3.75" style="509" customWidth="1"/>
    <col min="2319" max="2319" width="16.875" style="509" customWidth="1"/>
    <col min="2320" max="2321" width="3.75" style="509" customWidth="1"/>
    <col min="2322" max="2322" width="11.75" style="509" customWidth="1"/>
    <col min="2323" max="2323" width="4.75" style="509" customWidth="1"/>
    <col min="2324" max="2324" width="3.375" style="509" customWidth="1"/>
    <col min="2325" max="2325" width="4.125" style="509" customWidth="1"/>
    <col min="2326" max="2326" width="3.5" style="509" customWidth="1"/>
    <col min="2327" max="2327" width="5.875" style="509" customWidth="1"/>
    <col min="2328" max="2328" width="1.875" style="509" customWidth="1"/>
    <col min="2329" max="2560" width="3.75" style="509"/>
    <col min="2561" max="2561" width="1.875" style="509" customWidth="1"/>
    <col min="2562" max="2563" width="3.75" style="509" customWidth="1"/>
    <col min="2564" max="2566" width="7.5" style="509" customWidth="1"/>
    <col min="2567" max="2568" width="3.75" style="509" customWidth="1"/>
    <col min="2569" max="2570" width="7.5" style="509" customWidth="1"/>
    <col min="2571" max="2571" width="3.75" style="509" customWidth="1"/>
    <col min="2572" max="2572" width="5.625" style="509" customWidth="1"/>
    <col min="2573" max="2574" width="3.75" style="509" customWidth="1"/>
    <col min="2575" max="2575" width="16.875" style="509" customWidth="1"/>
    <col min="2576" max="2577" width="3.75" style="509" customWidth="1"/>
    <col min="2578" max="2578" width="11.75" style="509" customWidth="1"/>
    <col min="2579" max="2579" width="4.75" style="509" customWidth="1"/>
    <col min="2580" max="2580" width="3.375" style="509" customWidth="1"/>
    <col min="2581" max="2581" width="4.125" style="509" customWidth="1"/>
    <col min="2582" max="2582" width="3.5" style="509" customWidth="1"/>
    <col min="2583" max="2583" width="5.875" style="509" customWidth="1"/>
    <col min="2584" max="2584" width="1.875" style="509" customWidth="1"/>
    <col min="2585" max="2816" width="3.75" style="509"/>
    <col min="2817" max="2817" width="1.875" style="509" customWidth="1"/>
    <col min="2818" max="2819" width="3.75" style="509" customWidth="1"/>
    <col min="2820" max="2822" width="7.5" style="509" customWidth="1"/>
    <col min="2823" max="2824" width="3.75" style="509" customWidth="1"/>
    <col min="2825" max="2826" width="7.5" style="509" customWidth="1"/>
    <col min="2827" max="2827" width="3.75" style="509" customWidth="1"/>
    <col min="2828" max="2828" width="5.625" style="509" customWidth="1"/>
    <col min="2829" max="2830" width="3.75" style="509" customWidth="1"/>
    <col min="2831" max="2831" width="16.875" style="509" customWidth="1"/>
    <col min="2832" max="2833" width="3.75" style="509" customWidth="1"/>
    <col min="2834" max="2834" width="11.75" style="509" customWidth="1"/>
    <col min="2835" max="2835" width="4.75" style="509" customWidth="1"/>
    <col min="2836" max="2836" width="3.375" style="509" customWidth="1"/>
    <col min="2837" max="2837" width="4.125" style="509" customWidth="1"/>
    <col min="2838" max="2838" width="3.5" style="509" customWidth="1"/>
    <col min="2839" max="2839" width="5.875" style="509" customWidth="1"/>
    <col min="2840" max="2840" width="1.875" style="509" customWidth="1"/>
    <col min="2841" max="3072" width="3.75" style="509"/>
    <col min="3073" max="3073" width="1.875" style="509" customWidth="1"/>
    <col min="3074" max="3075" width="3.75" style="509" customWidth="1"/>
    <col min="3076" max="3078" width="7.5" style="509" customWidth="1"/>
    <col min="3079" max="3080" width="3.75" style="509" customWidth="1"/>
    <col min="3081" max="3082" width="7.5" style="509" customWidth="1"/>
    <col min="3083" max="3083" width="3.75" style="509" customWidth="1"/>
    <col min="3084" max="3084" width="5.625" style="509" customWidth="1"/>
    <col min="3085" max="3086" width="3.75" style="509" customWidth="1"/>
    <col min="3087" max="3087" width="16.875" style="509" customWidth="1"/>
    <col min="3088" max="3089" width="3.75" style="509" customWidth="1"/>
    <col min="3090" max="3090" width="11.75" style="509" customWidth="1"/>
    <col min="3091" max="3091" width="4.75" style="509" customWidth="1"/>
    <col min="3092" max="3092" width="3.375" style="509" customWidth="1"/>
    <col min="3093" max="3093" width="4.125" style="509" customWidth="1"/>
    <col min="3094" max="3094" width="3.5" style="509" customWidth="1"/>
    <col min="3095" max="3095" width="5.875" style="509" customWidth="1"/>
    <col min="3096" max="3096" width="1.875" style="509" customWidth="1"/>
    <col min="3097" max="3328" width="3.75" style="509"/>
    <col min="3329" max="3329" width="1.875" style="509" customWidth="1"/>
    <col min="3330" max="3331" width="3.75" style="509" customWidth="1"/>
    <col min="3332" max="3334" width="7.5" style="509" customWidth="1"/>
    <col min="3335" max="3336" width="3.75" style="509" customWidth="1"/>
    <col min="3337" max="3338" width="7.5" style="509" customWidth="1"/>
    <col min="3339" max="3339" width="3.75" style="509" customWidth="1"/>
    <col min="3340" max="3340" width="5.625" style="509" customWidth="1"/>
    <col min="3341" max="3342" width="3.75" style="509" customWidth="1"/>
    <col min="3343" max="3343" width="16.875" style="509" customWidth="1"/>
    <col min="3344" max="3345" width="3.75" style="509" customWidth="1"/>
    <col min="3346" max="3346" width="11.75" style="509" customWidth="1"/>
    <col min="3347" max="3347" width="4.75" style="509" customWidth="1"/>
    <col min="3348" max="3348" width="3.375" style="509" customWidth="1"/>
    <col min="3349" max="3349" width="4.125" style="509" customWidth="1"/>
    <col min="3350" max="3350" width="3.5" style="509" customWidth="1"/>
    <col min="3351" max="3351" width="5.875" style="509" customWidth="1"/>
    <col min="3352" max="3352" width="1.875" style="509" customWidth="1"/>
    <col min="3353" max="3584" width="3.75" style="509"/>
    <col min="3585" max="3585" width="1.875" style="509" customWidth="1"/>
    <col min="3586" max="3587" width="3.75" style="509" customWidth="1"/>
    <col min="3588" max="3590" width="7.5" style="509" customWidth="1"/>
    <col min="3591" max="3592" width="3.75" style="509" customWidth="1"/>
    <col min="3593" max="3594" width="7.5" style="509" customWidth="1"/>
    <col min="3595" max="3595" width="3.75" style="509" customWidth="1"/>
    <col min="3596" max="3596" width="5.625" style="509" customWidth="1"/>
    <col min="3597" max="3598" width="3.75" style="509" customWidth="1"/>
    <col min="3599" max="3599" width="16.875" style="509" customWidth="1"/>
    <col min="3600" max="3601" width="3.75" style="509" customWidth="1"/>
    <col min="3602" max="3602" width="11.75" style="509" customWidth="1"/>
    <col min="3603" max="3603" width="4.75" style="509" customWidth="1"/>
    <col min="3604" max="3604" width="3.375" style="509" customWidth="1"/>
    <col min="3605" max="3605" width="4.125" style="509" customWidth="1"/>
    <col min="3606" max="3606" width="3.5" style="509" customWidth="1"/>
    <col min="3607" max="3607" width="5.875" style="509" customWidth="1"/>
    <col min="3608" max="3608" width="1.875" style="509" customWidth="1"/>
    <col min="3609" max="3840" width="3.75" style="509"/>
    <col min="3841" max="3841" width="1.875" style="509" customWidth="1"/>
    <col min="3842" max="3843" width="3.75" style="509" customWidth="1"/>
    <col min="3844" max="3846" width="7.5" style="509" customWidth="1"/>
    <col min="3847" max="3848" width="3.75" style="509" customWidth="1"/>
    <col min="3849" max="3850" width="7.5" style="509" customWidth="1"/>
    <col min="3851" max="3851" width="3.75" style="509" customWidth="1"/>
    <col min="3852" max="3852" width="5.625" style="509" customWidth="1"/>
    <col min="3853" max="3854" width="3.75" style="509" customWidth="1"/>
    <col min="3855" max="3855" width="16.875" style="509" customWidth="1"/>
    <col min="3856" max="3857" width="3.75" style="509" customWidth="1"/>
    <col min="3858" max="3858" width="11.75" style="509" customWidth="1"/>
    <col min="3859" max="3859" width="4.75" style="509" customWidth="1"/>
    <col min="3860" max="3860" width="3.375" style="509" customWidth="1"/>
    <col min="3861" max="3861" width="4.125" style="509" customWidth="1"/>
    <col min="3862" max="3862" width="3.5" style="509" customWidth="1"/>
    <col min="3863" max="3863" width="5.875" style="509" customWidth="1"/>
    <col min="3864" max="3864" width="1.875" style="509" customWidth="1"/>
    <col min="3865" max="4096" width="3.75" style="509"/>
    <col min="4097" max="4097" width="1.875" style="509" customWidth="1"/>
    <col min="4098" max="4099" width="3.75" style="509" customWidth="1"/>
    <col min="4100" max="4102" width="7.5" style="509" customWidth="1"/>
    <col min="4103" max="4104" width="3.75" style="509" customWidth="1"/>
    <col min="4105" max="4106" width="7.5" style="509" customWidth="1"/>
    <col min="4107" max="4107" width="3.75" style="509" customWidth="1"/>
    <col min="4108" max="4108" width="5.625" style="509" customWidth="1"/>
    <col min="4109" max="4110" width="3.75" style="509" customWidth="1"/>
    <col min="4111" max="4111" width="16.875" style="509" customWidth="1"/>
    <col min="4112" max="4113" width="3.75" style="509" customWidth="1"/>
    <col min="4114" max="4114" width="11.75" style="509" customWidth="1"/>
    <col min="4115" max="4115" width="4.75" style="509" customWidth="1"/>
    <col min="4116" max="4116" width="3.375" style="509" customWidth="1"/>
    <col min="4117" max="4117" width="4.125" style="509" customWidth="1"/>
    <col min="4118" max="4118" width="3.5" style="509" customWidth="1"/>
    <col min="4119" max="4119" width="5.875" style="509" customWidth="1"/>
    <col min="4120" max="4120" width="1.875" style="509" customWidth="1"/>
    <col min="4121" max="4352" width="3.75" style="509"/>
    <col min="4353" max="4353" width="1.875" style="509" customWidth="1"/>
    <col min="4354" max="4355" width="3.75" style="509" customWidth="1"/>
    <col min="4356" max="4358" width="7.5" style="509" customWidth="1"/>
    <col min="4359" max="4360" width="3.75" style="509" customWidth="1"/>
    <col min="4361" max="4362" width="7.5" style="509" customWidth="1"/>
    <col min="4363" max="4363" width="3.75" style="509" customWidth="1"/>
    <col min="4364" max="4364" width="5.625" style="509" customWidth="1"/>
    <col min="4365" max="4366" width="3.75" style="509" customWidth="1"/>
    <col min="4367" max="4367" width="16.875" style="509" customWidth="1"/>
    <col min="4368" max="4369" width="3.75" style="509" customWidth="1"/>
    <col min="4370" max="4370" width="11.75" style="509" customWidth="1"/>
    <col min="4371" max="4371" width="4.75" style="509" customWidth="1"/>
    <col min="4372" max="4372" width="3.375" style="509" customWidth="1"/>
    <col min="4373" max="4373" width="4.125" style="509" customWidth="1"/>
    <col min="4374" max="4374" width="3.5" style="509" customWidth="1"/>
    <col min="4375" max="4375" width="5.875" style="509" customWidth="1"/>
    <col min="4376" max="4376" width="1.875" style="509" customWidth="1"/>
    <col min="4377" max="4608" width="3.75" style="509"/>
    <col min="4609" max="4609" width="1.875" style="509" customWidth="1"/>
    <col min="4610" max="4611" width="3.75" style="509" customWidth="1"/>
    <col min="4612" max="4614" width="7.5" style="509" customWidth="1"/>
    <col min="4615" max="4616" width="3.75" style="509" customWidth="1"/>
    <col min="4617" max="4618" width="7.5" style="509" customWidth="1"/>
    <col min="4619" max="4619" width="3.75" style="509" customWidth="1"/>
    <col min="4620" max="4620" width="5.625" style="509" customWidth="1"/>
    <col min="4621" max="4622" width="3.75" style="509" customWidth="1"/>
    <col min="4623" max="4623" width="16.875" style="509" customWidth="1"/>
    <col min="4624" max="4625" width="3.75" style="509" customWidth="1"/>
    <col min="4626" max="4626" width="11.75" style="509" customWidth="1"/>
    <col min="4627" max="4627" width="4.75" style="509" customWidth="1"/>
    <col min="4628" max="4628" width="3.375" style="509" customWidth="1"/>
    <col min="4629" max="4629" width="4.125" style="509" customWidth="1"/>
    <col min="4630" max="4630" width="3.5" style="509" customWidth="1"/>
    <col min="4631" max="4631" width="5.875" style="509" customWidth="1"/>
    <col min="4632" max="4632" width="1.875" style="509" customWidth="1"/>
    <col min="4633" max="4864" width="3.75" style="509"/>
    <col min="4865" max="4865" width="1.875" style="509" customWidth="1"/>
    <col min="4866" max="4867" width="3.75" style="509" customWidth="1"/>
    <col min="4868" max="4870" width="7.5" style="509" customWidth="1"/>
    <col min="4871" max="4872" width="3.75" style="509" customWidth="1"/>
    <col min="4873" max="4874" width="7.5" style="509" customWidth="1"/>
    <col min="4875" max="4875" width="3.75" style="509" customWidth="1"/>
    <col min="4876" max="4876" width="5.625" style="509" customWidth="1"/>
    <col min="4877" max="4878" width="3.75" style="509" customWidth="1"/>
    <col min="4879" max="4879" width="16.875" style="509" customWidth="1"/>
    <col min="4880" max="4881" width="3.75" style="509" customWidth="1"/>
    <col min="4882" max="4882" width="11.75" style="509" customWidth="1"/>
    <col min="4883" max="4883" width="4.75" style="509" customWidth="1"/>
    <col min="4884" max="4884" width="3.375" style="509" customWidth="1"/>
    <col min="4885" max="4885" width="4.125" style="509" customWidth="1"/>
    <col min="4886" max="4886" width="3.5" style="509" customWidth="1"/>
    <col min="4887" max="4887" width="5.875" style="509" customWidth="1"/>
    <col min="4888" max="4888" width="1.875" style="509" customWidth="1"/>
    <col min="4889" max="5120" width="3.75" style="509"/>
    <col min="5121" max="5121" width="1.875" style="509" customWidth="1"/>
    <col min="5122" max="5123" width="3.75" style="509" customWidth="1"/>
    <col min="5124" max="5126" width="7.5" style="509" customWidth="1"/>
    <col min="5127" max="5128" width="3.75" style="509" customWidth="1"/>
    <col min="5129" max="5130" width="7.5" style="509" customWidth="1"/>
    <col min="5131" max="5131" width="3.75" style="509" customWidth="1"/>
    <col min="5132" max="5132" width="5.625" style="509" customWidth="1"/>
    <col min="5133" max="5134" width="3.75" style="509" customWidth="1"/>
    <col min="5135" max="5135" width="16.875" style="509" customWidth="1"/>
    <col min="5136" max="5137" width="3.75" style="509" customWidth="1"/>
    <col min="5138" max="5138" width="11.75" style="509" customWidth="1"/>
    <col min="5139" max="5139" width="4.75" style="509" customWidth="1"/>
    <col min="5140" max="5140" width="3.375" style="509" customWidth="1"/>
    <col min="5141" max="5141" width="4.125" style="509" customWidth="1"/>
    <col min="5142" max="5142" width="3.5" style="509" customWidth="1"/>
    <col min="5143" max="5143" width="5.875" style="509" customWidth="1"/>
    <col min="5144" max="5144" width="1.875" style="509" customWidth="1"/>
    <col min="5145" max="5376" width="3.75" style="509"/>
    <col min="5377" max="5377" width="1.875" style="509" customWidth="1"/>
    <col min="5378" max="5379" width="3.75" style="509" customWidth="1"/>
    <col min="5380" max="5382" width="7.5" style="509" customWidth="1"/>
    <col min="5383" max="5384" width="3.75" style="509" customWidth="1"/>
    <col min="5385" max="5386" width="7.5" style="509" customWidth="1"/>
    <col min="5387" max="5387" width="3.75" style="509" customWidth="1"/>
    <col min="5388" max="5388" width="5.625" style="509" customWidth="1"/>
    <col min="5389" max="5390" width="3.75" style="509" customWidth="1"/>
    <col min="5391" max="5391" width="16.875" style="509" customWidth="1"/>
    <col min="5392" max="5393" width="3.75" style="509" customWidth="1"/>
    <col min="5394" max="5394" width="11.75" style="509" customWidth="1"/>
    <col min="5395" max="5395" width="4.75" style="509" customWidth="1"/>
    <col min="5396" max="5396" width="3.375" style="509" customWidth="1"/>
    <col min="5397" max="5397" width="4.125" style="509" customWidth="1"/>
    <col min="5398" max="5398" width="3.5" style="509" customWidth="1"/>
    <col min="5399" max="5399" width="5.875" style="509" customWidth="1"/>
    <col min="5400" max="5400" width="1.875" style="509" customWidth="1"/>
    <col min="5401" max="5632" width="3.75" style="509"/>
    <col min="5633" max="5633" width="1.875" style="509" customWidth="1"/>
    <col min="5634" max="5635" width="3.75" style="509" customWidth="1"/>
    <col min="5636" max="5638" width="7.5" style="509" customWidth="1"/>
    <col min="5639" max="5640" width="3.75" style="509" customWidth="1"/>
    <col min="5641" max="5642" width="7.5" style="509" customWidth="1"/>
    <col min="5643" max="5643" width="3.75" style="509" customWidth="1"/>
    <col min="5644" max="5644" width="5.625" style="509" customWidth="1"/>
    <col min="5645" max="5646" width="3.75" style="509" customWidth="1"/>
    <col min="5647" max="5647" width="16.875" style="509" customWidth="1"/>
    <col min="5648" max="5649" width="3.75" style="509" customWidth="1"/>
    <col min="5650" max="5650" width="11.75" style="509" customWidth="1"/>
    <col min="5651" max="5651" width="4.75" style="509" customWidth="1"/>
    <col min="5652" max="5652" width="3.375" style="509" customWidth="1"/>
    <col min="5653" max="5653" width="4.125" style="509" customWidth="1"/>
    <col min="5654" max="5654" width="3.5" style="509" customWidth="1"/>
    <col min="5655" max="5655" width="5.875" style="509" customWidth="1"/>
    <col min="5656" max="5656" width="1.875" style="509" customWidth="1"/>
    <col min="5657" max="5888" width="3.75" style="509"/>
    <col min="5889" max="5889" width="1.875" style="509" customWidth="1"/>
    <col min="5890" max="5891" width="3.75" style="509" customWidth="1"/>
    <col min="5892" max="5894" width="7.5" style="509" customWidth="1"/>
    <col min="5895" max="5896" width="3.75" style="509" customWidth="1"/>
    <col min="5897" max="5898" width="7.5" style="509" customWidth="1"/>
    <col min="5899" max="5899" width="3.75" style="509" customWidth="1"/>
    <col min="5900" max="5900" width="5.625" style="509" customWidth="1"/>
    <col min="5901" max="5902" width="3.75" style="509" customWidth="1"/>
    <col min="5903" max="5903" width="16.875" style="509" customWidth="1"/>
    <col min="5904" max="5905" width="3.75" style="509" customWidth="1"/>
    <col min="5906" max="5906" width="11.75" style="509" customWidth="1"/>
    <col min="5907" max="5907" width="4.75" style="509" customWidth="1"/>
    <col min="5908" max="5908" width="3.375" style="509" customWidth="1"/>
    <col min="5909" max="5909" width="4.125" style="509" customWidth="1"/>
    <col min="5910" max="5910" width="3.5" style="509" customWidth="1"/>
    <col min="5911" max="5911" width="5.875" style="509" customWidth="1"/>
    <col min="5912" max="5912" width="1.875" style="509" customWidth="1"/>
    <col min="5913" max="6144" width="3.75" style="509"/>
    <col min="6145" max="6145" width="1.875" style="509" customWidth="1"/>
    <col min="6146" max="6147" width="3.75" style="509" customWidth="1"/>
    <col min="6148" max="6150" width="7.5" style="509" customWidth="1"/>
    <col min="6151" max="6152" width="3.75" style="509" customWidth="1"/>
    <col min="6153" max="6154" width="7.5" style="509" customWidth="1"/>
    <col min="6155" max="6155" width="3.75" style="509" customWidth="1"/>
    <col min="6156" max="6156" width="5.625" style="509" customWidth="1"/>
    <col min="6157" max="6158" width="3.75" style="509" customWidth="1"/>
    <col min="6159" max="6159" width="16.875" style="509" customWidth="1"/>
    <col min="6160" max="6161" width="3.75" style="509" customWidth="1"/>
    <col min="6162" max="6162" width="11.75" style="509" customWidth="1"/>
    <col min="6163" max="6163" width="4.75" style="509" customWidth="1"/>
    <col min="6164" max="6164" width="3.375" style="509" customWidth="1"/>
    <col min="6165" max="6165" width="4.125" style="509" customWidth="1"/>
    <col min="6166" max="6166" width="3.5" style="509" customWidth="1"/>
    <col min="6167" max="6167" width="5.875" style="509" customWidth="1"/>
    <col min="6168" max="6168" width="1.875" style="509" customWidth="1"/>
    <col min="6169" max="6400" width="3.75" style="509"/>
    <col min="6401" max="6401" width="1.875" style="509" customWidth="1"/>
    <col min="6402" max="6403" width="3.75" style="509" customWidth="1"/>
    <col min="6404" max="6406" width="7.5" style="509" customWidth="1"/>
    <col min="6407" max="6408" width="3.75" style="509" customWidth="1"/>
    <col min="6409" max="6410" width="7.5" style="509" customWidth="1"/>
    <col min="6411" max="6411" width="3.75" style="509" customWidth="1"/>
    <col min="6412" max="6412" width="5.625" style="509" customWidth="1"/>
    <col min="6413" max="6414" width="3.75" style="509" customWidth="1"/>
    <col min="6415" max="6415" width="16.875" style="509" customWidth="1"/>
    <col min="6416" max="6417" width="3.75" style="509" customWidth="1"/>
    <col min="6418" max="6418" width="11.75" style="509" customWidth="1"/>
    <col min="6419" max="6419" width="4.75" style="509" customWidth="1"/>
    <col min="6420" max="6420" width="3.375" style="509" customWidth="1"/>
    <col min="6421" max="6421" width="4.125" style="509" customWidth="1"/>
    <col min="6422" max="6422" width="3.5" style="509" customWidth="1"/>
    <col min="6423" max="6423" width="5.875" style="509" customWidth="1"/>
    <col min="6424" max="6424" width="1.875" style="509" customWidth="1"/>
    <col min="6425" max="6656" width="3.75" style="509"/>
    <col min="6657" max="6657" width="1.875" style="509" customWidth="1"/>
    <col min="6658" max="6659" width="3.75" style="509" customWidth="1"/>
    <col min="6660" max="6662" width="7.5" style="509" customWidth="1"/>
    <col min="6663" max="6664" width="3.75" style="509" customWidth="1"/>
    <col min="6665" max="6666" width="7.5" style="509" customWidth="1"/>
    <col min="6667" max="6667" width="3.75" style="509" customWidth="1"/>
    <col min="6668" max="6668" width="5.625" style="509" customWidth="1"/>
    <col min="6669" max="6670" width="3.75" style="509" customWidth="1"/>
    <col min="6671" max="6671" width="16.875" style="509" customWidth="1"/>
    <col min="6672" max="6673" width="3.75" style="509" customWidth="1"/>
    <col min="6674" max="6674" width="11.75" style="509" customWidth="1"/>
    <col min="6675" max="6675" width="4.75" style="509" customWidth="1"/>
    <col min="6676" max="6676" width="3.375" style="509" customWidth="1"/>
    <col min="6677" max="6677" width="4.125" style="509" customWidth="1"/>
    <col min="6678" max="6678" width="3.5" style="509" customWidth="1"/>
    <col min="6679" max="6679" width="5.875" style="509" customWidth="1"/>
    <col min="6680" max="6680" width="1.875" style="509" customWidth="1"/>
    <col min="6681" max="6912" width="3.75" style="509"/>
    <col min="6913" max="6913" width="1.875" style="509" customWidth="1"/>
    <col min="6914" max="6915" width="3.75" style="509" customWidth="1"/>
    <col min="6916" max="6918" width="7.5" style="509" customWidth="1"/>
    <col min="6919" max="6920" width="3.75" style="509" customWidth="1"/>
    <col min="6921" max="6922" width="7.5" style="509" customWidth="1"/>
    <col min="6923" max="6923" width="3.75" style="509" customWidth="1"/>
    <col min="6924" max="6924" width="5.625" style="509" customWidth="1"/>
    <col min="6925" max="6926" width="3.75" style="509" customWidth="1"/>
    <col min="6927" max="6927" width="16.875" style="509" customWidth="1"/>
    <col min="6928" max="6929" width="3.75" style="509" customWidth="1"/>
    <col min="6930" max="6930" width="11.75" style="509" customWidth="1"/>
    <col min="6931" max="6931" width="4.75" style="509" customWidth="1"/>
    <col min="6932" max="6932" width="3.375" style="509" customWidth="1"/>
    <col min="6933" max="6933" width="4.125" style="509" customWidth="1"/>
    <col min="6934" max="6934" width="3.5" style="509" customWidth="1"/>
    <col min="6935" max="6935" width="5.875" style="509" customWidth="1"/>
    <col min="6936" max="6936" width="1.875" style="509" customWidth="1"/>
    <col min="6937" max="7168" width="3.75" style="509"/>
    <col min="7169" max="7169" width="1.875" style="509" customWidth="1"/>
    <col min="7170" max="7171" width="3.75" style="509" customWidth="1"/>
    <col min="7172" max="7174" width="7.5" style="509" customWidth="1"/>
    <col min="7175" max="7176" width="3.75" style="509" customWidth="1"/>
    <col min="7177" max="7178" width="7.5" style="509" customWidth="1"/>
    <col min="7179" max="7179" width="3.75" style="509" customWidth="1"/>
    <col min="7180" max="7180" width="5.625" style="509" customWidth="1"/>
    <col min="7181" max="7182" width="3.75" style="509" customWidth="1"/>
    <col min="7183" max="7183" width="16.875" style="509" customWidth="1"/>
    <col min="7184" max="7185" width="3.75" style="509" customWidth="1"/>
    <col min="7186" max="7186" width="11.75" style="509" customWidth="1"/>
    <col min="7187" max="7187" width="4.75" style="509" customWidth="1"/>
    <col min="7188" max="7188" width="3.375" style="509" customWidth="1"/>
    <col min="7189" max="7189" width="4.125" style="509" customWidth="1"/>
    <col min="7190" max="7190" width="3.5" style="509" customWidth="1"/>
    <col min="7191" max="7191" width="5.875" style="509" customWidth="1"/>
    <col min="7192" max="7192" width="1.875" style="509" customWidth="1"/>
    <col min="7193" max="7424" width="3.75" style="509"/>
    <col min="7425" max="7425" width="1.875" style="509" customWidth="1"/>
    <col min="7426" max="7427" width="3.75" style="509" customWidth="1"/>
    <col min="7428" max="7430" width="7.5" style="509" customWidth="1"/>
    <col min="7431" max="7432" width="3.75" style="509" customWidth="1"/>
    <col min="7433" max="7434" width="7.5" style="509" customWidth="1"/>
    <col min="7435" max="7435" width="3.75" style="509" customWidth="1"/>
    <col min="7436" max="7436" width="5.625" style="509" customWidth="1"/>
    <col min="7437" max="7438" width="3.75" style="509" customWidth="1"/>
    <col min="7439" max="7439" width="16.875" style="509" customWidth="1"/>
    <col min="7440" max="7441" width="3.75" style="509" customWidth="1"/>
    <col min="7442" max="7442" width="11.75" style="509" customWidth="1"/>
    <col min="7443" max="7443" width="4.75" style="509" customWidth="1"/>
    <col min="7444" max="7444" width="3.375" style="509" customWidth="1"/>
    <col min="7445" max="7445" width="4.125" style="509" customWidth="1"/>
    <col min="7446" max="7446" width="3.5" style="509" customWidth="1"/>
    <col min="7447" max="7447" width="5.875" style="509" customWidth="1"/>
    <col min="7448" max="7448" width="1.875" style="509" customWidth="1"/>
    <col min="7449" max="7680" width="3.75" style="509"/>
    <col min="7681" max="7681" width="1.875" style="509" customWidth="1"/>
    <col min="7682" max="7683" width="3.75" style="509" customWidth="1"/>
    <col min="7684" max="7686" width="7.5" style="509" customWidth="1"/>
    <col min="7687" max="7688" width="3.75" style="509" customWidth="1"/>
    <col min="7689" max="7690" width="7.5" style="509" customWidth="1"/>
    <col min="7691" max="7691" width="3.75" style="509" customWidth="1"/>
    <col min="7692" max="7692" width="5.625" style="509" customWidth="1"/>
    <col min="7693" max="7694" width="3.75" style="509" customWidth="1"/>
    <col min="7695" max="7695" width="16.875" style="509" customWidth="1"/>
    <col min="7696" max="7697" width="3.75" style="509" customWidth="1"/>
    <col min="7698" max="7698" width="11.75" style="509" customWidth="1"/>
    <col min="7699" max="7699" width="4.75" style="509" customWidth="1"/>
    <col min="7700" max="7700" width="3.375" style="509" customWidth="1"/>
    <col min="7701" max="7701" width="4.125" style="509" customWidth="1"/>
    <col min="7702" max="7702" width="3.5" style="509" customWidth="1"/>
    <col min="7703" max="7703" width="5.875" style="509" customWidth="1"/>
    <col min="7704" max="7704" width="1.875" style="509" customWidth="1"/>
    <col min="7705" max="7936" width="3.75" style="509"/>
    <col min="7937" max="7937" width="1.875" style="509" customWidth="1"/>
    <col min="7938" max="7939" width="3.75" style="509" customWidth="1"/>
    <col min="7940" max="7942" width="7.5" style="509" customWidth="1"/>
    <col min="7943" max="7944" width="3.75" style="509" customWidth="1"/>
    <col min="7945" max="7946" width="7.5" style="509" customWidth="1"/>
    <col min="7947" max="7947" width="3.75" style="509" customWidth="1"/>
    <col min="7948" max="7948" width="5.625" style="509" customWidth="1"/>
    <col min="7949" max="7950" width="3.75" style="509" customWidth="1"/>
    <col min="7951" max="7951" width="16.875" style="509" customWidth="1"/>
    <col min="7952" max="7953" width="3.75" style="509" customWidth="1"/>
    <col min="7954" max="7954" width="11.75" style="509" customWidth="1"/>
    <col min="7955" max="7955" width="4.75" style="509" customWidth="1"/>
    <col min="7956" max="7956" width="3.375" style="509" customWidth="1"/>
    <col min="7957" max="7957" width="4.125" style="509" customWidth="1"/>
    <col min="7958" max="7958" width="3.5" style="509" customWidth="1"/>
    <col min="7959" max="7959" width="5.875" style="509" customWidth="1"/>
    <col min="7960" max="7960" width="1.875" style="509" customWidth="1"/>
    <col min="7961" max="8192" width="3.75" style="509"/>
    <col min="8193" max="8193" width="1.875" style="509" customWidth="1"/>
    <col min="8194" max="8195" width="3.75" style="509" customWidth="1"/>
    <col min="8196" max="8198" width="7.5" style="509" customWidth="1"/>
    <col min="8199" max="8200" width="3.75" style="509" customWidth="1"/>
    <col min="8201" max="8202" width="7.5" style="509" customWidth="1"/>
    <col min="8203" max="8203" width="3.75" style="509" customWidth="1"/>
    <col min="8204" max="8204" width="5.625" style="509" customWidth="1"/>
    <col min="8205" max="8206" width="3.75" style="509" customWidth="1"/>
    <col min="8207" max="8207" width="16.875" style="509" customWidth="1"/>
    <col min="8208" max="8209" width="3.75" style="509" customWidth="1"/>
    <col min="8210" max="8210" width="11.75" style="509" customWidth="1"/>
    <col min="8211" max="8211" width="4.75" style="509" customWidth="1"/>
    <col min="8212" max="8212" width="3.375" style="509" customWidth="1"/>
    <col min="8213" max="8213" width="4.125" style="509" customWidth="1"/>
    <col min="8214" max="8214" width="3.5" style="509" customWidth="1"/>
    <col min="8215" max="8215" width="5.875" style="509" customWidth="1"/>
    <col min="8216" max="8216" width="1.875" style="509" customWidth="1"/>
    <col min="8217" max="8448" width="3.75" style="509"/>
    <col min="8449" max="8449" width="1.875" style="509" customWidth="1"/>
    <col min="8450" max="8451" width="3.75" style="509" customWidth="1"/>
    <col min="8452" max="8454" width="7.5" style="509" customWidth="1"/>
    <col min="8455" max="8456" width="3.75" style="509" customWidth="1"/>
    <col min="8457" max="8458" width="7.5" style="509" customWidth="1"/>
    <col min="8459" max="8459" width="3.75" style="509" customWidth="1"/>
    <col min="8460" max="8460" width="5.625" style="509" customWidth="1"/>
    <col min="8461" max="8462" width="3.75" style="509" customWidth="1"/>
    <col min="8463" max="8463" width="16.875" style="509" customWidth="1"/>
    <col min="8464" max="8465" width="3.75" style="509" customWidth="1"/>
    <col min="8466" max="8466" width="11.75" style="509" customWidth="1"/>
    <col min="8467" max="8467" width="4.75" style="509" customWidth="1"/>
    <col min="8468" max="8468" width="3.375" style="509" customWidth="1"/>
    <col min="8469" max="8469" width="4.125" style="509" customWidth="1"/>
    <col min="8470" max="8470" width="3.5" style="509" customWidth="1"/>
    <col min="8471" max="8471" width="5.875" style="509" customWidth="1"/>
    <col min="8472" max="8472" width="1.875" style="509" customWidth="1"/>
    <col min="8473" max="8704" width="3.75" style="509"/>
    <col min="8705" max="8705" width="1.875" style="509" customWidth="1"/>
    <col min="8706" max="8707" width="3.75" style="509" customWidth="1"/>
    <col min="8708" max="8710" width="7.5" style="509" customWidth="1"/>
    <col min="8711" max="8712" width="3.75" style="509" customWidth="1"/>
    <col min="8713" max="8714" width="7.5" style="509" customWidth="1"/>
    <col min="8715" max="8715" width="3.75" style="509" customWidth="1"/>
    <col min="8716" max="8716" width="5.625" style="509" customWidth="1"/>
    <col min="8717" max="8718" width="3.75" style="509" customWidth="1"/>
    <col min="8719" max="8719" width="16.875" style="509" customWidth="1"/>
    <col min="8720" max="8721" width="3.75" style="509" customWidth="1"/>
    <col min="8722" max="8722" width="11.75" style="509" customWidth="1"/>
    <col min="8723" max="8723" width="4.75" style="509" customWidth="1"/>
    <col min="8724" max="8724" width="3.375" style="509" customWidth="1"/>
    <col min="8725" max="8725" width="4.125" style="509" customWidth="1"/>
    <col min="8726" max="8726" width="3.5" style="509" customWidth="1"/>
    <col min="8727" max="8727" width="5.875" style="509" customWidth="1"/>
    <col min="8728" max="8728" width="1.875" style="509" customWidth="1"/>
    <col min="8729" max="8960" width="3.75" style="509"/>
    <col min="8961" max="8961" width="1.875" style="509" customWidth="1"/>
    <col min="8962" max="8963" width="3.75" style="509" customWidth="1"/>
    <col min="8964" max="8966" width="7.5" style="509" customWidth="1"/>
    <col min="8967" max="8968" width="3.75" style="509" customWidth="1"/>
    <col min="8969" max="8970" width="7.5" style="509" customWidth="1"/>
    <col min="8971" max="8971" width="3.75" style="509" customWidth="1"/>
    <col min="8972" max="8972" width="5.625" style="509" customWidth="1"/>
    <col min="8973" max="8974" width="3.75" style="509" customWidth="1"/>
    <col min="8975" max="8975" width="16.875" style="509" customWidth="1"/>
    <col min="8976" max="8977" width="3.75" style="509" customWidth="1"/>
    <col min="8978" max="8978" width="11.75" style="509" customWidth="1"/>
    <col min="8979" max="8979" width="4.75" style="509" customWidth="1"/>
    <col min="8980" max="8980" width="3.375" style="509" customWidth="1"/>
    <col min="8981" max="8981" width="4.125" style="509" customWidth="1"/>
    <col min="8982" max="8982" width="3.5" style="509" customWidth="1"/>
    <col min="8983" max="8983" width="5.875" style="509" customWidth="1"/>
    <col min="8984" max="8984" width="1.875" style="509" customWidth="1"/>
    <col min="8985" max="9216" width="3.75" style="509"/>
    <col min="9217" max="9217" width="1.875" style="509" customWidth="1"/>
    <col min="9218" max="9219" width="3.75" style="509" customWidth="1"/>
    <col min="9220" max="9222" width="7.5" style="509" customWidth="1"/>
    <col min="9223" max="9224" width="3.75" style="509" customWidth="1"/>
    <col min="9225" max="9226" width="7.5" style="509" customWidth="1"/>
    <col min="9227" max="9227" width="3.75" style="509" customWidth="1"/>
    <col min="9228" max="9228" width="5.625" style="509" customWidth="1"/>
    <col min="9229" max="9230" width="3.75" style="509" customWidth="1"/>
    <col min="9231" max="9231" width="16.875" style="509" customWidth="1"/>
    <col min="9232" max="9233" width="3.75" style="509" customWidth="1"/>
    <col min="9234" max="9234" width="11.75" style="509" customWidth="1"/>
    <col min="9235" max="9235" width="4.75" style="509" customWidth="1"/>
    <col min="9236" max="9236" width="3.375" style="509" customWidth="1"/>
    <col min="9237" max="9237" width="4.125" style="509" customWidth="1"/>
    <col min="9238" max="9238" width="3.5" style="509" customWidth="1"/>
    <col min="9239" max="9239" width="5.875" style="509" customWidth="1"/>
    <col min="9240" max="9240" width="1.875" style="509" customWidth="1"/>
    <col min="9241" max="9472" width="3.75" style="509"/>
    <col min="9473" max="9473" width="1.875" style="509" customWidth="1"/>
    <col min="9474" max="9475" width="3.75" style="509" customWidth="1"/>
    <col min="9476" max="9478" width="7.5" style="509" customWidth="1"/>
    <col min="9479" max="9480" width="3.75" style="509" customWidth="1"/>
    <col min="9481" max="9482" width="7.5" style="509" customWidth="1"/>
    <col min="9483" max="9483" width="3.75" style="509" customWidth="1"/>
    <col min="9484" max="9484" width="5.625" style="509" customWidth="1"/>
    <col min="9485" max="9486" width="3.75" style="509" customWidth="1"/>
    <col min="9487" max="9487" width="16.875" style="509" customWidth="1"/>
    <col min="9488" max="9489" width="3.75" style="509" customWidth="1"/>
    <col min="9490" max="9490" width="11.75" style="509" customWidth="1"/>
    <col min="9491" max="9491" width="4.75" style="509" customWidth="1"/>
    <col min="9492" max="9492" width="3.375" style="509" customWidth="1"/>
    <col min="9493" max="9493" width="4.125" style="509" customWidth="1"/>
    <col min="9494" max="9494" width="3.5" style="509" customWidth="1"/>
    <col min="9495" max="9495" width="5.875" style="509" customWidth="1"/>
    <col min="9496" max="9496" width="1.875" style="509" customWidth="1"/>
    <col min="9497" max="9728" width="3.75" style="509"/>
    <col min="9729" max="9729" width="1.875" style="509" customWidth="1"/>
    <col min="9730" max="9731" width="3.75" style="509" customWidth="1"/>
    <col min="9732" max="9734" width="7.5" style="509" customWidth="1"/>
    <col min="9735" max="9736" width="3.75" style="509" customWidth="1"/>
    <col min="9737" max="9738" width="7.5" style="509" customWidth="1"/>
    <col min="9739" max="9739" width="3.75" style="509" customWidth="1"/>
    <col min="9740" max="9740" width="5.625" style="509" customWidth="1"/>
    <col min="9741" max="9742" width="3.75" style="509" customWidth="1"/>
    <col min="9743" max="9743" width="16.875" style="509" customWidth="1"/>
    <col min="9744" max="9745" width="3.75" style="509" customWidth="1"/>
    <col min="9746" max="9746" width="11.75" style="509" customWidth="1"/>
    <col min="9747" max="9747" width="4.75" style="509" customWidth="1"/>
    <col min="9748" max="9748" width="3.375" style="509" customWidth="1"/>
    <col min="9749" max="9749" width="4.125" style="509" customWidth="1"/>
    <col min="9750" max="9750" width="3.5" style="509" customWidth="1"/>
    <col min="9751" max="9751" width="5.875" style="509" customWidth="1"/>
    <col min="9752" max="9752" width="1.875" style="509" customWidth="1"/>
    <col min="9753" max="9984" width="3.75" style="509"/>
    <col min="9985" max="9985" width="1.875" style="509" customWidth="1"/>
    <col min="9986" max="9987" width="3.75" style="509" customWidth="1"/>
    <col min="9988" max="9990" width="7.5" style="509" customWidth="1"/>
    <col min="9991" max="9992" width="3.75" style="509" customWidth="1"/>
    <col min="9993" max="9994" width="7.5" style="509" customWidth="1"/>
    <col min="9995" max="9995" width="3.75" style="509" customWidth="1"/>
    <col min="9996" max="9996" width="5.625" style="509" customWidth="1"/>
    <col min="9997" max="9998" width="3.75" style="509" customWidth="1"/>
    <col min="9999" max="9999" width="16.875" style="509" customWidth="1"/>
    <col min="10000" max="10001" width="3.75" style="509" customWidth="1"/>
    <col min="10002" max="10002" width="11.75" style="509" customWidth="1"/>
    <col min="10003" max="10003" width="4.75" style="509" customWidth="1"/>
    <col min="10004" max="10004" width="3.375" style="509" customWidth="1"/>
    <col min="10005" max="10005" width="4.125" style="509" customWidth="1"/>
    <col min="10006" max="10006" width="3.5" style="509" customWidth="1"/>
    <col min="10007" max="10007" width="5.875" style="509" customWidth="1"/>
    <col min="10008" max="10008" width="1.875" style="509" customWidth="1"/>
    <col min="10009" max="10240" width="3.75" style="509"/>
    <col min="10241" max="10241" width="1.875" style="509" customWidth="1"/>
    <col min="10242" max="10243" width="3.75" style="509" customWidth="1"/>
    <col min="10244" max="10246" width="7.5" style="509" customWidth="1"/>
    <col min="10247" max="10248" width="3.75" style="509" customWidth="1"/>
    <col min="10249" max="10250" width="7.5" style="509" customWidth="1"/>
    <col min="10251" max="10251" width="3.75" style="509" customWidth="1"/>
    <col min="10252" max="10252" width="5.625" style="509" customWidth="1"/>
    <col min="10253" max="10254" width="3.75" style="509" customWidth="1"/>
    <col min="10255" max="10255" width="16.875" style="509" customWidth="1"/>
    <col min="10256" max="10257" width="3.75" style="509" customWidth="1"/>
    <col min="10258" max="10258" width="11.75" style="509" customWidth="1"/>
    <col min="10259" max="10259" width="4.75" style="509" customWidth="1"/>
    <col min="10260" max="10260" width="3.375" style="509" customWidth="1"/>
    <col min="10261" max="10261" width="4.125" style="509" customWidth="1"/>
    <col min="10262" max="10262" width="3.5" style="509" customWidth="1"/>
    <col min="10263" max="10263" width="5.875" style="509" customWidth="1"/>
    <col min="10264" max="10264" width="1.875" style="509" customWidth="1"/>
    <col min="10265" max="10496" width="3.75" style="509"/>
    <col min="10497" max="10497" width="1.875" style="509" customWidth="1"/>
    <col min="10498" max="10499" width="3.75" style="509" customWidth="1"/>
    <col min="10500" max="10502" width="7.5" style="509" customWidth="1"/>
    <col min="10503" max="10504" width="3.75" style="509" customWidth="1"/>
    <col min="10505" max="10506" width="7.5" style="509" customWidth="1"/>
    <col min="10507" max="10507" width="3.75" style="509" customWidth="1"/>
    <col min="10508" max="10508" width="5.625" style="509" customWidth="1"/>
    <col min="10509" max="10510" width="3.75" style="509" customWidth="1"/>
    <col min="10511" max="10511" width="16.875" style="509" customWidth="1"/>
    <col min="10512" max="10513" width="3.75" style="509" customWidth="1"/>
    <col min="10514" max="10514" width="11.75" style="509" customWidth="1"/>
    <col min="10515" max="10515" width="4.75" style="509" customWidth="1"/>
    <col min="10516" max="10516" width="3.375" style="509" customWidth="1"/>
    <col min="10517" max="10517" width="4.125" style="509" customWidth="1"/>
    <col min="10518" max="10518" width="3.5" style="509" customWidth="1"/>
    <col min="10519" max="10519" width="5.875" style="509" customWidth="1"/>
    <col min="10520" max="10520" width="1.875" style="509" customWidth="1"/>
    <col min="10521" max="10752" width="3.75" style="509"/>
    <col min="10753" max="10753" width="1.875" style="509" customWidth="1"/>
    <col min="10754" max="10755" width="3.75" style="509" customWidth="1"/>
    <col min="10756" max="10758" width="7.5" style="509" customWidth="1"/>
    <col min="10759" max="10760" width="3.75" style="509" customWidth="1"/>
    <col min="10761" max="10762" width="7.5" style="509" customWidth="1"/>
    <col min="10763" max="10763" width="3.75" style="509" customWidth="1"/>
    <col min="10764" max="10764" width="5.625" style="509" customWidth="1"/>
    <col min="10765" max="10766" width="3.75" style="509" customWidth="1"/>
    <col min="10767" max="10767" width="16.875" style="509" customWidth="1"/>
    <col min="10768" max="10769" width="3.75" style="509" customWidth="1"/>
    <col min="10770" max="10770" width="11.75" style="509" customWidth="1"/>
    <col min="10771" max="10771" width="4.75" style="509" customWidth="1"/>
    <col min="10772" max="10772" width="3.375" style="509" customWidth="1"/>
    <col min="10773" max="10773" width="4.125" style="509" customWidth="1"/>
    <col min="10774" max="10774" width="3.5" style="509" customWidth="1"/>
    <col min="10775" max="10775" width="5.875" style="509" customWidth="1"/>
    <col min="10776" max="10776" width="1.875" style="509" customWidth="1"/>
    <col min="10777" max="11008" width="3.75" style="509"/>
    <col min="11009" max="11009" width="1.875" style="509" customWidth="1"/>
    <col min="11010" max="11011" width="3.75" style="509" customWidth="1"/>
    <col min="11012" max="11014" width="7.5" style="509" customWidth="1"/>
    <col min="11015" max="11016" width="3.75" style="509" customWidth="1"/>
    <col min="11017" max="11018" width="7.5" style="509" customWidth="1"/>
    <col min="11019" max="11019" width="3.75" style="509" customWidth="1"/>
    <col min="11020" max="11020" width="5.625" style="509" customWidth="1"/>
    <col min="11021" max="11022" width="3.75" style="509" customWidth="1"/>
    <col min="11023" max="11023" width="16.875" style="509" customWidth="1"/>
    <col min="11024" max="11025" width="3.75" style="509" customWidth="1"/>
    <col min="11026" max="11026" width="11.75" style="509" customWidth="1"/>
    <col min="11027" max="11027" width="4.75" style="509" customWidth="1"/>
    <col min="11028" max="11028" width="3.375" style="509" customWidth="1"/>
    <col min="11029" max="11029" width="4.125" style="509" customWidth="1"/>
    <col min="11030" max="11030" width="3.5" style="509" customWidth="1"/>
    <col min="11031" max="11031" width="5.875" style="509" customWidth="1"/>
    <col min="11032" max="11032" width="1.875" style="509" customWidth="1"/>
    <col min="11033" max="11264" width="3.75" style="509"/>
    <col min="11265" max="11265" width="1.875" style="509" customWidth="1"/>
    <col min="11266" max="11267" width="3.75" style="509" customWidth="1"/>
    <col min="11268" max="11270" width="7.5" style="509" customWidth="1"/>
    <col min="11271" max="11272" width="3.75" style="509" customWidth="1"/>
    <col min="11273" max="11274" width="7.5" style="509" customWidth="1"/>
    <col min="11275" max="11275" width="3.75" style="509" customWidth="1"/>
    <col min="11276" max="11276" width="5.625" style="509" customWidth="1"/>
    <col min="11277" max="11278" width="3.75" style="509" customWidth="1"/>
    <col min="11279" max="11279" width="16.875" style="509" customWidth="1"/>
    <col min="11280" max="11281" width="3.75" style="509" customWidth="1"/>
    <col min="11282" max="11282" width="11.75" style="509" customWidth="1"/>
    <col min="11283" max="11283" width="4.75" style="509" customWidth="1"/>
    <col min="11284" max="11284" width="3.375" style="509" customWidth="1"/>
    <col min="11285" max="11285" width="4.125" style="509" customWidth="1"/>
    <col min="11286" max="11286" width="3.5" style="509" customWidth="1"/>
    <col min="11287" max="11287" width="5.875" style="509" customWidth="1"/>
    <col min="11288" max="11288" width="1.875" style="509" customWidth="1"/>
    <col min="11289" max="11520" width="3.75" style="509"/>
    <col min="11521" max="11521" width="1.875" style="509" customWidth="1"/>
    <col min="11522" max="11523" width="3.75" style="509" customWidth="1"/>
    <col min="11524" max="11526" width="7.5" style="509" customWidth="1"/>
    <col min="11527" max="11528" width="3.75" style="509" customWidth="1"/>
    <col min="11529" max="11530" width="7.5" style="509" customWidth="1"/>
    <col min="11531" max="11531" width="3.75" style="509" customWidth="1"/>
    <col min="11532" max="11532" width="5.625" style="509" customWidth="1"/>
    <col min="11533" max="11534" width="3.75" style="509" customWidth="1"/>
    <col min="11535" max="11535" width="16.875" style="509" customWidth="1"/>
    <col min="11536" max="11537" width="3.75" style="509" customWidth="1"/>
    <col min="11538" max="11538" width="11.75" style="509" customWidth="1"/>
    <col min="11539" max="11539" width="4.75" style="509" customWidth="1"/>
    <col min="11540" max="11540" width="3.375" style="509" customWidth="1"/>
    <col min="11541" max="11541" width="4.125" style="509" customWidth="1"/>
    <col min="11542" max="11542" width="3.5" style="509" customWidth="1"/>
    <col min="11543" max="11543" width="5.875" style="509" customWidth="1"/>
    <col min="11544" max="11544" width="1.875" style="509" customWidth="1"/>
    <col min="11545" max="11776" width="3.75" style="509"/>
    <col min="11777" max="11777" width="1.875" style="509" customWidth="1"/>
    <col min="11778" max="11779" width="3.75" style="509" customWidth="1"/>
    <col min="11780" max="11782" width="7.5" style="509" customWidth="1"/>
    <col min="11783" max="11784" width="3.75" style="509" customWidth="1"/>
    <col min="11785" max="11786" width="7.5" style="509" customWidth="1"/>
    <col min="11787" max="11787" width="3.75" style="509" customWidth="1"/>
    <col min="11788" max="11788" width="5.625" style="509" customWidth="1"/>
    <col min="11789" max="11790" width="3.75" style="509" customWidth="1"/>
    <col min="11791" max="11791" width="16.875" style="509" customWidth="1"/>
    <col min="11792" max="11793" width="3.75" style="509" customWidth="1"/>
    <col min="11794" max="11794" width="11.75" style="509" customWidth="1"/>
    <col min="11795" max="11795" width="4.75" style="509" customWidth="1"/>
    <col min="11796" max="11796" width="3.375" style="509" customWidth="1"/>
    <col min="11797" max="11797" width="4.125" style="509" customWidth="1"/>
    <col min="11798" max="11798" width="3.5" style="509" customWidth="1"/>
    <col min="11799" max="11799" width="5.875" style="509" customWidth="1"/>
    <col min="11800" max="11800" width="1.875" style="509" customWidth="1"/>
    <col min="11801" max="12032" width="3.75" style="509"/>
    <col min="12033" max="12033" width="1.875" style="509" customWidth="1"/>
    <col min="12034" max="12035" width="3.75" style="509" customWidth="1"/>
    <col min="12036" max="12038" width="7.5" style="509" customWidth="1"/>
    <col min="12039" max="12040" width="3.75" style="509" customWidth="1"/>
    <col min="12041" max="12042" width="7.5" style="509" customWidth="1"/>
    <col min="12043" max="12043" width="3.75" style="509" customWidth="1"/>
    <col min="12044" max="12044" width="5.625" style="509" customWidth="1"/>
    <col min="12045" max="12046" width="3.75" style="509" customWidth="1"/>
    <col min="12047" max="12047" width="16.875" style="509" customWidth="1"/>
    <col min="12048" max="12049" width="3.75" style="509" customWidth="1"/>
    <col min="12050" max="12050" width="11.75" style="509" customWidth="1"/>
    <col min="12051" max="12051" width="4.75" style="509" customWidth="1"/>
    <col min="12052" max="12052" width="3.375" style="509" customWidth="1"/>
    <col min="12053" max="12053" width="4.125" style="509" customWidth="1"/>
    <col min="12054" max="12054" width="3.5" style="509" customWidth="1"/>
    <col min="12055" max="12055" width="5.875" style="509" customWidth="1"/>
    <col min="12056" max="12056" width="1.875" style="509" customWidth="1"/>
    <col min="12057" max="12288" width="3.75" style="509"/>
    <col min="12289" max="12289" width="1.875" style="509" customWidth="1"/>
    <col min="12290" max="12291" width="3.75" style="509" customWidth="1"/>
    <col min="12292" max="12294" width="7.5" style="509" customWidth="1"/>
    <col min="12295" max="12296" width="3.75" style="509" customWidth="1"/>
    <col min="12297" max="12298" width="7.5" style="509" customWidth="1"/>
    <col min="12299" max="12299" width="3.75" style="509" customWidth="1"/>
    <col min="12300" max="12300" width="5.625" style="509" customWidth="1"/>
    <col min="12301" max="12302" width="3.75" style="509" customWidth="1"/>
    <col min="12303" max="12303" width="16.875" style="509" customWidth="1"/>
    <col min="12304" max="12305" width="3.75" style="509" customWidth="1"/>
    <col min="12306" max="12306" width="11.75" style="509" customWidth="1"/>
    <col min="12307" max="12307" width="4.75" style="509" customWidth="1"/>
    <col min="12308" max="12308" width="3.375" style="509" customWidth="1"/>
    <col min="12309" max="12309" width="4.125" style="509" customWidth="1"/>
    <col min="12310" max="12310" width="3.5" style="509" customWidth="1"/>
    <col min="12311" max="12311" width="5.875" style="509" customWidth="1"/>
    <col min="12312" max="12312" width="1.875" style="509" customWidth="1"/>
    <col min="12313" max="12544" width="3.75" style="509"/>
    <col min="12545" max="12545" width="1.875" style="509" customWidth="1"/>
    <col min="12546" max="12547" width="3.75" style="509" customWidth="1"/>
    <col min="12548" max="12550" width="7.5" style="509" customWidth="1"/>
    <col min="12551" max="12552" width="3.75" style="509" customWidth="1"/>
    <col min="12553" max="12554" width="7.5" style="509" customWidth="1"/>
    <col min="12555" max="12555" width="3.75" style="509" customWidth="1"/>
    <col min="12556" max="12556" width="5.625" style="509" customWidth="1"/>
    <col min="12557" max="12558" width="3.75" style="509" customWidth="1"/>
    <col min="12559" max="12559" width="16.875" style="509" customWidth="1"/>
    <col min="12560" max="12561" width="3.75" style="509" customWidth="1"/>
    <col min="12562" max="12562" width="11.75" style="509" customWidth="1"/>
    <col min="12563" max="12563" width="4.75" style="509" customWidth="1"/>
    <col min="12564" max="12564" width="3.375" style="509" customWidth="1"/>
    <col min="12565" max="12565" width="4.125" style="509" customWidth="1"/>
    <col min="12566" max="12566" width="3.5" style="509" customWidth="1"/>
    <col min="12567" max="12567" width="5.875" style="509" customWidth="1"/>
    <col min="12568" max="12568" width="1.875" style="509" customWidth="1"/>
    <col min="12569" max="12800" width="3.75" style="509"/>
    <col min="12801" max="12801" width="1.875" style="509" customWidth="1"/>
    <col min="12802" max="12803" width="3.75" style="509" customWidth="1"/>
    <col min="12804" max="12806" width="7.5" style="509" customWidth="1"/>
    <col min="12807" max="12808" width="3.75" style="509" customWidth="1"/>
    <col min="12809" max="12810" width="7.5" style="509" customWidth="1"/>
    <col min="12811" max="12811" width="3.75" style="509" customWidth="1"/>
    <col min="12812" max="12812" width="5.625" style="509" customWidth="1"/>
    <col min="12813" max="12814" width="3.75" style="509" customWidth="1"/>
    <col min="12815" max="12815" width="16.875" style="509" customWidth="1"/>
    <col min="12816" max="12817" width="3.75" style="509" customWidth="1"/>
    <col min="12818" max="12818" width="11.75" style="509" customWidth="1"/>
    <col min="12819" max="12819" width="4.75" style="509" customWidth="1"/>
    <col min="12820" max="12820" width="3.375" style="509" customWidth="1"/>
    <col min="12821" max="12821" width="4.125" style="509" customWidth="1"/>
    <col min="12822" max="12822" width="3.5" style="509" customWidth="1"/>
    <col min="12823" max="12823" width="5.875" style="509" customWidth="1"/>
    <col min="12824" max="12824" width="1.875" style="509" customWidth="1"/>
    <col min="12825" max="13056" width="3.75" style="509"/>
    <col min="13057" max="13057" width="1.875" style="509" customWidth="1"/>
    <col min="13058" max="13059" width="3.75" style="509" customWidth="1"/>
    <col min="13060" max="13062" width="7.5" style="509" customWidth="1"/>
    <col min="13063" max="13064" width="3.75" style="509" customWidth="1"/>
    <col min="13065" max="13066" width="7.5" style="509" customWidth="1"/>
    <col min="13067" max="13067" width="3.75" style="509" customWidth="1"/>
    <col min="13068" max="13068" width="5.625" style="509" customWidth="1"/>
    <col min="13069" max="13070" width="3.75" style="509" customWidth="1"/>
    <col min="13071" max="13071" width="16.875" style="509" customWidth="1"/>
    <col min="13072" max="13073" width="3.75" style="509" customWidth="1"/>
    <col min="13074" max="13074" width="11.75" style="509" customWidth="1"/>
    <col min="13075" max="13075" width="4.75" style="509" customWidth="1"/>
    <col min="13076" max="13076" width="3.375" style="509" customWidth="1"/>
    <col min="13077" max="13077" width="4.125" style="509" customWidth="1"/>
    <col min="13078" max="13078" width="3.5" style="509" customWidth="1"/>
    <col min="13079" max="13079" width="5.875" style="509" customWidth="1"/>
    <col min="13080" max="13080" width="1.875" style="509" customWidth="1"/>
    <col min="13081" max="13312" width="3.75" style="509"/>
    <col min="13313" max="13313" width="1.875" style="509" customWidth="1"/>
    <col min="13314" max="13315" width="3.75" style="509" customWidth="1"/>
    <col min="13316" max="13318" width="7.5" style="509" customWidth="1"/>
    <col min="13319" max="13320" width="3.75" style="509" customWidth="1"/>
    <col min="13321" max="13322" width="7.5" style="509" customWidth="1"/>
    <col min="13323" max="13323" width="3.75" style="509" customWidth="1"/>
    <col min="13324" max="13324" width="5.625" style="509" customWidth="1"/>
    <col min="13325" max="13326" width="3.75" style="509" customWidth="1"/>
    <col min="13327" max="13327" width="16.875" style="509" customWidth="1"/>
    <col min="13328" max="13329" width="3.75" style="509" customWidth="1"/>
    <col min="13330" max="13330" width="11.75" style="509" customWidth="1"/>
    <col min="13331" max="13331" width="4.75" style="509" customWidth="1"/>
    <col min="13332" max="13332" width="3.375" style="509" customWidth="1"/>
    <col min="13333" max="13333" width="4.125" style="509" customWidth="1"/>
    <col min="13334" max="13334" width="3.5" style="509" customWidth="1"/>
    <col min="13335" max="13335" width="5.875" style="509" customWidth="1"/>
    <col min="13336" max="13336" width="1.875" style="509" customWidth="1"/>
    <col min="13337" max="13568" width="3.75" style="509"/>
    <col min="13569" max="13569" width="1.875" style="509" customWidth="1"/>
    <col min="13570" max="13571" width="3.75" style="509" customWidth="1"/>
    <col min="13572" max="13574" width="7.5" style="509" customWidth="1"/>
    <col min="13575" max="13576" width="3.75" style="509" customWidth="1"/>
    <col min="13577" max="13578" width="7.5" style="509" customWidth="1"/>
    <col min="13579" max="13579" width="3.75" style="509" customWidth="1"/>
    <col min="13580" max="13580" width="5.625" style="509" customWidth="1"/>
    <col min="13581" max="13582" width="3.75" style="509" customWidth="1"/>
    <col min="13583" max="13583" width="16.875" style="509" customWidth="1"/>
    <col min="13584" max="13585" width="3.75" style="509" customWidth="1"/>
    <col min="13586" max="13586" width="11.75" style="509" customWidth="1"/>
    <col min="13587" max="13587" width="4.75" style="509" customWidth="1"/>
    <col min="13588" max="13588" width="3.375" style="509" customWidth="1"/>
    <col min="13589" max="13589" width="4.125" style="509" customWidth="1"/>
    <col min="13590" max="13590" width="3.5" style="509" customWidth="1"/>
    <col min="13591" max="13591" width="5.875" style="509" customWidth="1"/>
    <col min="13592" max="13592" width="1.875" style="509" customWidth="1"/>
    <col min="13593" max="13824" width="3.75" style="509"/>
    <col min="13825" max="13825" width="1.875" style="509" customWidth="1"/>
    <col min="13826" max="13827" width="3.75" style="509" customWidth="1"/>
    <col min="13828" max="13830" width="7.5" style="509" customWidth="1"/>
    <col min="13831" max="13832" width="3.75" style="509" customWidth="1"/>
    <col min="13833" max="13834" width="7.5" style="509" customWidth="1"/>
    <col min="13835" max="13835" width="3.75" style="509" customWidth="1"/>
    <col min="13836" max="13836" width="5.625" style="509" customWidth="1"/>
    <col min="13837" max="13838" width="3.75" style="509" customWidth="1"/>
    <col min="13839" max="13839" width="16.875" style="509" customWidth="1"/>
    <col min="13840" max="13841" width="3.75" style="509" customWidth="1"/>
    <col min="13842" max="13842" width="11.75" style="509" customWidth="1"/>
    <col min="13843" max="13843" width="4.75" style="509" customWidth="1"/>
    <col min="13844" max="13844" width="3.375" style="509" customWidth="1"/>
    <col min="13845" max="13845" width="4.125" style="509" customWidth="1"/>
    <col min="13846" max="13846" width="3.5" style="509" customWidth="1"/>
    <col min="13847" max="13847" width="5.875" style="509" customWidth="1"/>
    <col min="13848" max="13848" width="1.875" style="509" customWidth="1"/>
    <col min="13849" max="14080" width="3.75" style="509"/>
    <col min="14081" max="14081" width="1.875" style="509" customWidth="1"/>
    <col min="14082" max="14083" width="3.75" style="509" customWidth="1"/>
    <col min="14084" max="14086" width="7.5" style="509" customWidth="1"/>
    <col min="14087" max="14088" width="3.75" style="509" customWidth="1"/>
    <col min="14089" max="14090" width="7.5" style="509" customWidth="1"/>
    <col min="14091" max="14091" width="3.75" style="509" customWidth="1"/>
    <col min="14092" max="14092" width="5.625" style="509" customWidth="1"/>
    <col min="14093" max="14094" width="3.75" style="509" customWidth="1"/>
    <col min="14095" max="14095" width="16.875" style="509" customWidth="1"/>
    <col min="14096" max="14097" width="3.75" style="509" customWidth="1"/>
    <col min="14098" max="14098" width="11.75" style="509" customWidth="1"/>
    <col min="14099" max="14099" width="4.75" style="509" customWidth="1"/>
    <col min="14100" max="14100" width="3.375" style="509" customWidth="1"/>
    <col min="14101" max="14101" width="4.125" style="509" customWidth="1"/>
    <col min="14102" max="14102" width="3.5" style="509" customWidth="1"/>
    <col min="14103" max="14103" width="5.875" style="509" customWidth="1"/>
    <col min="14104" max="14104" width="1.875" style="509" customWidth="1"/>
    <col min="14105" max="14336" width="3.75" style="509"/>
    <col min="14337" max="14337" width="1.875" style="509" customWidth="1"/>
    <col min="14338" max="14339" width="3.75" style="509" customWidth="1"/>
    <col min="14340" max="14342" width="7.5" style="509" customWidth="1"/>
    <col min="14343" max="14344" width="3.75" style="509" customWidth="1"/>
    <col min="14345" max="14346" width="7.5" style="509" customWidth="1"/>
    <col min="14347" max="14347" width="3.75" style="509" customWidth="1"/>
    <col min="14348" max="14348" width="5.625" style="509" customWidth="1"/>
    <col min="14349" max="14350" width="3.75" style="509" customWidth="1"/>
    <col min="14351" max="14351" width="16.875" style="509" customWidth="1"/>
    <col min="14352" max="14353" width="3.75" style="509" customWidth="1"/>
    <col min="14354" max="14354" width="11.75" style="509" customWidth="1"/>
    <col min="14355" max="14355" width="4.75" style="509" customWidth="1"/>
    <col min="14356" max="14356" width="3.375" style="509" customWidth="1"/>
    <col min="14357" max="14357" width="4.125" style="509" customWidth="1"/>
    <col min="14358" max="14358" width="3.5" style="509" customWidth="1"/>
    <col min="14359" max="14359" width="5.875" style="509" customWidth="1"/>
    <col min="14360" max="14360" width="1.875" style="509" customWidth="1"/>
    <col min="14361" max="14592" width="3.75" style="509"/>
    <col min="14593" max="14593" width="1.875" style="509" customWidth="1"/>
    <col min="14594" max="14595" width="3.75" style="509" customWidth="1"/>
    <col min="14596" max="14598" width="7.5" style="509" customWidth="1"/>
    <col min="14599" max="14600" width="3.75" style="509" customWidth="1"/>
    <col min="14601" max="14602" width="7.5" style="509" customWidth="1"/>
    <col min="14603" max="14603" width="3.75" style="509" customWidth="1"/>
    <col min="14604" max="14604" width="5.625" style="509" customWidth="1"/>
    <col min="14605" max="14606" width="3.75" style="509" customWidth="1"/>
    <col min="14607" max="14607" width="16.875" style="509" customWidth="1"/>
    <col min="14608" max="14609" width="3.75" style="509" customWidth="1"/>
    <col min="14610" max="14610" width="11.75" style="509" customWidth="1"/>
    <col min="14611" max="14611" width="4.75" style="509" customWidth="1"/>
    <col min="14612" max="14612" width="3.375" style="509" customWidth="1"/>
    <col min="14613" max="14613" width="4.125" style="509" customWidth="1"/>
    <col min="14614" max="14614" width="3.5" style="509" customWidth="1"/>
    <col min="14615" max="14615" width="5.875" style="509" customWidth="1"/>
    <col min="14616" max="14616" width="1.875" style="509" customWidth="1"/>
    <col min="14617" max="14848" width="3.75" style="509"/>
    <col min="14849" max="14849" width="1.875" style="509" customWidth="1"/>
    <col min="14850" max="14851" width="3.75" style="509" customWidth="1"/>
    <col min="14852" max="14854" width="7.5" style="509" customWidth="1"/>
    <col min="14855" max="14856" width="3.75" style="509" customWidth="1"/>
    <col min="14857" max="14858" width="7.5" style="509" customWidth="1"/>
    <col min="14859" max="14859" width="3.75" style="509" customWidth="1"/>
    <col min="14860" max="14860" width="5.625" style="509" customWidth="1"/>
    <col min="14861" max="14862" width="3.75" style="509" customWidth="1"/>
    <col min="14863" max="14863" width="16.875" style="509" customWidth="1"/>
    <col min="14864" max="14865" width="3.75" style="509" customWidth="1"/>
    <col min="14866" max="14866" width="11.75" style="509" customWidth="1"/>
    <col min="14867" max="14867" width="4.75" style="509" customWidth="1"/>
    <col min="14868" max="14868" width="3.375" style="509" customWidth="1"/>
    <col min="14869" max="14869" width="4.125" style="509" customWidth="1"/>
    <col min="14870" max="14870" width="3.5" style="509" customWidth="1"/>
    <col min="14871" max="14871" width="5.875" style="509" customWidth="1"/>
    <col min="14872" max="14872" width="1.875" style="509" customWidth="1"/>
    <col min="14873" max="15104" width="3.75" style="509"/>
    <col min="15105" max="15105" width="1.875" style="509" customWidth="1"/>
    <col min="15106" max="15107" width="3.75" style="509" customWidth="1"/>
    <col min="15108" max="15110" width="7.5" style="509" customWidth="1"/>
    <col min="15111" max="15112" width="3.75" style="509" customWidth="1"/>
    <col min="15113" max="15114" width="7.5" style="509" customWidth="1"/>
    <col min="15115" max="15115" width="3.75" style="509" customWidth="1"/>
    <col min="15116" max="15116" width="5.625" style="509" customWidth="1"/>
    <col min="15117" max="15118" width="3.75" style="509" customWidth="1"/>
    <col min="15119" max="15119" width="16.875" style="509" customWidth="1"/>
    <col min="15120" max="15121" width="3.75" style="509" customWidth="1"/>
    <col min="15122" max="15122" width="11.75" style="509" customWidth="1"/>
    <col min="15123" max="15123" width="4.75" style="509" customWidth="1"/>
    <col min="15124" max="15124" width="3.375" style="509" customWidth="1"/>
    <col min="15125" max="15125" width="4.125" style="509" customWidth="1"/>
    <col min="15126" max="15126" width="3.5" style="509" customWidth="1"/>
    <col min="15127" max="15127" width="5.875" style="509" customWidth="1"/>
    <col min="15128" max="15128" width="1.875" style="509" customWidth="1"/>
    <col min="15129" max="15360" width="3.75" style="509"/>
    <col min="15361" max="15361" width="1.875" style="509" customWidth="1"/>
    <col min="15362" max="15363" width="3.75" style="509" customWidth="1"/>
    <col min="15364" max="15366" width="7.5" style="509" customWidth="1"/>
    <col min="15367" max="15368" width="3.75" style="509" customWidth="1"/>
    <col min="15369" max="15370" width="7.5" style="509" customWidth="1"/>
    <col min="15371" max="15371" width="3.75" style="509" customWidth="1"/>
    <col min="15372" max="15372" width="5.625" style="509" customWidth="1"/>
    <col min="15373" max="15374" width="3.75" style="509" customWidth="1"/>
    <col min="15375" max="15375" width="16.875" style="509" customWidth="1"/>
    <col min="15376" max="15377" width="3.75" style="509" customWidth="1"/>
    <col min="15378" max="15378" width="11.75" style="509" customWidth="1"/>
    <col min="15379" max="15379" width="4.75" style="509" customWidth="1"/>
    <col min="15380" max="15380" width="3.375" style="509" customWidth="1"/>
    <col min="15381" max="15381" width="4.125" style="509" customWidth="1"/>
    <col min="15382" max="15382" width="3.5" style="509" customWidth="1"/>
    <col min="15383" max="15383" width="5.875" style="509" customWidth="1"/>
    <col min="15384" max="15384" width="1.875" style="509" customWidth="1"/>
    <col min="15385" max="15616" width="3.75" style="509"/>
    <col min="15617" max="15617" width="1.875" style="509" customWidth="1"/>
    <col min="15618" max="15619" width="3.75" style="509" customWidth="1"/>
    <col min="15620" max="15622" width="7.5" style="509" customWidth="1"/>
    <col min="15623" max="15624" width="3.75" style="509" customWidth="1"/>
    <col min="15625" max="15626" width="7.5" style="509" customWidth="1"/>
    <col min="15627" max="15627" width="3.75" style="509" customWidth="1"/>
    <col min="15628" max="15628" width="5.625" style="509" customWidth="1"/>
    <col min="15629" max="15630" width="3.75" style="509" customWidth="1"/>
    <col min="15631" max="15631" width="16.875" style="509" customWidth="1"/>
    <col min="15632" max="15633" width="3.75" style="509" customWidth="1"/>
    <col min="15634" max="15634" width="11.75" style="509" customWidth="1"/>
    <col min="15635" max="15635" width="4.75" style="509" customWidth="1"/>
    <col min="15636" max="15636" width="3.375" style="509" customWidth="1"/>
    <col min="15637" max="15637" width="4.125" style="509" customWidth="1"/>
    <col min="15638" max="15638" width="3.5" style="509" customWidth="1"/>
    <col min="15639" max="15639" width="5.875" style="509" customWidth="1"/>
    <col min="15640" max="15640" width="1.875" style="509" customWidth="1"/>
    <col min="15641" max="15872" width="3.75" style="509"/>
    <col min="15873" max="15873" width="1.875" style="509" customWidth="1"/>
    <col min="15874" max="15875" width="3.75" style="509" customWidth="1"/>
    <col min="15876" max="15878" width="7.5" style="509" customWidth="1"/>
    <col min="15879" max="15880" width="3.75" style="509" customWidth="1"/>
    <col min="15881" max="15882" width="7.5" style="509" customWidth="1"/>
    <col min="15883" max="15883" width="3.75" style="509" customWidth="1"/>
    <col min="15884" max="15884" width="5.625" style="509" customWidth="1"/>
    <col min="15885" max="15886" width="3.75" style="509" customWidth="1"/>
    <col min="15887" max="15887" width="16.875" style="509" customWidth="1"/>
    <col min="15888" max="15889" width="3.75" style="509" customWidth="1"/>
    <col min="15890" max="15890" width="11.75" style="509" customWidth="1"/>
    <col min="15891" max="15891" width="4.75" style="509" customWidth="1"/>
    <col min="15892" max="15892" width="3.375" style="509" customWidth="1"/>
    <col min="15893" max="15893" width="4.125" style="509" customWidth="1"/>
    <col min="15894" max="15894" width="3.5" style="509" customWidth="1"/>
    <col min="15895" max="15895" width="5.875" style="509" customWidth="1"/>
    <col min="15896" max="15896" width="1.875" style="509" customWidth="1"/>
    <col min="15897" max="16128" width="3.75" style="509"/>
    <col min="16129" max="16129" width="1.875" style="509" customWidth="1"/>
    <col min="16130" max="16131" width="3.75" style="509" customWidth="1"/>
    <col min="16132" max="16134" width="7.5" style="509" customWidth="1"/>
    <col min="16135" max="16136" width="3.75" style="509" customWidth="1"/>
    <col min="16137" max="16138" width="7.5" style="509" customWidth="1"/>
    <col min="16139" max="16139" width="3.75" style="509" customWidth="1"/>
    <col min="16140" max="16140" width="5.625" style="509" customWidth="1"/>
    <col min="16141" max="16142" width="3.75" style="509" customWidth="1"/>
    <col min="16143" max="16143" width="16.875" style="509" customWidth="1"/>
    <col min="16144" max="16145" width="3.75" style="509" customWidth="1"/>
    <col min="16146" max="16146" width="11.75" style="509" customWidth="1"/>
    <col min="16147" max="16147" width="4.75" style="509" customWidth="1"/>
    <col min="16148" max="16148" width="3.375" style="509" customWidth="1"/>
    <col min="16149" max="16149" width="4.125" style="509" customWidth="1"/>
    <col min="16150" max="16150" width="3.5" style="509" customWidth="1"/>
    <col min="16151" max="16151" width="5.875" style="509" customWidth="1"/>
    <col min="16152" max="16152" width="1.875" style="509" customWidth="1"/>
    <col min="16153" max="16384" width="3.75" style="509"/>
  </cols>
  <sheetData>
    <row r="1" spans="1:24" ht="22.5" customHeight="1">
      <c r="A1" s="508" t="s">
        <v>1804</v>
      </c>
    </row>
    <row r="2" spans="1:24" ht="25.5" customHeight="1">
      <c r="A2" s="510"/>
      <c r="B2" s="907" t="s">
        <v>1805</v>
      </c>
      <c r="C2" s="907"/>
      <c r="D2" s="907"/>
      <c r="E2" s="907"/>
      <c r="F2" s="907"/>
      <c r="G2" s="907"/>
      <c r="H2" s="907"/>
      <c r="I2" s="907"/>
      <c r="J2" s="907"/>
      <c r="K2" s="909" t="s">
        <v>1806</v>
      </c>
      <c r="L2" s="909"/>
      <c r="M2" s="909"/>
      <c r="N2" s="909"/>
      <c r="O2" s="910" t="s">
        <v>16</v>
      </c>
      <c r="P2" s="910"/>
      <c r="Q2" s="910"/>
      <c r="R2" s="910"/>
      <c r="S2" s="511"/>
      <c r="T2" s="511"/>
      <c r="U2" s="511"/>
      <c r="V2" s="511"/>
      <c r="W2" s="511"/>
      <c r="X2" s="510"/>
    </row>
    <row r="3" spans="1:24" ht="25.5" customHeight="1">
      <c r="A3" s="510"/>
      <c r="B3" s="908"/>
      <c r="C3" s="908"/>
      <c r="D3" s="908"/>
      <c r="E3" s="908"/>
      <c r="F3" s="908"/>
      <c r="G3" s="908"/>
      <c r="H3" s="908"/>
      <c r="I3" s="908"/>
      <c r="J3" s="908"/>
      <c r="K3" s="912" t="s">
        <v>1807</v>
      </c>
      <c r="L3" s="912"/>
      <c r="M3" s="912"/>
      <c r="N3" s="912"/>
      <c r="O3" s="911"/>
      <c r="P3" s="911"/>
      <c r="Q3" s="911"/>
      <c r="R3" s="911"/>
      <c r="S3" s="854">
        <f>旅費支払通知!G25</f>
        <v>43556</v>
      </c>
      <c r="T3" s="854"/>
      <c r="U3" s="854"/>
      <c r="V3" s="854"/>
      <c r="W3" s="854"/>
      <c r="X3" s="512"/>
    </row>
    <row r="4" spans="1:24" ht="22.5" customHeight="1">
      <c r="A4" s="880"/>
      <c r="B4" s="881" t="s">
        <v>15</v>
      </c>
      <c r="C4" s="882" t="str">
        <f>"都市環境学部　"&amp;旅費支払通知!E21</f>
        <v>都市環境学部　地理環境学科</v>
      </c>
      <c r="D4" s="881"/>
      <c r="E4" s="881"/>
      <c r="F4" s="881"/>
      <c r="G4" s="881"/>
      <c r="H4" s="881"/>
      <c r="I4" s="881"/>
      <c r="J4" s="883"/>
      <c r="K4" s="887" t="s">
        <v>123</v>
      </c>
      <c r="L4" s="882" t="str">
        <f>旅費支払通知!M22</f>
        <v>教授</v>
      </c>
      <c r="M4" s="881"/>
      <c r="N4" s="881"/>
      <c r="O4" s="883"/>
      <c r="P4" s="887" t="s">
        <v>14</v>
      </c>
      <c r="Q4" s="882" t="str">
        <f>旅費支払通知!M21</f>
        <v>首大　学</v>
      </c>
      <c r="R4" s="881"/>
      <c r="S4" s="881"/>
      <c r="T4" s="881"/>
      <c r="U4" s="881"/>
      <c r="V4" s="881"/>
      <c r="W4" s="883"/>
      <c r="X4" s="865"/>
    </row>
    <row r="5" spans="1:24" ht="22.5" customHeight="1">
      <c r="A5" s="880"/>
      <c r="B5" s="870"/>
      <c r="C5" s="884"/>
      <c r="D5" s="885"/>
      <c r="E5" s="885"/>
      <c r="F5" s="885"/>
      <c r="G5" s="885"/>
      <c r="H5" s="885"/>
      <c r="I5" s="885"/>
      <c r="J5" s="886"/>
      <c r="K5" s="888"/>
      <c r="L5" s="889"/>
      <c r="M5" s="870"/>
      <c r="N5" s="870"/>
      <c r="O5" s="879"/>
      <c r="P5" s="888"/>
      <c r="Q5" s="884"/>
      <c r="R5" s="885"/>
      <c r="S5" s="885"/>
      <c r="T5" s="885"/>
      <c r="U5" s="885"/>
      <c r="V5" s="885"/>
      <c r="W5" s="886"/>
      <c r="X5" s="865"/>
    </row>
    <row r="6" spans="1:24" ht="14.25" customHeight="1">
      <c r="A6" s="866"/>
      <c r="B6" s="855"/>
      <c r="C6" s="867"/>
      <c r="D6" s="867"/>
      <c r="E6" s="867"/>
      <c r="F6" s="867"/>
      <c r="G6" s="867"/>
      <c r="H6" s="867"/>
      <c r="I6" s="867"/>
      <c r="J6" s="867"/>
      <c r="K6" s="855"/>
      <c r="L6" s="855"/>
      <c r="M6" s="855"/>
      <c r="N6" s="855"/>
      <c r="O6" s="855"/>
      <c r="P6" s="855"/>
      <c r="Q6" s="867"/>
      <c r="R6" s="867"/>
      <c r="S6" s="867"/>
      <c r="T6" s="867"/>
      <c r="U6" s="867"/>
      <c r="V6" s="867"/>
      <c r="W6" s="867"/>
      <c r="X6" s="866"/>
    </row>
    <row r="7" spans="1:24" ht="22.5" customHeight="1">
      <c r="A7" s="880"/>
      <c r="B7" s="868" t="s">
        <v>13</v>
      </c>
      <c r="C7" s="869"/>
      <c r="D7" s="872" t="s">
        <v>12</v>
      </c>
      <c r="E7" s="869"/>
      <c r="F7" s="872" t="s">
        <v>11</v>
      </c>
      <c r="G7" s="868"/>
      <c r="H7" s="869"/>
      <c r="I7" s="872" t="s">
        <v>10</v>
      </c>
      <c r="J7" s="869"/>
      <c r="K7" s="872" t="s">
        <v>9</v>
      </c>
      <c r="L7" s="868"/>
      <c r="M7" s="868"/>
      <c r="N7" s="869"/>
      <c r="O7" s="874" t="s">
        <v>8</v>
      </c>
      <c r="P7" s="872" t="s">
        <v>7</v>
      </c>
      <c r="Q7" s="869"/>
      <c r="R7" s="850" t="s">
        <v>6</v>
      </c>
      <c r="S7" s="876"/>
      <c r="T7" s="876"/>
      <c r="U7" s="877"/>
      <c r="V7" s="872" t="s">
        <v>5</v>
      </c>
      <c r="W7" s="878"/>
      <c r="X7" s="865"/>
    </row>
    <row r="8" spans="1:24" ht="22.5" customHeight="1">
      <c r="A8" s="880"/>
      <c r="B8" s="870"/>
      <c r="C8" s="871"/>
      <c r="D8" s="873"/>
      <c r="E8" s="871"/>
      <c r="F8" s="873"/>
      <c r="G8" s="870"/>
      <c r="H8" s="871"/>
      <c r="I8" s="873"/>
      <c r="J8" s="871"/>
      <c r="K8" s="873"/>
      <c r="L8" s="870"/>
      <c r="M8" s="870"/>
      <c r="N8" s="871"/>
      <c r="O8" s="875"/>
      <c r="P8" s="873"/>
      <c r="Q8" s="871"/>
      <c r="R8" s="513" t="s">
        <v>4</v>
      </c>
      <c r="S8" s="850" t="s">
        <v>3</v>
      </c>
      <c r="T8" s="876"/>
      <c r="U8" s="877"/>
      <c r="V8" s="873"/>
      <c r="W8" s="879"/>
      <c r="X8" s="865"/>
    </row>
    <row r="9" spans="1:24" ht="45" customHeight="1">
      <c r="A9" s="880"/>
      <c r="B9" s="855"/>
      <c r="C9" s="853"/>
      <c r="D9" s="514"/>
      <c r="E9" s="514"/>
      <c r="F9" s="856"/>
      <c r="G9" s="857"/>
      <c r="H9" s="858"/>
      <c r="I9" s="859">
        <f>旅費支払通知!G25</f>
        <v>43556</v>
      </c>
      <c r="J9" s="860"/>
      <c r="K9" s="852" t="str">
        <f>旅費支払通知!H28</f>
        <v>学会参加</v>
      </c>
      <c r="L9" s="855"/>
      <c r="M9" s="855"/>
      <c r="N9" s="853"/>
      <c r="O9" s="514" t="str">
        <f>旅費支払通知!V28</f>
        <v>東京国際フォーラム</v>
      </c>
      <c r="P9" s="852"/>
      <c r="Q9" s="853"/>
      <c r="R9" s="515" t="s">
        <v>2</v>
      </c>
      <c r="S9" s="861" t="s">
        <v>2</v>
      </c>
      <c r="T9" s="862"/>
      <c r="U9" s="863"/>
      <c r="V9" s="850"/>
      <c r="W9" s="851"/>
      <c r="X9" s="865"/>
    </row>
    <row r="10" spans="1:24" ht="45" customHeight="1">
      <c r="A10" s="880"/>
      <c r="B10" s="855"/>
      <c r="C10" s="853"/>
      <c r="D10" s="514"/>
      <c r="E10" s="514"/>
      <c r="F10" s="856"/>
      <c r="G10" s="857"/>
      <c r="H10" s="858"/>
      <c r="I10" s="859">
        <f>IF(旅費支払通知!$W$25&gt;=2,I9+1,"")</f>
        <v>43557</v>
      </c>
      <c r="J10" s="860"/>
      <c r="K10" s="852" t="str">
        <f>IF(I10="","",IF(I10&lt;=旅費支払通知!$N$27,旅費支払通知!$H$28,IF(I10&lt;=旅費支払通知!$N$30,旅費支払通知!$H$31,旅費支払通知!$H$34)))</f>
        <v>学会参加</v>
      </c>
      <c r="L10" s="855"/>
      <c r="M10" s="855"/>
      <c r="N10" s="853"/>
      <c r="O10" s="514" t="str">
        <f>IF(I10="","",IF(I10&lt;=旅費支払通知!$N$27,旅費支払通知!$V$28,IF(I10&lt;=旅費支払通知!$N$30,旅費支払通知!$V$31,旅費支払通知!$V$34)))</f>
        <v>東京国際フォーラム</v>
      </c>
      <c r="P10" s="852"/>
      <c r="Q10" s="853"/>
      <c r="R10" s="515" t="s">
        <v>2</v>
      </c>
      <c r="S10" s="861" t="s">
        <v>2</v>
      </c>
      <c r="T10" s="862"/>
      <c r="U10" s="863"/>
      <c r="V10" s="850"/>
      <c r="W10" s="851"/>
      <c r="X10" s="865"/>
    </row>
    <row r="11" spans="1:24" ht="45" customHeight="1">
      <c r="A11" s="880"/>
      <c r="B11" s="855"/>
      <c r="C11" s="853"/>
      <c r="D11" s="514"/>
      <c r="E11" s="514"/>
      <c r="F11" s="856"/>
      <c r="G11" s="857"/>
      <c r="H11" s="858"/>
      <c r="I11" s="859">
        <f>IF(旅費支払通知!$W$25&gt;=3,I10+1,"")</f>
        <v>43558</v>
      </c>
      <c r="J11" s="860"/>
      <c r="K11" s="852" t="str">
        <f>IF(I11="","",IF(I11&lt;=旅費支払通知!$N$27,旅費支払通知!$H$28,IF(I11&lt;=旅費支払通知!$N$30,旅費支払通知!$H$31,旅費支払通知!$H$34)))</f>
        <v>調査視察</v>
      </c>
      <c r="L11" s="855"/>
      <c r="M11" s="855"/>
      <c r="N11" s="853"/>
      <c r="O11" s="514" t="str">
        <f>IF(I11="","",IF(I11&lt;=旅費支払通知!$N$27,旅費支払通知!$V$28,IF(I11&lt;=旅費支払通知!$N$30,旅費支払通知!$V$31,旅費支払通知!$V$34)))</f>
        <v>利根川</v>
      </c>
      <c r="P11" s="852"/>
      <c r="Q11" s="853"/>
      <c r="R11" s="515" t="s">
        <v>1808</v>
      </c>
      <c r="S11" s="861" t="s">
        <v>2</v>
      </c>
      <c r="T11" s="862"/>
      <c r="U11" s="863"/>
      <c r="V11" s="850"/>
      <c r="W11" s="851"/>
      <c r="X11" s="865"/>
    </row>
    <row r="12" spans="1:24" ht="45" customHeight="1">
      <c r="A12" s="880"/>
      <c r="B12" s="855"/>
      <c r="C12" s="853"/>
      <c r="D12" s="514"/>
      <c r="E12" s="514"/>
      <c r="F12" s="864"/>
      <c r="G12" s="857"/>
      <c r="H12" s="858"/>
      <c r="I12" s="859">
        <f>IF(旅費支払通知!$W$25&gt;=4,I11+1,"")</f>
        <v>43559</v>
      </c>
      <c r="J12" s="860"/>
      <c r="K12" s="852" t="str">
        <f>IF(I12="","",IF(I12&lt;=旅費支払通知!$N$27,旅費支払通知!$H$28,IF(I12&lt;=旅費支払通知!$N$30,旅費支払通知!$H$31,旅費支払通知!$H$34)))</f>
        <v>調査視察</v>
      </c>
      <c r="L12" s="855"/>
      <c r="M12" s="855"/>
      <c r="N12" s="853"/>
      <c r="O12" s="514" t="str">
        <f>IF(I12="","",IF(I12&lt;=旅費支払通知!$N$27,旅費支払通知!$V$28,IF(I12&lt;=旅費支払通知!$N$30,旅費支払通知!$V$31,旅費支払通知!$V$34)))</f>
        <v>利根川</v>
      </c>
      <c r="P12" s="852"/>
      <c r="Q12" s="853"/>
      <c r="R12" s="515" t="s">
        <v>2</v>
      </c>
      <c r="S12" s="861" t="s">
        <v>2</v>
      </c>
      <c r="T12" s="862"/>
      <c r="U12" s="863"/>
      <c r="V12" s="850"/>
      <c r="W12" s="851"/>
      <c r="X12" s="865"/>
    </row>
    <row r="13" spans="1:24" ht="45" customHeight="1">
      <c r="A13" s="880"/>
      <c r="B13" s="855"/>
      <c r="C13" s="853"/>
      <c r="D13" s="514"/>
      <c r="E13" s="514"/>
      <c r="F13" s="856"/>
      <c r="G13" s="857"/>
      <c r="H13" s="858"/>
      <c r="I13" s="859">
        <f>IF(旅費支払通知!$W$25&gt;=5,I12+1,"")</f>
        <v>43560</v>
      </c>
      <c r="J13" s="860"/>
      <c r="K13" s="852" t="str">
        <f>IF(I13="","",IF(I13&lt;=旅費支払通知!$N$27,旅費支払通知!$H$28,IF(I13&lt;=旅費支払通知!$N$30,旅費支払通知!$H$31,旅費支払通知!$H$34)))</f>
        <v>その他</v>
      </c>
      <c r="L13" s="855"/>
      <c r="M13" s="855"/>
      <c r="N13" s="853"/>
      <c r="O13" s="514" t="str">
        <f>IF(I13="","",IF(I13&lt;=旅費支払通知!$N$27,旅費支払通知!$V$28,IF(I13&lt;=旅費支払通知!$N$30,旅費支払通知!$V$31,旅費支払通知!$V$34)))</f>
        <v>筑波大学　＠＠研究室</v>
      </c>
      <c r="P13" s="852"/>
      <c r="Q13" s="853"/>
      <c r="R13" s="515" t="s">
        <v>2</v>
      </c>
      <c r="S13" s="861" t="s">
        <v>2</v>
      </c>
      <c r="T13" s="862"/>
      <c r="U13" s="863"/>
      <c r="V13" s="850"/>
      <c r="W13" s="851"/>
      <c r="X13" s="865"/>
    </row>
    <row r="14" spans="1:24" ht="6.75" customHeight="1">
      <c r="A14" s="866"/>
      <c r="B14" s="516"/>
      <c r="C14" s="516"/>
      <c r="D14" s="516"/>
      <c r="E14" s="516"/>
      <c r="F14" s="517"/>
      <c r="G14" s="517"/>
      <c r="H14" s="517"/>
      <c r="I14" s="517"/>
      <c r="J14" s="517"/>
      <c r="K14" s="516"/>
      <c r="L14" s="516"/>
      <c r="M14" s="516"/>
      <c r="N14" s="516"/>
      <c r="O14" s="516"/>
      <c r="P14" s="516"/>
      <c r="Q14" s="516"/>
      <c r="R14" s="518"/>
      <c r="S14" s="518"/>
      <c r="T14" s="518"/>
      <c r="U14" s="518"/>
      <c r="V14" s="518"/>
      <c r="W14" s="517"/>
      <c r="X14" s="866"/>
    </row>
    <row r="15" spans="1:24" ht="13.5" customHeight="1">
      <c r="A15" s="866"/>
      <c r="B15" s="520" t="s">
        <v>1</v>
      </c>
      <c r="C15" s="520"/>
      <c r="D15" s="520"/>
      <c r="E15" s="520"/>
      <c r="F15" s="520"/>
      <c r="G15" s="520"/>
      <c r="H15" s="520"/>
      <c r="I15" s="520"/>
      <c r="J15" s="520"/>
      <c r="K15" s="520"/>
      <c r="L15" s="520"/>
      <c r="M15" s="520"/>
      <c r="N15" s="520"/>
      <c r="O15" s="520"/>
      <c r="P15" s="520"/>
      <c r="Q15" s="520"/>
      <c r="R15" s="520"/>
      <c r="S15" s="520"/>
      <c r="T15" s="520"/>
      <c r="U15" s="520"/>
      <c r="V15" s="520"/>
      <c r="W15" s="520"/>
      <c r="X15" s="866"/>
    </row>
    <row r="16" spans="1:24" ht="13.5" customHeight="1">
      <c r="A16" s="866"/>
      <c r="B16" s="520" t="s">
        <v>0</v>
      </c>
      <c r="C16" s="520"/>
      <c r="D16" s="520"/>
      <c r="E16" s="520"/>
      <c r="F16" s="520"/>
      <c r="G16" s="520"/>
      <c r="H16" s="520"/>
      <c r="I16" s="520"/>
      <c r="J16" s="520"/>
      <c r="K16" s="520"/>
      <c r="L16" s="520"/>
      <c r="M16" s="520"/>
      <c r="N16" s="520"/>
      <c r="O16" s="520"/>
      <c r="R16" s="894" t="s">
        <v>124</v>
      </c>
      <c r="S16" s="895"/>
      <c r="T16" s="895"/>
      <c r="U16" s="895"/>
      <c r="V16" s="895"/>
      <c r="W16" s="896"/>
      <c r="X16" s="866"/>
    </row>
    <row r="17" spans="1:24" ht="13.5" customHeight="1">
      <c r="A17" s="866"/>
      <c r="B17" s="520" t="s">
        <v>1809</v>
      </c>
      <c r="C17" s="520"/>
      <c r="D17" s="520"/>
      <c r="E17" s="520"/>
      <c r="F17" s="520"/>
      <c r="G17" s="520"/>
      <c r="H17" s="520"/>
      <c r="I17" s="520"/>
      <c r="J17" s="520"/>
      <c r="K17" s="520"/>
      <c r="L17" s="520"/>
      <c r="M17" s="520"/>
      <c r="N17" s="520"/>
      <c r="O17" s="520"/>
      <c r="R17" s="897" t="str">
        <f>旅費支払通知!V7&amp;"："&amp;旅費支払通知!A7</f>
        <v>：</v>
      </c>
      <c r="S17" s="898"/>
      <c r="T17" s="898"/>
      <c r="U17" s="898"/>
      <c r="V17" s="898"/>
      <c r="W17" s="899"/>
      <c r="X17" s="866"/>
    </row>
    <row r="18" spans="1:24" ht="13.5" customHeight="1">
      <c r="A18" s="866"/>
      <c r="B18" s="521" t="s">
        <v>1810</v>
      </c>
      <c r="C18" s="520"/>
      <c r="D18" s="520"/>
      <c r="E18" s="520"/>
      <c r="F18" s="520"/>
      <c r="G18" s="520"/>
      <c r="H18" s="520"/>
      <c r="I18" s="520"/>
      <c r="J18" s="520"/>
      <c r="K18" s="520"/>
      <c r="L18" s="520"/>
      <c r="M18" s="520"/>
      <c r="N18" s="520"/>
      <c r="O18" s="520"/>
      <c r="R18" s="900"/>
      <c r="S18" s="901"/>
      <c r="T18" s="901"/>
      <c r="U18" s="901"/>
      <c r="V18" s="901"/>
      <c r="W18" s="902"/>
      <c r="X18" s="866"/>
    </row>
    <row r="19" spans="1:24" ht="13.5" customHeight="1">
      <c r="A19" s="866"/>
      <c r="B19" s="520" t="s">
        <v>125</v>
      </c>
      <c r="C19" s="520"/>
      <c r="D19" s="520"/>
      <c r="E19" s="520"/>
      <c r="F19" s="520"/>
      <c r="G19" s="520"/>
      <c r="H19" s="520"/>
      <c r="I19" s="520"/>
      <c r="J19" s="520"/>
      <c r="K19" s="520"/>
      <c r="L19" s="520"/>
      <c r="M19" s="520"/>
      <c r="N19" s="520"/>
      <c r="O19" s="520"/>
      <c r="R19" s="903" t="s">
        <v>135</v>
      </c>
      <c r="S19" s="904"/>
      <c r="T19" s="904"/>
      <c r="U19" s="904"/>
      <c r="V19" s="890" t="str">
        <f>旅費支払通知!E38</f>
        <v>なし</v>
      </c>
      <c r="W19" s="891"/>
      <c r="X19" s="866"/>
    </row>
    <row r="20" spans="1:24" ht="13.5" customHeight="1">
      <c r="A20" s="866"/>
      <c r="B20" s="520" t="s">
        <v>126</v>
      </c>
      <c r="C20" s="520"/>
      <c r="D20" s="520"/>
      <c r="E20" s="520"/>
      <c r="F20" s="520"/>
      <c r="G20" s="520"/>
      <c r="H20" s="520"/>
      <c r="I20" s="520"/>
      <c r="J20" s="520"/>
      <c r="K20" s="520"/>
      <c r="L20" s="520"/>
      <c r="M20" s="520"/>
      <c r="N20" s="520"/>
      <c r="O20" s="520"/>
      <c r="R20" s="905"/>
      <c r="S20" s="906"/>
      <c r="T20" s="906"/>
      <c r="U20" s="906"/>
      <c r="V20" s="892"/>
      <c r="W20" s="893"/>
      <c r="X20" s="866"/>
    </row>
    <row r="21" spans="1:24" ht="13.5" customHeight="1">
      <c r="A21" s="866"/>
      <c r="B21" s="520" t="s">
        <v>127</v>
      </c>
      <c r="C21" s="520"/>
      <c r="D21" s="520"/>
      <c r="E21" s="520"/>
      <c r="F21" s="520"/>
      <c r="G21" s="520"/>
      <c r="H21" s="520"/>
      <c r="I21" s="520"/>
      <c r="J21" s="520"/>
      <c r="K21" s="520"/>
      <c r="L21" s="520"/>
      <c r="M21" s="520"/>
      <c r="N21" s="520"/>
      <c r="O21" s="520"/>
      <c r="P21" s="520"/>
      <c r="Q21" s="520"/>
      <c r="R21" s="520"/>
      <c r="S21" s="520"/>
      <c r="T21" s="520"/>
      <c r="U21" s="520"/>
      <c r="X21" s="866"/>
    </row>
    <row r="22" spans="1:24" ht="13.5" customHeight="1">
      <c r="A22" s="866"/>
      <c r="B22" s="520" t="s">
        <v>1812</v>
      </c>
      <c r="C22" s="520"/>
      <c r="D22" s="520"/>
      <c r="E22" s="520"/>
      <c r="F22" s="520"/>
      <c r="G22" s="520"/>
      <c r="H22" s="520"/>
      <c r="I22" s="520"/>
      <c r="J22" s="520"/>
      <c r="K22" s="520"/>
      <c r="L22" s="520"/>
      <c r="M22" s="520"/>
      <c r="N22" s="520"/>
      <c r="O22" s="520"/>
      <c r="P22" s="520"/>
      <c r="Q22" s="520"/>
      <c r="R22" s="520"/>
      <c r="S22" s="520"/>
      <c r="T22" s="520"/>
      <c r="U22" s="520"/>
      <c r="X22" s="866"/>
    </row>
    <row r="23" spans="1:24" ht="13.5" customHeight="1">
      <c r="A23" s="866"/>
      <c r="B23" s="520" t="s">
        <v>1811</v>
      </c>
      <c r="C23" s="520"/>
      <c r="D23" s="520"/>
      <c r="E23" s="520"/>
      <c r="F23" s="520"/>
      <c r="G23" s="520"/>
      <c r="H23" s="520"/>
      <c r="I23" s="520"/>
      <c r="J23" s="520"/>
      <c r="K23" s="520"/>
      <c r="L23" s="520"/>
      <c r="M23" s="520"/>
      <c r="N23" s="520"/>
      <c r="O23" s="520"/>
      <c r="P23" s="520"/>
      <c r="Q23" s="520"/>
      <c r="R23" s="520"/>
      <c r="S23" s="520"/>
      <c r="T23" s="520"/>
      <c r="U23" s="520"/>
      <c r="V23" s="520"/>
      <c r="W23" s="520"/>
      <c r="X23" s="866"/>
    </row>
    <row r="24" spans="1:24" s="510" customFormat="1" ht="27" customHeight="1">
      <c r="A24" s="519"/>
      <c r="B24" s="519"/>
      <c r="C24" s="519"/>
      <c r="D24" s="519"/>
      <c r="E24" s="519"/>
      <c r="F24" s="519"/>
      <c r="G24" s="519"/>
      <c r="H24" s="519"/>
      <c r="I24" s="519"/>
      <c r="J24" s="519"/>
      <c r="K24" s="519"/>
      <c r="L24" s="519"/>
      <c r="M24" s="519"/>
      <c r="N24" s="519"/>
      <c r="O24" s="519"/>
      <c r="P24" s="519"/>
      <c r="Q24" s="519"/>
      <c r="R24" s="519"/>
      <c r="S24" s="519"/>
      <c r="T24" s="519"/>
      <c r="U24" s="519"/>
      <c r="V24" s="519"/>
      <c r="W24" s="519"/>
      <c r="X24" s="519"/>
    </row>
    <row r="25" spans="1:24" s="510" customFormat="1" ht="27" customHeight="1"/>
  </sheetData>
  <mergeCells count="63">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K104"/>
  <sheetViews>
    <sheetView topLeftCell="A7" workbookViewId="0">
      <selection sqref="A1:D1"/>
    </sheetView>
  </sheetViews>
  <sheetFormatPr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996" t="s">
        <v>1931</v>
      </c>
      <c r="B1" s="996"/>
      <c r="C1" s="996"/>
      <c r="D1" s="996"/>
      <c r="E1" s="997" t="s">
        <v>1832</v>
      </c>
      <c r="F1" s="997"/>
      <c r="G1" s="997"/>
      <c r="H1" s="997"/>
      <c r="I1" s="997" t="s">
        <v>1831</v>
      </c>
      <c r="J1" s="997"/>
      <c r="K1" s="997"/>
      <c r="L1" s="997"/>
      <c r="M1" s="997" t="s">
        <v>1830</v>
      </c>
      <c r="N1" s="997"/>
      <c r="O1" s="997"/>
      <c r="P1" s="997"/>
      <c r="Q1" s="66"/>
      <c r="R1" s="43" t="s">
        <v>19</v>
      </c>
      <c r="S1" s="43"/>
      <c r="T1" s="43"/>
      <c r="U1" s="43"/>
      <c r="V1" s="43"/>
      <c r="W1" s="43"/>
      <c r="X1" s="43"/>
      <c r="Y1" s="43"/>
      <c r="Z1" s="43"/>
      <c r="AA1" s="43"/>
      <c r="AB1" s="43"/>
      <c r="AC1" s="43"/>
      <c r="AD1" s="43"/>
      <c r="AE1" s="43"/>
      <c r="AF1" s="43"/>
      <c r="AG1" s="43"/>
      <c r="AH1" s="43"/>
    </row>
    <row r="2" spans="1:37" s="3" customFormat="1" ht="13.5" customHeight="1">
      <c r="A2" s="975"/>
      <c r="B2" s="975"/>
      <c r="C2" s="975"/>
      <c r="D2" s="975"/>
      <c r="E2" s="975"/>
      <c r="F2" s="975"/>
      <c r="G2" s="975"/>
      <c r="H2" s="975"/>
      <c r="I2" s="1054"/>
      <c r="J2" s="1054"/>
      <c r="K2" s="1054"/>
      <c r="L2" s="1054"/>
      <c r="M2" s="1054"/>
      <c r="N2" s="1054"/>
      <c r="O2" s="1054"/>
      <c r="P2" s="1054"/>
      <c r="Q2" s="46"/>
      <c r="R2" s="44" t="s">
        <v>20</v>
      </c>
      <c r="S2" s="44"/>
      <c r="T2" s="44"/>
      <c r="U2" s="44"/>
      <c r="V2" s="44"/>
      <c r="W2" s="44"/>
      <c r="X2" s="44"/>
      <c r="Y2" s="44"/>
      <c r="Z2" s="44"/>
      <c r="AA2" s="44"/>
      <c r="AB2" s="44"/>
      <c r="AC2" s="44"/>
      <c r="AD2" s="44"/>
      <c r="AE2" s="44"/>
      <c r="AF2" s="44"/>
      <c r="AG2" s="44"/>
      <c r="AH2" s="44"/>
      <c r="AI2" s="2"/>
    </row>
    <row r="3" spans="1:37" s="3" customFormat="1" ht="13.5" customHeight="1">
      <c r="A3" s="975"/>
      <c r="B3" s="975"/>
      <c r="C3" s="975"/>
      <c r="D3" s="975"/>
      <c r="E3" s="975"/>
      <c r="F3" s="975"/>
      <c r="G3" s="975"/>
      <c r="H3" s="975"/>
      <c r="I3" s="1054"/>
      <c r="J3" s="1054"/>
      <c r="K3" s="1054"/>
      <c r="L3" s="1054"/>
      <c r="M3" s="1054"/>
      <c r="N3" s="1054"/>
      <c r="O3" s="1054"/>
      <c r="P3" s="1054"/>
      <c r="Q3" s="46"/>
      <c r="R3" s="5" t="s">
        <v>121</v>
      </c>
      <c r="S3" s="5"/>
      <c r="T3" s="5"/>
      <c r="U3" s="5"/>
      <c r="V3" s="5"/>
      <c r="W3" s="5"/>
      <c r="X3" s="5"/>
      <c r="Y3" s="5"/>
      <c r="Z3" s="5"/>
      <c r="AA3" s="5"/>
      <c r="AB3" s="5"/>
      <c r="AC3" s="5"/>
      <c r="AD3" s="5"/>
      <c r="AE3" s="5"/>
      <c r="AF3" s="5"/>
      <c r="AG3" s="5"/>
      <c r="AH3" s="5"/>
      <c r="AI3" s="4"/>
    </row>
    <row r="4" spans="1:37" s="3" customFormat="1" ht="13.5" customHeight="1">
      <c r="A4" s="975"/>
      <c r="B4" s="975"/>
      <c r="C4" s="975"/>
      <c r="D4" s="975"/>
      <c r="E4" s="975"/>
      <c r="F4" s="975"/>
      <c r="G4" s="975"/>
      <c r="H4" s="975"/>
      <c r="I4" s="1054"/>
      <c r="J4" s="1054"/>
      <c r="K4" s="1054"/>
      <c r="L4" s="1054"/>
      <c r="M4" s="1054"/>
      <c r="N4" s="1054"/>
      <c r="O4" s="1054"/>
      <c r="P4" s="1054"/>
      <c r="Q4" s="46"/>
      <c r="R4" s="118" t="s">
        <v>131</v>
      </c>
      <c r="S4" s="5"/>
      <c r="T4" s="5"/>
      <c r="U4" s="5"/>
      <c r="V4" s="5"/>
      <c r="W4" s="5"/>
      <c r="X4" s="5"/>
      <c r="Y4" s="5"/>
      <c r="Z4" s="5"/>
      <c r="AA4" s="5"/>
      <c r="AB4" s="5"/>
      <c r="AC4" s="5"/>
      <c r="AD4" s="5"/>
      <c r="AE4" s="5"/>
      <c r="AF4" s="5"/>
      <c r="AG4" s="5"/>
      <c r="AH4" s="5"/>
      <c r="AI4" s="4"/>
    </row>
    <row r="5" spans="1:37" s="3" customFormat="1" ht="13.5" customHeight="1">
      <c r="A5" s="975"/>
      <c r="B5" s="975"/>
      <c r="C5" s="975"/>
      <c r="D5" s="975"/>
      <c r="E5" s="975"/>
      <c r="F5" s="975"/>
      <c r="G5" s="975"/>
      <c r="H5" s="975"/>
      <c r="I5" s="1054"/>
      <c r="J5" s="1054"/>
      <c r="K5" s="1054"/>
      <c r="L5" s="1054"/>
      <c r="M5" s="1054"/>
      <c r="N5" s="1054"/>
      <c r="O5" s="1054"/>
      <c r="P5" s="1054"/>
      <c r="Q5" s="46"/>
      <c r="R5" s="119" t="s">
        <v>130</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1053" t="s">
        <v>21</v>
      </c>
      <c r="B7" s="1053"/>
      <c r="C7" s="1053"/>
      <c r="D7" s="1053"/>
      <c r="E7" s="1053"/>
      <c r="F7" s="1053"/>
      <c r="G7" s="1053"/>
      <c r="H7" s="1053"/>
      <c r="I7" s="1053"/>
      <c r="J7" s="1053"/>
      <c r="K7" s="1053"/>
      <c r="L7" s="1053"/>
      <c r="M7" s="1053"/>
      <c r="N7" s="1053"/>
      <c r="O7" s="1053"/>
      <c r="P7" s="1053"/>
      <c r="Q7" s="1053"/>
      <c r="R7" s="1053"/>
      <c r="S7" s="1053"/>
      <c r="T7" s="1053"/>
      <c r="U7" s="1053"/>
      <c r="V7" s="1053"/>
      <c r="W7" s="1053"/>
      <c r="X7" s="1053"/>
      <c r="Y7" s="1053"/>
      <c r="Z7" s="1053"/>
      <c r="AA7" s="1053"/>
      <c r="AB7" s="1053"/>
      <c r="AC7" s="1053"/>
      <c r="AD7" s="1053"/>
      <c r="AE7" s="1053"/>
      <c r="AF7" s="1053"/>
      <c r="AG7" s="1053"/>
      <c r="AH7" s="1053"/>
      <c r="AI7" s="1053"/>
      <c r="AJ7" s="1053"/>
      <c r="AK7" s="1053"/>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1090" t="s">
        <v>18</v>
      </c>
      <c r="AB9" s="1090"/>
      <c r="AC9" s="1090"/>
      <c r="AD9" s="1091"/>
      <c r="AE9" s="1091"/>
      <c r="AF9" s="1091"/>
      <c r="AG9" s="1091"/>
      <c r="AH9" s="1091"/>
      <c r="AI9" s="1091"/>
      <c r="AJ9" s="1091"/>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1084" t="s">
        <v>23</v>
      </c>
      <c r="B11" s="1099" t="s">
        <v>24</v>
      </c>
      <c r="C11" s="1100"/>
      <c r="D11" s="1100"/>
      <c r="E11" s="1100"/>
      <c r="F11" s="1100"/>
      <c r="G11" s="1100"/>
      <c r="H11" s="1100"/>
      <c r="I11" s="1100"/>
      <c r="J11" s="1100"/>
      <c r="K11" s="1100"/>
      <c r="L11" s="1100"/>
      <c r="M11" s="1100"/>
      <c r="N11" s="1101"/>
      <c r="O11" s="1068" t="s">
        <v>25</v>
      </c>
      <c r="P11" s="1069"/>
      <c r="Q11" s="1069"/>
      <c r="R11" s="1069"/>
      <c r="S11" s="1070"/>
      <c r="T11" s="1068" t="s">
        <v>26</v>
      </c>
      <c r="U11" s="1069"/>
      <c r="V11" s="1069"/>
      <c r="W11" s="1069"/>
      <c r="X11" s="1069"/>
      <c r="Y11" s="1069"/>
      <c r="Z11" s="1069"/>
      <c r="AA11" s="1069"/>
      <c r="AB11" s="1069"/>
      <c r="AC11" s="1069"/>
      <c r="AD11" s="1069"/>
      <c r="AE11" s="1069"/>
      <c r="AF11" s="1069"/>
      <c r="AG11" s="1069"/>
      <c r="AH11" s="1069"/>
      <c r="AI11" s="1069"/>
      <c r="AJ11" s="1069"/>
      <c r="AK11" s="1086"/>
    </row>
    <row r="12" spans="1:37" s="3" customFormat="1" ht="20.100000000000001" customHeight="1">
      <c r="A12" s="1085"/>
      <c r="B12" s="1062" t="s">
        <v>1803</v>
      </c>
      <c r="C12" s="1063"/>
      <c r="D12" s="1063"/>
      <c r="E12" s="1063"/>
      <c r="F12" s="1063"/>
      <c r="G12" s="1063"/>
      <c r="H12" s="1063"/>
      <c r="I12" s="1063"/>
      <c r="J12" s="1063"/>
      <c r="K12" s="1063"/>
      <c r="L12" s="1063"/>
      <c r="M12" s="1063"/>
      <c r="N12" s="1064"/>
      <c r="O12" s="1102" t="str">
        <f>旅費支払通知!M22</f>
        <v>教授</v>
      </c>
      <c r="P12" s="1103"/>
      <c r="Q12" s="1103"/>
      <c r="R12" s="1103"/>
      <c r="S12" s="1104"/>
      <c r="T12" s="1092" t="str">
        <f>旅費支払通知!M21</f>
        <v>首大　学</v>
      </c>
      <c r="U12" s="1093"/>
      <c r="V12" s="1093"/>
      <c r="W12" s="1093"/>
      <c r="X12" s="1093"/>
      <c r="Y12" s="1093"/>
      <c r="Z12" s="1093"/>
      <c r="AA12" s="1093"/>
      <c r="AB12" s="1093"/>
      <c r="AC12" s="1093"/>
      <c r="AD12" s="1093"/>
      <c r="AE12" s="1093"/>
      <c r="AF12" s="1093"/>
      <c r="AG12" s="1093"/>
      <c r="AH12" s="1071" t="s">
        <v>27</v>
      </c>
      <c r="AI12" s="1071"/>
      <c r="AJ12" s="1071"/>
      <c r="AK12" s="1096"/>
    </row>
    <row r="13" spans="1:37" s="3" customFormat="1" ht="20.100000000000001" customHeight="1">
      <c r="A13" s="1085"/>
      <c r="B13" s="1065" t="str">
        <f>旅費支払通知!E21</f>
        <v>地理環境学科</v>
      </c>
      <c r="C13" s="1066"/>
      <c r="D13" s="1066"/>
      <c r="E13" s="1066"/>
      <c r="F13" s="1066"/>
      <c r="G13" s="1066"/>
      <c r="H13" s="1066"/>
      <c r="I13" s="1066"/>
      <c r="J13" s="1066"/>
      <c r="K13" s="1066"/>
      <c r="L13" s="1066"/>
      <c r="M13" s="1066"/>
      <c r="N13" s="1067"/>
      <c r="O13" s="1105"/>
      <c r="P13" s="1106"/>
      <c r="Q13" s="1106"/>
      <c r="R13" s="1106"/>
      <c r="S13" s="1107"/>
      <c r="T13" s="1094"/>
      <c r="U13" s="1095"/>
      <c r="V13" s="1095"/>
      <c r="W13" s="1095"/>
      <c r="X13" s="1095"/>
      <c r="Y13" s="1095"/>
      <c r="Z13" s="1095"/>
      <c r="AA13" s="1095"/>
      <c r="AB13" s="1095"/>
      <c r="AC13" s="1095"/>
      <c r="AD13" s="1095"/>
      <c r="AE13" s="1095"/>
      <c r="AF13" s="1095"/>
      <c r="AG13" s="1095"/>
      <c r="AH13" s="1097"/>
      <c r="AI13" s="1097"/>
      <c r="AJ13" s="1097"/>
      <c r="AK13" s="1098"/>
    </row>
    <row r="14" spans="1:37" s="3" customFormat="1" ht="27.95" customHeight="1">
      <c r="A14" s="916" t="s">
        <v>17</v>
      </c>
      <c r="B14" s="917"/>
      <c r="C14" s="918"/>
      <c r="D14" s="913" t="str">
        <f>IF(旅費支払通知!I12="","",旅費支払通知!I12)</f>
        <v/>
      </c>
      <c r="E14" s="914"/>
      <c r="F14" s="914"/>
      <c r="G14" s="914"/>
      <c r="H14" s="914"/>
      <c r="I14" s="914"/>
      <c r="J14" s="914"/>
      <c r="K14" s="914"/>
      <c r="L14" s="914"/>
      <c r="M14" s="914"/>
      <c r="N14" s="914"/>
      <c r="O14" s="914"/>
      <c r="P14" s="914"/>
      <c r="Q14" s="914"/>
      <c r="R14" s="914"/>
      <c r="S14" s="914"/>
      <c r="T14" s="914"/>
      <c r="U14" s="914"/>
      <c r="V14" s="914"/>
      <c r="W14" s="914"/>
      <c r="X14" s="914"/>
      <c r="Y14" s="914"/>
      <c r="Z14" s="914"/>
      <c r="AA14" s="914"/>
      <c r="AB14" s="914"/>
      <c r="AC14" s="914"/>
      <c r="AD14" s="914"/>
      <c r="AE14" s="914"/>
      <c r="AF14" s="914"/>
      <c r="AG14" s="914"/>
      <c r="AH14" s="914"/>
      <c r="AI14" s="914"/>
      <c r="AJ14" s="914"/>
      <c r="AK14" s="915"/>
    </row>
    <row r="15" spans="1:37" s="3" customFormat="1" ht="9.9499999999999993" customHeight="1" thickBot="1">
      <c r="A15" s="919"/>
      <c r="B15" s="920"/>
      <c r="C15" s="921"/>
      <c r="D15" s="922" t="s">
        <v>137</v>
      </c>
      <c r="E15" s="923"/>
      <c r="F15" s="923"/>
      <c r="G15" s="923"/>
      <c r="H15" s="923"/>
      <c r="I15" s="923"/>
      <c r="J15" s="923"/>
      <c r="K15" s="923"/>
      <c r="L15" s="923"/>
      <c r="M15" s="923"/>
      <c r="N15" s="923"/>
      <c r="O15" s="923"/>
      <c r="P15" s="923"/>
      <c r="Q15" s="923"/>
      <c r="R15" s="923"/>
      <c r="S15" s="923"/>
      <c r="T15" s="923"/>
      <c r="U15" s="923"/>
      <c r="V15" s="923"/>
      <c r="W15" s="923"/>
      <c r="X15" s="923"/>
      <c r="Y15" s="923"/>
      <c r="Z15" s="923"/>
      <c r="AA15" s="923"/>
      <c r="AB15" s="923"/>
      <c r="AC15" s="923"/>
      <c r="AD15" s="923"/>
      <c r="AE15" s="923"/>
      <c r="AF15" s="923"/>
      <c r="AG15" s="923"/>
      <c r="AH15" s="923"/>
      <c r="AI15" s="923"/>
      <c r="AJ15" s="923"/>
      <c r="AK15" s="924"/>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1084" t="s">
        <v>28</v>
      </c>
      <c r="B17" s="1068" t="s">
        <v>29</v>
      </c>
      <c r="C17" s="1069"/>
      <c r="D17" s="1069"/>
      <c r="E17" s="1069"/>
      <c r="F17" s="1069"/>
      <c r="G17" s="1069"/>
      <c r="H17" s="1069"/>
      <c r="I17" s="1069"/>
      <c r="J17" s="1069"/>
      <c r="K17" s="1069"/>
      <c r="L17" s="1069"/>
      <c r="M17" s="1069"/>
      <c r="N17" s="1069"/>
      <c r="O17" s="1069"/>
      <c r="P17" s="1069"/>
      <c r="Q17" s="1069"/>
      <c r="R17" s="1070"/>
      <c r="S17" s="1068" t="s">
        <v>30</v>
      </c>
      <c r="T17" s="1069"/>
      <c r="U17" s="1069"/>
      <c r="V17" s="1069"/>
      <c r="W17" s="1069"/>
      <c r="X17" s="1069"/>
      <c r="Y17" s="1069"/>
      <c r="Z17" s="1069"/>
      <c r="AA17" s="1069"/>
      <c r="AB17" s="1069"/>
      <c r="AC17" s="1069"/>
      <c r="AD17" s="1069"/>
      <c r="AE17" s="1069"/>
      <c r="AF17" s="1069"/>
      <c r="AG17" s="1069"/>
      <c r="AH17" s="1069"/>
      <c r="AI17" s="1069"/>
      <c r="AJ17" s="1069"/>
      <c r="AK17" s="1086"/>
    </row>
    <row r="18" spans="1:37" s="3" customFormat="1" ht="20.100000000000001" customHeight="1">
      <c r="A18" s="1085"/>
      <c r="B18" s="1062" t="str">
        <f>旅費支払通知!H29&amp;"　　"&amp;旅費支払通知!H32&amp;"　　"&amp;旅費支払通知!H35</f>
        <v>東京都中央区大手町　　茨城県牛久市　　茨城県つくば市中央</v>
      </c>
      <c r="C18" s="1063"/>
      <c r="D18" s="1063"/>
      <c r="E18" s="1063"/>
      <c r="F18" s="1063"/>
      <c r="G18" s="1063"/>
      <c r="H18" s="1063"/>
      <c r="I18" s="1063"/>
      <c r="J18" s="1063"/>
      <c r="K18" s="1063"/>
      <c r="L18" s="1063"/>
      <c r="M18" s="1063"/>
      <c r="N18" s="1063"/>
      <c r="O18" s="1063"/>
      <c r="P18" s="1063"/>
      <c r="Q18" s="1063"/>
      <c r="R18" s="1064"/>
      <c r="S18" s="1087">
        <f>旅費支払通知!G25</f>
        <v>43556</v>
      </c>
      <c r="T18" s="1088"/>
      <c r="U18" s="1088"/>
      <c r="V18" s="1088"/>
      <c r="W18" s="1088"/>
      <c r="X18" s="1088"/>
      <c r="Y18" s="1088"/>
      <c r="Z18" s="1088"/>
      <c r="AA18" s="1088"/>
      <c r="AB18" s="25" t="s">
        <v>32</v>
      </c>
      <c r="AC18" s="1088">
        <f>旅費支払通知!O25</f>
        <v>43560</v>
      </c>
      <c r="AD18" s="1088"/>
      <c r="AE18" s="1088"/>
      <c r="AF18" s="1088"/>
      <c r="AG18" s="1088"/>
      <c r="AH18" s="1088"/>
      <c r="AI18" s="1088"/>
      <c r="AJ18" s="1088"/>
      <c r="AK18" s="1089"/>
    </row>
    <row r="19" spans="1:37" s="3" customFormat="1" ht="20.100000000000001" customHeight="1">
      <c r="A19" s="1085"/>
      <c r="B19" s="1065"/>
      <c r="C19" s="1066"/>
      <c r="D19" s="1066"/>
      <c r="E19" s="1066"/>
      <c r="F19" s="1066"/>
      <c r="G19" s="1066"/>
      <c r="H19" s="1066"/>
      <c r="I19" s="1066"/>
      <c r="J19" s="1066"/>
      <c r="K19" s="1066"/>
      <c r="L19" s="1066"/>
      <c r="M19" s="1066"/>
      <c r="N19" s="1066"/>
      <c r="O19" s="1066"/>
      <c r="P19" s="1066"/>
      <c r="Q19" s="1066"/>
      <c r="R19" s="1067"/>
      <c r="S19" s="27"/>
      <c r="T19" s="26"/>
      <c r="U19" s="117">
        <f>AC18-S18</f>
        <v>4</v>
      </c>
      <c r="V19" s="25" t="s">
        <v>33</v>
      </c>
      <c r="W19" s="117">
        <f>U19+1</f>
        <v>5</v>
      </c>
      <c r="X19" s="25" t="s">
        <v>31</v>
      </c>
      <c r="Y19" s="26"/>
      <c r="Z19" s="26"/>
      <c r="AA19" s="26"/>
      <c r="AB19" s="28"/>
      <c r="AC19" s="1061" t="s">
        <v>119</v>
      </c>
      <c r="AD19" s="1061"/>
      <c r="AE19" s="1061"/>
      <c r="AF19" s="1061"/>
      <c r="AG19" s="507">
        <f>旅費支払通知!AB25</f>
        <v>0</v>
      </c>
      <c r="AH19" s="1071" t="s">
        <v>33</v>
      </c>
      <c r="AI19" s="1071"/>
      <c r="AJ19" s="59"/>
      <c r="AK19" s="17"/>
    </row>
    <row r="20" spans="1:37" s="3" customFormat="1" ht="13.5" customHeight="1">
      <c r="A20" s="1085"/>
      <c r="B20" s="18"/>
      <c r="C20" s="1078" t="s">
        <v>34</v>
      </c>
      <c r="D20" s="1079"/>
      <c r="E20" s="1079"/>
      <c r="F20" s="1079"/>
      <c r="G20" s="1079"/>
      <c r="H20" s="1080"/>
      <c r="I20" s="1078" t="s">
        <v>35</v>
      </c>
      <c r="J20" s="1079"/>
      <c r="K20" s="1079"/>
      <c r="L20" s="1079"/>
      <c r="M20" s="1079"/>
      <c r="N20" s="1079"/>
      <c r="O20" s="1079"/>
      <c r="P20" s="1080"/>
      <c r="Q20" s="1055" t="s">
        <v>36</v>
      </c>
      <c r="R20" s="1056"/>
      <c r="S20" s="1056"/>
      <c r="T20" s="1056"/>
      <c r="U20" s="1056"/>
      <c r="V20" s="1056"/>
      <c r="W20" s="1056"/>
      <c r="X20" s="1056"/>
      <c r="Y20" s="1056"/>
      <c r="Z20" s="1056"/>
      <c r="AA20" s="1057"/>
      <c r="AB20" s="1072" t="s">
        <v>37</v>
      </c>
      <c r="AC20" s="1073"/>
      <c r="AD20" s="1073"/>
      <c r="AE20" s="1073"/>
      <c r="AF20" s="1073"/>
      <c r="AG20" s="1073"/>
      <c r="AH20" s="1073"/>
      <c r="AI20" s="1073"/>
      <c r="AJ20" s="1073"/>
      <c r="AK20" s="1074"/>
    </row>
    <row r="21" spans="1:37" s="3" customFormat="1" ht="13.5" customHeight="1">
      <c r="A21" s="1085"/>
      <c r="B21" s="18"/>
      <c r="C21" s="1081"/>
      <c r="D21" s="1082"/>
      <c r="E21" s="1082"/>
      <c r="F21" s="1082"/>
      <c r="G21" s="1082"/>
      <c r="H21" s="1083"/>
      <c r="I21" s="1081"/>
      <c r="J21" s="1082"/>
      <c r="K21" s="1082"/>
      <c r="L21" s="1082"/>
      <c r="M21" s="1082"/>
      <c r="N21" s="1082"/>
      <c r="O21" s="1082"/>
      <c r="P21" s="1083"/>
      <c r="Q21" s="1058"/>
      <c r="R21" s="1059"/>
      <c r="S21" s="1059"/>
      <c r="T21" s="1059"/>
      <c r="U21" s="1059"/>
      <c r="V21" s="1059"/>
      <c r="W21" s="1059"/>
      <c r="X21" s="1059"/>
      <c r="Y21" s="1059"/>
      <c r="Z21" s="1059"/>
      <c r="AA21" s="1060"/>
      <c r="AB21" s="1075" t="s">
        <v>38</v>
      </c>
      <c r="AC21" s="1076"/>
      <c r="AD21" s="1076"/>
      <c r="AE21" s="1076"/>
      <c r="AF21" s="1076"/>
      <c r="AG21" s="1076"/>
      <c r="AH21" s="1076"/>
      <c r="AI21" s="1076"/>
      <c r="AJ21" s="1076"/>
      <c r="AK21" s="1077"/>
    </row>
    <row r="22" spans="1:37" s="3" customFormat="1" ht="24.95" customHeight="1">
      <c r="A22" s="1085"/>
      <c r="B22" s="958" t="s">
        <v>39</v>
      </c>
      <c r="C22" s="67"/>
      <c r="D22" s="939">
        <f>旅費支払通知!H27</f>
        <v>43556</v>
      </c>
      <c r="E22" s="939"/>
      <c r="F22" s="939"/>
      <c r="G22" s="939"/>
      <c r="H22" s="940"/>
      <c r="I22" s="1045" t="str">
        <f>IF(旅費支払通知!V28="","",旅費支払通知!V28)</f>
        <v>東京国際フォーラム</v>
      </c>
      <c r="J22" s="1046"/>
      <c r="K22" s="1046"/>
      <c r="L22" s="1046"/>
      <c r="M22" s="1046"/>
      <c r="N22" s="1046"/>
      <c r="O22" s="1046"/>
      <c r="P22" s="1047"/>
      <c r="Q22" s="943" t="str">
        <f>旅費支払通知!H28&amp;"　"&amp;旅費支払通知!K28</f>
        <v>学会参加　河川環境学会</v>
      </c>
      <c r="R22" s="944"/>
      <c r="S22" s="944"/>
      <c r="T22" s="944"/>
      <c r="U22" s="944"/>
      <c r="V22" s="944"/>
      <c r="W22" s="944"/>
      <c r="X22" s="944"/>
      <c r="Y22" s="944"/>
      <c r="Z22" s="944"/>
      <c r="AA22" s="945"/>
      <c r="AB22" s="960"/>
      <c r="AC22" s="961"/>
      <c r="AD22" s="961"/>
      <c r="AE22" s="961"/>
      <c r="AF22" s="961"/>
      <c r="AG22" s="961"/>
      <c r="AH22" s="961"/>
      <c r="AI22" s="961"/>
      <c r="AJ22" s="961"/>
      <c r="AK22" s="962"/>
    </row>
    <row r="23" spans="1:37" s="3" customFormat="1" ht="24.95" customHeight="1">
      <c r="A23" s="1085"/>
      <c r="B23" s="959"/>
      <c r="C23" s="68" t="s">
        <v>32</v>
      </c>
      <c r="D23" s="941">
        <f>旅費支払通知!N27</f>
        <v>43557</v>
      </c>
      <c r="E23" s="941"/>
      <c r="F23" s="941"/>
      <c r="G23" s="941"/>
      <c r="H23" s="942"/>
      <c r="I23" s="1048" t="str">
        <f>IF(旅費支払通知!H29="","",旅費支払通知!H29)</f>
        <v>東京都中央区大手町</v>
      </c>
      <c r="J23" s="1049"/>
      <c r="K23" s="1049"/>
      <c r="L23" s="1049"/>
      <c r="M23" s="1049"/>
      <c r="N23" s="1049"/>
      <c r="O23" s="1049"/>
      <c r="P23" s="1050"/>
      <c r="Q23" s="946"/>
      <c r="R23" s="947"/>
      <c r="S23" s="947"/>
      <c r="T23" s="947"/>
      <c r="U23" s="947"/>
      <c r="V23" s="947"/>
      <c r="W23" s="947"/>
      <c r="X23" s="947"/>
      <c r="Y23" s="947"/>
      <c r="Z23" s="947"/>
      <c r="AA23" s="948"/>
      <c r="AB23" s="963"/>
      <c r="AC23" s="964"/>
      <c r="AD23" s="964"/>
      <c r="AE23" s="964"/>
      <c r="AF23" s="964"/>
      <c r="AG23" s="964"/>
      <c r="AH23" s="964"/>
      <c r="AI23" s="964"/>
      <c r="AJ23" s="964"/>
      <c r="AK23" s="965"/>
    </row>
    <row r="24" spans="1:37" s="3" customFormat="1" ht="24.95" customHeight="1">
      <c r="A24" s="1085"/>
      <c r="B24" s="958" t="s">
        <v>40</v>
      </c>
      <c r="C24" s="69"/>
      <c r="D24" s="939">
        <f>IF(旅費支払通知!H30="","",旅費支払通知!H30)</f>
        <v>43558</v>
      </c>
      <c r="E24" s="939"/>
      <c r="F24" s="939"/>
      <c r="G24" s="939"/>
      <c r="H24" s="940"/>
      <c r="I24" s="1045" t="str">
        <f>IF(旅費支払通知!V31="","",旅費支払通知!V31)</f>
        <v>利根川</v>
      </c>
      <c r="J24" s="1046"/>
      <c r="K24" s="1046"/>
      <c r="L24" s="1046"/>
      <c r="M24" s="1046"/>
      <c r="N24" s="1046"/>
      <c r="O24" s="1046"/>
      <c r="P24" s="1047"/>
      <c r="Q24" s="949" t="str">
        <f>IF(旅費支払通知!H31="","",旅費支払通知!H31&amp;"　"&amp;旅費支払通知!K31)</f>
        <v>調査視察　利根川流域生息調査</v>
      </c>
      <c r="R24" s="950"/>
      <c r="S24" s="950"/>
      <c r="T24" s="950"/>
      <c r="U24" s="950"/>
      <c r="V24" s="950"/>
      <c r="W24" s="950"/>
      <c r="X24" s="950"/>
      <c r="Y24" s="950"/>
      <c r="Z24" s="950"/>
      <c r="AA24" s="951"/>
      <c r="AB24" s="960"/>
      <c r="AC24" s="961"/>
      <c r="AD24" s="961"/>
      <c r="AE24" s="961"/>
      <c r="AF24" s="961"/>
      <c r="AG24" s="961"/>
      <c r="AH24" s="961"/>
      <c r="AI24" s="961"/>
      <c r="AJ24" s="961"/>
      <c r="AK24" s="962"/>
    </row>
    <row r="25" spans="1:37" s="3" customFormat="1" ht="24.95" customHeight="1">
      <c r="A25" s="1085"/>
      <c r="B25" s="959"/>
      <c r="C25" s="68" t="str">
        <f>IF(旅費支払通知!M30="","",旅費支払通知!M30)</f>
        <v>～</v>
      </c>
      <c r="D25" s="941">
        <f>IF(旅費支払通知!N30="","",旅費支払通知!N30)</f>
        <v>43559</v>
      </c>
      <c r="E25" s="941"/>
      <c r="F25" s="941"/>
      <c r="G25" s="941"/>
      <c r="H25" s="942"/>
      <c r="I25" s="1048" t="str">
        <f>IF(旅費支払通知!H32="","",旅費支払通知!H32)</f>
        <v>茨城県牛久市</v>
      </c>
      <c r="J25" s="1049"/>
      <c r="K25" s="1049"/>
      <c r="L25" s="1049"/>
      <c r="M25" s="1049"/>
      <c r="N25" s="1049"/>
      <c r="O25" s="1049"/>
      <c r="P25" s="1050"/>
      <c r="Q25" s="946"/>
      <c r="R25" s="947"/>
      <c r="S25" s="947"/>
      <c r="T25" s="947"/>
      <c r="U25" s="947"/>
      <c r="V25" s="947"/>
      <c r="W25" s="947"/>
      <c r="X25" s="947"/>
      <c r="Y25" s="947"/>
      <c r="Z25" s="947"/>
      <c r="AA25" s="948"/>
      <c r="AB25" s="963"/>
      <c r="AC25" s="964"/>
      <c r="AD25" s="964"/>
      <c r="AE25" s="964"/>
      <c r="AF25" s="964"/>
      <c r="AG25" s="964"/>
      <c r="AH25" s="964"/>
      <c r="AI25" s="964"/>
      <c r="AJ25" s="964"/>
      <c r="AK25" s="965"/>
    </row>
    <row r="26" spans="1:37" s="3" customFormat="1" ht="24.95" customHeight="1">
      <c r="A26" s="1085"/>
      <c r="B26" s="958" t="s">
        <v>41</v>
      </c>
      <c r="C26" s="69"/>
      <c r="D26" s="939">
        <f>IF(旅費支払通知!H33="","",旅費支払通知!H33)</f>
        <v>43560</v>
      </c>
      <c r="E26" s="939"/>
      <c r="F26" s="939"/>
      <c r="G26" s="939"/>
      <c r="H26" s="940"/>
      <c r="I26" s="1045" t="str">
        <f>IF(旅費支払通知!V34="","",旅費支払通知!V34)</f>
        <v>筑波大学　＠＠研究室</v>
      </c>
      <c r="J26" s="1046"/>
      <c r="K26" s="1046"/>
      <c r="L26" s="1046"/>
      <c r="M26" s="1046"/>
      <c r="N26" s="1046"/>
      <c r="O26" s="1046"/>
      <c r="P26" s="1047"/>
      <c r="Q26" s="949" t="str">
        <f>IF(旅費支払通知!H34="","",旅費支払通知!H34&amp;"　"&amp;旅費支払通知!K34)</f>
        <v>その他　ﾋｱﾘﾝｸﾞ</v>
      </c>
      <c r="R26" s="950"/>
      <c r="S26" s="950"/>
      <c r="T26" s="950"/>
      <c r="U26" s="950"/>
      <c r="V26" s="950"/>
      <c r="W26" s="950"/>
      <c r="X26" s="950"/>
      <c r="Y26" s="950"/>
      <c r="Z26" s="950"/>
      <c r="AA26" s="951"/>
      <c r="AB26" s="960"/>
      <c r="AC26" s="961"/>
      <c r="AD26" s="961"/>
      <c r="AE26" s="961"/>
      <c r="AF26" s="961"/>
      <c r="AG26" s="961"/>
      <c r="AH26" s="961"/>
      <c r="AI26" s="961"/>
      <c r="AJ26" s="961"/>
      <c r="AK26" s="962"/>
    </row>
    <row r="27" spans="1:37" s="3" customFormat="1" ht="24.95" customHeight="1">
      <c r="A27" s="1085"/>
      <c r="B27" s="959"/>
      <c r="C27" s="68" t="str">
        <f>IF(旅費支払通知!M33="","",旅費支払通知!M33)</f>
        <v>～</v>
      </c>
      <c r="D27" s="941" t="str">
        <f>IF(旅費支払通知!N33="","",旅費支払通知!N33)</f>
        <v/>
      </c>
      <c r="E27" s="941"/>
      <c r="F27" s="941"/>
      <c r="G27" s="941"/>
      <c r="H27" s="942"/>
      <c r="I27" s="1048" t="str">
        <f>IF(旅費支払通知!H35="","",旅費支払通知!H35)</f>
        <v>茨城県つくば市中央</v>
      </c>
      <c r="J27" s="1049"/>
      <c r="K27" s="1049"/>
      <c r="L27" s="1049"/>
      <c r="M27" s="1049"/>
      <c r="N27" s="1049"/>
      <c r="O27" s="1049"/>
      <c r="P27" s="1050"/>
      <c r="Q27" s="946"/>
      <c r="R27" s="947"/>
      <c r="S27" s="947"/>
      <c r="T27" s="947"/>
      <c r="U27" s="947"/>
      <c r="V27" s="947"/>
      <c r="W27" s="947"/>
      <c r="X27" s="947"/>
      <c r="Y27" s="947"/>
      <c r="Z27" s="947"/>
      <c r="AA27" s="948"/>
      <c r="AB27" s="963"/>
      <c r="AC27" s="964"/>
      <c r="AD27" s="964"/>
      <c r="AE27" s="964"/>
      <c r="AF27" s="964"/>
      <c r="AG27" s="964"/>
      <c r="AH27" s="964"/>
      <c r="AI27" s="964"/>
      <c r="AJ27" s="964"/>
      <c r="AK27" s="965"/>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972" t="s">
        <v>96</v>
      </c>
      <c r="B29" s="20"/>
      <c r="C29" s="1043" t="s">
        <v>42</v>
      </c>
      <c r="D29" s="1043"/>
      <c r="E29" s="1043"/>
      <c r="F29" s="1043"/>
      <c r="G29" s="1043"/>
      <c r="H29" s="1043"/>
      <c r="I29" s="1043"/>
      <c r="J29" s="1043"/>
      <c r="K29" s="1043"/>
      <c r="L29" s="1043"/>
      <c r="M29" s="1043"/>
      <c r="N29" s="1043"/>
      <c r="O29" s="1043"/>
      <c r="P29" s="1043"/>
      <c r="Q29" s="1043"/>
      <c r="R29" s="1043"/>
      <c r="S29" s="1043"/>
      <c r="T29" s="1043"/>
      <c r="U29" s="1043"/>
      <c r="V29" s="1043"/>
      <c r="W29" s="1043"/>
      <c r="X29" s="1043"/>
      <c r="Y29" s="1043"/>
      <c r="Z29" s="1043"/>
      <c r="AA29" s="1043"/>
      <c r="AB29" s="1043"/>
      <c r="AC29" s="1043"/>
      <c r="AD29" s="1043"/>
      <c r="AE29" s="1043"/>
      <c r="AF29" s="1043"/>
      <c r="AG29" s="1043"/>
      <c r="AH29" s="1043"/>
      <c r="AI29" s="1043"/>
      <c r="AJ29" s="1043"/>
      <c r="AK29" s="1044"/>
    </row>
    <row r="30" spans="1:37" s="3" customFormat="1" ht="15" customHeight="1">
      <c r="A30" s="973"/>
      <c r="B30" s="1024" t="s">
        <v>39</v>
      </c>
      <c r="C30" s="1028"/>
      <c r="D30" s="1029"/>
      <c r="E30" s="1029"/>
      <c r="F30" s="1029"/>
      <c r="G30" s="1029"/>
      <c r="H30" s="1029"/>
      <c r="I30" s="1029"/>
      <c r="J30" s="1029"/>
      <c r="K30" s="1029"/>
      <c r="L30" s="1029"/>
      <c r="M30" s="1029"/>
      <c r="N30" s="1029"/>
      <c r="O30" s="1029"/>
      <c r="P30" s="1029"/>
      <c r="Q30" s="1029"/>
      <c r="R30" s="1029"/>
      <c r="S30" s="1029"/>
      <c r="T30" s="1029"/>
      <c r="U30" s="1029"/>
      <c r="V30" s="1029"/>
      <c r="W30" s="1029"/>
      <c r="X30" s="1029"/>
      <c r="Y30" s="1029"/>
      <c r="Z30" s="1029"/>
      <c r="AA30" s="1029"/>
      <c r="AB30" s="1029"/>
      <c r="AC30" s="1029"/>
      <c r="AD30" s="1029"/>
      <c r="AE30" s="1029"/>
      <c r="AF30" s="1029"/>
      <c r="AG30" s="1029"/>
      <c r="AH30" s="1029"/>
      <c r="AI30" s="1029"/>
      <c r="AJ30" s="1029"/>
      <c r="AK30" s="1030"/>
    </row>
    <row r="31" spans="1:37" s="3" customFormat="1" ht="15" customHeight="1">
      <c r="A31" s="973"/>
      <c r="B31" s="1025"/>
      <c r="C31" s="1031"/>
      <c r="D31" s="1032"/>
      <c r="E31" s="1032"/>
      <c r="F31" s="1032"/>
      <c r="G31" s="1032"/>
      <c r="H31" s="1032"/>
      <c r="I31" s="1032"/>
      <c r="J31" s="1032"/>
      <c r="K31" s="1032"/>
      <c r="L31" s="1032"/>
      <c r="M31" s="1032"/>
      <c r="N31" s="1032"/>
      <c r="O31" s="1032"/>
      <c r="P31" s="1032"/>
      <c r="Q31" s="1032"/>
      <c r="R31" s="1032"/>
      <c r="S31" s="1032"/>
      <c r="T31" s="1032"/>
      <c r="U31" s="1032"/>
      <c r="V31" s="1032"/>
      <c r="W31" s="1032"/>
      <c r="X31" s="1032"/>
      <c r="Y31" s="1032"/>
      <c r="Z31" s="1032"/>
      <c r="AA31" s="1032"/>
      <c r="AB31" s="1032"/>
      <c r="AC31" s="1032"/>
      <c r="AD31" s="1032"/>
      <c r="AE31" s="1032"/>
      <c r="AF31" s="1032"/>
      <c r="AG31" s="1032"/>
      <c r="AH31" s="1032"/>
      <c r="AI31" s="1032"/>
      <c r="AJ31" s="1032"/>
      <c r="AK31" s="1033"/>
    </row>
    <row r="32" spans="1:37" s="3" customFormat="1" ht="15" customHeight="1">
      <c r="A32" s="973"/>
      <c r="B32" s="1025"/>
      <c r="C32" s="1031"/>
      <c r="D32" s="1032"/>
      <c r="E32" s="1032"/>
      <c r="F32" s="1032"/>
      <c r="G32" s="1032"/>
      <c r="H32" s="1032"/>
      <c r="I32" s="1032"/>
      <c r="J32" s="1032"/>
      <c r="K32" s="1032"/>
      <c r="L32" s="1032"/>
      <c r="M32" s="1032"/>
      <c r="N32" s="1032"/>
      <c r="O32" s="1032"/>
      <c r="P32" s="1032"/>
      <c r="Q32" s="1032"/>
      <c r="R32" s="1032"/>
      <c r="S32" s="1032"/>
      <c r="T32" s="1032"/>
      <c r="U32" s="1032"/>
      <c r="V32" s="1032"/>
      <c r="W32" s="1032"/>
      <c r="X32" s="1032"/>
      <c r="Y32" s="1032"/>
      <c r="Z32" s="1032"/>
      <c r="AA32" s="1032"/>
      <c r="AB32" s="1032"/>
      <c r="AC32" s="1032"/>
      <c r="AD32" s="1032"/>
      <c r="AE32" s="1032"/>
      <c r="AF32" s="1032"/>
      <c r="AG32" s="1032"/>
      <c r="AH32" s="1032"/>
      <c r="AI32" s="1032"/>
      <c r="AJ32" s="1032"/>
      <c r="AK32" s="1033"/>
    </row>
    <row r="33" spans="1:37" s="3" customFormat="1" ht="15" customHeight="1">
      <c r="A33" s="973"/>
      <c r="B33" s="1026"/>
      <c r="C33" s="1031"/>
      <c r="D33" s="1032"/>
      <c r="E33" s="1032"/>
      <c r="F33" s="1032"/>
      <c r="G33" s="1032"/>
      <c r="H33" s="1032"/>
      <c r="I33" s="1032"/>
      <c r="J33" s="1032"/>
      <c r="K33" s="1032"/>
      <c r="L33" s="1032"/>
      <c r="M33" s="1032"/>
      <c r="N33" s="1032"/>
      <c r="O33" s="1032"/>
      <c r="P33" s="1032"/>
      <c r="Q33" s="1032"/>
      <c r="R33" s="1032"/>
      <c r="S33" s="1032"/>
      <c r="T33" s="1032"/>
      <c r="U33" s="1032"/>
      <c r="V33" s="1032"/>
      <c r="W33" s="1032"/>
      <c r="X33" s="1032"/>
      <c r="Y33" s="1032"/>
      <c r="Z33" s="1032"/>
      <c r="AA33" s="1032"/>
      <c r="AB33" s="1032"/>
      <c r="AC33" s="1032"/>
      <c r="AD33" s="1032"/>
      <c r="AE33" s="1032"/>
      <c r="AF33" s="1032"/>
      <c r="AG33" s="1032"/>
      <c r="AH33" s="1032"/>
      <c r="AI33" s="1032"/>
      <c r="AJ33" s="1032"/>
      <c r="AK33" s="1033"/>
    </row>
    <row r="34" spans="1:37" s="3" customFormat="1" ht="15" customHeight="1">
      <c r="A34" s="973"/>
      <c r="B34" s="1026"/>
      <c r="C34" s="1034"/>
      <c r="D34" s="1035"/>
      <c r="E34" s="1035"/>
      <c r="F34" s="1035"/>
      <c r="G34" s="1035"/>
      <c r="H34" s="1035"/>
      <c r="I34" s="1035"/>
      <c r="J34" s="1035"/>
      <c r="K34" s="1035"/>
      <c r="L34" s="1035"/>
      <c r="M34" s="1035"/>
      <c r="N34" s="1035"/>
      <c r="O34" s="1035"/>
      <c r="P34" s="1035"/>
      <c r="Q34" s="1035"/>
      <c r="R34" s="1035"/>
      <c r="S34" s="1035"/>
      <c r="T34" s="1035"/>
      <c r="U34" s="1035"/>
      <c r="V34" s="1035"/>
      <c r="W34" s="1035"/>
      <c r="X34" s="1035"/>
      <c r="Y34" s="1035"/>
      <c r="Z34" s="1035"/>
      <c r="AA34" s="1035"/>
      <c r="AB34" s="1035"/>
      <c r="AC34" s="1035"/>
      <c r="AD34" s="1035"/>
      <c r="AE34" s="1035"/>
      <c r="AF34" s="1035"/>
      <c r="AG34" s="1035"/>
      <c r="AH34" s="1035"/>
      <c r="AI34" s="1035"/>
      <c r="AJ34" s="1035"/>
      <c r="AK34" s="1036"/>
    </row>
    <row r="35" spans="1:37" s="3" customFormat="1" ht="15" customHeight="1">
      <c r="A35" s="973"/>
      <c r="B35" s="1026" t="s">
        <v>40</v>
      </c>
      <c r="C35" s="1037"/>
      <c r="D35" s="1038"/>
      <c r="E35" s="1038"/>
      <c r="F35" s="1038"/>
      <c r="G35" s="1038"/>
      <c r="H35" s="1038"/>
      <c r="I35" s="1038"/>
      <c r="J35" s="1038"/>
      <c r="K35" s="1038"/>
      <c r="L35" s="1038"/>
      <c r="M35" s="1038"/>
      <c r="N35" s="1038"/>
      <c r="O35" s="1038"/>
      <c r="P35" s="1038"/>
      <c r="Q35" s="1038"/>
      <c r="R35" s="1038"/>
      <c r="S35" s="1038"/>
      <c r="T35" s="1038"/>
      <c r="U35" s="1038"/>
      <c r="V35" s="1038"/>
      <c r="W35" s="1038"/>
      <c r="X35" s="1038"/>
      <c r="Y35" s="1038"/>
      <c r="Z35" s="1038"/>
      <c r="AA35" s="1038"/>
      <c r="AB35" s="1038"/>
      <c r="AC35" s="1038"/>
      <c r="AD35" s="1038"/>
      <c r="AE35" s="1038"/>
      <c r="AF35" s="1038"/>
      <c r="AG35" s="1038"/>
      <c r="AH35" s="1038"/>
      <c r="AI35" s="1038"/>
      <c r="AJ35" s="1038"/>
      <c r="AK35" s="1039"/>
    </row>
    <row r="36" spans="1:37" s="3" customFormat="1" ht="15" customHeight="1">
      <c r="A36" s="973"/>
      <c r="B36" s="1026"/>
      <c r="C36" s="1031"/>
      <c r="D36" s="1032"/>
      <c r="E36" s="1032"/>
      <c r="F36" s="1032"/>
      <c r="G36" s="1032"/>
      <c r="H36" s="1032"/>
      <c r="I36" s="1032"/>
      <c r="J36" s="1032"/>
      <c r="K36" s="1032"/>
      <c r="L36" s="1032"/>
      <c r="M36" s="1032"/>
      <c r="N36" s="1032"/>
      <c r="O36" s="1032"/>
      <c r="P36" s="1032"/>
      <c r="Q36" s="1032"/>
      <c r="R36" s="1032"/>
      <c r="S36" s="1032"/>
      <c r="T36" s="1032"/>
      <c r="U36" s="1032"/>
      <c r="V36" s="1032"/>
      <c r="W36" s="1032"/>
      <c r="X36" s="1032"/>
      <c r="Y36" s="1032"/>
      <c r="Z36" s="1032"/>
      <c r="AA36" s="1032"/>
      <c r="AB36" s="1032"/>
      <c r="AC36" s="1032"/>
      <c r="AD36" s="1032"/>
      <c r="AE36" s="1032"/>
      <c r="AF36" s="1032"/>
      <c r="AG36" s="1032"/>
      <c r="AH36" s="1032"/>
      <c r="AI36" s="1032"/>
      <c r="AJ36" s="1032"/>
      <c r="AK36" s="1033"/>
    </row>
    <row r="37" spans="1:37" s="3" customFormat="1" ht="15" customHeight="1">
      <c r="A37" s="973"/>
      <c r="B37" s="1026"/>
      <c r="C37" s="1031"/>
      <c r="D37" s="1032"/>
      <c r="E37" s="1032"/>
      <c r="F37" s="1032"/>
      <c r="G37" s="1032"/>
      <c r="H37" s="1032"/>
      <c r="I37" s="1032"/>
      <c r="J37" s="1032"/>
      <c r="K37" s="1032"/>
      <c r="L37" s="1032"/>
      <c r="M37" s="1032"/>
      <c r="N37" s="1032"/>
      <c r="O37" s="1032"/>
      <c r="P37" s="1032"/>
      <c r="Q37" s="1032"/>
      <c r="R37" s="1032"/>
      <c r="S37" s="1032"/>
      <c r="T37" s="1032"/>
      <c r="U37" s="1032"/>
      <c r="V37" s="1032"/>
      <c r="W37" s="1032"/>
      <c r="X37" s="1032"/>
      <c r="Y37" s="1032"/>
      <c r="Z37" s="1032"/>
      <c r="AA37" s="1032"/>
      <c r="AB37" s="1032"/>
      <c r="AC37" s="1032"/>
      <c r="AD37" s="1032"/>
      <c r="AE37" s="1032"/>
      <c r="AF37" s="1032"/>
      <c r="AG37" s="1032"/>
      <c r="AH37" s="1032"/>
      <c r="AI37" s="1032"/>
      <c r="AJ37" s="1032"/>
      <c r="AK37" s="1033"/>
    </row>
    <row r="38" spans="1:37" s="3" customFormat="1" ht="15" customHeight="1">
      <c r="A38" s="973"/>
      <c r="B38" s="1026"/>
      <c r="C38" s="1031"/>
      <c r="D38" s="1032"/>
      <c r="E38" s="1032"/>
      <c r="F38" s="1032"/>
      <c r="G38" s="1032"/>
      <c r="H38" s="1032"/>
      <c r="I38" s="1032"/>
      <c r="J38" s="1032"/>
      <c r="K38" s="1032"/>
      <c r="L38" s="1032"/>
      <c r="M38" s="1032"/>
      <c r="N38" s="1032"/>
      <c r="O38" s="1032"/>
      <c r="P38" s="1032"/>
      <c r="Q38" s="1032"/>
      <c r="R38" s="1032"/>
      <c r="S38" s="1032"/>
      <c r="T38" s="1032"/>
      <c r="U38" s="1032"/>
      <c r="V38" s="1032"/>
      <c r="W38" s="1032"/>
      <c r="X38" s="1032"/>
      <c r="Y38" s="1032"/>
      <c r="Z38" s="1032"/>
      <c r="AA38" s="1032"/>
      <c r="AB38" s="1032"/>
      <c r="AC38" s="1032"/>
      <c r="AD38" s="1032"/>
      <c r="AE38" s="1032"/>
      <c r="AF38" s="1032"/>
      <c r="AG38" s="1032"/>
      <c r="AH38" s="1032"/>
      <c r="AI38" s="1032"/>
      <c r="AJ38" s="1032"/>
      <c r="AK38" s="1033"/>
    </row>
    <row r="39" spans="1:37" s="3" customFormat="1" ht="15" customHeight="1">
      <c r="A39" s="973"/>
      <c r="B39" s="1026"/>
      <c r="C39" s="1034"/>
      <c r="D39" s="1035"/>
      <c r="E39" s="1035"/>
      <c r="F39" s="1035"/>
      <c r="G39" s="1035"/>
      <c r="H39" s="1035"/>
      <c r="I39" s="1035"/>
      <c r="J39" s="1035"/>
      <c r="K39" s="1035"/>
      <c r="L39" s="1035"/>
      <c r="M39" s="1035"/>
      <c r="N39" s="1035"/>
      <c r="O39" s="1035"/>
      <c r="P39" s="1035"/>
      <c r="Q39" s="1035"/>
      <c r="R39" s="1035"/>
      <c r="S39" s="1035"/>
      <c r="T39" s="1035"/>
      <c r="U39" s="1035"/>
      <c r="V39" s="1035"/>
      <c r="W39" s="1035"/>
      <c r="X39" s="1035"/>
      <c r="Y39" s="1035"/>
      <c r="Z39" s="1035"/>
      <c r="AA39" s="1035"/>
      <c r="AB39" s="1035"/>
      <c r="AC39" s="1035"/>
      <c r="AD39" s="1035"/>
      <c r="AE39" s="1035"/>
      <c r="AF39" s="1035"/>
      <c r="AG39" s="1035"/>
      <c r="AH39" s="1035"/>
      <c r="AI39" s="1035"/>
      <c r="AJ39" s="1035"/>
      <c r="AK39" s="1036"/>
    </row>
    <row r="40" spans="1:37" s="3" customFormat="1" ht="15" customHeight="1">
      <c r="A40" s="973"/>
      <c r="B40" s="1026" t="s">
        <v>41</v>
      </c>
      <c r="C40" s="1037"/>
      <c r="D40" s="1038"/>
      <c r="E40" s="1038"/>
      <c r="F40" s="1038"/>
      <c r="G40" s="1038"/>
      <c r="H40" s="1038"/>
      <c r="I40" s="1038"/>
      <c r="J40" s="1038"/>
      <c r="K40" s="1038"/>
      <c r="L40" s="1038"/>
      <c r="M40" s="1038"/>
      <c r="N40" s="1038"/>
      <c r="O40" s="1038"/>
      <c r="P40" s="1038"/>
      <c r="Q40" s="1038"/>
      <c r="R40" s="1038"/>
      <c r="S40" s="1038"/>
      <c r="T40" s="1038"/>
      <c r="U40" s="1038"/>
      <c r="V40" s="1038"/>
      <c r="W40" s="1038"/>
      <c r="X40" s="1038"/>
      <c r="Y40" s="1038"/>
      <c r="Z40" s="1038"/>
      <c r="AA40" s="1038"/>
      <c r="AB40" s="1038"/>
      <c r="AC40" s="1038"/>
      <c r="AD40" s="1038"/>
      <c r="AE40" s="1038"/>
      <c r="AF40" s="1038"/>
      <c r="AG40" s="1038"/>
      <c r="AH40" s="1038"/>
      <c r="AI40" s="1038"/>
      <c r="AJ40" s="1038"/>
      <c r="AK40" s="1039"/>
    </row>
    <row r="41" spans="1:37" s="3" customFormat="1" ht="15" customHeight="1">
      <c r="A41" s="973"/>
      <c r="B41" s="1026"/>
      <c r="C41" s="1031"/>
      <c r="D41" s="1032"/>
      <c r="E41" s="1032"/>
      <c r="F41" s="1032"/>
      <c r="G41" s="1032"/>
      <c r="H41" s="1032"/>
      <c r="I41" s="1032"/>
      <c r="J41" s="1032"/>
      <c r="K41" s="1032"/>
      <c r="L41" s="1032"/>
      <c r="M41" s="1032"/>
      <c r="N41" s="1032"/>
      <c r="O41" s="1032"/>
      <c r="P41" s="1032"/>
      <c r="Q41" s="1032"/>
      <c r="R41" s="1032"/>
      <c r="S41" s="1032"/>
      <c r="T41" s="1032"/>
      <c r="U41" s="1032"/>
      <c r="V41" s="1032"/>
      <c r="W41" s="1032"/>
      <c r="X41" s="1032"/>
      <c r="Y41" s="1032"/>
      <c r="Z41" s="1032"/>
      <c r="AA41" s="1032"/>
      <c r="AB41" s="1032"/>
      <c r="AC41" s="1032"/>
      <c r="AD41" s="1032"/>
      <c r="AE41" s="1032"/>
      <c r="AF41" s="1032"/>
      <c r="AG41" s="1032"/>
      <c r="AH41" s="1032"/>
      <c r="AI41" s="1032"/>
      <c r="AJ41" s="1032"/>
      <c r="AK41" s="1033"/>
    </row>
    <row r="42" spans="1:37" s="3" customFormat="1" ht="15" customHeight="1">
      <c r="A42" s="973"/>
      <c r="B42" s="1026"/>
      <c r="C42" s="1031"/>
      <c r="D42" s="1032"/>
      <c r="E42" s="1032"/>
      <c r="F42" s="1032"/>
      <c r="G42" s="1032"/>
      <c r="H42" s="1032"/>
      <c r="I42" s="1032"/>
      <c r="J42" s="1032"/>
      <c r="K42" s="1032"/>
      <c r="L42" s="1032"/>
      <c r="M42" s="1032"/>
      <c r="N42" s="1032"/>
      <c r="O42" s="1032"/>
      <c r="P42" s="1032"/>
      <c r="Q42" s="1032"/>
      <c r="R42" s="1032"/>
      <c r="S42" s="1032"/>
      <c r="T42" s="1032"/>
      <c r="U42" s="1032"/>
      <c r="V42" s="1032"/>
      <c r="W42" s="1032"/>
      <c r="X42" s="1032"/>
      <c r="Y42" s="1032"/>
      <c r="Z42" s="1032"/>
      <c r="AA42" s="1032"/>
      <c r="AB42" s="1032"/>
      <c r="AC42" s="1032"/>
      <c r="AD42" s="1032"/>
      <c r="AE42" s="1032"/>
      <c r="AF42" s="1032"/>
      <c r="AG42" s="1032"/>
      <c r="AH42" s="1032"/>
      <c r="AI42" s="1032"/>
      <c r="AJ42" s="1032"/>
      <c r="AK42" s="1033"/>
    </row>
    <row r="43" spans="1:37" s="3" customFormat="1" ht="15" customHeight="1">
      <c r="A43" s="973"/>
      <c r="B43" s="1026"/>
      <c r="C43" s="1031"/>
      <c r="D43" s="1032"/>
      <c r="E43" s="1032"/>
      <c r="F43" s="1032"/>
      <c r="G43" s="1032"/>
      <c r="H43" s="1032"/>
      <c r="I43" s="1032"/>
      <c r="J43" s="1032"/>
      <c r="K43" s="1032"/>
      <c r="L43" s="1032"/>
      <c r="M43" s="1032"/>
      <c r="N43" s="1032"/>
      <c r="O43" s="1032"/>
      <c r="P43" s="1032"/>
      <c r="Q43" s="1032"/>
      <c r="R43" s="1032"/>
      <c r="S43" s="1032"/>
      <c r="T43" s="1032"/>
      <c r="U43" s="1032"/>
      <c r="V43" s="1032"/>
      <c r="W43" s="1032"/>
      <c r="X43" s="1032"/>
      <c r="Y43" s="1032"/>
      <c r="Z43" s="1032"/>
      <c r="AA43" s="1032"/>
      <c r="AB43" s="1032"/>
      <c r="AC43" s="1032"/>
      <c r="AD43" s="1032"/>
      <c r="AE43" s="1032"/>
      <c r="AF43" s="1032"/>
      <c r="AG43" s="1032"/>
      <c r="AH43" s="1032"/>
      <c r="AI43" s="1032"/>
      <c r="AJ43" s="1032"/>
      <c r="AK43" s="1033"/>
    </row>
    <row r="44" spans="1:37" s="3" customFormat="1" ht="15" customHeight="1" thickBot="1">
      <c r="A44" s="974"/>
      <c r="B44" s="1027"/>
      <c r="C44" s="1040"/>
      <c r="D44" s="1041"/>
      <c r="E44" s="1041"/>
      <c r="F44" s="1041"/>
      <c r="G44" s="1041"/>
      <c r="H44" s="1041"/>
      <c r="I44" s="1041"/>
      <c r="J44" s="1041"/>
      <c r="K44" s="1041"/>
      <c r="L44" s="1041"/>
      <c r="M44" s="1041"/>
      <c r="N44" s="1041"/>
      <c r="O44" s="1041"/>
      <c r="P44" s="1041"/>
      <c r="Q44" s="1041"/>
      <c r="R44" s="1041"/>
      <c r="S44" s="1041"/>
      <c r="T44" s="1041"/>
      <c r="U44" s="1041"/>
      <c r="V44" s="1041"/>
      <c r="W44" s="1041"/>
      <c r="X44" s="1041"/>
      <c r="Y44" s="1041"/>
      <c r="Z44" s="1041"/>
      <c r="AA44" s="1041"/>
      <c r="AB44" s="1041"/>
      <c r="AC44" s="1041"/>
      <c r="AD44" s="1041"/>
      <c r="AE44" s="1041"/>
      <c r="AF44" s="1041"/>
      <c r="AG44" s="1041"/>
      <c r="AH44" s="1041"/>
      <c r="AI44" s="1041"/>
      <c r="AJ44" s="1041"/>
      <c r="AK44" s="1042"/>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969" t="s">
        <v>43</v>
      </c>
      <c r="B46" s="970"/>
      <c r="C46" s="970"/>
      <c r="D46" s="971"/>
      <c r="E46" s="966"/>
      <c r="F46" s="967"/>
      <c r="G46" s="967"/>
      <c r="H46" s="967"/>
      <c r="I46" s="967"/>
      <c r="J46" s="967"/>
      <c r="K46" s="967"/>
      <c r="L46" s="967"/>
      <c r="M46" s="967"/>
      <c r="N46" s="967"/>
      <c r="O46" s="967"/>
      <c r="P46" s="967"/>
      <c r="Q46" s="967"/>
      <c r="R46" s="967"/>
      <c r="S46" s="967"/>
      <c r="T46" s="967"/>
      <c r="U46" s="967"/>
      <c r="V46" s="967"/>
      <c r="W46" s="967"/>
      <c r="X46" s="967"/>
      <c r="Y46" s="967"/>
      <c r="Z46" s="967"/>
      <c r="AA46" s="967"/>
      <c r="AB46" s="967"/>
      <c r="AC46" s="967"/>
      <c r="AD46" s="967"/>
      <c r="AE46" s="967"/>
      <c r="AF46" s="967"/>
      <c r="AG46" s="967"/>
      <c r="AH46" s="967"/>
      <c r="AI46" s="967"/>
      <c r="AJ46" s="967"/>
      <c r="AK46" s="968"/>
    </row>
    <row r="47" spans="1:37" s="3" customFormat="1" ht="20.100000000000001" customHeight="1">
      <c r="A47" s="955"/>
      <c r="B47" s="956"/>
      <c r="C47" s="956"/>
      <c r="D47" s="956"/>
      <c r="E47" s="956"/>
      <c r="F47" s="956"/>
      <c r="G47" s="956"/>
      <c r="H47" s="956"/>
      <c r="I47" s="956"/>
      <c r="J47" s="956"/>
      <c r="K47" s="956"/>
      <c r="L47" s="956"/>
      <c r="M47" s="956"/>
      <c r="N47" s="956"/>
      <c r="O47" s="956"/>
      <c r="P47" s="956"/>
      <c r="Q47" s="956"/>
      <c r="R47" s="956"/>
      <c r="S47" s="956"/>
      <c r="T47" s="956"/>
      <c r="U47" s="956"/>
      <c r="V47" s="956"/>
      <c r="W47" s="956"/>
      <c r="X47" s="956"/>
      <c r="Y47" s="956"/>
      <c r="Z47" s="956"/>
      <c r="AA47" s="956"/>
      <c r="AB47" s="956"/>
      <c r="AC47" s="956"/>
      <c r="AD47" s="956"/>
      <c r="AE47" s="956"/>
      <c r="AF47" s="956"/>
      <c r="AG47" s="956"/>
      <c r="AH47" s="956"/>
      <c r="AI47" s="956"/>
      <c r="AJ47" s="956"/>
      <c r="AK47" s="957"/>
    </row>
    <row r="48" spans="1:37" s="62" customFormat="1" ht="20.100000000000001" customHeight="1" thickBot="1">
      <c r="A48" s="935"/>
      <c r="B48" s="936"/>
      <c r="C48" s="936"/>
      <c r="D48" s="936"/>
      <c r="E48" s="936"/>
      <c r="F48" s="936"/>
      <c r="G48" s="936"/>
      <c r="H48" s="936"/>
      <c r="I48" s="936"/>
      <c r="J48" s="936"/>
      <c r="K48" s="936"/>
      <c r="L48" s="936"/>
      <c r="M48" s="936"/>
      <c r="N48" s="936"/>
      <c r="O48" s="936"/>
      <c r="P48" s="936"/>
      <c r="Q48" s="936"/>
      <c r="R48" s="936"/>
      <c r="S48" s="936"/>
      <c r="T48" s="936"/>
      <c r="U48" s="936"/>
      <c r="V48" s="936"/>
      <c r="W48" s="936"/>
      <c r="X48" s="936"/>
      <c r="Y48" s="936"/>
      <c r="Z48" s="936"/>
      <c r="AA48" s="936"/>
      <c r="AB48" s="936"/>
      <c r="AC48" s="936"/>
      <c r="AD48" s="936"/>
      <c r="AE48" s="936"/>
      <c r="AF48" s="936"/>
      <c r="AG48" s="936"/>
      <c r="AH48" s="936"/>
      <c r="AI48" s="936"/>
      <c r="AJ48" s="936"/>
      <c r="AK48" s="937"/>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1172" t="s">
        <v>112</v>
      </c>
      <c r="B50" s="1173"/>
      <c r="C50" s="1173"/>
      <c r="D50" s="1173"/>
      <c r="E50" s="1173"/>
      <c r="F50" s="1174"/>
      <c r="G50" s="938" t="s">
        <v>111</v>
      </c>
      <c r="H50" s="938"/>
      <c r="I50" s="938"/>
      <c r="J50" s="938"/>
      <c r="K50" s="938"/>
      <c r="L50" s="938"/>
      <c r="M50" s="938"/>
      <c r="N50" s="938"/>
      <c r="O50" s="938"/>
      <c r="P50" s="938"/>
      <c r="Q50" s="938"/>
      <c r="R50" s="938"/>
      <c r="S50" s="938"/>
      <c r="T50" s="938" t="s">
        <v>136</v>
      </c>
      <c r="U50" s="938"/>
      <c r="V50" s="938"/>
      <c r="W50" s="938"/>
      <c r="X50" s="938"/>
      <c r="Y50" s="938"/>
      <c r="Z50" s="938"/>
      <c r="AA50" s="938"/>
      <c r="AB50" s="938"/>
      <c r="AC50" s="938"/>
      <c r="AD50" s="938"/>
      <c r="AE50" s="938"/>
      <c r="AF50" s="938"/>
      <c r="AG50" s="938"/>
      <c r="AH50" s="938"/>
      <c r="AI50" s="938"/>
      <c r="AJ50" s="938"/>
      <c r="AK50" s="938"/>
    </row>
    <row r="51" spans="1:37" s="62" customFormat="1" ht="72" customHeight="1">
      <c r="A51" s="952" t="s">
        <v>107</v>
      </c>
      <c r="B51" s="953"/>
      <c r="C51" s="953"/>
      <c r="D51" s="953"/>
      <c r="E51" s="953"/>
      <c r="F51" s="954"/>
      <c r="G51" s="1176" t="s">
        <v>128</v>
      </c>
      <c r="H51" s="1177"/>
      <c r="I51" s="1177"/>
      <c r="J51" s="1177"/>
      <c r="K51" s="1177"/>
      <c r="L51" s="1177"/>
      <c r="M51" s="1177"/>
      <c r="N51" s="1177"/>
      <c r="O51" s="1177"/>
      <c r="P51" s="1177"/>
      <c r="Q51" s="1177"/>
      <c r="R51" s="1177"/>
      <c r="S51" s="1177"/>
      <c r="T51" s="1175" t="s">
        <v>145</v>
      </c>
      <c r="U51" s="1175"/>
      <c r="V51" s="1175"/>
      <c r="W51" s="1175"/>
      <c r="X51" s="1175"/>
      <c r="Y51" s="1175"/>
      <c r="Z51" s="1175"/>
      <c r="AA51" s="1175"/>
      <c r="AB51" s="1175"/>
      <c r="AC51" s="1175"/>
      <c r="AD51" s="1175"/>
      <c r="AE51" s="1175"/>
      <c r="AF51" s="1175"/>
      <c r="AG51" s="1175"/>
      <c r="AH51" s="1175"/>
      <c r="AI51" s="1175"/>
      <c r="AJ51" s="1175"/>
      <c r="AK51" s="1175"/>
    </row>
    <row r="52" spans="1:37" s="62" customFormat="1" ht="38.1" customHeight="1">
      <c r="A52" s="952" t="s">
        <v>108</v>
      </c>
      <c r="B52" s="953"/>
      <c r="C52" s="953"/>
      <c r="D52" s="953"/>
      <c r="E52" s="953"/>
      <c r="F52" s="954"/>
      <c r="G52" s="1176" t="s">
        <v>110</v>
      </c>
      <c r="H52" s="1176"/>
      <c r="I52" s="1176"/>
      <c r="J52" s="1176"/>
      <c r="K52" s="1176"/>
      <c r="L52" s="1176"/>
      <c r="M52" s="1176"/>
      <c r="N52" s="1176"/>
      <c r="O52" s="1176"/>
      <c r="P52" s="1176"/>
      <c r="Q52" s="1176"/>
      <c r="R52" s="1176"/>
      <c r="S52" s="1176"/>
      <c r="T52" s="1175" t="s">
        <v>143</v>
      </c>
      <c r="U52" s="1175"/>
      <c r="V52" s="1175"/>
      <c r="W52" s="1175"/>
      <c r="X52" s="1175"/>
      <c r="Y52" s="1175"/>
      <c r="Z52" s="1175"/>
      <c r="AA52" s="1175"/>
      <c r="AB52" s="1175"/>
      <c r="AC52" s="1175"/>
      <c r="AD52" s="1175"/>
      <c r="AE52" s="1175"/>
      <c r="AF52" s="1175"/>
      <c r="AG52" s="1175"/>
      <c r="AH52" s="1175"/>
      <c r="AI52" s="1175"/>
      <c r="AJ52" s="1175"/>
      <c r="AK52" s="1175"/>
    </row>
    <row r="53" spans="1:37" s="62" customFormat="1" ht="60" customHeight="1">
      <c r="A53" s="952" t="s">
        <v>142</v>
      </c>
      <c r="B53" s="953"/>
      <c r="C53" s="953"/>
      <c r="D53" s="953"/>
      <c r="E53" s="953"/>
      <c r="F53" s="954"/>
      <c r="G53" s="1176" t="s">
        <v>109</v>
      </c>
      <c r="H53" s="1176"/>
      <c r="I53" s="1176"/>
      <c r="J53" s="1176"/>
      <c r="K53" s="1176"/>
      <c r="L53" s="1176"/>
      <c r="M53" s="1176"/>
      <c r="N53" s="1176"/>
      <c r="O53" s="1176"/>
      <c r="P53" s="1176"/>
      <c r="Q53" s="1176"/>
      <c r="R53" s="1176"/>
      <c r="S53" s="1176"/>
      <c r="T53" s="1175" t="s">
        <v>144</v>
      </c>
      <c r="U53" s="1175"/>
      <c r="V53" s="1175"/>
      <c r="W53" s="1175"/>
      <c r="X53" s="1175"/>
      <c r="Y53" s="1175"/>
      <c r="Z53" s="1175"/>
      <c r="AA53" s="1175"/>
      <c r="AB53" s="1175"/>
      <c r="AC53" s="1175"/>
      <c r="AD53" s="1175"/>
      <c r="AE53" s="1175"/>
      <c r="AF53" s="1175"/>
      <c r="AG53" s="1175"/>
      <c r="AH53" s="1175"/>
      <c r="AI53" s="1175"/>
      <c r="AJ53" s="1175"/>
      <c r="AK53" s="1175"/>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1189" t="s">
        <v>44</v>
      </c>
      <c r="B55" s="1189"/>
      <c r="C55" s="1189"/>
      <c r="D55" s="1189"/>
      <c r="E55" s="1189"/>
      <c r="F55" s="1189"/>
      <c r="G55" s="1189"/>
      <c r="H55" s="1189"/>
      <c r="I55" s="1189"/>
      <c r="J55" s="1189"/>
      <c r="K55" s="1189"/>
      <c r="L55" s="1189"/>
      <c r="M55" s="1189"/>
      <c r="N55" s="1189"/>
      <c r="O55" s="1189"/>
      <c r="P55" s="1189"/>
      <c r="Q55" s="1189"/>
      <c r="R55" s="1189"/>
      <c r="S55" s="1189"/>
      <c r="T55" s="1189"/>
      <c r="U55" s="1189"/>
      <c r="V55" s="1189"/>
      <c r="W55" s="1189"/>
      <c r="X55" s="1189"/>
      <c r="Y55" s="1189"/>
      <c r="Z55" s="1189"/>
      <c r="AA55" s="1189"/>
      <c r="AB55" s="1189"/>
      <c r="AC55" s="1189"/>
      <c r="AD55" s="1189"/>
      <c r="AE55" s="1189"/>
      <c r="AF55" s="1189"/>
      <c r="AG55" s="1189"/>
      <c r="AH55" s="1189"/>
      <c r="AI55" s="1189"/>
      <c r="AJ55" s="1189"/>
      <c r="AK55" s="1189"/>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122</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1134" t="s">
        <v>129</v>
      </c>
      <c r="B58" s="1134"/>
      <c r="C58" s="1134"/>
      <c r="D58" s="1134"/>
      <c r="E58" s="1134"/>
      <c r="F58" s="1134"/>
      <c r="G58" s="1134"/>
      <c r="H58" s="1134"/>
      <c r="I58" s="1134"/>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row>
    <row r="59" spans="1:37" ht="12" customHeight="1">
      <c r="A59" s="1190" t="s">
        <v>23</v>
      </c>
      <c r="B59" s="1193" t="s">
        <v>24</v>
      </c>
      <c r="C59" s="1194"/>
      <c r="D59" s="1194"/>
      <c r="E59" s="1194"/>
      <c r="F59" s="1194"/>
      <c r="G59" s="1194"/>
      <c r="H59" s="1194"/>
      <c r="I59" s="1194"/>
      <c r="J59" s="1194"/>
      <c r="K59" s="1194"/>
      <c r="L59" s="1194"/>
      <c r="M59" s="1194"/>
      <c r="N59" s="1194"/>
      <c r="O59" s="1194"/>
      <c r="P59" s="1194"/>
      <c r="Q59" s="1195" t="s">
        <v>25</v>
      </c>
      <c r="R59" s="970"/>
      <c r="S59" s="970"/>
      <c r="T59" s="971"/>
      <c r="U59" s="970" t="s">
        <v>26</v>
      </c>
      <c r="V59" s="970"/>
      <c r="W59" s="970"/>
      <c r="X59" s="970"/>
      <c r="Y59" s="970"/>
      <c r="Z59" s="970"/>
      <c r="AA59" s="970"/>
      <c r="AB59" s="970"/>
      <c r="AC59" s="970"/>
      <c r="AD59" s="970"/>
      <c r="AE59" s="970"/>
      <c r="AF59" s="970"/>
      <c r="AG59" s="970"/>
      <c r="AH59" s="970"/>
      <c r="AI59" s="970"/>
      <c r="AJ59" s="970"/>
      <c r="AK59" s="1196"/>
    </row>
    <row r="60" spans="1:37" ht="15" customHeight="1">
      <c r="A60" s="1191"/>
      <c r="B60" s="1062" t="str">
        <f>B12</f>
        <v>都市環境学部</v>
      </c>
      <c r="C60" s="1063"/>
      <c r="D60" s="1063"/>
      <c r="E60" s="1063"/>
      <c r="F60" s="1063"/>
      <c r="G60" s="1063"/>
      <c r="H60" s="1063"/>
      <c r="I60" s="1063"/>
      <c r="J60" s="1063"/>
      <c r="K60" s="1063"/>
      <c r="L60" s="1063"/>
      <c r="M60" s="1063"/>
      <c r="N60" s="1063"/>
      <c r="O60" s="1063"/>
      <c r="P60" s="1064"/>
      <c r="Q60" s="1197" t="str">
        <f>O12</f>
        <v>教授</v>
      </c>
      <c r="R60" s="1198"/>
      <c r="S60" s="1198"/>
      <c r="T60" s="1199"/>
      <c r="U60" s="1137" t="str">
        <f>T12</f>
        <v>首大　学</v>
      </c>
      <c r="V60" s="1138"/>
      <c r="W60" s="1138"/>
      <c r="X60" s="1138"/>
      <c r="Y60" s="1138"/>
      <c r="Z60" s="1138"/>
      <c r="AA60" s="1138"/>
      <c r="AB60" s="1138"/>
      <c r="AC60" s="1138"/>
      <c r="AD60" s="1138"/>
      <c r="AE60" s="1138"/>
      <c r="AF60" s="1138"/>
      <c r="AG60" s="1138"/>
      <c r="AH60" s="1138"/>
      <c r="AI60" s="1138"/>
      <c r="AJ60" s="1138"/>
      <c r="AK60" s="1139"/>
    </row>
    <row r="61" spans="1:37" ht="15" customHeight="1" thickBot="1">
      <c r="A61" s="1192"/>
      <c r="B61" s="1131" t="str">
        <f>B13</f>
        <v>地理環境学科</v>
      </c>
      <c r="C61" s="1132"/>
      <c r="D61" s="1132"/>
      <c r="E61" s="1132"/>
      <c r="F61" s="1132"/>
      <c r="G61" s="1132"/>
      <c r="H61" s="1132"/>
      <c r="I61" s="1132"/>
      <c r="J61" s="1132"/>
      <c r="K61" s="1132"/>
      <c r="L61" s="1132"/>
      <c r="M61" s="1132"/>
      <c r="N61" s="1132"/>
      <c r="O61" s="1132"/>
      <c r="P61" s="1133"/>
      <c r="Q61" s="1200"/>
      <c r="R61" s="1201"/>
      <c r="S61" s="1201"/>
      <c r="T61" s="1202"/>
      <c r="U61" s="1140"/>
      <c r="V61" s="1141"/>
      <c r="W61" s="1141"/>
      <c r="X61" s="1141"/>
      <c r="Y61" s="1141"/>
      <c r="Z61" s="1141"/>
      <c r="AA61" s="1141"/>
      <c r="AB61" s="1141"/>
      <c r="AC61" s="1141"/>
      <c r="AD61" s="1141"/>
      <c r="AE61" s="1141"/>
      <c r="AF61" s="1141"/>
      <c r="AG61" s="1141"/>
      <c r="AH61" s="1141"/>
      <c r="AI61" s="1141"/>
      <c r="AJ61" s="1141"/>
      <c r="AK61" s="1142"/>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933" t="s">
        <v>102</v>
      </c>
      <c r="C63" s="933"/>
      <c r="D63" s="933"/>
      <c r="E63" s="933"/>
      <c r="F63" s="933"/>
      <c r="G63" s="933"/>
      <c r="H63" s="933"/>
      <c r="I63" s="933"/>
      <c r="J63" s="934"/>
      <c r="K63" s="1153" t="s">
        <v>97</v>
      </c>
      <c r="L63" s="1154"/>
      <c r="M63" s="1154"/>
      <c r="N63" s="1154"/>
      <c r="O63" s="1154"/>
      <c r="P63" s="1154"/>
      <c r="Q63" s="1154"/>
      <c r="R63" s="1154"/>
      <c r="S63" s="1154"/>
      <c r="T63" s="1154"/>
      <c r="U63" s="1154"/>
      <c r="V63" s="1154"/>
      <c r="W63" s="1154"/>
      <c r="X63" s="1154"/>
      <c r="Y63" s="1154"/>
      <c r="Z63" s="1154"/>
      <c r="AA63" s="1154"/>
      <c r="AB63" s="1155"/>
      <c r="AC63" s="1150" t="s">
        <v>134</v>
      </c>
      <c r="AD63" s="1151"/>
      <c r="AE63" s="1151"/>
      <c r="AF63" s="1151"/>
      <c r="AG63" s="1151"/>
      <c r="AH63" s="1151"/>
      <c r="AI63" s="1151"/>
      <c r="AJ63" s="1151"/>
      <c r="AK63" s="1152"/>
    </row>
    <row r="64" spans="1:37" ht="35.1" customHeight="1">
      <c r="A64" s="57" t="s">
        <v>92</v>
      </c>
      <c r="B64" s="1143" t="str">
        <f>Q22</f>
        <v>学会参加　河川環境学会</v>
      </c>
      <c r="C64" s="1144"/>
      <c r="D64" s="1144"/>
      <c r="E64" s="1144"/>
      <c r="F64" s="1144"/>
      <c r="G64" s="1144"/>
      <c r="H64" s="1144"/>
      <c r="I64" s="1144"/>
      <c r="J64" s="1145"/>
      <c r="K64" s="1051" t="str">
        <f>旅費支払通知!V7</f>
        <v/>
      </c>
      <c r="L64" s="1052"/>
      <c r="M64" s="1052"/>
      <c r="N64" s="1052"/>
      <c r="O64" s="1052"/>
      <c r="P64" s="1052"/>
      <c r="Q64" s="932" t="str">
        <f>旅費支払通知!K7</f>
        <v/>
      </c>
      <c r="R64" s="932"/>
      <c r="S64" s="932"/>
      <c r="T64" s="932"/>
      <c r="U64" s="932"/>
      <c r="V64" s="1167">
        <f>旅費支払通知!A7</f>
        <v>0</v>
      </c>
      <c r="W64" s="1168"/>
      <c r="X64" s="1168"/>
      <c r="Y64" s="1168"/>
      <c r="Z64" s="1168"/>
      <c r="AA64" s="1168"/>
      <c r="AB64" s="1169"/>
      <c r="AC64" s="49" t="s">
        <v>77</v>
      </c>
      <c r="AD64" s="925"/>
      <c r="AE64" s="925"/>
      <c r="AF64" s="925"/>
      <c r="AG64" s="925"/>
      <c r="AH64" s="925"/>
      <c r="AI64" s="925"/>
      <c r="AJ64" s="925"/>
      <c r="AK64" s="926"/>
    </row>
    <row r="65" spans="1:37" ht="35.1" customHeight="1">
      <c r="A65" s="57" t="s">
        <v>93</v>
      </c>
      <c r="B65" s="1146" t="str">
        <f>Q24</f>
        <v>調査視察　利根川流域生息調査</v>
      </c>
      <c r="C65" s="1147"/>
      <c r="D65" s="1147"/>
      <c r="E65" s="1147"/>
      <c r="F65" s="1147"/>
      <c r="G65" s="1147"/>
      <c r="H65" s="1147"/>
      <c r="I65" s="1147"/>
      <c r="J65" s="1148"/>
      <c r="K65" s="1051"/>
      <c r="L65" s="1052"/>
      <c r="M65" s="1052"/>
      <c r="N65" s="1052"/>
      <c r="O65" s="1052"/>
      <c r="P65" s="1052"/>
      <c r="Q65" s="932"/>
      <c r="R65" s="932"/>
      <c r="S65" s="932"/>
      <c r="T65" s="932"/>
      <c r="U65" s="932"/>
      <c r="V65" s="1164"/>
      <c r="W65" s="1165"/>
      <c r="X65" s="1165"/>
      <c r="Y65" s="1165"/>
      <c r="Z65" s="1165"/>
      <c r="AA65" s="1165"/>
      <c r="AB65" s="1166"/>
      <c r="AC65" s="49" t="s">
        <v>98</v>
      </c>
      <c r="AD65" s="927"/>
      <c r="AE65" s="928"/>
      <c r="AF65" s="928"/>
      <c r="AG65" s="928"/>
      <c r="AH65" s="928"/>
      <c r="AI65" s="928"/>
      <c r="AJ65" s="928"/>
      <c r="AK65" s="929"/>
    </row>
    <row r="66" spans="1:37" ht="35.1" customHeight="1">
      <c r="A66" s="57" t="s">
        <v>94</v>
      </c>
      <c r="B66" s="1143" t="str">
        <f>Q26</f>
        <v>その他　ﾋｱﾘﾝｸﾞ</v>
      </c>
      <c r="C66" s="1144"/>
      <c r="D66" s="1144"/>
      <c r="E66" s="1144"/>
      <c r="F66" s="1144"/>
      <c r="G66" s="1144"/>
      <c r="H66" s="1144"/>
      <c r="I66" s="1144"/>
      <c r="J66" s="1145"/>
      <c r="K66" s="1051"/>
      <c r="L66" s="1052"/>
      <c r="M66" s="1052"/>
      <c r="N66" s="1052"/>
      <c r="O66" s="1052"/>
      <c r="P66" s="1052"/>
      <c r="Q66" s="932"/>
      <c r="R66" s="932"/>
      <c r="S66" s="932"/>
      <c r="T66" s="932"/>
      <c r="U66" s="932"/>
      <c r="V66" s="1165"/>
      <c r="W66" s="1165"/>
      <c r="X66" s="1165"/>
      <c r="Y66" s="1165"/>
      <c r="Z66" s="1165"/>
      <c r="AA66" s="1165"/>
      <c r="AB66" s="1166"/>
      <c r="AC66" s="49" t="s">
        <v>98</v>
      </c>
      <c r="AD66" s="930"/>
      <c r="AE66" s="930"/>
      <c r="AF66" s="930"/>
      <c r="AG66" s="930"/>
      <c r="AH66" s="930"/>
      <c r="AI66" s="930"/>
      <c r="AJ66" s="930"/>
      <c r="AK66" s="931"/>
    </row>
    <row r="67" spans="1:37" ht="30" customHeight="1">
      <c r="A67" s="1015" t="s">
        <v>100</v>
      </c>
      <c r="B67" s="1016"/>
      <c r="C67" s="1016"/>
      <c r="D67" s="1016"/>
      <c r="E67" s="1016"/>
      <c r="F67" s="1017"/>
      <c r="G67" s="50" t="str">
        <f>IF(旅費支払通知!$E$38="全額支給","☑","□")</f>
        <v>□</v>
      </c>
      <c r="H67" s="1158" t="s">
        <v>51</v>
      </c>
      <c r="I67" s="1158"/>
      <c r="J67" s="1158"/>
      <c r="K67" s="79"/>
      <c r="L67" s="1159"/>
      <c r="M67" s="1160"/>
      <c r="N67" s="1160"/>
      <c r="O67" s="1160"/>
      <c r="P67" s="1160"/>
      <c r="Q67" s="1160"/>
      <c r="R67" s="1160"/>
      <c r="S67" s="1160"/>
      <c r="T67" s="1160"/>
      <c r="U67" s="1160"/>
      <c r="V67" s="1160"/>
      <c r="W67" s="1160"/>
      <c r="X67" s="1160"/>
      <c r="Y67" s="1160"/>
      <c r="Z67" s="1160"/>
      <c r="AA67" s="1160"/>
      <c r="AB67" s="1160"/>
      <c r="AC67" s="1160"/>
      <c r="AD67" s="1160"/>
      <c r="AE67" s="1160"/>
      <c r="AF67" s="1160"/>
      <c r="AG67" s="1160"/>
      <c r="AH67" s="1160"/>
      <c r="AI67" s="1160"/>
      <c r="AJ67" s="1160"/>
      <c r="AK67" s="1161"/>
    </row>
    <row r="68" spans="1:37" ht="30" customHeight="1">
      <c r="A68" s="80"/>
      <c r="B68" s="50" t="str">
        <f>IF(旅費支払通知!$E$38="なし","☑","□")</f>
        <v>☑</v>
      </c>
      <c r="C68" s="991" t="s">
        <v>99</v>
      </c>
      <c r="D68" s="991"/>
      <c r="E68" s="991"/>
      <c r="F68" s="1188"/>
      <c r="G68" s="50" t="str">
        <f>IF(旅費支払通知!$E$38="一部支給","☑","□")</f>
        <v>□</v>
      </c>
      <c r="H68" s="1158" t="s">
        <v>52</v>
      </c>
      <c r="I68" s="1158"/>
      <c r="J68" s="1158"/>
      <c r="K68" s="79"/>
      <c r="L68" s="1162" t="str">
        <f>IF(旅費支払通知!$E$38="一部支給",旅費支払通知!H38,"  ")</f>
        <v xml:space="preserve">  </v>
      </c>
      <c r="M68" s="987"/>
      <c r="N68" s="987"/>
      <c r="O68" s="987"/>
      <c r="P68" s="987"/>
      <c r="Q68" s="987"/>
      <c r="R68" s="987"/>
      <c r="S68" s="987"/>
      <c r="T68" s="987"/>
      <c r="U68" s="987"/>
      <c r="V68" s="987"/>
      <c r="W68" s="987"/>
      <c r="X68" s="987"/>
      <c r="Y68" s="987"/>
      <c r="Z68" s="987"/>
      <c r="AA68" s="987"/>
      <c r="AB68" s="987"/>
      <c r="AC68" s="987"/>
      <c r="AD68" s="987"/>
      <c r="AE68" s="987"/>
      <c r="AF68" s="987"/>
      <c r="AG68" s="987"/>
      <c r="AH68" s="987"/>
      <c r="AI68" s="987"/>
      <c r="AJ68" s="987"/>
      <c r="AK68" s="1163"/>
    </row>
    <row r="69" spans="1:37" ht="30" customHeight="1">
      <c r="A69" s="1178" t="s">
        <v>120</v>
      </c>
      <c r="B69" s="1179"/>
      <c r="C69" s="1179"/>
      <c r="D69" s="1179"/>
      <c r="E69" s="1179"/>
      <c r="F69" s="1180"/>
      <c r="G69" s="498" t="s">
        <v>53</v>
      </c>
      <c r="H69" s="498"/>
      <c r="I69" s="498"/>
      <c r="J69" s="498"/>
      <c r="K69" s="499"/>
      <c r="L69" s="500" t="str">
        <f>IF(旅費支払通知!E37="定額","☑","□")</f>
        <v>□</v>
      </c>
      <c r="M69" s="501" t="s">
        <v>54</v>
      </c>
      <c r="N69" s="498"/>
      <c r="O69" s="502" t="str">
        <f>IF(旅費支払通知!E37="不支給","☑","□")</f>
        <v>□</v>
      </c>
      <c r="P69" s="501" t="s">
        <v>55</v>
      </c>
      <c r="Q69" s="503"/>
      <c r="R69" s="502" t="str">
        <f>IF(旅費支払通知!E37="減額","☑","□")</f>
        <v>☑</v>
      </c>
      <c r="S69" s="1156" t="s">
        <v>56</v>
      </c>
      <c r="T69" s="1156"/>
      <c r="U69" s="1184" t="str">
        <f>IF(旅費支払通知!H37="","",旅費支払通知!H37)</f>
        <v/>
      </c>
      <c r="V69" s="1185"/>
      <c r="W69" s="1185"/>
      <c r="X69" s="1185"/>
      <c r="Y69" s="1185"/>
      <c r="Z69" s="1185"/>
      <c r="AA69" s="1185"/>
      <c r="AB69" s="1185"/>
      <c r="AC69" s="1185"/>
      <c r="AD69" s="1185"/>
      <c r="AE69" s="1185"/>
      <c r="AF69" s="1185"/>
      <c r="AG69" s="1185"/>
      <c r="AH69" s="1185"/>
      <c r="AI69" s="1185"/>
      <c r="AJ69" s="1185"/>
      <c r="AK69" s="504" t="s">
        <v>45</v>
      </c>
    </row>
    <row r="70" spans="1:37" ht="30" customHeight="1">
      <c r="A70" s="1181"/>
      <c r="B70" s="1182"/>
      <c r="C70" s="1182"/>
      <c r="D70" s="1182"/>
      <c r="E70" s="1182"/>
      <c r="F70" s="1183"/>
      <c r="G70" s="498" t="s">
        <v>57</v>
      </c>
      <c r="H70" s="498"/>
      <c r="I70" s="498"/>
      <c r="J70" s="498"/>
      <c r="K70" s="499"/>
      <c r="L70" s="500" t="str">
        <f>IF(旅費支払通知!T37="定額","☑","□")</f>
        <v>☑</v>
      </c>
      <c r="M70" s="501" t="s">
        <v>54</v>
      </c>
      <c r="N70" s="498"/>
      <c r="O70" s="502" t="str">
        <f>IF(旅費支払通知!T37="不支給","☑","□")</f>
        <v>□</v>
      </c>
      <c r="P70" s="501" t="s">
        <v>55</v>
      </c>
      <c r="Q70" s="505"/>
      <c r="R70" s="502" t="str">
        <f>IF(旅費支払通知!T37="減額","☑","□")</f>
        <v>□</v>
      </c>
      <c r="S70" s="1157" t="s">
        <v>56</v>
      </c>
      <c r="T70" s="1157"/>
      <c r="U70" s="1186" t="str">
        <f>IF(旅費支払通知!W37="","",旅費支払通知!W37)</f>
        <v/>
      </c>
      <c r="V70" s="1187"/>
      <c r="W70" s="1187"/>
      <c r="X70" s="1187"/>
      <c r="Y70" s="1187"/>
      <c r="Z70" s="1187"/>
      <c r="AA70" s="1187"/>
      <c r="AB70" s="1187"/>
      <c r="AC70" s="1187"/>
      <c r="AD70" s="1187"/>
      <c r="AE70" s="1187"/>
      <c r="AF70" s="1187"/>
      <c r="AG70" s="1187"/>
      <c r="AH70" s="1187"/>
      <c r="AI70" s="1187"/>
      <c r="AJ70" s="1187"/>
      <c r="AK70" s="506" t="s">
        <v>45</v>
      </c>
    </row>
    <row r="71" spans="1:37" ht="30" customHeight="1">
      <c r="A71" s="1015" t="s">
        <v>101</v>
      </c>
      <c r="B71" s="1016"/>
      <c r="C71" s="1016"/>
      <c r="D71" s="1016"/>
      <c r="E71" s="1016"/>
      <c r="F71" s="1017"/>
      <c r="G71" s="52" t="s">
        <v>58</v>
      </c>
      <c r="H71" s="52"/>
      <c r="I71" s="52"/>
      <c r="J71" s="53"/>
      <c r="K71" s="53"/>
      <c r="L71" s="53"/>
      <c r="M71" s="53"/>
      <c r="N71" s="54"/>
      <c r="O71" s="50" t="s">
        <v>49</v>
      </c>
      <c r="P71" s="81"/>
      <c r="Q71" s="54" t="s">
        <v>59</v>
      </c>
      <c r="R71" s="51" t="s">
        <v>46</v>
      </c>
      <c r="S71" s="1149" t="s">
        <v>60</v>
      </c>
      <c r="T71" s="1149"/>
      <c r="U71" s="54"/>
      <c r="V71" s="51" t="s">
        <v>49</v>
      </c>
      <c r="W71" s="991" t="s">
        <v>61</v>
      </c>
      <c r="X71" s="991"/>
      <c r="Y71" s="991"/>
      <c r="Z71" s="991"/>
      <c r="AA71" s="991"/>
      <c r="AB71" s="991"/>
      <c r="AC71" s="51" t="s">
        <v>46</v>
      </c>
      <c r="AD71" s="991" t="s">
        <v>62</v>
      </c>
      <c r="AE71" s="991"/>
      <c r="AF71" s="55"/>
      <c r="AG71" s="55"/>
      <c r="AH71" s="55"/>
      <c r="AI71" s="55"/>
      <c r="AJ71" s="55"/>
      <c r="AK71" s="56"/>
    </row>
    <row r="72" spans="1:37" ht="15.95" customHeight="1">
      <c r="A72" s="1018"/>
      <c r="B72" s="1019"/>
      <c r="C72" s="1019"/>
      <c r="D72" s="1019"/>
      <c r="E72" s="1019"/>
      <c r="F72" s="1020"/>
      <c r="G72" s="84" t="s">
        <v>63</v>
      </c>
      <c r="H72" s="82" t="s">
        <v>133</v>
      </c>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5"/>
    </row>
    <row r="73" spans="1:37" ht="30" customHeight="1">
      <c r="A73" s="1018"/>
      <c r="B73" s="1019"/>
      <c r="C73" s="1019"/>
      <c r="D73" s="1019"/>
      <c r="E73" s="1019"/>
      <c r="F73" s="1020"/>
      <c r="G73" s="61" t="s">
        <v>64</v>
      </c>
      <c r="H73" s="86"/>
      <c r="I73" s="86"/>
      <c r="J73" s="86"/>
      <c r="K73" s="82"/>
      <c r="L73" s="82"/>
      <c r="M73" s="82"/>
      <c r="N73" s="86"/>
      <c r="O73" s="30" t="s">
        <v>49</v>
      </c>
      <c r="P73" s="78"/>
      <c r="Q73" s="86"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1018"/>
      <c r="B74" s="1019"/>
      <c r="C74" s="1019"/>
      <c r="D74" s="1019"/>
      <c r="E74" s="1019"/>
      <c r="F74" s="1020"/>
      <c r="G74" s="84" t="s">
        <v>63</v>
      </c>
      <c r="H74" s="82" t="s">
        <v>65</v>
      </c>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5"/>
    </row>
    <row r="75" spans="1:37" ht="24.95" customHeight="1">
      <c r="A75" s="1018"/>
      <c r="B75" s="1019"/>
      <c r="C75" s="1019"/>
      <c r="D75" s="1019"/>
      <c r="E75" s="1019"/>
      <c r="F75" s="1020"/>
      <c r="G75" s="50" t="s">
        <v>46</v>
      </c>
      <c r="H75" s="1158" t="s">
        <v>66</v>
      </c>
      <c r="I75" s="1158"/>
      <c r="J75" s="1158"/>
      <c r="K75" s="1158"/>
      <c r="L75" s="1158"/>
      <c r="M75" s="1158"/>
      <c r="N75" s="1158"/>
      <c r="O75" s="1158"/>
      <c r="P75" s="1158"/>
      <c r="Q75" s="1158"/>
      <c r="R75" s="1158"/>
      <c r="S75" s="1158"/>
      <c r="T75" s="1158"/>
      <c r="U75" s="1158"/>
      <c r="V75" s="1158"/>
      <c r="W75" s="1158"/>
      <c r="X75" s="1158"/>
      <c r="Y75" s="1158"/>
      <c r="Z75" s="1158"/>
      <c r="AA75" s="1158"/>
      <c r="AB75" s="1158"/>
      <c r="AC75" s="1158"/>
      <c r="AD75" s="1158"/>
      <c r="AE75" s="1158"/>
      <c r="AF75" s="1158"/>
      <c r="AG75" s="1158"/>
      <c r="AH75" s="1158"/>
      <c r="AI75" s="1158"/>
      <c r="AJ75" s="1158"/>
      <c r="AK75" s="1170"/>
    </row>
    <row r="76" spans="1:37" ht="30" customHeight="1">
      <c r="A76" s="1018"/>
      <c r="B76" s="1019"/>
      <c r="C76" s="1019"/>
      <c r="D76" s="1019"/>
      <c r="E76" s="1019"/>
      <c r="F76" s="1020"/>
      <c r="G76" s="988" t="s">
        <v>49</v>
      </c>
      <c r="H76" s="989" t="s">
        <v>67</v>
      </c>
      <c r="I76" s="989"/>
      <c r="J76" s="989"/>
      <c r="K76" s="989"/>
      <c r="L76" s="989"/>
      <c r="M76" s="989"/>
      <c r="N76" s="989"/>
      <c r="O76" s="41" t="s">
        <v>49</v>
      </c>
      <c r="P76" s="87"/>
      <c r="Q76" s="88" t="s">
        <v>68</v>
      </c>
      <c r="R76" s="992"/>
      <c r="S76" s="992"/>
      <c r="T76" s="992"/>
      <c r="U76" s="992"/>
      <c r="V76" s="992"/>
      <c r="W76" s="992"/>
      <c r="X76" s="89" t="s">
        <v>45</v>
      </c>
      <c r="Y76" s="980" t="s">
        <v>69</v>
      </c>
      <c r="Z76" s="980"/>
      <c r="AA76" s="1171"/>
      <c r="AB76" s="1171"/>
      <c r="AC76" s="1171"/>
      <c r="AD76" s="1171"/>
      <c r="AE76" s="1171"/>
      <c r="AF76" s="1171"/>
      <c r="AG76" s="1171"/>
      <c r="AH76" s="1171"/>
      <c r="AI76" s="1171"/>
      <c r="AJ76" s="1171"/>
      <c r="AK76" s="90" t="s">
        <v>45</v>
      </c>
    </row>
    <row r="77" spans="1:37" ht="30" customHeight="1">
      <c r="A77" s="1018"/>
      <c r="B77" s="1019"/>
      <c r="C77" s="1019"/>
      <c r="D77" s="1019"/>
      <c r="E77" s="1019"/>
      <c r="F77" s="1020"/>
      <c r="G77" s="988"/>
      <c r="H77" s="990"/>
      <c r="I77" s="990"/>
      <c r="J77" s="990"/>
      <c r="K77" s="990"/>
      <c r="L77" s="990"/>
      <c r="M77" s="990"/>
      <c r="N77" s="990"/>
      <c r="O77" s="42" t="s">
        <v>49</v>
      </c>
      <c r="P77" s="91"/>
      <c r="Q77" s="92" t="s">
        <v>70</v>
      </c>
      <c r="R77" s="981" t="s">
        <v>104</v>
      </c>
      <c r="S77" s="981"/>
      <c r="T77" s="981"/>
      <c r="U77" s="981"/>
      <c r="V77" s="981"/>
      <c r="W77" s="981"/>
      <c r="X77" s="93" t="s">
        <v>45</v>
      </c>
      <c r="Y77" s="982" t="s">
        <v>69</v>
      </c>
      <c r="Z77" s="982"/>
      <c r="AA77" s="985"/>
      <c r="AB77" s="985"/>
      <c r="AC77" s="985"/>
      <c r="AD77" s="985"/>
      <c r="AE77" s="985"/>
      <c r="AF77" s="985"/>
      <c r="AG77" s="985"/>
      <c r="AH77" s="985"/>
      <c r="AI77" s="985"/>
      <c r="AJ77" s="985"/>
      <c r="AK77" s="94" t="s">
        <v>45</v>
      </c>
    </row>
    <row r="78" spans="1:37" ht="30" customHeight="1">
      <c r="A78" s="1018"/>
      <c r="B78" s="1019"/>
      <c r="C78" s="1019"/>
      <c r="D78" s="1019"/>
      <c r="E78" s="1019"/>
      <c r="F78" s="1020"/>
      <c r="G78" s="988"/>
      <c r="H78" s="991"/>
      <c r="I78" s="991"/>
      <c r="J78" s="991"/>
      <c r="K78" s="991"/>
      <c r="L78" s="991"/>
      <c r="M78" s="991"/>
      <c r="N78" s="991"/>
      <c r="O78" s="42" t="s">
        <v>49</v>
      </c>
      <c r="P78" s="36"/>
      <c r="Q78" s="52" t="s">
        <v>71</v>
      </c>
      <c r="R78" s="983" t="s">
        <v>105</v>
      </c>
      <c r="S78" s="983"/>
      <c r="T78" s="983"/>
      <c r="U78" s="983"/>
      <c r="V78" s="983"/>
      <c r="W78" s="983"/>
      <c r="X78" s="95" t="s">
        <v>45</v>
      </c>
      <c r="Y78" s="978" t="s">
        <v>69</v>
      </c>
      <c r="Z78" s="978"/>
      <c r="AA78" s="986"/>
      <c r="AB78" s="986"/>
      <c r="AC78" s="986"/>
      <c r="AD78" s="986"/>
      <c r="AE78" s="986"/>
      <c r="AF78" s="986"/>
      <c r="AG78" s="986"/>
      <c r="AH78" s="986"/>
      <c r="AI78" s="986"/>
      <c r="AJ78" s="986"/>
      <c r="AK78" s="83" t="s">
        <v>45</v>
      </c>
    </row>
    <row r="79" spans="1:37" ht="30" customHeight="1">
      <c r="A79" s="1018"/>
      <c r="B79" s="1019"/>
      <c r="C79" s="1019"/>
      <c r="D79" s="1019"/>
      <c r="E79" s="1019"/>
      <c r="F79" s="1020"/>
      <c r="G79" s="47" t="s">
        <v>49</v>
      </c>
      <c r="H79" s="976" t="s">
        <v>72</v>
      </c>
      <c r="I79" s="976"/>
      <c r="J79" s="976"/>
      <c r="K79" s="977"/>
      <c r="L79" s="977"/>
      <c r="M79" s="977"/>
      <c r="N79" s="976"/>
      <c r="O79" s="96" t="s">
        <v>73</v>
      </c>
      <c r="P79" s="984"/>
      <c r="Q79" s="984"/>
      <c r="R79" s="984"/>
      <c r="S79" s="984"/>
      <c r="T79" s="984"/>
      <c r="U79" s="984"/>
      <c r="V79" s="984"/>
      <c r="W79" s="984"/>
      <c r="X79" s="95" t="s">
        <v>45</v>
      </c>
      <c r="Y79" s="978" t="s">
        <v>69</v>
      </c>
      <c r="Z79" s="978"/>
      <c r="AA79" s="987"/>
      <c r="AB79" s="987"/>
      <c r="AC79" s="987"/>
      <c r="AD79" s="987"/>
      <c r="AE79" s="987"/>
      <c r="AF79" s="987"/>
      <c r="AG79" s="987"/>
      <c r="AH79" s="987"/>
      <c r="AI79" s="987"/>
      <c r="AJ79" s="987"/>
      <c r="AK79" s="97" t="s">
        <v>45</v>
      </c>
    </row>
    <row r="80" spans="1:37" ht="15.95" customHeight="1" thickBot="1">
      <c r="A80" s="1021"/>
      <c r="B80" s="1022"/>
      <c r="C80" s="1022"/>
      <c r="D80" s="1022"/>
      <c r="E80" s="1022"/>
      <c r="F80" s="1023"/>
      <c r="G80" s="84" t="s">
        <v>63</v>
      </c>
      <c r="H80" s="98" t="s">
        <v>74</v>
      </c>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9"/>
    </row>
    <row r="81" spans="1:37" ht="12.95" customHeight="1">
      <c r="A81" s="979" t="s">
        <v>132</v>
      </c>
      <c r="B81" s="979"/>
      <c r="C81" s="979"/>
      <c r="D81" s="979"/>
      <c r="E81" s="979"/>
      <c r="F81" s="979"/>
      <c r="G81" s="979"/>
      <c r="H81" s="979"/>
      <c r="I81" s="979"/>
      <c r="J81" s="979"/>
      <c r="K81" s="979"/>
      <c r="L81" s="979"/>
      <c r="M81" s="979"/>
      <c r="N81" s="979"/>
      <c r="O81" s="979"/>
      <c r="P81" s="979"/>
      <c r="Q81" s="979"/>
      <c r="R81" s="979"/>
      <c r="S81" s="979"/>
      <c r="T81" s="979"/>
      <c r="U81" s="979"/>
      <c r="V81" s="979"/>
      <c r="W81" s="979"/>
      <c r="X81" s="979"/>
      <c r="Y81" s="979"/>
      <c r="Z81" s="979"/>
      <c r="AA81" s="979"/>
      <c r="AB81" s="979"/>
      <c r="AC81" s="979"/>
      <c r="AD81" s="979"/>
      <c r="AE81" s="979"/>
      <c r="AF81" s="979"/>
      <c r="AG81" s="979"/>
      <c r="AH81" s="979"/>
      <c r="AI81" s="979"/>
      <c r="AJ81" s="979"/>
      <c r="AK81" s="979"/>
    </row>
    <row r="82" spans="1:37" ht="5.0999999999999996" customHeight="1" thickBot="1">
      <c r="A82" s="100"/>
      <c r="B82" s="100"/>
      <c r="C82" s="101"/>
      <c r="D82" s="101"/>
      <c r="E82" s="101"/>
      <c r="F82" s="101"/>
      <c r="G82" s="101"/>
      <c r="H82" s="101"/>
      <c r="I82" s="101"/>
      <c r="J82" s="101"/>
      <c r="K82" s="101"/>
      <c r="L82" s="101"/>
      <c r="M82" s="101"/>
      <c r="N82" s="101"/>
      <c r="O82" s="101"/>
      <c r="P82" s="101"/>
      <c r="Q82" s="101"/>
      <c r="R82" s="102"/>
      <c r="S82" s="101"/>
      <c r="T82" s="101"/>
      <c r="U82" s="101"/>
      <c r="V82" s="101"/>
      <c r="W82" s="101"/>
      <c r="X82" s="101"/>
      <c r="Y82" s="101"/>
      <c r="Z82" s="101"/>
      <c r="AA82" s="101"/>
      <c r="AB82" s="101"/>
      <c r="AC82" s="101"/>
      <c r="AD82" s="101"/>
      <c r="AE82" s="101"/>
      <c r="AF82" s="101"/>
      <c r="AG82" s="101"/>
      <c r="AH82" s="101"/>
      <c r="AI82" s="101"/>
      <c r="AJ82" s="101"/>
      <c r="AK82" s="103"/>
    </row>
    <row r="83" spans="1:37" s="48" customFormat="1" ht="5.0999999999999996" customHeight="1">
      <c r="A83" s="104"/>
      <c r="B83" s="104"/>
      <c r="C83" s="105"/>
      <c r="D83" s="105"/>
      <c r="E83" s="105"/>
      <c r="F83" s="105"/>
      <c r="G83" s="105"/>
      <c r="H83" s="105"/>
      <c r="I83" s="105"/>
      <c r="J83" s="105"/>
      <c r="K83" s="105"/>
      <c r="L83" s="105"/>
      <c r="M83" s="105"/>
      <c r="N83" s="105"/>
      <c r="O83" s="105"/>
      <c r="P83" s="105"/>
      <c r="Q83" s="105"/>
      <c r="R83" s="106"/>
      <c r="S83" s="105"/>
      <c r="T83" s="105"/>
      <c r="U83" s="105"/>
      <c r="V83" s="105"/>
      <c r="W83" s="105"/>
      <c r="X83" s="105"/>
      <c r="Y83" s="105"/>
      <c r="Z83" s="105"/>
      <c r="AA83" s="105"/>
      <c r="AB83" s="105"/>
      <c r="AC83" s="105"/>
      <c r="AD83" s="105"/>
      <c r="AE83" s="105"/>
      <c r="AF83" s="105"/>
      <c r="AG83" s="105"/>
      <c r="AH83" s="105"/>
      <c r="AI83" s="105"/>
      <c r="AJ83" s="105"/>
    </row>
    <row r="84" spans="1:37" s="1" customFormat="1" ht="13.5" customHeight="1">
      <c r="A84" s="993" t="s">
        <v>75</v>
      </c>
      <c r="B84" s="996" t="s">
        <v>76</v>
      </c>
      <c r="C84" s="996"/>
      <c r="D84" s="996"/>
      <c r="E84" s="996"/>
      <c r="F84" s="997"/>
      <c r="G84" s="997"/>
      <c r="H84" s="997"/>
      <c r="I84" s="997"/>
      <c r="J84" s="1007"/>
      <c r="K84" s="1008"/>
      <c r="L84" s="1008"/>
      <c r="M84" s="1008"/>
      <c r="N84" s="1007"/>
      <c r="O84" s="1008"/>
      <c r="P84" s="1008"/>
      <c r="Q84" s="1008"/>
      <c r="R84" s="1008"/>
      <c r="S84" s="1008"/>
      <c r="T84" s="1008"/>
      <c r="U84" s="1008"/>
      <c r="V84" s="1008"/>
      <c r="W84" s="1008"/>
      <c r="X84" s="1008"/>
      <c r="Y84" s="1008"/>
      <c r="Z84" s="1008"/>
      <c r="AA84" s="1008"/>
      <c r="AB84" s="1008"/>
      <c r="AC84" s="1008"/>
      <c r="AD84" s="1008"/>
      <c r="AE84" s="1008"/>
      <c r="AF84" s="1008"/>
      <c r="AG84" s="1008"/>
      <c r="AH84" s="1008"/>
      <c r="AI84" s="1008"/>
      <c r="AJ84" s="1008"/>
      <c r="AK84" s="1136"/>
    </row>
    <row r="85" spans="1:37" s="3" customFormat="1" ht="15" customHeight="1">
      <c r="A85" s="994"/>
      <c r="B85" s="975"/>
      <c r="C85" s="975"/>
      <c r="D85" s="975"/>
      <c r="E85" s="975"/>
      <c r="F85" s="975"/>
      <c r="G85" s="975"/>
      <c r="H85" s="975"/>
      <c r="I85" s="975"/>
      <c r="J85" s="1009"/>
      <c r="K85" s="1010"/>
      <c r="L85" s="1010"/>
      <c r="M85" s="1010"/>
      <c r="N85" s="998"/>
      <c r="O85" s="999"/>
      <c r="P85" s="999"/>
      <c r="Q85" s="999"/>
      <c r="R85" s="999"/>
      <c r="S85" s="999"/>
      <c r="T85" s="999"/>
      <c r="U85" s="999"/>
      <c r="V85" s="999"/>
      <c r="W85" s="999"/>
      <c r="X85" s="999"/>
      <c r="Y85" s="999"/>
      <c r="Z85" s="999"/>
      <c r="AA85" s="999"/>
      <c r="AB85" s="999"/>
      <c r="AC85" s="999"/>
      <c r="AD85" s="999"/>
      <c r="AE85" s="999"/>
      <c r="AF85" s="999"/>
      <c r="AG85" s="999"/>
      <c r="AH85" s="999"/>
      <c r="AI85" s="999"/>
      <c r="AJ85" s="999"/>
      <c r="AK85" s="1000"/>
    </row>
    <row r="86" spans="1:37" s="3" customFormat="1" ht="15" customHeight="1">
      <c r="A86" s="994"/>
      <c r="B86" s="975"/>
      <c r="C86" s="975"/>
      <c r="D86" s="975"/>
      <c r="E86" s="975"/>
      <c r="F86" s="975"/>
      <c r="G86" s="975"/>
      <c r="H86" s="975"/>
      <c r="I86" s="975"/>
      <c r="J86" s="1011"/>
      <c r="K86" s="1012"/>
      <c r="L86" s="1012"/>
      <c r="M86" s="1012"/>
      <c r="N86" s="1001"/>
      <c r="O86" s="1002"/>
      <c r="P86" s="1002"/>
      <c r="Q86" s="1002"/>
      <c r="R86" s="1002"/>
      <c r="S86" s="1002"/>
      <c r="T86" s="1002"/>
      <c r="U86" s="1002"/>
      <c r="V86" s="1002"/>
      <c r="W86" s="1002"/>
      <c r="X86" s="1002"/>
      <c r="Y86" s="1002"/>
      <c r="Z86" s="1002"/>
      <c r="AA86" s="1002"/>
      <c r="AB86" s="1002"/>
      <c r="AC86" s="1002"/>
      <c r="AD86" s="1002"/>
      <c r="AE86" s="1002"/>
      <c r="AF86" s="1002"/>
      <c r="AG86" s="1002"/>
      <c r="AH86" s="1002"/>
      <c r="AI86" s="1002"/>
      <c r="AJ86" s="1002"/>
      <c r="AK86" s="1003"/>
    </row>
    <row r="87" spans="1:37" s="3" customFormat="1" ht="15" customHeight="1">
      <c r="A87" s="994"/>
      <c r="B87" s="975"/>
      <c r="C87" s="975"/>
      <c r="D87" s="975"/>
      <c r="E87" s="975"/>
      <c r="F87" s="975"/>
      <c r="G87" s="975"/>
      <c r="H87" s="975"/>
      <c r="I87" s="975"/>
      <c r="J87" s="1013"/>
      <c r="K87" s="1014"/>
      <c r="L87" s="1014"/>
      <c r="M87" s="1014"/>
      <c r="N87" s="1004"/>
      <c r="O87" s="1005"/>
      <c r="P87" s="1005"/>
      <c r="Q87" s="1005"/>
      <c r="R87" s="1005"/>
      <c r="S87" s="1005"/>
      <c r="T87" s="1005"/>
      <c r="U87" s="1005"/>
      <c r="V87" s="1005"/>
      <c r="W87" s="1005"/>
      <c r="X87" s="1005"/>
      <c r="Y87" s="1005"/>
      <c r="Z87" s="1005"/>
      <c r="AA87" s="1005"/>
      <c r="AB87" s="1005"/>
      <c r="AC87" s="1005"/>
      <c r="AD87" s="1005"/>
      <c r="AE87" s="1005"/>
      <c r="AF87" s="1005"/>
      <c r="AG87" s="1005"/>
      <c r="AH87" s="1005"/>
      <c r="AI87" s="1005"/>
      <c r="AJ87" s="1005"/>
      <c r="AK87" s="1006"/>
    </row>
    <row r="88" spans="1:37" s="3" customFormat="1" ht="15.95" customHeight="1">
      <c r="A88" s="994"/>
      <c r="B88" s="120" t="s">
        <v>77</v>
      </c>
      <c r="C88" s="121" t="s">
        <v>78</v>
      </c>
      <c r="D88" s="121"/>
      <c r="E88" s="121"/>
      <c r="F88" s="121"/>
      <c r="G88" s="121"/>
      <c r="H88" s="121"/>
      <c r="I88" s="121"/>
      <c r="J88" s="121"/>
      <c r="K88" s="121"/>
      <c r="L88" s="121"/>
      <c r="M88" s="122" t="s">
        <v>77</v>
      </c>
      <c r="N88" s="123" t="s">
        <v>113</v>
      </c>
      <c r="O88" s="122"/>
      <c r="P88" s="124"/>
      <c r="Q88" s="121"/>
      <c r="R88" s="121"/>
      <c r="S88" s="121"/>
      <c r="T88" s="121"/>
      <c r="U88" s="121"/>
      <c r="V88" s="121"/>
      <c r="W88" s="122" t="s">
        <v>77</v>
      </c>
      <c r="X88" s="123" t="s">
        <v>115</v>
      </c>
      <c r="Y88" s="125"/>
      <c r="Z88" s="125"/>
      <c r="AA88" s="125"/>
      <c r="AB88" s="125"/>
      <c r="AC88" s="125"/>
      <c r="AD88" s="125"/>
      <c r="AE88" s="125"/>
      <c r="AF88" s="125"/>
      <c r="AG88" s="125"/>
      <c r="AH88" s="125"/>
      <c r="AI88" s="125"/>
      <c r="AJ88" s="125"/>
      <c r="AK88" s="126"/>
    </row>
    <row r="89" spans="1:37" s="3" customFormat="1" ht="15.95" customHeight="1">
      <c r="A89" s="994"/>
      <c r="B89" s="127" t="s">
        <v>77</v>
      </c>
      <c r="C89" s="128" t="s">
        <v>95</v>
      </c>
      <c r="D89" s="128"/>
      <c r="E89" s="128"/>
      <c r="F89" s="128"/>
      <c r="G89" s="128"/>
      <c r="H89" s="128"/>
      <c r="I89" s="128"/>
      <c r="J89" s="128"/>
      <c r="K89" s="128"/>
      <c r="L89" s="128"/>
      <c r="M89" s="129" t="s">
        <v>77</v>
      </c>
      <c r="N89" s="128" t="s">
        <v>114</v>
      </c>
      <c r="O89" s="129"/>
      <c r="P89" s="124"/>
      <c r="Q89" s="128"/>
      <c r="R89" s="128"/>
      <c r="S89" s="128"/>
      <c r="T89" s="128"/>
      <c r="U89" s="128"/>
      <c r="V89" s="128"/>
      <c r="W89" s="129" t="s">
        <v>77</v>
      </c>
      <c r="X89" s="123" t="s">
        <v>118</v>
      </c>
      <c r="Y89" s="128"/>
      <c r="Z89" s="128"/>
      <c r="AA89" s="128"/>
      <c r="AB89" s="128"/>
      <c r="AC89" s="128"/>
      <c r="AD89" s="128"/>
      <c r="AE89" s="128"/>
      <c r="AF89" s="128"/>
      <c r="AG89" s="128"/>
      <c r="AH89" s="128"/>
      <c r="AI89" s="128"/>
      <c r="AJ89" s="128"/>
      <c r="AK89" s="130"/>
    </row>
    <row r="90" spans="1:37" s="3" customFormat="1" ht="15.95" customHeight="1">
      <c r="A90" s="994"/>
      <c r="B90" s="127" t="s">
        <v>77</v>
      </c>
      <c r="C90" s="128" t="s">
        <v>106</v>
      </c>
      <c r="D90" s="128"/>
      <c r="E90" s="128"/>
      <c r="F90" s="128"/>
      <c r="G90" s="128"/>
      <c r="H90" s="128"/>
      <c r="I90" s="128"/>
      <c r="J90" s="128"/>
      <c r="K90" s="128"/>
      <c r="L90" s="128"/>
      <c r="M90" s="128"/>
      <c r="N90" s="128"/>
      <c r="O90" s="128"/>
      <c r="P90" s="128"/>
      <c r="Q90" s="128"/>
      <c r="R90" s="128"/>
      <c r="S90" s="128"/>
      <c r="T90" s="128"/>
      <c r="U90" s="128"/>
      <c r="V90" s="128"/>
      <c r="W90" s="129" t="s">
        <v>77</v>
      </c>
      <c r="X90" s="123" t="s">
        <v>116</v>
      </c>
      <c r="Y90" s="128"/>
      <c r="Z90" s="128"/>
      <c r="AA90" s="128"/>
      <c r="AB90" s="128"/>
      <c r="AC90" s="128"/>
      <c r="AD90" s="128"/>
      <c r="AE90" s="128"/>
      <c r="AF90" s="128"/>
      <c r="AG90" s="128"/>
      <c r="AH90" s="128"/>
      <c r="AI90" s="128"/>
      <c r="AJ90" s="128"/>
      <c r="AK90" s="130"/>
    </row>
    <row r="91" spans="1:37" s="3" customFormat="1" ht="15.95" customHeight="1">
      <c r="A91" s="995"/>
      <c r="B91" s="131" t="s">
        <v>77</v>
      </c>
      <c r="C91" s="132" t="s">
        <v>79</v>
      </c>
      <c r="D91" s="132"/>
      <c r="E91" s="132"/>
      <c r="F91" s="132"/>
      <c r="G91" s="132"/>
      <c r="H91" s="132"/>
      <c r="I91" s="132"/>
      <c r="J91" s="132"/>
      <c r="K91" s="132"/>
      <c r="L91" s="132"/>
      <c r="M91" s="133" t="s">
        <v>77</v>
      </c>
      <c r="N91" s="132" t="s">
        <v>80</v>
      </c>
      <c r="O91" s="133"/>
      <c r="P91" s="134"/>
      <c r="Q91" s="132"/>
      <c r="R91" s="132"/>
      <c r="S91" s="132"/>
      <c r="T91" s="132"/>
      <c r="U91" s="132"/>
      <c r="V91" s="132"/>
      <c r="W91" s="133" t="s">
        <v>77</v>
      </c>
      <c r="X91" s="123" t="s">
        <v>117</v>
      </c>
      <c r="Y91" s="132"/>
      <c r="Z91" s="132"/>
      <c r="AA91" s="132"/>
      <c r="AB91" s="132"/>
      <c r="AC91" s="132"/>
      <c r="AD91" s="132"/>
      <c r="AE91" s="132"/>
      <c r="AF91" s="132"/>
      <c r="AG91" s="132"/>
      <c r="AH91" s="132"/>
      <c r="AI91" s="132"/>
      <c r="AJ91" s="132"/>
      <c r="AK91" s="135"/>
    </row>
    <row r="92" spans="1:37" ht="12.95" customHeight="1">
      <c r="A92" s="1129"/>
      <c r="B92" s="1130"/>
      <c r="C92" s="1116" t="s">
        <v>81</v>
      </c>
      <c r="D92" s="1117"/>
      <c r="E92" s="1117"/>
      <c r="F92" s="1117"/>
      <c r="G92" s="1117"/>
      <c r="H92" s="1117"/>
      <c r="I92" s="1117"/>
      <c r="J92" s="1118"/>
      <c r="K92" s="1116" t="s">
        <v>82</v>
      </c>
      <c r="L92" s="1117"/>
      <c r="M92" s="1117"/>
      <c r="N92" s="1117"/>
      <c r="O92" s="1117"/>
      <c r="P92" s="1118"/>
      <c r="Q92" s="1123" t="s">
        <v>83</v>
      </c>
      <c r="R92" s="1123"/>
      <c r="S92" s="1123"/>
      <c r="T92" s="1123"/>
      <c r="U92" s="1123" t="s">
        <v>84</v>
      </c>
      <c r="V92" s="1123"/>
      <c r="W92" s="1123"/>
      <c r="X92" s="1123"/>
      <c r="Y92" s="1123"/>
      <c r="Z92" s="1123"/>
      <c r="AA92" s="1135" t="s">
        <v>85</v>
      </c>
      <c r="AB92" s="1135"/>
      <c r="AC92" s="1135"/>
      <c r="AD92" s="1135"/>
      <c r="AE92" s="1135"/>
      <c r="AF92" s="1135"/>
      <c r="AG92" s="1135"/>
      <c r="AH92" s="1135"/>
      <c r="AI92" s="1135"/>
      <c r="AJ92" s="1135"/>
      <c r="AK92" s="1135"/>
    </row>
    <row r="93" spans="1:37" ht="42" customHeight="1">
      <c r="A93" s="1110" t="s">
        <v>103</v>
      </c>
      <c r="B93" s="107" t="s">
        <v>86</v>
      </c>
      <c r="C93" s="1122"/>
      <c r="D93" s="1122"/>
      <c r="E93" s="1122"/>
      <c r="F93" s="1122"/>
      <c r="G93" s="1122"/>
      <c r="H93" s="1122"/>
      <c r="I93" s="1122"/>
      <c r="J93" s="1122"/>
      <c r="K93" s="1123"/>
      <c r="L93" s="1123"/>
      <c r="M93" s="1123"/>
      <c r="N93" s="1123"/>
      <c r="O93" s="1123"/>
      <c r="P93" s="1123"/>
      <c r="Q93" s="1112" t="s">
        <v>87</v>
      </c>
      <c r="R93" s="1112"/>
      <c r="S93" s="1112"/>
      <c r="T93" s="1112"/>
      <c r="U93" s="1113"/>
      <c r="V93" s="1113"/>
      <c r="W93" s="1113"/>
      <c r="X93" s="1113"/>
      <c r="Y93" s="1113"/>
      <c r="Z93" s="1113"/>
      <c r="AA93" s="1114"/>
      <c r="AB93" s="1114"/>
      <c r="AC93" s="1114"/>
      <c r="AD93" s="1114"/>
      <c r="AE93" s="1114"/>
      <c r="AF93" s="1114"/>
      <c r="AG93" s="1114"/>
      <c r="AH93" s="1114"/>
      <c r="AI93" s="1114"/>
      <c r="AJ93" s="1114"/>
      <c r="AK93" s="1114"/>
    </row>
    <row r="94" spans="1:37" ht="42" customHeight="1">
      <c r="A94" s="1111"/>
      <c r="B94" s="107" t="s">
        <v>47</v>
      </c>
      <c r="C94" s="1124"/>
      <c r="D94" s="1125"/>
      <c r="E94" s="1125"/>
      <c r="F94" s="1125"/>
      <c r="G94" s="1125"/>
      <c r="H94" s="1125"/>
      <c r="I94" s="1125"/>
      <c r="J94" s="1126"/>
      <c r="K94" s="1127"/>
      <c r="L94" s="1127"/>
      <c r="M94" s="1127"/>
      <c r="N94" s="1127"/>
      <c r="O94" s="1127"/>
      <c r="P94" s="1127"/>
      <c r="Q94" s="1112" t="s">
        <v>87</v>
      </c>
      <c r="R94" s="1112"/>
      <c r="S94" s="1112"/>
      <c r="T94" s="1112"/>
      <c r="U94" s="1115"/>
      <c r="V94" s="1115"/>
      <c r="W94" s="1115"/>
      <c r="X94" s="1115"/>
      <c r="Y94" s="1115"/>
      <c r="Z94" s="1115"/>
      <c r="AA94" s="1128"/>
      <c r="AB94" s="1128"/>
      <c r="AC94" s="1128"/>
      <c r="AD94" s="1128"/>
      <c r="AE94" s="1128"/>
      <c r="AF94" s="1128"/>
      <c r="AG94" s="1128"/>
      <c r="AH94" s="1128"/>
      <c r="AI94" s="1128"/>
      <c r="AJ94" s="1128"/>
      <c r="AK94" s="1128"/>
    </row>
    <row r="95" spans="1:37" ht="42" customHeight="1">
      <c r="A95" s="1111"/>
      <c r="B95" s="107" t="s">
        <v>48</v>
      </c>
      <c r="C95" s="1122"/>
      <c r="D95" s="1122"/>
      <c r="E95" s="1122"/>
      <c r="F95" s="1122"/>
      <c r="G95" s="1122"/>
      <c r="H95" s="1122"/>
      <c r="I95" s="1122"/>
      <c r="J95" s="1122"/>
      <c r="K95" s="1123"/>
      <c r="L95" s="1123"/>
      <c r="M95" s="1123"/>
      <c r="N95" s="1123"/>
      <c r="O95" s="1123"/>
      <c r="P95" s="1123"/>
      <c r="Q95" s="1112" t="s">
        <v>87</v>
      </c>
      <c r="R95" s="1112"/>
      <c r="S95" s="1112"/>
      <c r="T95" s="1112"/>
      <c r="U95" s="1113"/>
      <c r="V95" s="1113"/>
      <c r="W95" s="1113"/>
      <c r="X95" s="1113"/>
      <c r="Y95" s="1113"/>
      <c r="Z95" s="1113"/>
      <c r="AA95" s="1114"/>
      <c r="AB95" s="1114"/>
      <c r="AC95" s="1114"/>
      <c r="AD95" s="1114"/>
      <c r="AE95" s="1114"/>
      <c r="AF95" s="1114"/>
      <c r="AG95" s="1114"/>
      <c r="AH95" s="1114"/>
      <c r="AI95" s="1114"/>
      <c r="AJ95" s="1114"/>
      <c r="AK95" s="1114"/>
    </row>
    <row r="96" spans="1:37" s="64" customFormat="1" ht="15.95" customHeight="1">
      <c r="A96" s="1119" t="s">
        <v>88</v>
      </c>
      <c r="B96" s="1120"/>
      <c r="C96" s="1120"/>
      <c r="D96" s="1120"/>
      <c r="E96" s="1120"/>
      <c r="F96" s="1120"/>
      <c r="G96" s="1120"/>
      <c r="H96" s="1120"/>
      <c r="I96" s="1120"/>
      <c r="J96" s="1120"/>
      <c r="K96" s="1120"/>
      <c r="L96" s="1120"/>
      <c r="M96" s="1120"/>
      <c r="N96" s="1120"/>
      <c r="O96" s="1120"/>
      <c r="P96" s="1120"/>
      <c r="Q96" s="1120"/>
      <c r="R96" s="1120"/>
      <c r="S96" s="1120"/>
      <c r="T96" s="1120"/>
      <c r="U96" s="1120"/>
      <c r="V96" s="1120"/>
      <c r="W96" s="1120"/>
      <c r="X96" s="1120"/>
      <c r="Y96" s="1120" t="s">
        <v>89</v>
      </c>
      <c r="Z96" s="1120"/>
      <c r="AA96" s="1120"/>
      <c r="AB96" s="1120"/>
      <c r="AC96" s="1120"/>
      <c r="AD96" s="1120"/>
      <c r="AE96" s="1120"/>
      <c r="AF96" s="1120"/>
      <c r="AG96" s="1120"/>
      <c r="AH96" s="1120"/>
      <c r="AI96" s="1120"/>
      <c r="AJ96" s="1120"/>
      <c r="AK96" s="1121"/>
    </row>
    <row r="97" spans="1:37" ht="12" customHeight="1">
      <c r="A97" s="108"/>
      <c r="B97" s="71"/>
      <c r="C97" s="71"/>
      <c r="D97" s="71"/>
      <c r="E97" s="71"/>
      <c r="F97" s="71"/>
      <c r="G97" s="71"/>
      <c r="H97" s="71"/>
      <c r="I97" s="71"/>
      <c r="J97" s="71"/>
      <c r="K97" s="71"/>
      <c r="L97" s="71"/>
      <c r="M97" s="71"/>
      <c r="N97" s="71"/>
      <c r="O97" s="71"/>
      <c r="P97" s="71"/>
      <c r="Q97" s="71"/>
      <c r="R97" s="109"/>
      <c r="S97" s="109"/>
      <c r="T97" s="109"/>
      <c r="U97" s="109"/>
      <c r="V97" s="109"/>
      <c r="W97" s="109"/>
      <c r="X97" s="109"/>
      <c r="Y97" s="73"/>
      <c r="Z97" s="73"/>
      <c r="AA97" s="73"/>
      <c r="AB97" s="73"/>
      <c r="AC97" s="73"/>
      <c r="AD97" s="73"/>
      <c r="AE97" s="73"/>
      <c r="AF97" s="73"/>
      <c r="AG97" s="72"/>
      <c r="AH97" s="1108" t="s">
        <v>90</v>
      </c>
      <c r="AI97" s="1108"/>
      <c r="AJ97" s="72"/>
      <c r="AK97" s="110"/>
    </row>
    <row r="98" spans="1:37" ht="12" customHeight="1">
      <c r="A98" s="108"/>
      <c r="B98" s="71"/>
      <c r="C98" s="71"/>
      <c r="D98" s="71"/>
      <c r="E98" s="71"/>
      <c r="F98" s="71"/>
      <c r="G98" s="71"/>
      <c r="H98" s="71"/>
      <c r="I98" s="71"/>
      <c r="J98" s="71"/>
      <c r="K98" s="71"/>
      <c r="L98" s="71"/>
      <c r="M98" s="71"/>
      <c r="N98" s="71"/>
      <c r="O98" s="71"/>
      <c r="P98" s="1082" t="s">
        <v>91</v>
      </c>
      <c r="Q98" s="1082"/>
      <c r="R98" s="1082"/>
      <c r="S98" s="1082"/>
      <c r="T98" s="1082"/>
      <c r="U98" s="1082"/>
      <c r="V98" s="1082"/>
      <c r="W98" s="111"/>
      <c r="X98" s="111"/>
      <c r="Y98" s="111"/>
      <c r="Z98" s="111"/>
      <c r="AA98" s="111"/>
      <c r="AB98" s="111"/>
      <c r="AC98" s="111"/>
      <c r="AD98" s="111"/>
      <c r="AE98" s="111"/>
      <c r="AF98" s="111"/>
      <c r="AG98" s="111"/>
      <c r="AH98" s="1109"/>
      <c r="AI98" s="1109"/>
      <c r="AJ98" s="111"/>
      <c r="AK98" s="110"/>
    </row>
    <row r="99" spans="1:37" ht="5.0999999999999996" customHeight="1">
      <c r="A99" s="112"/>
      <c r="B99" s="113"/>
      <c r="C99" s="113"/>
      <c r="D99" s="113"/>
      <c r="E99" s="113"/>
      <c r="F99" s="113"/>
      <c r="G99" s="113"/>
      <c r="H99" s="113"/>
      <c r="I99" s="113"/>
      <c r="J99" s="113"/>
      <c r="K99" s="113"/>
      <c r="L99" s="113"/>
      <c r="M99" s="113"/>
      <c r="N99" s="113"/>
      <c r="O99" s="113"/>
      <c r="P99" s="113"/>
      <c r="Q99" s="113"/>
      <c r="R99" s="114"/>
      <c r="S99" s="114"/>
      <c r="T99" s="114"/>
      <c r="U99" s="114"/>
      <c r="V99" s="114"/>
      <c r="W99" s="114"/>
      <c r="X99" s="114"/>
      <c r="Y99" s="114"/>
      <c r="Z99" s="114"/>
      <c r="AA99" s="114"/>
      <c r="AB99" s="114"/>
      <c r="AC99" s="114"/>
      <c r="AD99" s="114"/>
      <c r="AE99" s="114"/>
      <c r="AF99" s="114"/>
      <c r="AG99" s="114"/>
      <c r="AH99" s="114"/>
      <c r="AI99" s="114"/>
      <c r="AJ99" s="114"/>
      <c r="AK99" s="115"/>
    </row>
    <row r="100" spans="1:37" ht="5.0999999999999996" customHeight="1"/>
    <row r="101" spans="1:37">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row>
    <row r="102" spans="1:37">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row>
    <row r="103" spans="1:37">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row>
    <row r="104" spans="1:37">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row>
  </sheetData>
  <sheetProtection formatCells="0" selectLockedCells="1"/>
  <mergeCells count="179">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AA9:AC9"/>
    <mergeCell ref="AD9:AJ9"/>
    <mergeCell ref="A11:A13"/>
    <mergeCell ref="T11:AK11"/>
    <mergeCell ref="T12:AG13"/>
    <mergeCell ref="AH12:AK13"/>
    <mergeCell ref="B11:N11"/>
    <mergeCell ref="B12:N12"/>
    <mergeCell ref="B13:N13"/>
    <mergeCell ref="O12:S13"/>
    <mergeCell ref="O11:S11"/>
    <mergeCell ref="I20:P21"/>
    <mergeCell ref="A17:A27"/>
    <mergeCell ref="S17:AK17"/>
    <mergeCell ref="B22:B23"/>
    <mergeCell ref="AB22:AK22"/>
    <mergeCell ref="AB23:AK23"/>
    <mergeCell ref="S18:AA18"/>
    <mergeCell ref="AC18:AK18"/>
    <mergeCell ref="I22:P22"/>
    <mergeCell ref="I23:P23"/>
    <mergeCell ref="I24:P24"/>
    <mergeCell ref="I25:P25"/>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B30:B34"/>
    <mergeCell ref="B35:B39"/>
    <mergeCell ref="B40:B44"/>
    <mergeCell ref="C30:AK34"/>
    <mergeCell ref="C35:AK39"/>
    <mergeCell ref="C40:AK44"/>
    <mergeCell ref="C29:AK29"/>
    <mergeCell ref="D26:H26"/>
    <mergeCell ref="D27:H27"/>
    <mergeCell ref="Q26:AA27"/>
    <mergeCell ref="I26:P26"/>
    <mergeCell ref="I27:P27"/>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s>
  <phoneticPr fontId="20"/>
  <dataValidations count="1">
    <dataValidation type="list" allowBlank="1" showInputMessage="1" showErrorMessage="1" sqref="O76:P77 V71 AC71 O73:P73 G75:G79 R73 L69:L70 O69:O70 O71:P71 O78 B68 R69:R71 G67:G68">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9"/>
  <sheetViews>
    <sheetView workbookViewId="0"/>
  </sheetViews>
  <sheetFormatPr defaultColWidth="3.75" defaultRowHeight="15" customHeight="1"/>
  <cols>
    <col min="1" max="1" width="1.25" style="509" customWidth="1"/>
    <col min="2" max="2" width="6.375" style="509" customWidth="1"/>
    <col min="3" max="4" width="5.625" style="509" customWidth="1"/>
    <col min="5" max="5" width="10" style="509" customWidth="1"/>
    <col min="6" max="8" width="3.75" style="509" customWidth="1"/>
    <col min="9" max="10" width="6.25" style="509" customWidth="1"/>
    <col min="11" max="11" width="6.875" style="509" customWidth="1"/>
    <col min="12" max="12" width="5.625" style="509" customWidth="1"/>
    <col min="13" max="13" width="6.25" style="509" customWidth="1"/>
    <col min="14" max="14" width="5" style="509" customWidth="1"/>
    <col min="15" max="15" width="18.75" style="509" customWidth="1"/>
    <col min="16" max="16" width="6.25" style="509" customWidth="1"/>
    <col min="17" max="17" width="5" style="509" customWidth="1"/>
    <col min="18" max="19" width="3.125" style="543" customWidth="1"/>
    <col min="20" max="21" width="3.75" style="509" customWidth="1"/>
    <col min="22" max="23" width="3.125" style="509" customWidth="1"/>
    <col min="24" max="25" width="2.5" style="509" customWidth="1"/>
    <col min="26" max="27" width="3.75" style="509" customWidth="1"/>
    <col min="28" max="28" width="1.25" style="509" customWidth="1"/>
    <col min="29" max="16384" width="3.75" style="509"/>
  </cols>
  <sheetData>
    <row r="1" spans="1:29" ht="15" customHeight="1">
      <c r="A1" s="508" t="s">
        <v>1922</v>
      </c>
    </row>
    <row r="2" spans="1:29" s="568" customFormat="1" ht="22.5" customHeight="1">
      <c r="A2" s="1265" t="s">
        <v>1921</v>
      </c>
      <c r="B2" s="1265"/>
      <c r="C2" s="1265"/>
      <c r="D2" s="1265"/>
      <c r="E2" s="1265"/>
      <c r="F2" s="1265"/>
      <c r="G2" s="1265"/>
      <c r="H2" s="1265"/>
      <c r="I2" s="1265"/>
      <c r="J2" s="1265"/>
      <c r="K2" s="1265"/>
      <c r="L2" s="1265"/>
      <c r="M2" s="1265"/>
      <c r="N2" s="1265"/>
      <c r="O2" s="1265"/>
      <c r="P2" s="1265"/>
      <c r="Q2" s="1265"/>
      <c r="R2" s="1265"/>
      <c r="S2" s="1265"/>
      <c r="T2" s="1265"/>
      <c r="U2" s="1265"/>
      <c r="V2" s="1265"/>
      <c r="W2" s="1265"/>
      <c r="X2" s="1265"/>
      <c r="Y2" s="1265"/>
      <c r="Z2" s="1265"/>
      <c r="AA2" s="1265"/>
      <c r="AB2" s="1265"/>
    </row>
    <row r="3" spans="1:29" ht="15" customHeight="1">
      <c r="A3" s="567"/>
      <c r="B3" s="567"/>
      <c r="C3" s="567"/>
      <c r="D3" s="567"/>
      <c r="E3" s="567"/>
      <c r="F3" s="567"/>
      <c r="G3" s="567"/>
      <c r="H3" s="567"/>
      <c r="I3" s="567"/>
      <c r="J3" s="567"/>
      <c r="K3" s="567"/>
      <c r="L3" s="567"/>
      <c r="M3" s="567"/>
      <c r="N3" s="567"/>
      <c r="O3" s="567"/>
      <c r="P3" s="567"/>
      <c r="Q3" s="567"/>
      <c r="R3" s="567"/>
      <c r="S3" s="567"/>
      <c r="T3" s="1264">
        <f>旅費支払通知!G25</f>
        <v>43556</v>
      </c>
      <c r="U3" s="1264"/>
      <c r="V3" s="1264"/>
      <c r="W3" s="1264"/>
      <c r="X3" s="1264"/>
      <c r="Y3" s="1264"/>
      <c r="Z3" s="1264"/>
      <c r="AA3" s="1264"/>
      <c r="AB3" s="567"/>
    </row>
    <row r="4" spans="1:29" ht="22.5" customHeight="1">
      <c r="A4" s="1257"/>
      <c r="B4" s="887" t="s">
        <v>15</v>
      </c>
      <c r="C4" s="1266" t="str">
        <f>"都市環境学部　"&amp;旅費支払通知!E21</f>
        <v>都市環境学部　地理環境学科</v>
      </c>
      <c r="D4" s="868"/>
      <c r="E4" s="868"/>
      <c r="F4" s="868"/>
      <c r="G4" s="868"/>
      <c r="H4" s="868"/>
      <c r="I4" s="868"/>
      <c r="J4" s="869"/>
      <c r="K4" s="874" t="s">
        <v>123</v>
      </c>
      <c r="L4" s="872" t="str">
        <f>旅費支払通知!M22</f>
        <v>教授</v>
      </c>
      <c r="M4" s="868"/>
      <c r="N4" s="868"/>
      <c r="O4" s="878"/>
      <c r="P4" s="887" t="s">
        <v>1920</v>
      </c>
      <c r="Q4" s="1266" t="str">
        <f>旅費支払通知!M21</f>
        <v>首大　学</v>
      </c>
      <c r="R4" s="868"/>
      <c r="S4" s="868"/>
      <c r="T4" s="868"/>
      <c r="U4" s="868"/>
      <c r="V4" s="868"/>
      <c r="W4" s="869"/>
      <c r="X4" s="1267" t="s">
        <v>1919</v>
      </c>
      <c r="Y4" s="1203"/>
      <c r="Z4" s="1204"/>
      <c r="AA4" s="1236"/>
      <c r="AB4" s="1269"/>
    </row>
    <row r="5" spans="1:29" ht="22.5" customHeight="1">
      <c r="A5" s="1257"/>
      <c r="B5" s="888"/>
      <c r="C5" s="889"/>
      <c r="D5" s="870"/>
      <c r="E5" s="870"/>
      <c r="F5" s="870"/>
      <c r="G5" s="870"/>
      <c r="H5" s="870"/>
      <c r="I5" s="870"/>
      <c r="J5" s="871"/>
      <c r="K5" s="875"/>
      <c r="L5" s="873"/>
      <c r="M5" s="870"/>
      <c r="N5" s="870"/>
      <c r="O5" s="879"/>
      <c r="P5" s="888"/>
      <c r="Q5" s="889"/>
      <c r="R5" s="870"/>
      <c r="S5" s="870"/>
      <c r="T5" s="870"/>
      <c r="U5" s="870"/>
      <c r="V5" s="870"/>
      <c r="W5" s="871"/>
      <c r="X5" s="1268"/>
      <c r="Y5" s="1205"/>
      <c r="Z5" s="867"/>
      <c r="AA5" s="1237"/>
      <c r="AB5" s="1269"/>
    </row>
    <row r="6" spans="1:29" ht="15" customHeight="1">
      <c r="A6" s="1254"/>
      <c r="B6" s="1255"/>
      <c r="C6" s="1256"/>
      <c r="D6" s="1256"/>
      <c r="E6" s="1256"/>
      <c r="F6" s="1256"/>
      <c r="G6" s="1256"/>
      <c r="H6" s="1256"/>
      <c r="I6" s="1256"/>
      <c r="J6" s="1256"/>
      <c r="K6" s="1256"/>
      <c r="L6" s="1256"/>
      <c r="M6" s="1256"/>
      <c r="N6" s="1256"/>
      <c r="O6" s="1256"/>
      <c r="P6" s="1255"/>
      <c r="Q6" s="1256"/>
      <c r="R6" s="1256"/>
      <c r="S6" s="1256"/>
      <c r="T6" s="1256"/>
      <c r="U6" s="1256"/>
      <c r="V6" s="1256"/>
      <c r="W6" s="1256"/>
      <c r="X6" s="1256"/>
      <c r="Y6" s="1256"/>
      <c r="Z6" s="1256"/>
      <c r="AA6" s="1256"/>
      <c r="AB6" s="1254"/>
      <c r="AC6" s="510"/>
    </row>
    <row r="7" spans="1:29" ht="16.5" customHeight="1">
      <c r="A7" s="1257"/>
      <c r="B7" s="1232" t="s">
        <v>1918</v>
      </c>
      <c r="C7" s="1232" t="s">
        <v>1917</v>
      </c>
      <c r="D7" s="1232" t="s">
        <v>7</v>
      </c>
      <c r="E7" s="874" t="s">
        <v>10</v>
      </c>
      <c r="F7" s="872" t="s">
        <v>1916</v>
      </c>
      <c r="G7" s="868"/>
      <c r="H7" s="869"/>
      <c r="I7" s="872" t="s">
        <v>9</v>
      </c>
      <c r="J7" s="869"/>
      <c r="K7" s="872" t="s">
        <v>8</v>
      </c>
      <c r="L7" s="869"/>
      <c r="M7" s="872" t="s">
        <v>1915</v>
      </c>
      <c r="N7" s="868"/>
      <c r="O7" s="868"/>
      <c r="P7" s="868"/>
      <c r="Q7" s="869"/>
      <c r="R7" s="1240" t="s">
        <v>1907</v>
      </c>
      <c r="S7" s="1241"/>
      <c r="T7" s="1242" t="s">
        <v>1914</v>
      </c>
      <c r="U7" s="1243"/>
      <c r="V7" s="1242" t="s">
        <v>1913</v>
      </c>
      <c r="W7" s="1243"/>
      <c r="X7" s="872" t="s">
        <v>1912</v>
      </c>
      <c r="Y7" s="869"/>
      <c r="Z7" s="1242" t="s">
        <v>1911</v>
      </c>
      <c r="AA7" s="1258"/>
      <c r="AB7" s="1260"/>
    </row>
    <row r="8" spans="1:29" ht="16.5" customHeight="1">
      <c r="A8" s="1257"/>
      <c r="B8" s="1233"/>
      <c r="C8" s="1233"/>
      <c r="D8" s="1233"/>
      <c r="E8" s="875"/>
      <c r="F8" s="873"/>
      <c r="G8" s="870"/>
      <c r="H8" s="871"/>
      <c r="I8" s="873"/>
      <c r="J8" s="871"/>
      <c r="K8" s="873"/>
      <c r="L8" s="871"/>
      <c r="M8" s="873" t="s">
        <v>1910</v>
      </c>
      <c r="N8" s="870"/>
      <c r="O8" s="870"/>
      <c r="P8" s="870"/>
      <c r="Q8" s="871"/>
      <c r="R8" s="1246" t="s">
        <v>1904</v>
      </c>
      <c r="S8" s="1247"/>
      <c r="T8" s="1244"/>
      <c r="U8" s="1245"/>
      <c r="V8" s="1244"/>
      <c r="W8" s="1245"/>
      <c r="X8" s="873"/>
      <c r="Y8" s="871"/>
      <c r="Z8" s="1244"/>
      <c r="AA8" s="1259"/>
      <c r="AB8" s="1260"/>
    </row>
    <row r="9" spans="1:29" ht="17.25" customHeight="1">
      <c r="A9" s="1257"/>
      <c r="B9" s="565"/>
      <c r="C9" s="1230"/>
      <c r="D9" s="1230"/>
      <c r="E9" s="1248">
        <f>旅費支払通知!H27</f>
        <v>43556</v>
      </c>
      <c r="F9" s="1234"/>
      <c r="G9" s="1235"/>
      <c r="H9" s="564" t="s">
        <v>1908</v>
      </c>
      <c r="I9" s="1203" t="str">
        <f>旅費支払通知!H28</f>
        <v>学会参加</v>
      </c>
      <c r="J9" s="1236"/>
      <c r="K9" s="1203" t="str">
        <f>旅費支払通知!V28</f>
        <v>東京国際フォーラム</v>
      </c>
      <c r="L9" s="1236"/>
      <c r="M9" s="1203"/>
      <c r="N9" s="1204"/>
      <c r="O9" s="1204"/>
      <c r="P9" s="1204"/>
      <c r="Q9" s="1236"/>
      <c r="R9" s="1240" t="s">
        <v>1907</v>
      </c>
      <c r="S9" s="1241"/>
      <c r="T9" s="1261"/>
      <c r="U9" s="1263" t="s">
        <v>2</v>
      </c>
      <c r="V9" s="1242" t="s">
        <v>1906</v>
      </c>
      <c r="W9" s="1243"/>
      <c r="X9" s="1203"/>
      <c r="Y9" s="1236"/>
      <c r="Z9" s="1250" t="s">
        <v>2</v>
      </c>
      <c r="AA9" s="1251"/>
      <c r="AB9" s="1260"/>
    </row>
    <row r="10" spans="1:29" ht="17.25" customHeight="1">
      <c r="A10" s="1257"/>
      <c r="B10" s="566"/>
      <c r="C10" s="1231"/>
      <c r="D10" s="1231"/>
      <c r="E10" s="1249"/>
      <c r="F10" s="1238"/>
      <c r="G10" s="1239"/>
      <c r="H10" s="562" t="s">
        <v>1909</v>
      </c>
      <c r="I10" s="1205"/>
      <c r="J10" s="1237"/>
      <c r="K10" s="1205"/>
      <c r="L10" s="1237"/>
      <c r="M10" s="1205"/>
      <c r="N10" s="867"/>
      <c r="O10" s="867"/>
      <c r="P10" s="867"/>
      <c r="Q10" s="1237"/>
      <c r="R10" s="1246" t="s">
        <v>1904</v>
      </c>
      <c r="S10" s="1247"/>
      <c r="T10" s="1262"/>
      <c r="U10" s="1263"/>
      <c r="V10" s="1244"/>
      <c r="W10" s="1245"/>
      <c r="X10" s="1205"/>
      <c r="Y10" s="1237"/>
      <c r="Z10" s="1252"/>
      <c r="AA10" s="1253"/>
      <c r="AB10" s="1260"/>
    </row>
    <row r="11" spans="1:29" ht="17.25" customHeight="1">
      <c r="A11" s="1257"/>
      <c r="B11" s="565"/>
      <c r="C11" s="1230"/>
      <c r="D11" s="1230"/>
      <c r="E11" s="1248">
        <f>IF(旅費支払通知!H30="","・",旅費支払通知!H30)</f>
        <v>43558</v>
      </c>
      <c r="F11" s="1234"/>
      <c r="G11" s="1235"/>
      <c r="H11" s="564" t="s">
        <v>1908</v>
      </c>
      <c r="I11" s="1203" t="str">
        <f>IF(旅費支払通知!H31="","",旅費支払通知!H31)</f>
        <v>調査視察</v>
      </c>
      <c r="J11" s="1236"/>
      <c r="K11" s="1203" t="str">
        <f>IF(旅費支払通知!V31="","",旅費支払通知!V31)</f>
        <v>利根川</v>
      </c>
      <c r="L11" s="1236"/>
      <c r="M11" s="1203"/>
      <c r="N11" s="1204"/>
      <c r="O11" s="1204"/>
      <c r="P11" s="1204"/>
      <c r="Q11" s="1236"/>
      <c r="R11" s="1240" t="s">
        <v>1907</v>
      </c>
      <c r="S11" s="1241"/>
      <c r="T11" s="1203"/>
      <c r="U11" s="1236"/>
      <c r="V11" s="1242" t="s">
        <v>1906</v>
      </c>
      <c r="W11" s="1243"/>
      <c r="X11" s="1203"/>
      <c r="Y11" s="1236"/>
      <c r="Z11" s="1203"/>
      <c r="AA11" s="1204"/>
      <c r="AB11" s="1260"/>
    </row>
    <row r="12" spans="1:29" ht="17.25" customHeight="1">
      <c r="A12" s="1257"/>
      <c r="B12" s="566"/>
      <c r="C12" s="1231"/>
      <c r="D12" s="1231"/>
      <c r="E12" s="1249"/>
      <c r="F12" s="1238"/>
      <c r="G12" s="1239"/>
      <c r="H12" s="562" t="s">
        <v>1909</v>
      </c>
      <c r="I12" s="1205"/>
      <c r="J12" s="1237"/>
      <c r="K12" s="1205"/>
      <c r="L12" s="1237"/>
      <c r="M12" s="1205"/>
      <c r="N12" s="867"/>
      <c r="O12" s="867"/>
      <c r="P12" s="867"/>
      <c r="Q12" s="1237"/>
      <c r="R12" s="1246" t="s">
        <v>1904</v>
      </c>
      <c r="S12" s="1247"/>
      <c r="T12" s="1205"/>
      <c r="U12" s="1237"/>
      <c r="V12" s="1244"/>
      <c r="W12" s="1245"/>
      <c r="X12" s="1205"/>
      <c r="Y12" s="1237"/>
      <c r="Z12" s="1205"/>
      <c r="AA12" s="867"/>
      <c r="AB12" s="1260"/>
    </row>
    <row r="13" spans="1:29" ht="17.25" customHeight="1">
      <c r="A13" s="1257"/>
      <c r="B13" s="565"/>
      <c r="C13" s="1230"/>
      <c r="D13" s="1230"/>
      <c r="E13" s="1248">
        <f>IF(旅費支払通知!H33="","・",旅費支払通知!H33)</f>
        <v>43560</v>
      </c>
      <c r="F13" s="1234"/>
      <c r="G13" s="1235"/>
      <c r="H13" s="564" t="s">
        <v>1908</v>
      </c>
      <c r="I13" s="1203" t="str">
        <f>IF(旅費支払通知!H34="","",旅費支払通知!H34)</f>
        <v>その他</v>
      </c>
      <c r="J13" s="1236"/>
      <c r="K13" s="1203" t="str">
        <f>IF(旅費支払通知!V34="","",旅費支払通知!V34)</f>
        <v>筑波大学　＠＠研究室</v>
      </c>
      <c r="L13" s="1236"/>
      <c r="M13" s="1203"/>
      <c r="N13" s="1204"/>
      <c r="O13" s="1204"/>
      <c r="P13" s="1204"/>
      <c r="Q13" s="1236"/>
      <c r="R13" s="1240" t="s">
        <v>1907</v>
      </c>
      <c r="S13" s="1241"/>
      <c r="T13" s="1203"/>
      <c r="U13" s="1236"/>
      <c r="V13" s="1242" t="s">
        <v>1906</v>
      </c>
      <c r="W13" s="1243"/>
      <c r="X13" s="1203"/>
      <c r="Y13" s="1236"/>
      <c r="Z13" s="1203"/>
      <c r="AA13" s="1204"/>
      <c r="AB13" s="1260"/>
    </row>
    <row r="14" spans="1:29" ht="17.25" customHeight="1">
      <c r="A14" s="1257"/>
      <c r="B14" s="566"/>
      <c r="C14" s="1231"/>
      <c r="D14" s="1231"/>
      <c r="E14" s="1249"/>
      <c r="F14" s="1238"/>
      <c r="G14" s="1239"/>
      <c r="H14" s="562" t="s">
        <v>1909</v>
      </c>
      <c r="I14" s="1205"/>
      <c r="J14" s="1237"/>
      <c r="K14" s="1205"/>
      <c r="L14" s="1237"/>
      <c r="M14" s="1205"/>
      <c r="N14" s="867"/>
      <c r="O14" s="867"/>
      <c r="P14" s="867"/>
      <c r="Q14" s="1237"/>
      <c r="R14" s="1246" t="s">
        <v>1904</v>
      </c>
      <c r="S14" s="1247"/>
      <c r="T14" s="1205"/>
      <c r="U14" s="1237"/>
      <c r="V14" s="1244"/>
      <c r="W14" s="1245"/>
      <c r="X14" s="1205"/>
      <c r="Y14" s="1237"/>
      <c r="Z14" s="1205"/>
      <c r="AA14" s="867"/>
      <c r="AB14" s="1260"/>
    </row>
    <row r="15" spans="1:29" ht="17.25" customHeight="1">
      <c r="A15" s="1257"/>
      <c r="B15" s="565"/>
      <c r="C15" s="1230"/>
      <c r="D15" s="1230"/>
      <c r="E15" s="1232" t="s">
        <v>1925</v>
      </c>
      <c r="F15" s="1234"/>
      <c r="G15" s="1235"/>
      <c r="H15" s="564" t="s">
        <v>1908</v>
      </c>
      <c r="I15" s="1203"/>
      <c r="J15" s="1236"/>
      <c r="K15" s="1203"/>
      <c r="L15" s="1236"/>
      <c r="M15" s="1203"/>
      <c r="N15" s="1204"/>
      <c r="O15" s="1204"/>
      <c r="P15" s="1204"/>
      <c r="Q15" s="1236"/>
      <c r="R15" s="1240" t="s">
        <v>1907</v>
      </c>
      <c r="S15" s="1241"/>
      <c r="T15" s="1203"/>
      <c r="U15" s="1236"/>
      <c r="V15" s="1242" t="s">
        <v>1906</v>
      </c>
      <c r="W15" s="1243"/>
      <c r="X15" s="1203"/>
      <c r="Y15" s="1236"/>
      <c r="Z15" s="1203"/>
      <c r="AA15" s="1204"/>
      <c r="AB15" s="1260"/>
    </row>
    <row r="16" spans="1:29" ht="17.25" customHeight="1">
      <c r="A16" s="1257"/>
      <c r="B16" s="566"/>
      <c r="C16" s="1231"/>
      <c r="D16" s="1231"/>
      <c r="E16" s="1233"/>
      <c r="F16" s="1238"/>
      <c r="G16" s="1239"/>
      <c r="H16" s="562" t="s">
        <v>1909</v>
      </c>
      <c r="I16" s="1205"/>
      <c r="J16" s="1237"/>
      <c r="K16" s="1205"/>
      <c r="L16" s="1237"/>
      <c r="M16" s="1205"/>
      <c r="N16" s="867"/>
      <c r="O16" s="867"/>
      <c r="P16" s="867"/>
      <c r="Q16" s="1237"/>
      <c r="R16" s="1246" t="s">
        <v>1904</v>
      </c>
      <c r="S16" s="1247"/>
      <c r="T16" s="1205"/>
      <c r="U16" s="1237"/>
      <c r="V16" s="1244"/>
      <c r="W16" s="1245"/>
      <c r="X16" s="1205"/>
      <c r="Y16" s="1237"/>
      <c r="Z16" s="1205"/>
      <c r="AA16" s="867"/>
      <c r="AB16" s="1260"/>
    </row>
    <row r="17" spans="1:28" ht="17.25" customHeight="1">
      <c r="A17" s="1257"/>
      <c r="B17" s="565"/>
      <c r="C17" s="1230"/>
      <c r="D17" s="1230"/>
      <c r="E17" s="1232" t="s">
        <v>1926</v>
      </c>
      <c r="F17" s="1234"/>
      <c r="G17" s="1235"/>
      <c r="H17" s="564" t="s">
        <v>1908</v>
      </c>
      <c r="I17" s="1203"/>
      <c r="J17" s="1236"/>
      <c r="K17" s="1203"/>
      <c r="L17" s="1236"/>
      <c r="M17" s="1203"/>
      <c r="N17" s="1204"/>
      <c r="O17" s="1204"/>
      <c r="P17" s="1204"/>
      <c r="Q17" s="1236"/>
      <c r="R17" s="1240" t="s">
        <v>1907</v>
      </c>
      <c r="S17" s="1241"/>
      <c r="T17" s="1203"/>
      <c r="U17" s="1236"/>
      <c r="V17" s="1242" t="s">
        <v>1906</v>
      </c>
      <c r="W17" s="1243"/>
      <c r="X17" s="1203"/>
      <c r="Y17" s="1236"/>
      <c r="Z17" s="1203"/>
      <c r="AA17" s="1204"/>
      <c r="AB17" s="1260"/>
    </row>
    <row r="18" spans="1:28" ht="17.25" customHeight="1">
      <c r="A18" s="1257"/>
      <c r="B18" s="566"/>
      <c r="C18" s="1231"/>
      <c r="D18" s="1231"/>
      <c r="E18" s="1233"/>
      <c r="F18" s="1238"/>
      <c r="G18" s="1239"/>
      <c r="H18" s="562" t="s">
        <v>1909</v>
      </c>
      <c r="I18" s="1205"/>
      <c r="J18" s="1237"/>
      <c r="K18" s="1205"/>
      <c r="L18" s="1237"/>
      <c r="M18" s="1205"/>
      <c r="N18" s="867"/>
      <c r="O18" s="867"/>
      <c r="P18" s="867"/>
      <c r="Q18" s="1237"/>
      <c r="R18" s="1246" t="s">
        <v>1904</v>
      </c>
      <c r="S18" s="1247"/>
      <c r="T18" s="1205"/>
      <c r="U18" s="1237"/>
      <c r="V18" s="1244"/>
      <c r="W18" s="1245"/>
      <c r="X18" s="1205"/>
      <c r="Y18" s="1237"/>
      <c r="Z18" s="1205"/>
      <c r="AA18" s="867"/>
      <c r="AB18" s="1260"/>
    </row>
    <row r="19" spans="1:28" ht="17.25" customHeight="1">
      <c r="A19" s="1257"/>
      <c r="B19" s="565"/>
      <c r="C19" s="1230"/>
      <c r="D19" s="1230"/>
      <c r="E19" s="1232" t="s">
        <v>1927</v>
      </c>
      <c r="F19" s="1234"/>
      <c r="G19" s="1235"/>
      <c r="H19" s="564" t="s">
        <v>1908</v>
      </c>
      <c r="I19" s="1203"/>
      <c r="J19" s="1236"/>
      <c r="K19" s="1203"/>
      <c r="L19" s="1236"/>
      <c r="M19" s="1203"/>
      <c r="N19" s="1204"/>
      <c r="O19" s="1204"/>
      <c r="P19" s="1204"/>
      <c r="Q19" s="1236"/>
      <c r="R19" s="1240" t="s">
        <v>1907</v>
      </c>
      <c r="S19" s="1241"/>
      <c r="T19" s="1203"/>
      <c r="U19" s="1236"/>
      <c r="V19" s="1242" t="s">
        <v>1906</v>
      </c>
      <c r="W19" s="1243"/>
      <c r="X19" s="1203"/>
      <c r="Y19" s="1236"/>
      <c r="Z19" s="1203"/>
      <c r="AA19" s="1204"/>
      <c r="AB19" s="1260"/>
    </row>
    <row r="20" spans="1:28" ht="17.25" customHeight="1">
      <c r="A20" s="1257"/>
      <c r="B20" s="566"/>
      <c r="C20" s="1231"/>
      <c r="D20" s="1231"/>
      <c r="E20" s="1233"/>
      <c r="F20" s="1238"/>
      <c r="G20" s="1239"/>
      <c r="H20" s="562" t="s">
        <v>1909</v>
      </c>
      <c r="I20" s="1205"/>
      <c r="J20" s="1237"/>
      <c r="K20" s="1205"/>
      <c r="L20" s="1237"/>
      <c r="M20" s="1205"/>
      <c r="N20" s="867"/>
      <c r="O20" s="867"/>
      <c r="P20" s="867"/>
      <c r="Q20" s="1237"/>
      <c r="R20" s="1246" t="s">
        <v>1904</v>
      </c>
      <c r="S20" s="1247"/>
      <c r="T20" s="1205"/>
      <c r="U20" s="1237"/>
      <c r="V20" s="1244"/>
      <c r="W20" s="1245"/>
      <c r="X20" s="1205"/>
      <c r="Y20" s="1237"/>
      <c r="Z20" s="1205"/>
      <c r="AA20" s="867"/>
      <c r="AB20" s="1260"/>
    </row>
    <row r="21" spans="1:28" ht="17.25" customHeight="1">
      <c r="A21" s="1257"/>
      <c r="B21" s="565"/>
      <c r="C21" s="1230"/>
      <c r="D21" s="1230"/>
      <c r="E21" s="1232" t="s">
        <v>1926</v>
      </c>
      <c r="F21" s="1234"/>
      <c r="G21" s="1235"/>
      <c r="H21" s="564" t="s">
        <v>1908</v>
      </c>
      <c r="I21" s="1203"/>
      <c r="J21" s="1236"/>
      <c r="K21" s="1203"/>
      <c r="L21" s="1236"/>
      <c r="M21" s="1203"/>
      <c r="N21" s="1204"/>
      <c r="O21" s="1204"/>
      <c r="P21" s="1204"/>
      <c r="Q21" s="1236"/>
      <c r="R21" s="1240" t="s">
        <v>1907</v>
      </c>
      <c r="S21" s="1241"/>
      <c r="T21" s="1203"/>
      <c r="U21" s="1236"/>
      <c r="V21" s="1242" t="s">
        <v>1906</v>
      </c>
      <c r="W21" s="1243"/>
      <c r="X21" s="1203"/>
      <c r="Y21" s="1236"/>
      <c r="Z21" s="1203"/>
      <c r="AA21" s="1204"/>
      <c r="AB21" s="1260"/>
    </row>
    <row r="22" spans="1:28" ht="17.25" customHeight="1">
      <c r="A22" s="1257"/>
      <c r="B22" s="566"/>
      <c r="C22" s="1231"/>
      <c r="D22" s="1231"/>
      <c r="E22" s="1233"/>
      <c r="F22" s="1238"/>
      <c r="G22" s="1239"/>
      <c r="H22" s="562" t="s">
        <v>1909</v>
      </c>
      <c r="I22" s="1205"/>
      <c r="J22" s="1237"/>
      <c r="K22" s="1205"/>
      <c r="L22" s="1237"/>
      <c r="M22" s="1205"/>
      <c r="N22" s="867"/>
      <c r="O22" s="867"/>
      <c r="P22" s="867"/>
      <c r="Q22" s="1237"/>
      <c r="R22" s="1246" t="s">
        <v>1904</v>
      </c>
      <c r="S22" s="1247"/>
      <c r="T22" s="1205"/>
      <c r="U22" s="1237"/>
      <c r="V22" s="1244"/>
      <c r="W22" s="1245"/>
      <c r="X22" s="1205"/>
      <c r="Y22" s="1237"/>
      <c r="Z22" s="1205"/>
      <c r="AA22" s="867"/>
      <c r="AB22" s="1260"/>
    </row>
    <row r="23" spans="1:28" ht="17.25" customHeight="1">
      <c r="A23" s="1257"/>
      <c r="B23" s="565"/>
      <c r="C23" s="1230"/>
      <c r="D23" s="1230"/>
      <c r="E23" s="1232" t="s">
        <v>1926</v>
      </c>
      <c r="F23" s="1234"/>
      <c r="G23" s="1235"/>
      <c r="H23" s="564" t="s">
        <v>1908</v>
      </c>
      <c r="I23" s="1203"/>
      <c r="J23" s="1236"/>
      <c r="K23" s="1203"/>
      <c r="L23" s="1236"/>
      <c r="M23" s="1203"/>
      <c r="N23" s="1204"/>
      <c r="O23" s="1204"/>
      <c r="P23" s="1204"/>
      <c r="Q23" s="1236"/>
      <c r="R23" s="1240" t="s">
        <v>1907</v>
      </c>
      <c r="S23" s="1241"/>
      <c r="T23" s="1203"/>
      <c r="U23" s="1236"/>
      <c r="V23" s="1242" t="s">
        <v>1906</v>
      </c>
      <c r="W23" s="1243"/>
      <c r="X23" s="1203"/>
      <c r="Y23" s="1236"/>
      <c r="Z23" s="1203"/>
      <c r="AA23" s="1204"/>
      <c r="AB23" s="1260"/>
    </row>
    <row r="24" spans="1:28" ht="17.25" customHeight="1">
      <c r="A24" s="1257"/>
      <c r="B24" s="563"/>
      <c r="C24" s="1231"/>
      <c r="D24" s="1231"/>
      <c r="E24" s="1233"/>
      <c r="F24" s="1238"/>
      <c r="G24" s="1239"/>
      <c r="H24" s="562" t="s">
        <v>1905</v>
      </c>
      <c r="I24" s="1205"/>
      <c r="J24" s="1237"/>
      <c r="K24" s="1205"/>
      <c r="L24" s="1237"/>
      <c r="M24" s="1205"/>
      <c r="N24" s="867"/>
      <c r="O24" s="867"/>
      <c r="P24" s="867"/>
      <c r="Q24" s="1237"/>
      <c r="R24" s="1206" t="s">
        <v>1904</v>
      </c>
      <c r="S24" s="1207"/>
      <c r="T24" s="1205"/>
      <c r="U24" s="1237"/>
      <c r="V24" s="1244"/>
      <c r="W24" s="1245"/>
      <c r="X24" s="1205"/>
      <c r="Y24" s="1237"/>
      <c r="Z24" s="1205"/>
      <c r="AA24" s="867"/>
      <c r="AB24" s="1260"/>
    </row>
    <row r="25" spans="1:28" ht="15" customHeight="1">
      <c r="A25" s="1257"/>
      <c r="B25" s="1208" t="s">
        <v>1903</v>
      </c>
      <c r="C25" s="1210"/>
      <c r="D25" s="1210"/>
      <c r="E25" s="1210"/>
      <c r="F25" s="1210"/>
      <c r="G25" s="1210"/>
      <c r="H25" s="1210"/>
      <c r="I25" s="1210"/>
      <c r="J25" s="1210"/>
      <c r="K25" s="1210"/>
      <c r="L25" s="1210"/>
      <c r="M25" s="1210"/>
      <c r="N25" s="1210"/>
      <c r="O25" s="1210"/>
      <c r="P25" s="1210"/>
      <c r="Q25" s="1210"/>
      <c r="R25" s="882" t="s">
        <v>1902</v>
      </c>
      <c r="S25" s="883"/>
      <c r="T25" s="561"/>
      <c r="U25" s="560"/>
      <c r="W25" s="558" t="s">
        <v>2</v>
      </c>
      <c r="X25" s="559"/>
      <c r="Y25" s="559"/>
      <c r="Z25" s="559"/>
      <c r="AA25" s="558" t="s">
        <v>2</v>
      </c>
      <c r="AB25" s="1260"/>
    </row>
    <row r="26" spans="1:28" ht="15" customHeight="1">
      <c r="A26" s="1257"/>
      <c r="B26" s="1209"/>
      <c r="C26" s="1213" t="s">
        <v>1901</v>
      </c>
      <c r="D26" s="1213"/>
      <c r="E26" s="1213"/>
      <c r="F26" s="1213"/>
      <c r="G26" s="1213"/>
      <c r="H26" s="1213"/>
      <c r="I26" s="1213"/>
      <c r="J26" s="1213"/>
      <c r="K26" s="1213"/>
      <c r="L26" s="1213"/>
      <c r="M26" s="1213"/>
      <c r="N26" s="1213"/>
      <c r="O26" s="1213"/>
      <c r="P26" s="1213"/>
      <c r="Q26" s="1214"/>
      <c r="R26" s="1211"/>
      <c r="S26" s="1212"/>
      <c r="T26" s="541"/>
      <c r="U26" s="556"/>
      <c r="V26" s="557"/>
      <c r="W26" s="555"/>
      <c r="X26" s="556"/>
      <c r="Y26" s="556"/>
      <c r="Z26" s="556"/>
      <c r="AA26" s="555"/>
      <c r="AB26" s="1260"/>
    </row>
    <row r="27" spans="1:28" ht="15" customHeight="1">
      <c r="A27" s="1257"/>
      <c r="B27" s="1209"/>
      <c r="C27" s="1213" t="s">
        <v>1900</v>
      </c>
      <c r="D27" s="1213"/>
      <c r="E27" s="1213"/>
      <c r="F27" s="1213"/>
      <c r="G27" s="1213"/>
      <c r="H27" s="1213"/>
      <c r="I27" s="1213"/>
      <c r="J27" s="1213"/>
      <c r="K27" s="1213"/>
      <c r="L27" s="1213"/>
      <c r="M27" s="1213"/>
      <c r="N27" s="1213"/>
      <c r="O27" s="1213"/>
      <c r="P27" s="1213"/>
      <c r="Q27" s="1214"/>
      <c r="R27" s="1211"/>
      <c r="S27" s="1212"/>
      <c r="T27" s="540"/>
      <c r="U27" s="554"/>
      <c r="V27" s="554"/>
      <c r="W27" s="554"/>
      <c r="X27" s="554"/>
      <c r="Y27" s="554"/>
      <c r="Z27" s="554"/>
      <c r="AA27" s="553" t="s">
        <v>2</v>
      </c>
      <c r="AB27" s="1260"/>
    </row>
    <row r="28" spans="1:28" ht="15" customHeight="1">
      <c r="A28" s="1257"/>
      <c r="B28" s="1209"/>
      <c r="C28" s="1213" t="s">
        <v>1899</v>
      </c>
      <c r="D28" s="1213"/>
      <c r="E28" s="1213"/>
      <c r="F28" s="1213"/>
      <c r="G28" s="1213"/>
      <c r="H28" s="1213"/>
      <c r="I28" s="1213"/>
      <c r="J28" s="1213"/>
      <c r="K28" s="1213"/>
      <c r="L28" s="1213"/>
      <c r="M28" s="1213"/>
      <c r="N28" s="1213"/>
      <c r="O28" s="1213"/>
      <c r="P28" s="1213"/>
      <c r="Q28" s="1213"/>
      <c r="R28" s="884"/>
      <c r="S28" s="886"/>
      <c r="T28" s="542"/>
      <c r="U28" s="552"/>
      <c r="V28" s="551"/>
      <c r="W28" s="551"/>
      <c r="X28" s="551"/>
      <c r="Y28" s="551"/>
      <c r="Z28" s="551"/>
      <c r="AA28" s="550"/>
      <c r="AB28" s="1260"/>
    </row>
    <row r="29" spans="1:28" ht="15" customHeight="1">
      <c r="A29" s="1257"/>
      <c r="B29" s="1209"/>
      <c r="C29" s="1213" t="s">
        <v>1898</v>
      </c>
      <c r="D29" s="1213"/>
      <c r="E29" s="1213"/>
      <c r="F29" s="1213"/>
      <c r="G29" s="1213"/>
      <c r="H29" s="1213"/>
      <c r="I29" s="1213"/>
      <c r="J29" s="1213"/>
      <c r="K29" s="1213"/>
      <c r="L29" s="1213"/>
      <c r="M29" s="1213"/>
      <c r="N29" s="1213"/>
      <c r="O29" s="1213"/>
      <c r="P29" s="1213"/>
      <c r="Q29" s="1213"/>
      <c r="R29" s="544"/>
      <c r="S29" s="544"/>
      <c r="T29" s="544"/>
      <c r="U29" s="544"/>
      <c r="V29" s="544"/>
      <c r="W29" s="544"/>
      <c r="X29" s="544"/>
      <c r="Y29" s="544"/>
      <c r="Z29" s="544"/>
      <c r="AA29" s="544"/>
      <c r="AB29" s="1254"/>
    </row>
    <row r="30" spans="1:28" ht="15" customHeight="1">
      <c r="A30" s="1257"/>
      <c r="B30" s="1209"/>
      <c r="C30" s="1213" t="s">
        <v>1897</v>
      </c>
      <c r="D30" s="1213"/>
      <c r="E30" s="1213"/>
      <c r="F30" s="1213"/>
      <c r="G30" s="1213"/>
      <c r="H30" s="1213"/>
      <c r="I30" s="1213"/>
      <c r="J30" s="1213"/>
      <c r="K30" s="1213"/>
      <c r="L30" s="1213"/>
      <c r="M30" s="1213"/>
      <c r="N30" s="1213"/>
      <c r="O30" s="1213"/>
      <c r="P30" s="1213"/>
      <c r="Q30" s="1213"/>
      <c r="R30" s="894" t="s">
        <v>124</v>
      </c>
      <c r="S30" s="895"/>
      <c r="T30" s="895"/>
      <c r="U30" s="895"/>
      <c r="V30" s="895"/>
      <c r="W30" s="895"/>
      <c r="X30" s="895"/>
      <c r="Y30" s="895"/>
      <c r="Z30" s="895"/>
      <c r="AA30" s="896"/>
      <c r="AB30" s="1254"/>
    </row>
    <row r="31" spans="1:28" ht="15" customHeight="1">
      <c r="A31" s="1257"/>
      <c r="B31" s="1209"/>
      <c r="C31" s="1213" t="s">
        <v>1896</v>
      </c>
      <c r="D31" s="1213"/>
      <c r="E31" s="1213"/>
      <c r="F31" s="1213"/>
      <c r="G31" s="1213"/>
      <c r="H31" s="1213"/>
      <c r="I31" s="1213"/>
      <c r="J31" s="1213"/>
      <c r="K31" s="1213"/>
      <c r="L31" s="1213"/>
      <c r="M31" s="1213"/>
      <c r="N31" s="1213"/>
      <c r="O31" s="1213"/>
      <c r="P31" s="1213"/>
      <c r="Q31" s="1213"/>
      <c r="R31" s="1215" t="str">
        <f>旅費支払通知!V7&amp;"："&amp;旅費支払通知!A7</f>
        <v>：</v>
      </c>
      <c r="S31" s="1216"/>
      <c r="T31" s="1216"/>
      <c r="U31" s="1216"/>
      <c r="V31" s="1216"/>
      <c r="W31" s="1216"/>
      <c r="X31" s="1216"/>
      <c r="Y31" s="1216"/>
      <c r="Z31" s="1216"/>
      <c r="AA31" s="1217"/>
      <c r="AB31" s="1254"/>
    </row>
    <row r="32" spans="1:28" ht="15" customHeight="1">
      <c r="A32" s="1257"/>
      <c r="B32" s="1209"/>
      <c r="C32" s="1213" t="s">
        <v>1895</v>
      </c>
      <c r="D32" s="1213"/>
      <c r="E32" s="1213"/>
      <c r="F32" s="1213"/>
      <c r="G32" s="1213"/>
      <c r="H32" s="1213"/>
      <c r="I32" s="1213"/>
      <c r="J32" s="1213"/>
      <c r="K32" s="1213"/>
      <c r="L32" s="1213"/>
      <c r="M32" s="1213"/>
      <c r="N32" s="1213"/>
      <c r="O32" s="1213"/>
      <c r="P32" s="1213"/>
      <c r="Q32" s="1213"/>
      <c r="R32" s="1218"/>
      <c r="S32" s="1219"/>
      <c r="T32" s="1219"/>
      <c r="U32" s="1219"/>
      <c r="V32" s="1219"/>
      <c r="W32" s="1219"/>
      <c r="X32" s="1219"/>
      <c r="Y32" s="1219"/>
      <c r="Z32" s="1219"/>
      <c r="AA32" s="1220"/>
      <c r="AB32" s="1254"/>
    </row>
    <row r="33" spans="1:28" ht="15" customHeight="1">
      <c r="A33" s="1257"/>
      <c r="B33" s="1209"/>
      <c r="C33" s="1213" t="s">
        <v>1894</v>
      </c>
      <c r="D33" s="1213"/>
      <c r="E33" s="1213"/>
      <c r="F33" s="1213"/>
      <c r="G33" s="1213"/>
      <c r="H33" s="1213"/>
      <c r="I33" s="1213"/>
      <c r="J33" s="1213"/>
      <c r="K33" s="1213"/>
      <c r="L33" s="1213"/>
      <c r="M33" s="1213"/>
      <c r="N33" s="1213"/>
      <c r="O33" s="1213"/>
      <c r="P33" s="1213"/>
      <c r="Q33" s="1213"/>
      <c r="R33" s="1221" t="s">
        <v>1893</v>
      </c>
      <c r="S33" s="1222"/>
      <c r="T33" s="1222"/>
      <c r="U33" s="1222"/>
      <c r="V33" s="1222"/>
      <c r="W33" s="1222"/>
      <c r="X33" s="1222"/>
      <c r="Y33" s="1225" t="str">
        <f>旅費支払通知!E38</f>
        <v>なし</v>
      </c>
      <c r="Z33" s="1226"/>
      <c r="AA33" s="1227"/>
      <c r="AB33" s="1254"/>
    </row>
    <row r="34" spans="1:28" ht="15" customHeight="1">
      <c r="B34" s="1209"/>
      <c r="C34" s="1213" t="s">
        <v>1892</v>
      </c>
      <c r="D34" s="1213"/>
      <c r="E34" s="1213"/>
      <c r="F34" s="1213"/>
      <c r="G34" s="1213"/>
      <c r="H34" s="1213"/>
      <c r="I34" s="1213"/>
      <c r="J34" s="1213"/>
      <c r="K34" s="1213"/>
      <c r="L34" s="1213"/>
      <c r="M34" s="1213"/>
      <c r="N34" s="1213"/>
      <c r="O34" s="1213"/>
      <c r="P34" s="1213"/>
      <c r="Q34" s="1213"/>
      <c r="R34" s="1223"/>
      <c r="S34" s="1224"/>
      <c r="T34" s="1224"/>
      <c r="U34" s="1224"/>
      <c r="V34" s="1224"/>
      <c r="W34" s="1224"/>
      <c r="X34" s="1224"/>
      <c r="Y34" s="1228"/>
      <c r="Z34" s="1228"/>
      <c r="AA34" s="1229"/>
    </row>
    <row r="35" spans="1:28" ht="4.5" customHeight="1">
      <c r="B35" s="549"/>
      <c r="C35" s="548"/>
      <c r="D35" s="548"/>
      <c r="E35" s="548"/>
      <c r="F35" s="548"/>
      <c r="G35" s="548"/>
      <c r="H35" s="548"/>
      <c r="I35" s="548"/>
      <c r="J35" s="548"/>
      <c r="K35" s="548"/>
      <c r="L35" s="548"/>
      <c r="M35" s="548"/>
      <c r="N35" s="548"/>
      <c r="O35" s="548"/>
      <c r="P35" s="548"/>
      <c r="Q35" s="548"/>
      <c r="R35" s="547"/>
      <c r="S35" s="547"/>
      <c r="T35" s="547"/>
      <c r="U35" s="547"/>
      <c r="V35" s="547"/>
      <c r="W35" s="547"/>
      <c r="X35" s="547"/>
      <c r="Y35" s="546"/>
      <c r="Z35" s="546"/>
      <c r="AA35" s="546"/>
    </row>
    <row r="36" spans="1:28" ht="15" customHeight="1">
      <c r="A36" s="545"/>
      <c r="B36" s="545" t="s">
        <v>1891</v>
      </c>
      <c r="R36" s="544"/>
      <c r="S36" s="544"/>
      <c r="T36" s="544"/>
      <c r="U36" s="544"/>
      <c r="V36" s="544"/>
      <c r="W36" s="544"/>
      <c r="X36" s="544"/>
      <c r="Y36" s="544"/>
      <c r="Z36" s="544"/>
      <c r="AA36" s="544"/>
    </row>
    <row r="37" spans="1:28" ht="15" customHeight="1">
      <c r="R37" s="544"/>
      <c r="S37" s="544"/>
      <c r="T37" s="544"/>
      <c r="U37" s="544"/>
      <c r="V37" s="544"/>
      <c r="W37" s="544"/>
      <c r="X37" s="544"/>
      <c r="Y37" s="544"/>
      <c r="Z37" s="544"/>
      <c r="AA37" s="544"/>
    </row>
    <row r="38" spans="1:28" ht="15" customHeight="1">
      <c r="R38" s="544"/>
      <c r="S38" s="544"/>
      <c r="T38" s="544"/>
      <c r="U38" s="544"/>
      <c r="V38" s="544"/>
      <c r="W38" s="544"/>
      <c r="X38" s="544"/>
      <c r="Y38" s="544"/>
      <c r="Z38" s="544"/>
      <c r="AA38" s="544"/>
    </row>
    <row r="39" spans="1:28" ht="15" customHeight="1">
      <c r="R39" s="544"/>
      <c r="S39" s="544"/>
      <c r="T39" s="544"/>
      <c r="U39" s="544"/>
      <c r="V39" s="544"/>
      <c r="W39" s="544"/>
      <c r="X39" s="544"/>
      <c r="Y39" s="544"/>
      <c r="Z39" s="544"/>
      <c r="AA39" s="544"/>
    </row>
  </sheetData>
  <mergeCells count="159">
    <mergeCell ref="T3:AA3"/>
    <mergeCell ref="A2:AB2"/>
    <mergeCell ref="A4:A5"/>
    <mergeCell ref="B4:B5"/>
    <mergeCell ref="C4:J5"/>
    <mergeCell ref="K4:K5"/>
    <mergeCell ref="L4:O5"/>
    <mergeCell ref="P4:P5"/>
    <mergeCell ref="Q4:W5"/>
    <mergeCell ref="X4:X5"/>
    <mergeCell ref="Y4:AA5"/>
    <mergeCell ref="AB4:AB5"/>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E9:E10"/>
    <mergeCell ref="F9:G9"/>
    <mergeCell ref="I9:J10"/>
    <mergeCell ref="K9:L10"/>
    <mergeCell ref="V9:W10"/>
    <mergeCell ref="X9:Y10"/>
    <mergeCell ref="Z9:AA10"/>
    <mergeCell ref="F10:G10"/>
    <mergeCell ref="R10:S10"/>
    <mergeCell ref="C11:C12"/>
    <mergeCell ref="D11:D12"/>
    <mergeCell ref="E11:E12"/>
    <mergeCell ref="F11:G11"/>
    <mergeCell ref="I11:J12"/>
    <mergeCell ref="K11:L12"/>
    <mergeCell ref="M11:Q12"/>
    <mergeCell ref="R11:S11"/>
    <mergeCell ref="T11:U12"/>
    <mergeCell ref="C13:C14"/>
    <mergeCell ref="D13:D14"/>
    <mergeCell ref="E13:E14"/>
    <mergeCell ref="F13:G13"/>
    <mergeCell ref="I13:J14"/>
    <mergeCell ref="K13:L14"/>
    <mergeCell ref="M13:Q14"/>
    <mergeCell ref="R13:S13"/>
    <mergeCell ref="T13:U14"/>
    <mergeCell ref="F14:G14"/>
    <mergeCell ref="R14:S14"/>
    <mergeCell ref="V11:W12"/>
    <mergeCell ref="X11:Y12"/>
    <mergeCell ref="Z11:AA12"/>
    <mergeCell ref="F12:G12"/>
    <mergeCell ref="R12:S12"/>
    <mergeCell ref="V13:W14"/>
    <mergeCell ref="X13:Y14"/>
    <mergeCell ref="Z13:AA14"/>
    <mergeCell ref="T15:U16"/>
    <mergeCell ref="V15:W16"/>
    <mergeCell ref="X15:Y16"/>
    <mergeCell ref="Z15:AA16"/>
    <mergeCell ref="R16:S16"/>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F24:G24"/>
    <mergeCell ref="M23:Q24"/>
    <mergeCell ref="R23:S23"/>
    <mergeCell ref="T19:U20"/>
    <mergeCell ref="V19:W20"/>
    <mergeCell ref="X19:Y20"/>
    <mergeCell ref="R19:S19"/>
    <mergeCell ref="T23:U24"/>
    <mergeCell ref="V23:W24"/>
    <mergeCell ref="X23:Y24"/>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V74"/>
  <sheetViews>
    <sheetView workbookViewId="0"/>
  </sheetViews>
  <sheetFormatPr defaultRowHeight="15" customHeight="1"/>
  <cols>
    <col min="1" max="11" width="15.875" style="228" customWidth="1"/>
    <col min="12" max="12" width="23.125" style="228" bestFit="1" customWidth="1"/>
    <col min="13" max="19" width="9" style="228"/>
    <col min="20" max="20" width="7.5" style="228" customWidth="1"/>
    <col min="21" max="21" width="20.5" style="228" customWidth="1"/>
    <col min="22" max="256" width="9" style="228"/>
    <col min="257" max="267" width="15.875" style="228" customWidth="1"/>
    <col min="268" max="268" width="23.125" style="228" bestFit="1" customWidth="1"/>
    <col min="269" max="275" width="9" style="228"/>
    <col min="276" max="276" width="38" style="228" bestFit="1" customWidth="1"/>
    <col min="277" max="512" width="9" style="228"/>
    <col min="513" max="523" width="15.875" style="228" customWidth="1"/>
    <col min="524" max="524" width="23.125" style="228" bestFit="1" customWidth="1"/>
    <col min="525" max="531" width="9" style="228"/>
    <col min="532" max="532" width="38" style="228" bestFit="1" customWidth="1"/>
    <col min="533" max="768" width="9" style="228"/>
    <col min="769" max="779" width="15.875" style="228" customWidth="1"/>
    <col min="780" max="780" width="23.125" style="228" bestFit="1" customWidth="1"/>
    <col min="781" max="787" width="9" style="228"/>
    <col min="788" max="788" width="38" style="228" bestFit="1" customWidth="1"/>
    <col min="789" max="1024" width="9" style="228"/>
    <col min="1025" max="1035" width="15.875" style="228" customWidth="1"/>
    <col min="1036" max="1036" width="23.125" style="228" bestFit="1" customWidth="1"/>
    <col min="1037" max="1043" width="9" style="228"/>
    <col min="1044" max="1044" width="38" style="228" bestFit="1" customWidth="1"/>
    <col min="1045" max="1280" width="9" style="228"/>
    <col min="1281" max="1291" width="15.875" style="228" customWidth="1"/>
    <col min="1292" max="1292" width="23.125" style="228" bestFit="1" customWidth="1"/>
    <col min="1293" max="1299" width="9" style="228"/>
    <col min="1300" max="1300" width="38" style="228" bestFit="1" customWidth="1"/>
    <col min="1301" max="1536" width="9" style="228"/>
    <col min="1537" max="1547" width="15.875" style="228" customWidth="1"/>
    <col min="1548" max="1548" width="23.125" style="228" bestFit="1" customWidth="1"/>
    <col min="1549" max="1555" width="9" style="228"/>
    <col min="1556" max="1556" width="38" style="228" bestFit="1" customWidth="1"/>
    <col min="1557" max="1792" width="9" style="228"/>
    <col min="1793" max="1803" width="15.875" style="228" customWidth="1"/>
    <col min="1804" max="1804" width="23.125" style="228" bestFit="1" customWidth="1"/>
    <col min="1805" max="1811" width="9" style="228"/>
    <col min="1812" max="1812" width="38" style="228" bestFit="1" customWidth="1"/>
    <col min="1813" max="2048" width="9" style="228"/>
    <col min="2049" max="2059" width="15.875" style="228" customWidth="1"/>
    <col min="2060" max="2060" width="23.125" style="228" bestFit="1" customWidth="1"/>
    <col min="2061" max="2067" width="9" style="228"/>
    <col min="2068" max="2068" width="38" style="228" bestFit="1" customWidth="1"/>
    <col min="2069" max="2304" width="9" style="228"/>
    <col min="2305" max="2315" width="15.875" style="228" customWidth="1"/>
    <col min="2316" max="2316" width="23.125" style="228" bestFit="1" customWidth="1"/>
    <col min="2317" max="2323" width="9" style="228"/>
    <col min="2324" max="2324" width="38" style="228" bestFit="1" customWidth="1"/>
    <col min="2325" max="2560" width="9" style="228"/>
    <col min="2561" max="2571" width="15.875" style="228" customWidth="1"/>
    <col min="2572" max="2572" width="23.125" style="228" bestFit="1" customWidth="1"/>
    <col min="2573" max="2579" width="9" style="228"/>
    <col min="2580" max="2580" width="38" style="228" bestFit="1" customWidth="1"/>
    <col min="2581" max="2816" width="9" style="228"/>
    <col min="2817" max="2827" width="15.875" style="228" customWidth="1"/>
    <col min="2828" max="2828" width="23.125" style="228" bestFit="1" customWidth="1"/>
    <col min="2829" max="2835" width="9" style="228"/>
    <col min="2836" max="2836" width="38" style="228" bestFit="1" customWidth="1"/>
    <col min="2837" max="3072" width="9" style="228"/>
    <col min="3073" max="3083" width="15.875" style="228" customWidth="1"/>
    <col min="3084" max="3084" width="23.125" style="228" bestFit="1" customWidth="1"/>
    <col min="3085" max="3091" width="9" style="228"/>
    <col min="3092" max="3092" width="38" style="228" bestFit="1" customWidth="1"/>
    <col min="3093" max="3328" width="9" style="228"/>
    <col min="3329" max="3339" width="15.875" style="228" customWidth="1"/>
    <col min="3340" max="3340" width="23.125" style="228" bestFit="1" customWidth="1"/>
    <col min="3341" max="3347" width="9" style="228"/>
    <col min="3348" max="3348" width="38" style="228" bestFit="1" customWidth="1"/>
    <col min="3349" max="3584" width="9" style="228"/>
    <col min="3585" max="3595" width="15.875" style="228" customWidth="1"/>
    <col min="3596" max="3596" width="23.125" style="228" bestFit="1" customWidth="1"/>
    <col min="3597" max="3603" width="9" style="228"/>
    <col min="3604" max="3604" width="38" style="228" bestFit="1" customWidth="1"/>
    <col min="3605" max="3840" width="9" style="228"/>
    <col min="3841" max="3851" width="15.875" style="228" customWidth="1"/>
    <col min="3852" max="3852" width="23.125" style="228" bestFit="1" customWidth="1"/>
    <col min="3853" max="3859" width="9" style="228"/>
    <col min="3860" max="3860" width="38" style="228" bestFit="1" customWidth="1"/>
    <col min="3861" max="4096" width="9" style="228"/>
    <col min="4097" max="4107" width="15.875" style="228" customWidth="1"/>
    <col min="4108" max="4108" width="23.125" style="228" bestFit="1" customWidth="1"/>
    <col min="4109" max="4115" width="9" style="228"/>
    <col min="4116" max="4116" width="38" style="228" bestFit="1" customWidth="1"/>
    <col min="4117" max="4352" width="9" style="228"/>
    <col min="4353" max="4363" width="15.875" style="228" customWidth="1"/>
    <col min="4364" max="4364" width="23.125" style="228" bestFit="1" customWidth="1"/>
    <col min="4365" max="4371" width="9" style="228"/>
    <col min="4372" max="4372" width="38" style="228" bestFit="1" customWidth="1"/>
    <col min="4373" max="4608" width="9" style="228"/>
    <col min="4609" max="4619" width="15.875" style="228" customWidth="1"/>
    <col min="4620" max="4620" width="23.125" style="228" bestFit="1" customWidth="1"/>
    <col min="4621" max="4627" width="9" style="228"/>
    <col min="4628" max="4628" width="38" style="228" bestFit="1" customWidth="1"/>
    <col min="4629" max="4864" width="9" style="228"/>
    <col min="4865" max="4875" width="15.875" style="228" customWidth="1"/>
    <col min="4876" max="4876" width="23.125" style="228" bestFit="1" customWidth="1"/>
    <col min="4877" max="4883" width="9" style="228"/>
    <col min="4884" max="4884" width="38" style="228" bestFit="1" customWidth="1"/>
    <col min="4885" max="5120" width="9" style="228"/>
    <col min="5121" max="5131" width="15.875" style="228" customWidth="1"/>
    <col min="5132" max="5132" width="23.125" style="228" bestFit="1" customWidth="1"/>
    <col min="5133" max="5139" width="9" style="228"/>
    <col min="5140" max="5140" width="38" style="228" bestFit="1" customWidth="1"/>
    <col min="5141" max="5376" width="9" style="228"/>
    <col min="5377" max="5387" width="15.875" style="228" customWidth="1"/>
    <col min="5388" max="5388" width="23.125" style="228" bestFit="1" customWidth="1"/>
    <col min="5389" max="5395" width="9" style="228"/>
    <col min="5396" max="5396" width="38" style="228" bestFit="1" customWidth="1"/>
    <col min="5397" max="5632" width="9" style="228"/>
    <col min="5633" max="5643" width="15.875" style="228" customWidth="1"/>
    <col min="5644" max="5644" width="23.125" style="228" bestFit="1" customWidth="1"/>
    <col min="5645" max="5651" width="9" style="228"/>
    <col min="5652" max="5652" width="38" style="228" bestFit="1" customWidth="1"/>
    <col min="5653" max="5888" width="9" style="228"/>
    <col min="5889" max="5899" width="15.875" style="228" customWidth="1"/>
    <col min="5900" max="5900" width="23.125" style="228" bestFit="1" customWidth="1"/>
    <col min="5901" max="5907" width="9" style="228"/>
    <col min="5908" max="5908" width="38" style="228" bestFit="1" customWidth="1"/>
    <col min="5909" max="6144" width="9" style="228"/>
    <col min="6145" max="6155" width="15.875" style="228" customWidth="1"/>
    <col min="6156" max="6156" width="23.125" style="228" bestFit="1" customWidth="1"/>
    <col min="6157" max="6163" width="9" style="228"/>
    <col min="6164" max="6164" width="38" style="228" bestFit="1" customWidth="1"/>
    <col min="6165" max="6400" width="9" style="228"/>
    <col min="6401" max="6411" width="15.875" style="228" customWidth="1"/>
    <col min="6412" max="6412" width="23.125" style="228" bestFit="1" customWidth="1"/>
    <col min="6413" max="6419" width="9" style="228"/>
    <col min="6420" max="6420" width="38" style="228" bestFit="1" customWidth="1"/>
    <col min="6421" max="6656" width="9" style="228"/>
    <col min="6657" max="6667" width="15.875" style="228" customWidth="1"/>
    <col min="6668" max="6668" width="23.125" style="228" bestFit="1" customWidth="1"/>
    <col min="6669" max="6675" width="9" style="228"/>
    <col min="6676" max="6676" width="38" style="228" bestFit="1" customWidth="1"/>
    <col min="6677" max="6912" width="9" style="228"/>
    <col min="6913" max="6923" width="15.875" style="228" customWidth="1"/>
    <col min="6924" max="6924" width="23.125" style="228" bestFit="1" customWidth="1"/>
    <col min="6925" max="6931" width="9" style="228"/>
    <col min="6932" max="6932" width="38" style="228" bestFit="1" customWidth="1"/>
    <col min="6933" max="7168" width="9" style="228"/>
    <col min="7169" max="7179" width="15.875" style="228" customWidth="1"/>
    <col min="7180" max="7180" width="23.125" style="228" bestFit="1" customWidth="1"/>
    <col min="7181" max="7187" width="9" style="228"/>
    <col min="7188" max="7188" width="38" style="228" bestFit="1" customWidth="1"/>
    <col min="7189" max="7424" width="9" style="228"/>
    <col min="7425" max="7435" width="15.875" style="228" customWidth="1"/>
    <col min="7436" max="7436" width="23.125" style="228" bestFit="1" customWidth="1"/>
    <col min="7437" max="7443" width="9" style="228"/>
    <col min="7444" max="7444" width="38" style="228" bestFit="1" customWidth="1"/>
    <col min="7445" max="7680" width="9" style="228"/>
    <col min="7681" max="7691" width="15.875" style="228" customWidth="1"/>
    <col min="7692" max="7692" width="23.125" style="228" bestFit="1" customWidth="1"/>
    <col min="7693" max="7699" width="9" style="228"/>
    <col min="7700" max="7700" width="38" style="228" bestFit="1" customWidth="1"/>
    <col min="7701" max="7936" width="9" style="228"/>
    <col min="7937" max="7947" width="15.875" style="228" customWidth="1"/>
    <col min="7948" max="7948" width="23.125" style="228" bestFit="1" customWidth="1"/>
    <col min="7949" max="7955" width="9" style="228"/>
    <col min="7956" max="7956" width="38" style="228" bestFit="1" customWidth="1"/>
    <col min="7957" max="8192" width="9" style="228"/>
    <col min="8193" max="8203" width="15.875" style="228" customWidth="1"/>
    <col min="8204" max="8204" width="23.125" style="228" bestFit="1" customWidth="1"/>
    <col min="8205" max="8211" width="9" style="228"/>
    <col min="8212" max="8212" width="38" style="228" bestFit="1" customWidth="1"/>
    <col min="8213" max="8448" width="9" style="228"/>
    <col min="8449" max="8459" width="15.875" style="228" customWidth="1"/>
    <col min="8460" max="8460" width="23.125" style="228" bestFit="1" customWidth="1"/>
    <col min="8461" max="8467" width="9" style="228"/>
    <col min="8468" max="8468" width="38" style="228" bestFit="1" customWidth="1"/>
    <col min="8469" max="8704" width="9" style="228"/>
    <col min="8705" max="8715" width="15.875" style="228" customWidth="1"/>
    <col min="8716" max="8716" width="23.125" style="228" bestFit="1" customWidth="1"/>
    <col min="8717" max="8723" width="9" style="228"/>
    <col min="8724" max="8724" width="38" style="228" bestFit="1" customWidth="1"/>
    <col min="8725" max="8960" width="9" style="228"/>
    <col min="8961" max="8971" width="15.875" style="228" customWidth="1"/>
    <col min="8972" max="8972" width="23.125" style="228" bestFit="1" customWidth="1"/>
    <col min="8973" max="8979" width="9" style="228"/>
    <col min="8980" max="8980" width="38" style="228" bestFit="1" customWidth="1"/>
    <col min="8981" max="9216" width="9" style="228"/>
    <col min="9217" max="9227" width="15.875" style="228" customWidth="1"/>
    <col min="9228" max="9228" width="23.125" style="228" bestFit="1" customWidth="1"/>
    <col min="9229" max="9235" width="9" style="228"/>
    <col min="9236" max="9236" width="38" style="228" bestFit="1" customWidth="1"/>
    <col min="9237" max="9472" width="9" style="228"/>
    <col min="9473" max="9483" width="15.875" style="228" customWidth="1"/>
    <col min="9484" max="9484" width="23.125" style="228" bestFit="1" customWidth="1"/>
    <col min="9485" max="9491" width="9" style="228"/>
    <col min="9492" max="9492" width="38" style="228" bestFit="1" customWidth="1"/>
    <col min="9493" max="9728" width="9" style="228"/>
    <col min="9729" max="9739" width="15.875" style="228" customWidth="1"/>
    <col min="9740" max="9740" width="23.125" style="228" bestFit="1" customWidth="1"/>
    <col min="9741" max="9747" width="9" style="228"/>
    <col min="9748" max="9748" width="38" style="228" bestFit="1" customWidth="1"/>
    <col min="9749" max="9984" width="9" style="228"/>
    <col min="9985" max="9995" width="15.875" style="228" customWidth="1"/>
    <col min="9996" max="9996" width="23.125" style="228" bestFit="1" customWidth="1"/>
    <col min="9997" max="10003" width="9" style="228"/>
    <col min="10004" max="10004" width="38" style="228" bestFit="1" customWidth="1"/>
    <col min="10005" max="10240" width="9" style="228"/>
    <col min="10241" max="10251" width="15.875" style="228" customWidth="1"/>
    <col min="10252" max="10252" width="23.125" style="228" bestFit="1" customWidth="1"/>
    <col min="10253" max="10259" width="9" style="228"/>
    <col min="10260" max="10260" width="38" style="228" bestFit="1" customWidth="1"/>
    <col min="10261" max="10496" width="9" style="228"/>
    <col min="10497" max="10507" width="15.875" style="228" customWidth="1"/>
    <col min="10508" max="10508" width="23.125" style="228" bestFit="1" customWidth="1"/>
    <col min="10509" max="10515" width="9" style="228"/>
    <col min="10516" max="10516" width="38" style="228" bestFit="1" customWidth="1"/>
    <col min="10517" max="10752" width="9" style="228"/>
    <col min="10753" max="10763" width="15.875" style="228" customWidth="1"/>
    <col min="10764" max="10764" width="23.125" style="228" bestFit="1" customWidth="1"/>
    <col min="10765" max="10771" width="9" style="228"/>
    <col min="10772" max="10772" width="38" style="228" bestFit="1" customWidth="1"/>
    <col min="10773" max="11008" width="9" style="228"/>
    <col min="11009" max="11019" width="15.875" style="228" customWidth="1"/>
    <col min="11020" max="11020" width="23.125" style="228" bestFit="1" customWidth="1"/>
    <col min="11021" max="11027" width="9" style="228"/>
    <col min="11028" max="11028" width="38" style="228" bestFit="1" customWidth="1"/>
    <col min="11029" max="11264" width="9" style="228"/>
    <col min="11265" max="11275" width="15.875" style="228" customWidth="1"/>
    <col min="11276" max="11276" width="23.125" style="228" bestFit="1" customWidth="1"/>
    <col min="11277" max="11283" width="9" style="228"/>
    <col min="11284" max="11284" width="38" style="228" bestFit="1" customWidth="1"/>
    <col min="11285" max="11520" width="9" style="228"/>
    <col min="11521" max="11531" width="15.875" style="228" customWidth="1"/>
    <col min="11532" max="11532" width="23.125" style="228" bestFit="1" customWidth="1"/>
    <col min="11533" max="11539" width="9" style="228"/>
    <col min="11540" max="11540" width="38" style="228" bestFit="1" customWidth="1"/>
    <col min="11541" max="11776" width="9" style="228"/>
    <col min="11777" max="11787" width="15.875" style="228" customWidth="1"/>
    <col min="11788" max="11788" width="23.125" style="228" bestFit="1" customWidth="1"/>
    <col min="11789" max="11795" width="9" style="228"/>
    <col min="11796" max="11796" width="38" style="228" bestFit="1" customWidth="1"/>
    <col min="11797" max="12032" width="9" style="228"/>
    <col min="12033" max="12043" width="15.875" style="228" customWidth="1"/>
    <col min="12044" max="12044" width="23.125" style="228" bestFit="1" customWidth="1"/>
    <col min="12045" max="12051" width="9" style="228"/>
    <col min="12052" max="12052" width="38" style="228" bestFit="1" customWidth="1"/>
    <col min="12053" max="12288" width="9" style="228"/>
    <col min="12289" max="12299" width="15.875" style="228" customWidth="1"/>
    <col min="12300" max="12300" width="23.125" style="228" bestFit="1" customWidth="1"/>
    <col min="12301" max="12307" width="9" style="228"/>
    <col min="12308" max="12308" width="38" style="228" bestFit="1" customWidth="1"/>
    <col min="12309" max="12544" width="9" style="228"/>
    <col min="12545" max="12555" width="15.875" style="228" customWidth="1"/>
    <col min="12556" max="12556" width="23.125" style="228" bestFit="1" customWidth="1"/>
    <col min="12557" max="12563" width="9" style="228"/>
    <col min="12564" max="12564" width="38" style="228" bestFit="1" customWidth="1"/>
    <col min="12565" max="12800" width="9" style="228"/>
    <col min="12801" max="12811" width="15.875" style="228" customWidth="1"/>
    <col min="12812" max="12812" width="23.125" style="228" bestFit="1" customWidth="1"/>
    <col min="12813" max="12819" width="9" style="228"/>
    <col min="12820" max="12820" width="38" style="228" bestFit="1" customWidth="1"/>
    <col min="12821" max="13056" width="9" style="228"/>
    <col min="13057" max="13067" width="15.875" style="228" customWidth="1"/>
    <col min="13068" max="13068" width="23.125" style="228" bestFit="1" customWidth="1"/>
    <col min="13069" max="13075" width="9" style="228"/>
    <col min="13076" max="13076" width="38" style="228" bestFit="1" customWidth="1"/>
    <col min="13077" max="13312" width="9" style="228"/>
    <col min="13313" max="13323" width="15.875" style="228" customWidth="1"/>
    <col min="13324" max="13324" width="23.125" style="228" bestFit="1" customWidth="1"/>
    <col min="13325" max="13331" width="9" style="228"/>
    <col min="13332" max="13332" width="38" style="228" bestFit="1" customWidth="1"/>
    <col min="13333" max="13568" width="9" style="228"/>
    <col min="13569" max="13579" width="15.875" style="228" customWidth="1"/>
    <col min="13580" max="13580" width="23.125" style="228" bestFit="1" customWidth="1"/>
    <col min="13581" max="13587" width="9" style="228"/>
    <col min="13588" max="13588" width="38" style="228" bestFit="1" customWidth="1"/>
    <col min="13589" max="13824" width="9" style="228"/>
    <col min="13825" max="13835" width="15.875" style="228" customWidth="1"/>
    <col min="13836" max="13836" width="23.125" style="228" bestFit="1" customWidth="1"/>
    <col min="13837" max="13843" width="9" style="228"/>
    <col min="13844" max="13844" width="38" style="228" bestFit="1" customWidth="1"/>
    <col min="13845" max="14080" width="9" style="228"/>
    <col min="14081" max="14091" width="15.875" style="228" customWidth="1"/>
    <col min="14092" max="14092" width="23.125" style="228" bestFit="1" customWidth="1"/>
    <col min="14093" max="14099" width="9" style="228"/>
    <col min="14100" max="14100" width="38" style="228" bestFit="1" customWidth="1"/>
    <col min="14101" max="14336" width="9" style="228"/>
    <col min="14337" max="14347" width="15.875" style="228" customWidth="1"/>
    <col min="14348" max="14348" width="23.125" style="228" bestFit="1" customWidth="1"/>
    <col min="14349" max="14355" width="9" style="228"/>
    <col min="14356" max="14356" width="38" style="228" bestFit="1" customWidth="1"/>
    <col min="14357" max="14592" width="9" style="228"/>
    <col min="14593" max="14603" width="15.875" style="228" customWidth="1"/>
    <col min="14604" max="14604" width="23.125" style="228" bestFit="1" customWidth="1"/>
    <col min="14605" max="14611" width="9" style="228"/>
    <col min="14612" max="14612" width="38" style="228" bestFit="1" customWidth="1"/>
    <col min="14613" max="14848" width="9" style="228"/>
    <col min="14849" max="14859" width="15.875" style="228" customWidth="1"/>
    <col min="14860" max="14860" width="23.125" style="228" bestFit="1" customWidth="1"/>
    <col min="14861" max="14867" width="9" style="228"/>
    <col min="14868" max="14868" width="38" style="228" bestFit="1" customWidth="1"/>
    <col min="14869" max="15104" width="9" style="228"/>
    <col min="15105" max="15115" width="15.875" style="228" customWidth="1"/>
    <col min="15116" max="15116" width="23.125" style="228" bestFit="1" customWidth="1"/>
    <col min="15117" max="15123" width="9" style="228"/>
    <col min="15124" max="15124" width="38" style="228" bestFit="1" customWidth="1"/>
    <col min="15125" max="15360" width="9" style="228"/>
    <col min="15361" max="15371" width="15.875" style="228" customWidth="1"/>
    <col min="15372" max="15372" width="23.125" style="228" bestFit="1" customWidth="1"/>
    <col min="15373" max="15379" width="9" style="228"/>
    <col min="15380" max="15380" width="38" style="228" bestFit="1" customWidth="1"/>
    <col min="15381" max="15616" width="9" style="228"/>
    <col min="15617" max="15627" width="15.875" style="228" customWidth="1"/>
    <col min="15628" max="15628" width="23.125" style="228" bestFit="1" customWidth="1"/>
    <col min="15629" max="15635" width="9" style="228"/>
    <col min="15636" max="15636" width="38" style="228" bestFit="1" customWidth="1"/>
    <col min="15637" max="15872" width="9" style="228"/>
    <col min="15873" max="15883" width="15.875" style="228" customWidth="1"/>
    <col min="15884" max="15884" width="23.125" style="228" bestFit="1" customWidth="1"/>
    <col min="15885" max="15891" width="9" style="228"/>
    <col min="15892" max="15892" width="38" style="228" bestFit="1" customWidth="1"/>
    <col min="15893" max="16128" width="9" style="228"/>
    <col min="16129" max="16139" width="15.875" style="228" customWidth="1"/>
    <col min="16140" max="16140" width="23.125" style="228" bestFit="1" customWidth="1"/>
    <col min="16141" max="16147" width="9" style="228"/>
    <col min="16148" max="16148" width="38" style="228" bestFit="1" customWidth="1"/>
    <col min="16149" max="16384" width="9" style="228"/>
  </cols>
  <sheetData>
    <row r="1" spans="1:22" ht="15" customHeight="1">
      <c r="A1" s="459" t="s">
        <v>301</v>
      </c>
      <c r="B1" s="460" t="s">
        <v>1674</v>
      </c>
      <c r="C1" s="460" t="s">
        <v>1675</v>
      </c>
      <c r="D1" s="461" t="s">
        <v>1676</v>
      </c>
      <c r="E1" s="460" t="s">
        <v>1677</v>
      </c>
      <c r="F1" s="462" t="s">
        <v>1678</v>
      </c>
      <c r="G1" s="463"/>
      <c r="H1" s="464"/>
      <c r="I1" s="465" t="s">
        <v>1679</v>
      </c>
      <c r="J1" s="466" t="s">
        <v>1680</v>
      </c>
      <c r="K1" s="467" t="s">
        <v>1681</v>
      </c>
      <c r="L1" s="468"/>
      <c r="N1" s="469" t="s">
        <v>1682</v>
      </c>
      <c r="O1" s="469" t="s">
        <v>1683</v>
      </c>
      <c r="P1" s="469" t="s">
        <v>1684</v>
      </c>
      <c r="Q1" s="469" t="s">
        <v>1685</v>
      </c>
      <c r="R1" s="469" t="s">
        <v>1686</v>
      </c>
      <c r="S1" s="522"/>
      <c r="T1" s="522" t="s">
        <v>1680</v>
      </c>
      <c r="U1" s="465" t="s">
        <v>1814</v>
      </c>
      <c r="V1" s="523" t="s">
        <v>1679</v>
      </c>
    </row>
    <row r="2" spans="1:22" ht="15" customHeight="1">
      <c r="A2" s="471" t="s">
        <v>355</v>
      </c>
      <c r="B2" s="225" t="s">
        <v>1867</v>
      </c>
      <c r="C2" s="231" t="s">
        <v>1844</v>
      </c>
      <c r="D2" s="231" t="s">
        <v>1687</v>
      </c>
      <c r="E2" s="225" t="s">
        <v>1879</v>
      </c>
      <c r="F2" s="472" t="s">
        <v>506</v>
      </c>
      <c r="G2" s="473"/>
      <c r="H2" s="453"/>
      <c r="I2" s="474"/>
      <c r="J2" s="447"/>
      <c r="K2" s="475"/>
      <c r="L2" s="227"/>
      <c r="N2" s="454"/>
      <c r="O2" s="476" t="s">
        <v>1688</v>
      </c>
      <c r="P2" s="454"/>
      <c r="Q2" s="454"/>
      <c r="R2" s="454"/>
      <c r="S2" s="470"/>
      <c r="T2" s="470"/>
      <c r="U2" s="524" t="s">
        <v>221</v>
      </c>
      <c r="V2" s="456" t="s">
        <v>1689</v>
      </c>
    </row>
    <row r="3" spans="1:22" ht="15" customHeight="1">
      <c r="A3" s="471" t="s">
        <v>1835</v>
      </c>
      <c r="B3" s="225" t="s">
        <v>1868</v>
      </c>
      <c r="C3" s="231" t="s">
        <v>1080</v>
      </c>
      <c r="D3" s="231" t="s">
        <v>1690</v>
      </c>
      <c r="E3" s="225" t="s">
        <v>1880</v>
      </c>
      <c r="F3" s="472" t="s">
        <v>504</v>
      </c>
      <c r="G3" s="473"/>
      <c r="H3" s="453"/>
      <c r="I3" s="474"/>
      <c r="J3" s="447"/>
      <c r="K3" s="475"/>
      <c r="L3" s="227"/>
      <c r="O3" s="476" t="s">
        <v>1691</v>
      </c>
      <c r="U3" s="453" t="s">
        <v>1692</v>
      </c>
      <c r="V3" s="456" t="s">
        <v>1693</v>
      </c>
    </row>
    <row r="4" spans="1:22" ht="15" customHeight="1">
      <c r="A4" s="471" t="s">
        <v>1836</v>
      </c>
      <c r="B4" s="225" t="s">
        <v>1694</v>
      </c>
      <c r="C4" s="231" t="s">
        <v>1695</v>
      </c>
      <c r="D4" s="231" t="s">
        <v>1696</v>
      </c>
      <c r="E4" s="225" t="s">
        <v>1697</v>
      </c>
      <c r="F4" s="472" t="s">
        <v>1702</v>
      </c>
      <c r="G4" s="473"/>
      <c r="H4" s="453"/>
      <c r="I4" s="446"/>
      <c r="J4" s="447"/>
      <c r="K4" s="446"/>
      <c r="L4" s="446"/>
      <c r="O4" s="476" t="s">
        <v>1698</v>
      </c>
      <c r="U4" s="453" t="s">
        <v>615</v>
      </c>
      <c r="V4" s="456" t="s">
        <v>1699</v>
      </c>
    </row>
    <row r="5" spans="1:22" ht="15" customHeight="1">
      <c r="A5" s="471" t="s">
        <v>1700</v>
      </c>
      <c r="B5" s="225" t="s">
        <v>1869</v>
      </c>
      <c r="C5" s="231" t="s">
        <v>409</v>
      </c>
      <c r="D5" s="231" t="s">
        <v>1701</v>
      </c>
      <c r="E5" s="225" t="s">
        <v>1881</v>
      </c>
      <c r="F5" s="472" t="s">
        <v>1855</v>
      </c>
      <c r="G5" s="227"/>
      <c r="H5" s="477"/>
      <c r="I5" s="446"/>
      <c r="J5" s="447"/>
      <c r="K5" s="446"/>
      <c r="L5" s="446"/>
      <c r="O5" s="454" t="s">
        <v>1703</v>
      </c>
      <c r="U5" s="453" t="s">
        <v>638</v>
      </c>
      <c r="V5" s="456" t="s">
        <v>1704</v>
      </c>
    </row>
    <row r="6" spans="1:22" ht="15" customHeight="1">
      <c r="A6" s="471" t="s">
        <v>1705</v>
      </c>
      <c r="B6" s="231" t="s">
        <v>1870</v>
      </c>
      <c r="C6" s="231" t="s">
        <v>1706</v>
      </c>
      <c r="D6" s="231" t="s">
        <v>1707</v>
      </c>
      <c r="E6" s="225" t="s">
        <v>1882</v>
      </c>
      <c r="F6" s="472" t="s">
        <v>509</v>
      </c>
      <c r="G6" s="227"/>
      <c r="H6" s="453"/>
      <c r="I6" s="446"/>
      <c r="J6" s="447"/>
      <c r="K6" s="446"/>
      <c r="L6" s="446"/>
      <c r="O6" s="454" t="s">
        <v>1708</v>
      </c>
      <c r="U6" s="453" t="s">
        <v>340</v>
      </c>
      <c r="V6" s="456" t="s">
        <v>1709</v>
      </c>
    </row>
    <row r="7" spans="1:22" ht="15" customHeight="1">
      <c r="A7" s="471" t="s">
        <v>1837</v>
      </c>
      <c r="B7" s="225" t="s">
        <v>1871</v>
      </c>
      <c r="C7" s="231" t="s">
        <v>1845</v>
      </c>
      <c r="D7" s="231" t="s">
        <v>1710</v>
      </c>
      <c r="E7" s="225" t="s">
        <v>1883</v>
      </c>
      <c r="F7" s="472" t="s">
        <v>1856</v>
      </c>
      <c r="G7" s="227"/>
      <c r="H7" s="453"/>
      <c r="I7" s="446"/>
      <c r="J7" s="446"/>
      <c r="K7" s="446"/>
      <c r="L7" s="446"/>
      <c r="U7" s="453" t="s">
        <v>561</v>
      </c>
      <c r="V7" s="456" t="s">
        <v>1711</v>
      </c>
    </row>
    <row r="8" spans="1:22" ht="15" customHeight="1">
      <c r="A8" s="471" t="s">
        <v>1838</v>
      </c>
      <c r="B8" s="225" t="s">
        <v>1872</v>
      </c>
      <c r="C8" s="231" t="s">
        <v>1712</v>
      </c>
      <c r="D8" s="231" t="s">
        <v>1713</v>
      </c>
      <c r="E8" s="225" t="s">
        <v>1714</v>
      </c>
      <c r="F8" s="472" t="s">
        <v>1857</v>
      </c>
      <c r="G8" s="227"/>
      <c r="H8" s="453"/>
      <c r="I8" s="446"/>
      <c r="J8" s="446"/>
      <c r="K8" s="446"/>
      <c r="L8" s="446"/>
      <c r="U8" s="453" t="s">
        <v>1715</v>
      </c>
      <c r="V8" s="456" t="s">
        <v>1716</v>
      </c>
    </row>
    <row r="9" spans="1:22" ht="15" customHeight="1">
      <c r="A9" s="471" t="s">
        <v>1839</v>
      </c>
      <c r="B9" s="225" t="s">
        <v>1873</v>
      </c>
      <c r="C9" s="231" t="s">
        <v>1078</v>
      </c>
      <c r="D9" s="231" t="s">
        <v>1717</v>
      </c>
      <c r="E9" s="225" t="s">
        <v>1884</v>
      </c>
      <c r="F9" s="472" t="s">
        <v>926</v>
      </c>
      <c r="G9" s="227"/>
      <c r="H9" s="447"/>
      <c r="I9" s="446"/>
      <c r="J9" s="446"/>
      <c r="K9" s="446"/>
      <c r="L9" s="446"/>
      <c r="U9" s="453" t="s">
        <v>957</v>
      </c>
      <c r="V9" s="456" t="s">
        <v>1718</v>
      </c>
    </row>
    <row r="10" spans="1:22" ht="15" customHeight="1">
      <c r="A10" s="471" t="s">
        <v>1840</v>
      </c>
      <c r="B10" s="225" t="s">
        <v>1874</v>
      </c>
      <c r="C10" s="231" t="s">
        <v>1846</v>
      </c>
      <c r="D10" s="231" t="s">
        <v>1721</v>
      </c>
      <c r="E10" s="225" t="s">
        <v>1885</v>
      </c>
      <c r="F10" s="472" t="s">
        <v>1495</v>
      </c>
      <c r="G10" s="227"/>
      <c r="H10" s="227"/>
      <c r="I10" s="446"/>
      <c r="U10" s="453" t="s">
        <v>1420</v>
      </c>
      <c r="V10" s="456" t="s">
        <v>1719</v>
      </c>
    </row>
    <row r="11" spans="1:22" ht="15" customHeight="1">
      <c r="A11" s="471" t="s">
        <v>1841</v>
      </c>
      <c r="B11" s="225" t="s">
        <v>1875</v>
      </c>
      <c r="C11" s="231" t="s">
        <v>1720</v>
      </c>
      <c r="D11" s="231" t="s">
        <v>1850</v>
      </c>
      <c r="E11" s="225" t="s">
        <v>1886</v>
      </c>
      <c r="F11" s="472" t="s">
        <v>1858</v>
      </c>
      <c r="G11" s="227"/>
      <c r="H11" s="478"/>
      <c r="N11" s="479"/>
      <c r="O11" s="479"/>
      <c r="U11" s="453" t="s">
        <v>1722</v>
      </c>
      <c r="V11" s="456" t="s">
        <v>1723</v>
      </c>
    </row>
    <row r="12" spans="1:22" ht="15" customHeight="1">
      <c r="A12" s="471" t="s">
        <v>1842</v>
      </c>
      <c r="B12" s="225" t="s">
        <v>1724</v>
      </c>
      <c r="C12" s="231" t="s">
        <v>1725</v>
      </c>
      <c r="D12" s="231" t="s">
        <v>1851</v>
      </c>
      <c r="E12" s="225" t="s">
        <v>1887</v>
      </c>
      <c r="F12" s="480" t="s">
        <v>1859</v>
      </c>
      <c r="G12" s="227"/>
      <c r="H12" s="227"/>
      <c r="N12" s="481"/>
      <c r="O12" s="481"/>
      <c r="U12" s="453" t="s">
        <v>1726</v>
      </c>
      <c r="V12" s="456" t="s">
        <v>1727</v>
      </c>
    </row>
    <row r="13" spans="1:22" ht="15" customHeight="1">
      <c r="A13" s="471" t="s">
        <v>1728</v>
      </c>
      <c r="B13" s="225" t="s">
        <v>1876</v>
      </c>
      <c r="C13" s="231" t="s">
        <v>1847</v>
      </c>
      <c r="D13" s="231" t="s">
        <v>1852</v>
      </c>
      <c r="E13" s="225" t="s">
        <v>1888</v>
      </c>
      <c r="F13" s="482" t="s">
        <v>531</v>
      </c>
      <c r="G13" s="227"/>
      <c r="H13" s="446"/>
      <c r="N13" s="483"/>
      <c r="O13" s="484"/>
      <c r="U13" s="447" t="s">
        <v>1729</v>
      </c>
      <c r="V13" s="485" t="s">
        <v>1727</v>
      </c>
    </row>
    <row r="14" spans="1:22" ht="15" customHeight="1">
      <c r="A14" s="471" t="s">
        <v>1843</v>
      </c>
      <c r="B14" s="486" t="s">
        <v>1877</v>
      </c>
      <c r="C14" s="231" t="s">
        <v>1730</v>
      </c>
      <c r="D14" s="231" t="s">
        <v>1734</v>
      </c>
      <c r="E14" s="225" t="s">
        <v>1889</v>
      </c>
      <c r="F14" s="472" t="s">
        <v>1744</v>
      </c>
      <c r="G14" s="227"/>
      <c r="H14" s="446"/>
      <c r="N14" s="483"/>
      <c r="O14" s="484"/>
      <c r="U14" s="447" t="s">
        <v>1731</v>
      </c>
      <c r="V14" s="456" t="s">
        <v>1732</v>
      </c>
    </row>
    <row r="15" spans="1:22" ht="15" customHeight="1">
      <c r="A15" s="487" t="s">
        <v>362</v>
      </c>
      <c r="B15" s="225" t="s">
        <v>1878</v>
      </c>
      <c r="C15" s="231" t="s">
        <v>1733</v>
      </c>
      <c r="D15" s="231" t="s">
        <v>1739</v>
      </c>
      <c r="E15" s="225" t="s">
        <v>1890</v>
      </c>
      <c r="F15" s="488" t="s">
        <v>1757</v>
      </c>
      <c r="H15" s="227"/>
      <c r="N15" s="446"/>
      <c r="O15" s="484"/>
      <c r="U15" s="489" t="s">
        <v>1735</v>
      </c>
      <c r="V15" s="490" t="s">
        <v>1736</v>
      </c>
    </row>
    <row r="16" spans="1:22" ht="15" customHeight="1">
      <c r="A16" s="471" t="s">
        <v>364</v>
      </c>
      <c r="B16" s="231" t="s">
        <v>1737</v>
      </c>
      <c r="C16" s="491" t="s">
        <v>1743</v>
      </c>
      <c r="D16" s="231" t="s">
        <v>1853</v>
      </c>
      <c r="E16" s="225"/>
      <c r="F16" s="472" t="s">
        <v>1753</v>
      </c>
      <c r="H16" s="227"/>
      <c r="N16" s="446"/>
      <c r="O16" s="483"/>
      <c r="U16" s="447" t="s">
        <v>1740</v>
      </c>
      <c r="V16" s="490" t="s">
        <v>1741</v>
      </c>
    </row>
    <row r="17" spans="1:22" ht="15" customHeight="1">
      <c r="A17" s="471"/>
      <c r="B17" s="225" t="s">
        <v>1742</v>
      </c>
      <c r="C17" s="231" t="s">
        <v>1848</v>
      </c>
      <c r="D17" s="231" t="s">
        <v>1748</v>
      </c>
      <c r="E17" s="225"/>
      <c r="F17" s="472" t="s">
        <v>1860</v>
      </c>
      <c r="H17" s="227"/>
      <c r="N17" s="446"/>
      <c r="O17" s="483"/>
      <c r="U17" s="447" t="s">
        <v>1745</v>
      </c>
      <c r="V17" s="490" t="s">
        <v>1746</v>
      </c>
    </row>
    <row r="18" spans="1:22" ht="15" customHeight="1">
      <c r="A18" s="471"/>
      <c r="B18" s="225" t="s">
        <v>1747</v>
      </c>
      <c r="C18" s="231" t="s">
        <v>1738</v>
      </c>
      <c r="D18" s="231" t="s">
        <v>1854</v>
      </c>
      <c r="E18" s="225"/>
      <c r="F18" s="472" t="s">
        <v>1861</v>
      </c>
      <c r="H18" s="227"/>
      <c r="N18" s="446"/>
      <c r="O18" s="446"/>
      <c r="U18" s="447" t="s">
        <v>1749</v>
      </c>
      <c r="V18" s="490" t="s">
        <v>1750</v>
      </c>
    </row>
    <row r="19" spans="1:22" ht="15" customHeight="1">
      <c r="A19" s="471"/>
      <c r="B19" s="225" t="s">
        <v>1751</v>
      </c>
      <c r="C19" s="231" t="s">
        <v>1752</v>
      </c>
      <c r="D19" s="231" t="s">
        <v>1761</v>
      </c>
      <c r="E19" s="225"/>
      <c r="F19" s="472" t="s">
        <v>517</v>
      </c>
      <c r="H19" s="227"/>
      <c r="U19" s="447" t="s">
        <v>1442</v>
      </c>
      <c r="V19" s="490" t="s">
        <v>1754</v>
      </c>
    </row>
    <row r="20" spans="1:22" ht="15" customHeight="1">
      <c r="A20" s="471"/>
      <c r="B20" s="225" t="s">
        <v>1755</v>
      </c>
      <c r="C20" s="231" t="s">
        <v>1756</v>
      </c>
      <c r="D20" s="231" t="s">
        <v>1765</v>
      </c>
      <c r="E20" s="492"/>
      <c r="F20" s="472" t="s">
        <v>1862</v>
      </c>
      <c r="H20" s="227"/>
      <c r="U20" s="447" t="s">
        <v>1758</v>
      </c>
      <c r="V20" s="490" t="s">
        <v>1759</v>
      </c>
    </row>
    <row r="21" spans="1:22" ht="15" customHeight="1">
      <c r="A21" s="471"/>
      <c r="B21" s="231" t="s">
        <v>1760</v>
      </c>
      <c r="C21" s="231" t="s">
        <v>1849</v>
      </c>
      <c r="D21" s="231" t="s">
        <v>1768</v>
      </c>
      <c r="E21" s="225"/>
      <c r="F21" s="480" t="s">
        <v>539</v>
      </c>
      <c r="H21" s="227"/>
      <c r="U21" s="447" t="s">
        <v>1762</v>
      </c>
      <c r="V21" s="490" t="s">
        <v>1763</v>
      </c>
    </row>
    <row r="22" spans="1:22" ht="15" customHeight="1">
      <c r="A22" s="471"/>
      <c r="B22" s="225" t="s">
        <v>1764</v>
      </c>
      <c r="C22" s="231"/>
      <c r="D22" s="231"/>
      <c r="E22" s="225"/>
      <c r="F22" s="472" t="s">
        <v>545</v>
      </c>
      <c r="U22" s="447" t="s">
        <v>1766</v>
      </c>
      <c r="V22" s="490" t="s">
        <v>1767</v>
      </c>
    </row>
    <row r="23" spans="1:22" ht="15" customHeight="1">
      <c r="A23" s="487"/>
      <c r="B23" s="231"/>
      <c r="C23" s="231"/>
      <c r="D23" s="231"/>
      <c r="E23" s="225"/>
      <c r="F23" s="482" t="s">
        <v>1863</v>
      </c>
      <c r="U23" s="447" t="s">
        <v>138</v>
      </c>
      <c r="V23" s="490" t="s">
        <v>1769</v>
      </c>
    </row>
    <row r="24" spans="1:22" ht="15" customHeight="1">
      <c r="A24" s="493"/>
      <c r="B24" s="225"/>
      <c r="C24" s="225"/>
      <c r="D24" s="225"/>
      <c r="E24" s="225"/>
      <c r="F24" s="472" t="s">
        <v>1864</v>
      </c>
      <c r="U24" s="453" t="s">
        <v>1770</v>
      </c>
      <c r="V24" s="456" t="s">
        <v>1771</v>
      </c>
    </row>
    <row r="25" spans="1:22" ht="15" customHeight="1">
      <c r="A25" s="471"/>
      <c r="B25" s="492"/>
      <c r="C25" s="225"/>
      <c r="D25" s="225"/>
      <c r="E25" s="225"/>
      <c r="F25" s="472" t="s">
        <v>1865</v>
      </c>
      <c r="G25" s="227"/>
      <c r="U25" s="453" t="s">
        <v>1228</v>
      </c>
      <c r="V25" s="456" t="s">
        <v>1772</v>
      </c>
    </row>
    <row r="26" spans="1:22" ht="15" customHeight="1">
      <c r="A26" s="471"/>
      <c r="B26" s="225"/>
      <c r="C26" s="225"/>
      <c r="D26" s="225"/>
      <c r="E26" s="225"/>
      <c r="F26" s="472" t="s">
        <v>552</v>
      </c>
      <c r="G26" s="227"/>
      <c r="U26" s="453" t="s">
        <v>790</v>
      </c>
      <c r="V26" s="456" t="s">
        <v>1773</v>
      </c>
    </row>
    <row r="27" spans="1:22" ht="15" customHeight="1">
      <c r="A27" s="471"/>
      <c r="B27" s="225"/>
      <c r="C27" s="225"/>
      <c r="D27" s="225"/>
      <c r="E27" s="225"/>
      <c r="F27" s="472" t="s">
        <v>551</v>
      </c>
      <c r="G27" s="227"/>
      <c r="U27" s="453" t="s">
        <v>1774</v>
      </c>
      <c r="V27" s="456" t="s">
        <v>1775</v>
      </c>
    </row>
    <row r="28" spans="1:22" ht="15" customHeight="1">
      <c r="A28" s="471"/>
      <c r="B28" s="225"/>
      <c r="C28" s="225"/>
      <c r="D28" s="225"/>
      <c r="E28" s="231"/>
      <c r="F28" s="472" t="s">
        <v>1866</v>
      </c>
      <c r="U28" s="453" t="s">
        <v>1776</v>
      </c>
      <c r="V28" s="456" t="s">
        <v>1775</v>
      </c>
    </row>
    <row r="29" spans="1:22" ht="15" customHeight="1">
      <c r="A29" s="471"/>
      <c r="B29" s="225"/>
      <c r="C29" s="225"/>
      <c r="D29" s="225"/>
      <c r="E29" s="225"/>
      <c r="F29" s="472"/>
      <c r="G29" s="227"/>
      <c r="U29" s="447" t="s">
        <v>769</v>
      </c>
      <c r="V29" s="485" t="s">
        <v>1777</v>
      </c>
    </row>
    <row r="30" spans="1:22" ht="15" customHeight="1">
      <c r="A30" s="471"/>
      <c r="B30" s="225"/>
      <c r="C30" s="231"/>
      <c r="D30" s="225"/>
      <c r="E30" s="225"/>
      <c r="F30" s="472"/>
      <c r="G30" s="227"/>
      <c r="U30" s="447" t="s">
        <v>737</v>
      </c>
      <c r="V30" s="485" t="s">
        <v>1778</v>
      </c>
    </row>
    <row r="31" spans="1:22" ht="15" customHeight="1">
      <c r="A31" s="471"/>
      <c r="B31" s="225"/>
      <c r="C31" s="231"/>
      <c r="D31" s="225"/>
      <c r="E31" s="225"/>
      <c r="F31" s="472"/>
      <c r="G31" s="227"/>
      <c r="U31" s="447" t="s">
        <v>1022</v>
      </c>
      <c r="V31" s="490" t="s">
        <v>1779</v>
      </c>
    </row>
    <row r="32" spans="1:22" ht="15" customHeight="1">
      <c r="A32" s="471"/>
      <c r="B32" s="225"/>
      <c r="C32" s="231"/>
      <c r="D32" s="225"/>
      <c r="E32" s="225"/>
      <c r="F32" s="472"/>
      <c r="G32" s="227"/>
      <c r="U32" s="447"/>
      <c r="V32" s="490"/>
    </row>
    <row r="33" spans="1:22" ht="15" customHeight="1">
      <c r="A33" s="494"/>
      <c r="B33" s="495"/>
      <c r="C33" s="495"/>
      <c r="D33" s="495"/>
      <c r="E33" s="225"/>
      <c r="F33" s="496"/>
      <c r="G33" s="227"/>
      <c r="H33" s="227"/>
      <c r="U33" s="525" t="s">
        <v>1457</v>
      </c>
      <c r="V33" s="485" t="s">
        <v>1780</v>
      </c>
    </row>
    <row r="34" spans="1:22" ht="15" customHeight="1">
      <c r="A34" s="227"/>
      <c r="E34" s="225"/>
      <c r="F34" s="227"/>
      <c r="G34" s="227"/>
      <c r="H34" s="227"/>
      <c r="U34" s="447" t="s">
        <v>1781</v>
      </c>
      <c r="V34" s="485" t="s">
        <v>1782</v>
      </c>
    </row>
    <row r="35" spans="1:22" ht="15" customHeight="1">
      <c r="A35" s="227"/>
      <c r="E35" s="225"/>
      <c r="F35" s="227"/>
      <c r="G35" s="227"/>
      <c r="H35" s="227"/>
      <c r="U35" s="447" t="s">
        <v>1783</v>
      </c>
      <c r="V35" s="485" t="s">
        <v>1784</v>
      </c>
    </row>
    <row r="36" spans="1:22" ht="15" customHeight="1">
      <c r="A36" s="227"/>
      <c r="E36" s="225"/>
      <c r="F36" s="227"/>
      <c r="G36" s="227"/>
      <c r="H36" s="227"/>
      <c r="U36" s="447" t="s">
        <v>1785</v>
      </c>
      <c r="V36" s="485" t="s">
        <v>1786</v>
      </c>
    </row>
    <row r="37" spans="1:22" ht="15" customHeight="1">
      <c r="A37" s="227"/>
      <c r="E37" s="225"/>
      <c r="G37" s="227"/>
      <c r="H37" s="227"/>
      <c r="U37" s="447" t="s">
        <v>1018</v>
      </c>
      <c r="V37" s="485" t="s">
        <v>1787</v>
      </c>
    </row>
    <row r="38" spans="1:22" ht="15" customHeight="1">
      <c r="E38" s="495"/>
      <c r="U38" s="447" t="s">
        <v>1788</v>
      </c>
      <c r="V38" s="485" t="s">
        <v>1750</v>
      </c>
    </row>
    <row r="39" spans="1:22" ht="15" customHeight="1">
      <c r="E39" s="227"/>
      <c r="U39" s="447" t="s">
        <v>1429</v>
      </c>
      <c r="V39" s="485" t="s">
        <v>1750</v>
      </c>
    </row>
    <row r="40" spans="1:22" ht="15" customHeight="1">
      <c r="E40" s="227"/>
      <c r="U40" s="447" t="s">
        <v>1789</v>
      </c>
      <c r="V40" s="485" t="s">
        <v>1750</v>
      </c>
    </row>
    <row r="41" spans="1:22" ht="15" customHeight="1">
      <c r="E41" s="227"/>
      <c r="U41" s="447" t="s">
        <v>333</v>
      </c>
      <c r="V41" s="485" t="s">
        <v>1790</v>
      </c>
    </row>
    <row r="42" spans="1:22" ht="15" customHeight="1">
      <c r="E42" s="227"/>
      <c r="U42" s="447" t="s">
        <v>1791</v>
      </c>
      <c r="V42" s="485" t="s">
        <v>1792</v>
      </c>
    </row>
    <row r="43" spans="1:22" ht="15" customHeight="1">
      <c r="U43" s="526" t="s">
        <v>1350</v>
      </c>
      <c r="V43" s="456" t="s">
        <v>1793</v>
      </c>
    </row>
    <row r="44" spans="1:22" ht="15" customHeight="1">
      <c r="U44" s="527" t="s">
        <v>1361</v>
      </c>
      <c r="V44" s="456" t="s">
        <v>1794</v>
      </c>
    </row>
    <row r="45" spans="1:22" ht="15" customHeight="1">
      <c r="U45" s="525" t="s">
        <v>1438</v>
      </c>
      <c r="V45" s="456" t="s">
        <v>1795</v>
      </c>
    </row>
    <row r="46" spans="1:22" ht="15" customHeight="1">
      <c r="U46" s="489" t="s">
        <v>1796</v>
      </c>
      <c r="V46" s="490" t="s">
        <v>1797</v>
      </c>
    </row>
    <row r="47" spans="1:22" ht="15" customHeight="1">
      <c r="U47" s="447"/>
      <c r="V47" s="490"/>
    </row>
    <row r="48" spans="1:22" ht="15" customHeight="1">
      <c r="U48" s="447"/>
      <c r="V48" s="490"/>
    </row>
    <row r="49" spans="21:22" ht="15" customHeight="1">
      <c r="U49" s="447"/>
      <c r="V49" s="490"/>
    </row>
    <row r="50" spans="21:22" ht="15" customHeight="1">
      <c r="U50" s="447"/>
      <c r="V50" s="490"/>
    </row>
    <row r="51" spans="21:22" ht="15" customHeight="1">
      <c r="U51" s="447"/>
      <c r="V51" s="490"/>
    </row>
    <row r="52" spans="21:22" ht="15" customHeight="1">
      <c r="U52" s="447"/>
      <c r="V52" s="490"/>
    </row>
    <row r="53" spans="21:22" ht="15" customHeight="1">
      <c r="U53" s="447"/>
      <c r="V53" s="490"/>
    </row>
    <row r="54" spans="21:22" ht="15" customHeight="1">
      <c r="U54" s="447"/>
      <c r="V54" s="490"/>
    </row>
    <row r="55" spans="21:22" ht="15" customHeight="1">
      <c r="U55" s="447"/>
      <c r="V55" s="490"/>
    </row>
    <row r="56" spans="21:22" ht="15" customHeight="1">
      <c r="U56" s="453"/>
      <c r="V56" s="456"/>
    </row>
    <row r="57" spans="21:22" ht="15" customHeight="1">
      <c r="U57" s="453"/>
      <c r="V57" s="456"/>
    </row>
    <row r="58" spans="21:22" ht="15" customHeight="1">
      <c r="U58" s="453"/>
      <c r="V58" s="456"/>
    </row>
    <row r="59" spans="21:22" ht="15" customHeight="1">
      <c r="U59" s="453"/>
      <c r="V59" s="456"/>
    </row>
    <row r="60" spans="21:22" ht="15" customHeight="1">
      <c r="U60" s="447"/>
      <c r="V60" s="490"/>
    </row>
    <row r="61" spans="21:22" ht="15" customHeight="1">
      <c r="U61" s="447"/>
      <c r="V61" s="490"/>
    </row>
    <row r="62" spans="21:22" ht="15" customHeight="1">
      <c r="U62" s="447"/>
      <c r="V62" s="490"/>
    </row>
    <row r="63" spans="21:22" ht="15" customHeight="1">
      <c r="U63" s="447"/>
      <c r="V63" s="490"/>
    </row>
    <row r="64" spans="21:22" ht="15" customHeight="1">
      <c r="U64" s="447"/>
      <c r="V64" s="490"/>
    </row>
    <row r="65" spans="21:22" ht="15" customHeight="1">
      <c r="U65" s="447"/>
      <c r="V65" s="490"/>
    </row>
    <row r="66" spans="21:22" ht="15" customHeight="1">
      <c r="U66" s="447"/>
      <c r="V66" s="490"/>
    </row>
    <row r="67" spans="21:22" ht="15" customHeight="1">
      <c r="U67" s="447"/>
      <c r="V67" s="490"/>
    </row>
    <row r="68" spans="21:22" ht="15" customHeight="1">
      <c r="U68" s="447"/>
      <c r="V68" s="490"/>
    </row>
    <row r="69" spans="21:22" ht="15" customHeight="1">
      <c r="U69" s="447"/>
      <c r="V69" s="490"/>
    </row>
    <row r="70" spans="21:22" ht="15" customHeight="1">
      <c r="U70" s="447"/>
      <c r="V70" s="490"/>
    </row>
    <row r="71" spans="21:22" ht="15" customHeight="1">
      <c r="U71" s="447"/>
      <c r="V71" s="490"/>
    </row>
    <row r="72" spans="21:22" ht="15" customHeight="1">
      <c r="U72" s="447"/>
      <c r="V72" s="490"/>
    </row>
    <row r="73" spans="21:22" ht="15" customHeight="1">
      <c r="U73" s="447"/>
      <c r="V73" s="490"/>
    </row>
    <row r="74" spans="21:22" ht="15" customHeight="1">
      <c r="U74" s="447"/>
      <c r="V74" s="490"/>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048"/>
  <sheetViews>
    <sheetView workbookViewId="0">
      <selection activeCell="B1050" sqref="B1050"/>
    </sheetView>
  </sheetViews>
  <sheetFormatPr defaultRowHeight="13.5"/>
  <cols>
    <col min="1" max="1" width="14.25" bestFit="1" customWidth="1"/>
    <col min="2" max="2" width="14.25" customWidth="1"/>
    <col min="3" max="3" width="12" customWidth="1"/>
    <col min="4" max="4" width="29.125" customWidth="1"/>
    <col min="5" max="5" width="7.875" customWidth="1"/>
    <col min="6" max="6" width="6.5" customWidth="1"/>
    <col min="7" max="7" width="9" customWidth="1"/>
    <col min="8" max="9" width="9" style="1291" customWidth="1"/>
    <col min="10" max="10" width="7.25" style="1473" customWidth="1"/>
    <col min="11" max="11" width="10.375" customWidth="1"/>
    <col min="12" max="12" width="38" style="1327" bestFit="1" customWidth="1"/>
    <col min="13" max="13" width="17.25" style="1327" customWidth="1"/>
    <col min="14" max="14" width="28.625" style="458" customWidth="1"/>
    <col min="15" max="15" width="17.75" bestFit="1" customWidth="1"/>
    <col min="16" max="17" width="21.875" bestFit="1" customWidth="1"/>
    <col min="18" max="18" width="31.75" customWidth="1"/>
    <col min="19" max="19" width="33.375" customWidth="1"/>
    <col min="20" max="20" width="18.125" customWidth="1"/>
    <col min="257" max="257" width="14.25" bestFit="1" customWidth="1"/>
    <col min="258" max="258" width="14.25" customWidth="1"/>
    <col min="259" max="259" width="12" customWidth="1"/>
    <col min="260" max="260" width="29.125" customWidth="1"/>
    <col min="261" max="266" width="9" customWidth="1"/>
    <col min="267" max="267" width="15.125" customWidth="1"/>
    <col min="268" max="268" width="38" bestFit="1" customWidth="1"/>
    <col min="269" max="269" width="18.625" customWidth="1"/>
    <col min="270" max="270" width="30.375" customWidth="1"/>
    <col min="271" max="271" width="17.75" bestFit="1" customWidth="1"/>
    <col min="272" max="273" width="21.875" bestFit="1" customWidth="1"/>
    <col min="274" max="274" width="33.375" bestFit="1" customWidth="1"/>
    <col min="275" max="275" width="33.375" customWidth="1"/>
    <col min="276" max="276" width="18.125" customWidth="1"/>
    <col min="513" max="513" width="14.25" bestFit="1" customWidth="1"/>
    <col min="514" max="514" width="14.25" customWidth="1"/>
    <col min="515" max="515" width="12" customWidth="1"/>
    <col min="516" max="516" width="29.125" customWidth="1"/>
    <col min="517" max="522" width="9" customWidth="1"/>
    <col min="523" max="523" width="15.125" customWidth="1"/>
    <col min="524" max="524" width="38" bestFit="1" customWidth="1"/>
    <col min="525" max="525" width="18.625" customWidth="1"/>
    <col min="526" max="526" width="30.375" customWidth="1"/>
    <col min="527" max="527" width="17.75" bestFit="1" customWidth="1"/>
    <col min="528" max="529" width="21.875" bestFit="1" customWidth="1"/>
    <col min="530" max="530" width="33.375" bestFit="1" customWidth="1"/>
    <col min="531" max="531" width="33.375" customWidth="1"/>
    <col min="532" max="532" width="18.125" customWidth="1"/>
    <col min="769" max="769" width="14.25" bestFit="1" customWidth="1"/>
    <col min="770" max="770" width="14.25" customWidth="1"/>
    <col min="771" max="771" width="12" customWidth="1"/>
    <col min="772" max="772" width="29.125" customWidth="1"/>
    <col min="773" max="778" width="9" customWidth="1"/>
    <col min="779" max="779" width="15.125" customWidth="1"/>
    <col min="780" max="780" width="38" bestFit="1" customWidth="1"/>
    <col min="781" max="781" width="18.625" customWidth="1"/>
    <col min="782" max="782" width="30.375" customWidth="1"/>
    <col min="783" max="783" width="17.75" bestFit="1" customWidth="1"/>
    <col min="784" max="785" width="21.875" bestFit="1" customWidth="1"/>
    <col min="786" max="786" width="33.375" bestFit="1" customWidth="1"/>
    <col min="787" max="787" width="33.375" customWidth="1"/>
    <col min="788" max="788" width="18.125" customWidth="1"/>
    <col min="1025" max="1025" width="14.25" bestFit="1" customWidth="1"/>
    <col min="1026" max="1026" width="14.25" customWidth="1"/>
    <col min="1027" max="1027" width="12" customWidth="1"/>
    <col min="1028" max="1028" width="29.125" customWidth="1"/>
    <col min="1029" max="1034" width="9" customWidth="1"/>
    <col min="1035" max="1035" width="15.125" customWidth="1"/>
    <col min="1036" max="1036" width="38" bestFit="1" customWidth="1"/>
    <col min="1037" max="1037" width="18.625" customWidth="1"/>
    <col min="1038" max="1038" width="30.375" customWidth="1"/>
    <col min="1039" max="1039" width="17.75" bestFit="1" customWidth="1"/>
    <col min="1040" max="1041" width="21.875" bestFit="1" customWidth="1"/>
    <col min="1042" max="1042" width="33.375" bestFit="1" customWidth="1"/>
    <col min="1043" max="1043" width="33.375" customWidth="1"/>
    <col min="1044" max="1044" width="18.125" customWidth="1"/>
    <col min="1281" max="1281" width="14.25" bestFit="1" customWidth="1"/>
    <col min="1282" max="1282" width="14.25" customWidth="1"/>
    <col min="1283" max="1283" width="12" customWidth="1"/>
    <col min="1284" max="1284" width="29.125" customWidth="1"/>
    <col min="1285" max="1290" width="9" customWidth="1"/>
    <col min="1291" max="1291" width="15.125" customWidth="1"/>
    <col min="1292" max="1292" width="38" bestFit="1" customWidth="1"/>
    <col min="1293" max="1293" width="18.625" customWidth="1"/>
    <col min="1294" max="1294" width="30.375" customWidth="1"/>
    <col min="1295" max="1295" width="17.75" bestFit="1" customWidth="1"/>
    <col min="1296" max="1297" width="21.875" bestFit="1" customWidth="1"/>
    <col min="1298" max="1298" width="33.375" bestFit="1" customWidth="1"/>
    <col min="1299" max="1299" width="33.375" customWidth="1"/>
    <col min="1300" max="1300" width="18.125" customWidth="1"/>
    <col min="1537" max="1537" width="14.25" bestFit="1" customWidth="1"/>
    <col min="1538" max="1538" width="14.25" customWidth="1"/>
    <col min="1539" max="1539" width="12" customWidth="1"/>
    <col min="1540" max="1540" width="29.125" customWidth="1"/>
    <col min="1541" max="1546" width="9" customWidth="1"/>
    <col min="1547" max="1547" width="15.125" customWidth="1"/>
    <col min="1548" max="1548" width="38" bestFit="1" customWidth="1"/>
    <col min="1549" max="1549" width="18.625" customWidth="1"/>
    <col min="1550" max="1550" width="30.375" customWidth="1"/>
    <col min="1551" max="1551" width="17.75" bestFit="1" customWidth="1"/>
    <col min="1552" max="1553" width="21.875" bestFit="1" customWidth="1"/>
    <col min="1554" max="1554" width="33.375" bestFit="1" customWidth="1"/>
    <col min="1555" max="1555" width="33.375" customWidth="1"/>
    <col min="1556" max="1556" width="18.125" customWidth="1"/>
    <col min="1793" max="1793" width="14.25" bestFit="1" customWidth="1"/>
    <col min="1794" max="1794" width="14.25" customWidth="1"/>
    <col min="1795" max="1795" width="12" customWidth="1"/>
    <col min="1796" max="1796" width="29.125" customWidth="1"/>
    <col min="1797" max="1802" width="9" customWidth="1"/>
    <col min="1803" max="1803" width="15.125" customWidth="1"/>
    <col min="1804" max="1804" width="38" bestFit="1" customWidth="1"/>
    <col min="1805" max="1805" width="18.625" customWidth="1"/>
    <col min="1806" max="1806" width="30.375" customWidth="1"/>
    <col min="1807" max="1807" width="17.75" bestFit="1" customWidth="1"/>
    <col min="1808" max="1809" width="21.875" bestFit="1" customWidth="1"/>
    <col min="1810" max="1810" width="33.375" bestFit="1" customWidth="1"/>
    <col min="1811" max="1811" width="33.375" customWidth="1"/>
    <col min="1812" max="1812" width="18.125" customWidth="1"/>
    <col min="2049" max="2049" width="14.25" bestFit="1" customWidth="1"/>
    <col min="2050" max="2050" width="14.25" customWidth="1"/>
    <col min="2051" max="2051" width="12" customWidth="1"/>
    <col min="2052" max="2052" width="29.125" customWidth="1"/>
    <col min="2053" max="2058" width="9" customWidth="1"/>
    <col min="2059" max="2059" width="15.125" customWidth="1"/>
    <col min="2060" max="2060" width="38" bestFit="1" customWidth="1"/>
    <col min="2061" max="2061" width="18.625" customWidth="1"/>
    <col min="2062" max="2062" width="30.375" customWidth="1"/>
    <col min="2063" max="2063" width="17.75" bestFit="1" customWidth="1"/>
    <col min="2064" max="2065" width="21.875" bestFit="1" customWidth="1"/>
    <col min="2066" max="2066" width="33.375" bestFit="1" customWidth="1"/>
    <col min="2067" max="2067" width="33.375" customWidth="1"/>
    <col min="2068" max="2068" width="18.125" customWidth="1"/>
    <col min="2305" max="2305" width="14.25" bestFit="1" customWidth="1"/>
    <col min="2306" max="2306" width="14.25" customWidth="1"/>
    <col min="2307" max="2307" width="12" customWidth="1"/>
    <col min="2308" max="2308" width="29.125" customWidth="1"/>
    <col min="2309" max="2314" width="9" customWidth="1"/>
    <col min="2315" max="2315" width="15.125" customWidth="1"/>
    <col min="2316" max="2316" width="38" bestFit="1" customWidth="1"/>
    <col min="2317" max="2317" width="18.625" customWidth="1"/>
    <col min="2318" max="2318" width="30.375" customWidth="1"/>
    <col min="2319" max="2319" width="17.75" bestFit="1" customWidth="1"/>
    <col min="2320" max="2321" width="21.875" bestFit="1" customWidth="1"/>
    <col min="2322" max="2322" width="33.375" bestFit="1" customWidth="1"/>
    <col min="2323" max="2323" width="33.375" customWidth="1"/>
    <col min="2324" max="2324" width="18.125" customWidth="1"/>
    <col min="2561" max="2561" width="14.25" bestFit="1" customWidth="1"/>
    <col min="2562" max="2562" width="14.25" customWidth="1"/>
    <col min="2563" max="2563" width="12" customWidth="1"/>
    <col min="2564" max="2564" width="29.125" customWidth="1"/>
    <col min="2565" max="2570" width="9" customWidth="1"/>
    <col min="2571" max="2571" width="15.125" customWidth="1"/>
    <col min="2572" max="2572" width="38" bestFit="1" customWidth="1"/>
    <col min="2573" max="2573" width="18.625" customWidth="1"/>
    <col min="2574" max="2574" width="30.375" customWidth="1"/>
    <col min="2575" max="2575" width="17.75" bestFit="1" customWidth="1"/>
    <col min="2576" max="2577" width="21.875" bestFit="1" customWidth="1"/>
    <col min="2578" max="2578" width="33.375" bestFit="1" customWidth="1"/>
    <col min="2579" max="2579" width="33.375" customWidth="1"/>
    <col min="2580" max="2580" width="18.125" customWidth="1"/>
    <col min="2817" max="2817" width="14.25" bestFit="1" customWidth="1"/>
    <col min="2818" max="2818" width="14.25" customWidth="1"/>
    <col min="2819" max="2819" width="12" customWidth="1"/>
    <col min="2820" max="2820" width="29.125" customWidth="1"/>
    <col min="2821" max="2826" width="9" customWidth="1"/>
    <col min="2827" max="2827" width="15.125" customWidth="1"/>
    <col min="2828" max="2828" width="38" bestFit="1" customWidth="1"/>
    <col min="2829" max="2829" width="18.625" customWidth="1"/>
    <col min="2830" max="2830" width="30.375" customWidth="1"/>
    <col min="2831" max="2831" width="17.75" bestFit="1" customWidth="1"/>
    <col min="2832" max="2833" width="21.875" bestFit="1" customWidth="1"/>
    <col min="2834" max="2834" width="33.375" bestFit="1" customWidth="1"/>
    <col min="2835" max="2835" width="33.375" customWidth="1"/>
    <col min="2836" max="2836" width="18.125" customWidth="1"/>
    <col min="3073" max="3073" width="14.25" bestFit="1" customWidth="1"/>
    <col min="3074" max="3074" width="14.25" customWidth="1"/>
    <col min="3075" max="3075" width="12" customWidth="1"/>
    <col min="3076" max="3076" width="29.125" customWidth="1"/>
    <col min="3077" max="3082" width="9" customWidth="1"/>
    <col min="3083" max="3083" width="15.125" customWidth="1"/>
    <col min="3084" max="3084" width="38" bestFit="1" customWidth="1"/>
    <col min="3085" max="3085" width="18.625" customWidth="1"/>
    <col min="3086" max="3086" width="30.375" customWidth="1"/>
    <col min="3087" max="3087" width="17.75" bestFit="1" customWidth="1"/>
    <col min="3088" max="3089" width="21.875" bestFit="1" customWidth="1"/>
    <col min="3090" max="3090" width="33.375" bestFit="1" customWidth="1"/>
    <col min="3091" max="3091" width="33.375" customWidth="1"/>
    <col min="3092" max="3092" width="18.125" customWidth="1"/>
    <col min="3329" max="3329" width="14.25" bestFit="1" customWidth="1"/>
    <col min="3330" max="3330" width="14.25" customWidth="1"/>
    <col min="3331" max="3331" width="12" customWidth="1"/>
    <col min="3332" max="3332" width="29.125" customWidth="1"/>
    <col min="3333" max="3338" width="9" customWidth="1"/>
    <col min="3339" max="3339" width="15.125" customWidth="1"/>
    <col min="3340" max="3340" width="38" bestFit="1" customWidth="1"/>
    <col min="3341" max="3341" width="18.625" customWidth="1"/>
    <col min="3342" max="3342" width="30.375" customWidth="1"/>
    <col min="3343" max="3343" width="17.75" bestFit="1" customWidth="1"/>
    <col min="3344" max="3345" width="21.875" bestFit="1" customWidth="1"/>
    <col min="3346" max="3346" width="33.375" bestFit="1" customWidth="1"/>
    <col min="3347" max="3347" width="33.375" customWidth="1"/>
    <col min="3348" max="3348" width="18.125" customWidth="1"/>
    <col min="3585" max="3585" width="14.25" bestFit="1" customWidth="1"/>
    <col min="3586" max="3586" width="14.25" customWidth="1"/>
    <col min="3587" max="3587" width="12" customWidth="1"/>
    <col min="3588" max="3588" width="29.125" customWidth="1"/>
    <col min="3589" max="3594" width="9" customWidth="1"/>
    <col min="3595" max="3595" width="15.125" customWidth="1"/>
    <col min="3596" max="3596" width="38" bestFit="1" customWidth="1"/>
    <col min="3597" max="3597" width="18.625" customWidth="1"/>
    <col min="3598" max="3598" width="30.375" customWidth="1"/>
    <col min="3599" max="3599" width="17.75" bestFit="1" customWidth="1"/>
    <col min="3600" max="3601" width="21.875" bestFit="1" customWidth="1"/>
    <col min="3602" max="3602" width="33.375" bestFit="1" customWidth="1"/>
    <col min="3603" max="3603" width="33.375" customWidth="1"/>
    <col min="3604" max="3604" width="18.125" customWidth="1"/>
    <col min="3841" max="3841" width="14.25" bestFit="1" customWidth="1"/>
    <col min="3842" max="3842" width="14.25" customWidth="1"/>
    <col min="3843" max="3843" width="12" customWidth="1"/>
    <col min="3844" max="3844" width="29.125" customWidth="1"/>
    <col min="3845" max="3850" width="9" customWidth="1"/>
    <col min="3851" max="3851" width="15.125" customWidth="1"/>
    <col min="3852" max="3852" width="38" bestFit="1" customWidth="1"/>
    <col min="3853" max="3853" width="18.625" customWidth="1"/>
    <col min="3854" max="3854" width="30.375" customWidth="1"/>
    <col min="3855" max="3855" width="17.75" bestFit="1" customWidth="1"/>
    <col min="3856" max="3857" width="21.875" bestFit="1" customWidth="1"/>
    <col min="3858" max="3858" width="33.375" bestFit="1" customWidth="1"/>
    <col min="3859" max="3859" width="33.375" customWidth="1"/>
    <col min="3860" max="3860" width="18.125" customWidth="1"/>
    <col min="4097" max="4097" width="14.25" bestFit="1" customWidth="1"/>
    <col min="4098" max="4098" width="14.25" customWidth="1"/>
    <col min="4099" max="4099" width="12" customWidth="1"/>
    <col min="4100" max="4100" width="29.125" customWidth="1"/>
    <col min="4101" max="4106" width="9" customWidth="1"/>
    <col min="4107" max="4107" width="15.125" customWidth="1"/>
    <col min="4108" max="4108" width="38" bestFit="1" customWidth="1"/>
    <col min="4109" max="4109" width="18.625" customWidth="1"/>
    <col min="4110" max="4110" width="30.375" customWidth="1"/>
    <col min="4111" max="4111" width="17.75" bestFit="1" customWidth="1"/>
    <col min="4112" max="4113" width="21.875" bestFit="1" customWidth="1"/>
    <col min="4114" max="4114" width="33.375" bestFit="1" customWidth="1"/>
    <col min="4115" max="4115" width="33.375" customWidth="1"/>
    <col min="4116" max="4116" width="18.125" customWidth="1"/>
    <col min="4353" max="4353" width="14.25" bestFit="1" customWidth="1"/>
    <col min="4354" max="4354" width="14.25" customWidth="1"/>
    <col min="4355" max="4355" width="12" customWidth="1"/>
    <col min="4356" max="4356" width="29.125" customWidth="1"/>
    <col min="4357" max="4362" width="9" customWidth="1"/>
    <col min="4363" max="4363" width="15.125" customWidth="1"/>
    <col min="4364" max="4364" width="38" bestFit="1" customWidth="1"/>
    <col min="4365" max="4365" width="18.625" customWidth="1"/>
    <col min="4366" max="4366" width="30.375" customWidth="1"/>
    <col min="4367" max="4367" width="17.75" bestFit="1" customWidth="1"/>
    <col min="4368" max="4369" width="21.875" bestFit="1" customWidth="1"/>
    <col min="4370" max="4370" width="33.375" bestFit="1" customWidth="1"/>
    <col min="4371" max="4371" width="33.375" customWidth="1"/>
    <col min="4372" max="4372" width="18.125" customWidth="1"/>
    <col min="4609" max="4609" width="14.25" bestFit="1" customWidth="1"/>
    <col min="4610" max="4610" width="14.25" customWidth="1"/>
    <col min="4611" max="4611" width="12" customWidth="1"/>
    <col min="4612" max="4612" width="29.125" customWidth="1"/>
    <col min="4613" max="4618" width="9" customWidth="1"/>
    <col min="4619" max="4619" width="15.125" customWidth="1"/>
    <col min="4620" max="4620" width="38" bestFit="1" customWidth="1"/>
    <col min="4621" max="4621" width="18.625" customWidth="1"/>
    <col min="4622" max="4622" width="30.375" customWidth="1"/>
    <col min="4623" max="4623" width="17.75" bestFit="1" customWidth="1"/>
    <col min="4624" max="4625" width="21.875" bestFit="1" customWidth="1"/>
    <col min="4626" max="4626" width="33.375" bestFit="1" customWidth="1"/>
    <col min="4627" max="4627" width="33.375" customWidth="1"/>
    <col min="4628" max="4628" width="18.125" customWidth="1"/>
    <col min="4865" max="4865" width="14.25" bestFit="1" customWidth="1"/>
    <col min="4866" max="4866" width="14.25" customWidth="1"/>
    <col min="4867" max="4867" width="12" customWidth="1"/>
    <col min="4868" max="4868" width="29.125" customWidth="1"/>
    <col min="4869" max="4874" width="9" customWidth="1"/>
    <col min="4875" max="4875" width="15.125" customWidth="1"/>
    <col min="4876" max="4876" width="38" bestFit="1" customWidth="1"/>
    <col min="4877" max="4877" width="18.625" customWidth="1"/>
    <col min="4878" max="4878" width="30.375" customWidth="1"/>
    <col min="4879" max="4879" width="17.75" bestFit="1" customWidth="1"/>
    <col min="4880" max="4881" width="21.875" bestFit="1" customWidth="1"/>
    <col min="4882" max="4882" width="33.375" bestFit="1" customWidth="1"/>
    <col min="4883" max="4883" width="33.375" customWidth="1"/>
    <col min="4884" max="4884" width="18.125" customWidth="1"/>
    <col min="5121" max="5121" width="14.25" bestFit="1" customWidth="1"/>
    <col min="5122" max="5122" width="14.25" customWidth="1"/>
    <col min="5123" max="5123" width="12" customWidth="1"/>
    <col min="5124" max="5124" width="29.125" customWidth="1"/>
    <col min="5125" max="5130" width="9" customWidth="1"/>
    <col min="5131" max="5131" width="15.125" customWidth="1"/>
    <col min="5132" max="5132" width="38" bestFit="1" customWidth="1"/>
    <col min="5133" max="5133" width="18.625" customWidth="1"/>
    <col min="5134" max="5134" width="30.375" customWidth="1"/>
    <col min="5135" max="5135" width="17.75" bestFit="1" customWidth="1"/>
    <col min="5136" max="5137" width="21.875" bestFit="1" customWidth="1"/>
    <col min="5138" max="5138" width="33.375" bestFit="1" customWidth="1"/>
    <col min="5139" max="5139" width="33.375" customWidth="1"/>
    <col min="5140" max="5140" width="18.125" customWidth="1"/>
    <col min="5377" max="5377" width="14.25" bestFit="1" customWidth="1"/>
    <col min="5378" max="5378" width="14.25" customWidth="1"/>
    <col min="5379" max="5379" width="12" customWidth="1"/>
    <col min="5380" max="5380" width="29.125" customWidth="1"/>
    <col min="5381" max="5386" width="9" customWidth="1"/>
    <col min="5387" max="5387" width="15.125" customWidth="1"/>
    <col min="5388" max="5388" width="38" bestFit="1" customWidth="1"/>
    <col min="5389" max="5389" width="18.625" customWidth="1"/>
    <col min="5390" max="5390" width="30.375" customWidth="1"/>
    <col min="5391" max="5391" width="17.75" bestFit="1" customWidth="1"/>
    <col min="5392" max="5393" width="21.875" bestFit="1" customWidth="1"/>
    <col min="5394" max="5394" width="33.375" bestFit="1" customWidth="1"/>
    <col min="5395" max="5395" width="33.375" customWidth="1"/>
    <col min="5396" max="5396" width="18.125" customWidth="1"/>
    <col min="5633" max="5633" width="14.25" bestFit="1" customWidth="1"/>
    <col min="5634" max="5634" width="14.25" customWidth="1"/>
    <col min="5635" max="5635" width="12" customWidth="1"/>
    <col min="5636" max="5636" width="29.125" customWidth="1"/>
    <col min="5637" max="5642" width="9" customWidth="1"/>
    <col min="5643" max="5643" width="15.125" customWidth="1"/>
    <col min="5644" max="5644" width="38" bestFit="1" customWidth="1"/>
    <col min="5645" max="5645" width="18.625" customWidth="1"/>
    <col min="5646" max="5646" width="30.375" customWidth="1"/>
    <col min="5647" max="5647" width="17.75" bestFit="1" customWidth="1"/>
    <col min="5648" max="5649" width="21.875" bestFit="1" customWidth="1"/>
    <col min="5650" max="5650" width="33.375" bestFit="1" customWidth="1"/>
    <col min="5651" max="5651" width="33.375" customWidth="1"/>
    <col min="5652" max="5652" width="18.125" customWidth="1"/>
    <col min="5889" max="5889" width="14.25" bestFit="1" customWidth="1"/>
    <col min="5890" max="5890" width="14.25" customWidth="1"/>
    <col min="5891" max="5891" width="12" customWidth="1"/>
    <col min="5892" max="5892" width="29.125" customWidth="1"/>
    <col min="5893" max="5898" width="9" customWidth="1"/>
    <col min="5899" max="5899" width="15.125" customWidth="1"/>
    <col min="5900" max="5900" width="38" bestFit="1" customWidth="1"/>
    <col min="5901" max="5901" width="18.625" customWidth="1"/>
    <col min="5902" max="5902" width="30.375" customWidth="1"/>
    <col min="5903" max="5903" width="17.75" bestFit="1" customWidth="1"/>
    <col min="5904" max="5905" width="21.875" bestFit="1" customWidth="1"/>
    <col min="5906" max="5906" width="33.375" bestFit="1" customWidth="1"/>
    <col min="5907" max="5907" width="33.375" customWidth="1"/>
    <col min="5908" max="5908" width="18.125" customWidth="1"/>
    <col min="6145" max="6145" width="14.25" bestFit="1" customWidth="1"/>
    <col min="6146" max="6146" width="14.25" customWidth="1"/>
    <col min="6147" max="6147" width="12" customWidth="1"/>
    <col min="6148" max="6148" width="29.125" customWidth="1"/>
    <col min="6149" max="6154" width="9" customWidth="1"/>
    <col min="6155" max="6155" width="15.125" customWidth="1"/>
    <col min="6156" max="6156" width="38" bestFit="1" customWidth="1"/>
    <col min="6157" max="6157" width="18.625" customWidth="1"/>
    <col min="6158" max="6158" width="30.375" customWidth="1"/>
    <col min="6159" max="6159" width="17.75" bestFit="1" customWidth="1"/>
    <col min="6160" max="6161" width="21.875" bestFit="1" customWidth="1"/>
    <col min="6162" max="6162" width="33.375" bestFit="1" customWidth="1"/>
    <col min="6163" max="6163" width="33.375" customWidth="1"/>
    <col min="6164" max="6164" width="18.125" customWidth="1"/>
    <col min="6401" max="6401" width="14.25" bestFit="1" customWidth="1"/>
    <col min="6402" max="6402" width="14.25" customWidth="1"/>
    <col min="6403" max="6403" width="12" customWidth="1"/>
    <col min="6404" max="6404" width="29.125" customWidth="1"/>
    <col min="6405" max="6410" width="9" customWidth="1"/>
    <col min="6411" max="6411" width="15.125" customWidth="1"/>
    <col min="6412" max="6412" width="38" bestFit="1" customWidth="1"/>
    <col min="6413" max="6413" width="18.625" customWidth="1"/>
    <col min="6414" max="6414" width="30.375" customWidth="1"/>
    <col min="6415" max="6415" width="17.75" bestFit="1" customWidth="1"/>
    <col min="6416" max="6417" width="21.875" bestFit="1" customWidth="1"/>
    <col min="6418" max="6418" width="33.375" bestFit="1" customWidth="1"/>
    <col min="6419" max="6419" width="33.375" customWidth="1"/>
    <col min="6420" max="6420" width="18.125" customWidth="1"/>
    <col min="6657" max="6657" width="14.25" bestFit="1" customWidth="1"/>
    <col min="6658" max="6658" width="14.25" customWidth="1"/>
    <col min="6659" max="6659" width="12" customWidth="1"/>
    <col min="6660" max="6660" width="29.125" customWidth="1"/>
    <col min="6661" max="6666" width="9" customWidth="1"/>
    <col min="6667" max="6667" width="15.125" customWidth="1"/>
    <col min="6668" max="6668" width="38" bestFit="1" customWidth="1"/>
    <col min="6669" max="6669" width="18.625" customWidth="1"/>
    <col min="6670" max="6670" width="30.375" customWidth="1"/>
    <col min="6671" max="6671" width="17.75" bestFit="1" customWidth="1"/>
    <col min="6672" max="6673" width="21.875" bestFit="1" customWidth="1"/>
    <col min="6674" max="6674" width="33.375" bestFit="1" customWidth="1"/>
    <col min="6675" max="6675" width="33.375" customWidth="1"/>
    <col min="6676" max="6676" width="18.125" customWidth="1"/>
    <col min="6913" max="6913" width="14.25" bestFit="1" customWidth="1"/>
    <col min="6914" max="6914" width="14.25" customWidth="1"/>
    <col min="6915" max="6915" width="12" customWidth="1"/>
    <col min="6916" max="6916" width="29.125" customWidth="1"/>
    <col min="6917" max="6922" width="9" customWidth="1"/>
    <col min="6923" max="6923" width="15.125" customWidth="1"/>
    <col min="6924" max="6924" width="38" bestFit="1" customWidth="1"/>
    <col min="6925" max="6925" width="18.625" customWidth="1"/>
    <col min="6926" max="6926" width="30.375" customWidth="1"/>
    <col min="6927" max="6927" width="17.75" bestFit="1" customWidth="1"/>
    <col min="6928" max="6929" width="21.875" bestFit="1" customWidth="1"/>
    <col min="6930" max="6930" width="33.375" bestFit="1" customWidth="1"/>
    <col min="6931" max="6931" width="33.375" customWidth="1"/>
    <col min="6932" max="6932" width="18.125" customWidth="1"/>
    <col min="7169" max="7169" width="14.25" bestFit="1" customWidth="1"/>
    <col min="7170" max="7170" width="14.25" customWidth="1"/>
    <col min="7171" max="7171" width="12" customWidth="1"/>
    <col min="7172" max="7172" width="29.125" customWidth="1"/>
    <col min="7173" max="7178" width="9" customWidth="1"/>
    <col min="7179" max="7179" width="15.125" customWidth="1"/>
    <col min="7180" max="7180" width="38" bestFit="1" customWidth="1"/>
    <col min="7181" max="7181" width="18.625" customWidth="1"/>
    <col min="7182" max="7182" width="30.375" customWidth="1"/>
    <col min="7183" max="7183" width="17.75" bestFit="1" customWidth="1"/>
    <col min="7184" max="7185" width="21.875" bestFit="1" customWidth="1"/>
    <col min="7186" max="7186" width="33.375" bestFit="1" customWidth="1"/>
    <col min="7187" max="7187" width="33.375" customWidth="1"/>
    <col min="7188" max="7188" width="18.125" customWidth="1"/>
    <col min="7425" max="7425" width="14.25" bestFit="1" customWidth="1"/>
    <col min="7426" max="7426" width="14.25" customWidth="1"/>
    <col min="7427" max="7427" width="12" customWidth="1"/>
    <col min="7428" max="7428" width="29.125" customWidth="1"/>
    <col min="7429" max="7434" width="9" customWidth="1"/>
    <col min="7435" max="7435" width="15.125" customWidth="1"/>
    <col min="7436" max="7436" width="38" bestFit="1" customWidth="1"/>
    <col min="7437" max="7437" width="18.625" customWidth="1"/>
    <col min="7438" max="7438" width="30.375" customWidth="1"/>
    <col min="7439" max="7439" width="17.75" bestFit="1" customWidth="1"/>
    <col min="7440" max="7441" width="21.875" bestFit="1" customWidth="1"/>
    <col min="7442" max="7442" width="33.375" bestFit="1" customWidth="1"/>
    <col min="7443" max="7443" width="33.375" customWidth="1"/>
    <col min="7444" max="7444" width="18.125" customWidth="1"/>
    <col min="7681" max="7681" width="14.25" bestFit="1" customWidth="1"/>
    <col min="7682" max="7682" width="14.25" customWidth="1"/>
    <col min="7683" max="7683" width="12" customWidth="1"/>
    <col min="7684" max="7684" width="29.125" customWidth="1"/>
    <col min="7685" max="7690" width="9" customWidth="1"/>
    <col min="7691" max="7691" width="15.125" customWidth="1"/>
    <col min="7692" max="7692" width="38" bestFit="1" customWidth="1"/>
    <col min="7693" max="7693" width="18.625" customWidth="1"/>
    <col min="7694" max="7694" width="30.375" customWidth="1"/>
    <col min="7695" max="7695" width="17.75" bestFit="1" customWidth="1"/>
    <col min="7696" max="7697" width="21.875" bestFit="1" customWidth="1"/>
    <col min="7698" max="7698" width="33.375" bestFit="1" customWidth="1"/>
    <col min="7699" max="7699" width="33.375" customWidth="1"/>
    <col min="7700" max="7700" width="18.125" customWidth="1"/>
    <col min="7937" max="7937" width="14.25" bestFit="1" customWidth="1"/>
    <col min="7938" max="7938" width="14.25" customWidth="1"/>
    <col min="7939" max="7939" width="12" customWidth="1"/>
    <col min="7940" max="7940" width="29.125" customWidth="1"/>
    <col min="7941" max="7946" width="9" customWidth="1"/>
    <col min="7947" max="7947" width="15.125" customWidth="1"/>
    <col min="7948" max="7948" width="38" bestFit="1" customWidth="1"/>
    <col min="7949" max="7949" width="18.625" customWidth="1"/>
    <col min="7950" max="7950" width="30.375" customWidth="1"/>
    <col min="7951" max="7951" width="17.75" bestFit="1" customWidth="1"/>
    <col min="7952" max="7953" width="21.875" bestFit="1" customWidth="1"/>
    <col min="7954" max="7954" width="33.375" bestFit="1" customWidth="1"/>
    <col min="7955" max="7955" width="33.375" customWidth="1"/>
    <col min="7956" max="7956" width="18.125" customWidth="1"/>
    <col min="8193" max="8193" width="14.25" bestFit="1" customWidth="1"/>
    <col min="8194" max="8194" width="14.25" customWidth="1"/>
    <col min="8195" max="8195" width="12" customWidth="1"/>
    <col min="8196" max="8196" width="29.125" customWidth="1"/>
    <col min="8197" max="8202" width="9" customWidth="1"/>
    <col min="8203" max="8203" width="15.125" customWidth="1"/>
    <col min="8204" max="8204" width="38" bestFit="1" customWidth="1"/>
    <col min="8205" max="8205" width="18.625" customWidth="1"/>
    <col min="8206" max="8206" width="30.375" customWidth="1"/>
    <col min="8207" max="8207" width="17.75" bestFit="1" customWidth="1"/>
    <col min="8208" max="8209" width="21.875" bestFit="1" customWidth="1"/>
    <col min="8210" max="8210" width="33.375" bestFit="1" customWidth="1"/>
    <col min="8211" max="8211" width="33.375" customWidth="1"/>
    <col min="8212" max="8212" width="18.125" customWidth="1"/>
    <col min="8449" max="8449" width="14.25" bestFit="1" customWidth="1"/>
    <col min="8450" max="8450" width="14.25" customWidth="1"/>
    <col min="8451" max="8451" width="12" customWidth="1"/>
    <col min="8452" max="8452" width="29.125" customWidth="1"/>
    <col min="8453" max="8458" width="9" customWidth="1"/>
    <col min="8459" max="8459" width="15.125" customWidth="1"/>
    <col min="8460" max="8460" width="38" bestFit="1" customWidth="1"/>
    <col min="8461" max="8461" width="18.625" customWidth="1"/>
    <col min="8462" max="8462" width="30.375" customWidth="1"/>
    <col min="8463" max="8463" width="17.75" bestFit="1" customWidth="1"/>
    <col min="8464" max="8465" width="21.875" bestFit="1" customWidth="1"/>
    <col min="8466" max="8466" width="33.375" bestFit="1" customWidth="1"/>
    <col min="8467" max="8467" width="33.375" customWidth="1"/>
    <col min="8468" max="8468" width="18.125" customWidth="1"/>
    <col min="8705" max="8705" width="14.25" bestFit="1" customWidth="1"/>
    <col min="8706" max="8706" width="14.25" customWidth="1"/>
    <col min="8707" max="8707" width="12" customWidth="1"/>
    <col min="8708" max="8708" width="29.125" customWidth="1"/>
    <col min="8709" max="8714" width="9" customWidth="1"/>
    <col min="8715" max="8715" width="15.125" customWidth="1"/>
    <col min="8716" max="8716" width="38" bestFit="1" customWidth="1"/>
    <col min="8717" max="8717" width="18.625" customWidth="1"/>
    <col min="8718" max="8718" width="30.375" customWidth="1"/>
    <col min="8719" max="8719" width="17.75" bestFit="1" customWidth="1"/>
    <col min="8720" max="8721" width="21.875" bestFit="1" customWidth="1"/>
    <col min="8722" max="8722" width="33.375" bestFit="1" customWidth="1"/>
    <col min="8723" max="8723" width="33.375" customWidth="1"/>
    <col min="8724" max="8724" width="18.125" customWidth="1"/>
    <col min="8961" max="8961" width="14.25" bestFit="1" customWidth="1"/>
    <col min="8962" max="8962" width="14.25" customWidth="1"/>
    <col min="8963" max="8963" width="12" customWidth="1"/>
    <col min="8964" max="8964" width="29.125" customWidth="1"/>
    <col min="8965" max="8970" width="9" customWidth="1"/>
    <col min="8971" max="8971" width="15.125" customWidth="1"/>
    <col min="8972" max="8972" width="38" bestFit="1" customWidth="1"/>
    <col min="8973" max="8973" width="18.625" customWidth="1"/>
    <col min="8974" max="8974" width="30.375" customWidth="1"/>
    <col min="8975" max="8975" width="17.75" bestFit="1" customWidth="1"/>
    <col min="8976" max="8977" width="21.875" bestFit="1" customWidth="1"/>
    <col min="8978" max="8978" width="33.375" bestFit="1" customWidth="1"/>
    <col min="8979" max="8979" width="33.375" customWidth="1"/>
    <col min="8980" max="8980" width="18.125" customWidth="1"/>
    <col min="9217" max="9217" width="14.25" bestFit="1" customWidth="1"/>
    <col min="9218" max="9218" width="14.25" customWidth="1"/>
    <col min="9219" max="9219" width="12" customWidth="1"/>
    <col min="9220" max="9220" width="29.125" customWidth="1"/>
    <col min="9221" max="9226" width="9" customWidth="1"/>
    <col min="9227" max="9227" width="15.125" customWidth="1"/>
    <col min="9228" max="9228" width="38" bestFit="1" customWidth="1"/>
    <col min="9229" max="9229" width="18.625" customWidth="1"/>
    <col min="9230" max="9230" width="30.375" customWidth="1"/>
    <col min="9231" max="9231" width="17.75" bestFit="1" customWidth="1"/>
    <col min="9232" max="9233" width="21.875" bestFit="1" customWidth="1"/>
    <col min="9234" max="9234" width="33.375" bestFit="1" customWidth="1"/>
    <col min="9235" max="9235" width="33.375" customWidth="1"/>
    <col min="9236" max="9236" width="18.125" customWidth="1"/>
    <col min="9473" max="9473" width="14.25" bestFit="1" customWidth="1"/>
    <col min="9474" max="9474" width="14.25" customWidth="1"/>
    <col min="9475" max="9475" width="12" customWidth="1"/>
    <col min="9476" max="9476" width="29.125" customWidth="1"/>
    <col min="9477" max="9482" width="9" customWidth="1"/>
    <col min="9483" max="9483" width="15.125" customWidth="1"/>
    <col min="9484" max="9484" width="38" bestFit="1" customWidth="1"/>
    <col min="9485" max="9485" width="18.625" customWidth="1"/>
    <col min="9486" max="9486" width="30.375" customWidth="1"/>
    <col min="9487" max="9487" width="17.75" bestFit="1" customWidth="1"/>
    <col min="9488" max="9489" width="21.875" bestFit="1" customWidth="1"/>
    <col min="9490" max="9490" width="33.375" bestFit="1" customWidth="1"/>
    <col min="9491" max="9491" width="33.375" customWidth="1"/>
    <col min="9492" max="9492" width="18.125" customWidth="1"/>
    <col min="9729" max="9729" width="14.25" bestFit="1" customWidth="1"/>
    <col min="9730" max="9730" width="14.25" customWidth="1"/>
    <col min="9731" max="9731" width="12" customWidth="1"/>
    <col min="9732" max="9732" width="29.125" customWidth="1"/>
    <col min="9733" max="9738" width="9" customWidth="1"/>
    <col min="9739" max="9739" width="15.125" customWidth="1"/>
    <col min="9740" max="9740" width="38" bestFit="1" customWidth="1"/>
    <col min="9741" max="9741" width="18.625" customWidth="1"/>
    <col min="9742" max="9742" width="30.375" customWidth="1"/>
    <col min="9743" max="9743" width="17.75" bestFit="1" customWidth="1"/>
    <col min="9744" max="9745" width="21.875" bestFit="1" customWidth="1"/>
    <col min="9746" max="9746" width="33.375" bestFit="1" customWidth="1"/>
    <col min="9747" max="9747" width="33.375" customWidth="1"/>
    <col min="9748" max="9748" width="18.125" customWidth="1"/>
    <col min="9985" max="9985" width="14.25" bestFit="1" customWidth="1"/>
    <col min="9986" max="9986" width="14.25" customWidth="1"/>
    <col min="9987" max="9987" width="12" customWidth="1"/>
    <col min="9988" max="9988" width="29.125" customWidth="1"/>
    <col min="9989" max="9994" width="9" customWidth="1"/>
    <col min="9995" max="9995" width="15.125" customWidth="1"/>
    <col min="9996" max="9996" width="38" bestFit="1" customWidth="1"/>
    <col min="9997" max="9997" width="18.625" customWidth="1"/>
    <col min="9998" max="9998" width="30.375" customWidth="1"/>
    <col min="9999" max="9999" width="17.75" bestFit="1" customWidth="1"/>
    <col min="10000" max="10001" width="21.875" bestFit="1" customWidth="1"/>
    <col min="10002" max="10002" width="33.375" bestFit="1" customWidth="1"/>
    <col min="10003" max="10003" width="33.375" customWidth="1"/>
    <col min="10004" max="10004" width="18.125" customWidth="1"/>
    <col min="10241" max="10241" width="14.25" bestFit="1" customWidth="1"/>
    <col min="10242" max="10242" width="14.25" customWidth="1"/>
    <col min="10243" max="10243" width="12" customWidth="1"/>
    <col min="10244" max="10244" width="29.125" customWidth="1"/>
    <col min="10245" max="10250" width="9" customWidth="1"/>
    <col min="10251" max="10251" width="15.125" customWidth="1"/>
    <col min="10252" max="10252" width="38" bestFit="1" customWidth="1"/>
    <col min="10253" max="10253" width="18.625" customWidth="1"/>
    <col min="10254" max="10254" width="30.375" customWidth="1"/>
    <col min="10255" max="10255" width="17.75" bestFit="1" customWidth="1"/>
    <col min="10256" max="10257" width="21.875" bestFit="1" customWidth="1"/>
    <col min="10258" max="10258" width="33.375" bestFit="1" customWidth="1"/>
    <col min="10259" max="10259" width="33.375" customWidth="1"/>
    <col min="10260" max="10260" width="18.125" customWidth="1"/>
    <col min="10497" max="10497" width="14.25" bestFit="1" customWidth="1"/>
    <col min="10498" max="10498" width="14.25" customWidth="1"/>
    <col min="10499" max="10499" width="12" customWidth="1"/>
    <col min="10500" max="10500" width="29.125" customWidth="1"/>
    <col min="10501" max="10506" width="9" customWidth="1"/>
    <col min="10507" max="10507" width="15.125" customWidth="1"/>
    <col min="10508" max="10508" width="38" bestFit="1" customWidth="1"/>
    <col min="10509" max="10509" width="18.625" customWidth="1"/>
    <col min="10510" max="10510" width="30.375" customWidth="1"/>
    <col min="10511" max="10511" width="17.75" bestFit="1" customWidth="1"/>
    <col min="10512" max="10513" width="21.875" bestFit="1" customWidth="1"/>
    <col min="10514" max="10514" width="33.375" bestFit="1" customWidth="1"/>
    <col min="10515" max="10515" width="33.375" customWidth="1"/>
    <col min="10516" max="10516" width="18.125" customWidth="1"/>
    <col min="10753" max="10753" width="14.25" bestFit="1" customWidth="1"/>
    <col min="10754" max="10754" width="14.25" customWidth="1"/>
    <col min="10755" max="10755" width="12" customWidth="1"/>
    <col min="10756" max="10756" width="29.125" customWidth="1"/>
    <col min="10757" max="10762" width="9" customWidth="1"/>
    <col min="10763" max="10763" width="15.125" customWidth="1"/>
    <col min="10764" max="10764" width="38" bestFit="1" customWidth="1"/>
    <col min="10765" max="10765" width="18.625" customWidth="1"/>
    <col min="10766" max="10766" width="30.375" customWidth="1"/>
    <col min="10767" max="10767" width="17.75" bestFit="1" customWidth="1"/>
    <col min="10768" max="10769" width="21.875" bestFit="1" customWidth="1"/>
    <col min="10770" max="10770" width="33.375" bestFit="1" customWidth="1"/>
    <col min="10771" max="10771" width="33.375" customWidth="1"/>
    <col min="10772" max="10772" width="18.125" customWidth="1"/>
    <col min="11009" max="11009" width="14.25" bestFit="1" customWidth="1"/>
    <col min="11010" max="11010" width="14.25" customWidth="1"/>
    <col min="11011" max="11011" width="12" customWidth="1"/>
    <col min="11012" max="11012" width="29.125" customWidth="1"/>
    <col min="11013" max="11018" width="9" customWidth="1"/>
    <col min="11019" max="11019" width="15.125" customWidth="1"/>
    <col min="11020" max="11020" width="38" bestFit="1" customWidth="1"/>
    <col min="11021" max="11021" width="18.625" customWidth="1"/>
    <col min="11022" max="11022" width="30.375" customWidth="1"/>
    <col min="11023" max="11023" width="17.75" bestFit="1" customWidth="1"/>
    <col min="11024" max="11025" width="21.875" bestFit="1" customWidth="1"/>
    <col min="11026" max="11026" width="33.375" bestFit="1" customWidth="1"/>
    <col min="11027" max="11027" width="33.375" customWidth="1"/>
    <col min="11028" max="11028" width="18.125" customWidth="1"/>
    <col min="11265" max="11265" width="14.25" bestFit="1" customWidth="1"/>
    <col min="11266" max="11266" width="14.25" customWidth="1"/>
    <col min="11267" max="11267" width="12" customWidth="1"/>
    <col min="11268" max="11268" width="29.125" customWidth="1"/>
    <col min="11269" max="11274" width="9" customWidth="1"/>
    <col min="11275" max="11275" width="15.125" customWidth="1"/>
    <col min="11276" max="11276" width="38" bestFit="1" customWidth="1"/>
    <col min="11277" max="11277" width="18.625" customWidth="1"/>
    <col min="11278" max="11278" width="30.375" customWidth="1"/>
    <col min="11279" max="11279" width="17.75" bestFit="1" customWidth="1"/>
    <col min="11280" max="11281" width="21.875" bestFit="1" customWidth="1"/>
    <col min="11282" max="11282" width="33.375" bestFit="1" customWidth="1"/>
    <col min="11283" max="11283" width="33.375" customWidth="1"/>
    <col min="11284" max="11284" width="18.125" customWidth="1"/>
    <col min="11521" max="11521" width="14.25" bestFit="1" customWidth="1"/>
    <col min="11522" max="11522" width="14.25" customWidth="1"/>
    <col min="11523" max="11523" width="12" customWidth="1"/>
    <col min="11524" max="11524" width="29.125" customWidth="1"/>
    <col min="11525" max="11530" width="9" customWidth="1"/>
    <col min="11531" max="11531" width="15.125" customWidth="1"/>
    <col min="11532" max="11532" width="38" bestFit="1" customWidth="1"/>
    <col min="11533" max="11533" width="18.625" customWidth="1"/>
    <col min="11534" max="11534" width="30.375" customWidth="1"/>
    <col min="11535" max="11535" width="17.75" bestFit="1" customWidth="1"/>
    <col min="11536" max="11537" width="21.875" bestFit="1" customWidth="1"/>
    <col min="11538" max="11538" width="33.375" bestFit="1" customWidth="1"/>
    <col min="11539" max="11539" width="33.375" customWidth="1"/>
    <col min="11540" max="11540" width="18.125" customWidth="1"/>
    <col min="11777" max="11777" width="14.25" bestFit="1" customWidth="1"/>
    <col min="11778" max="11778" width="14.25" customWidth="1"/>
    <col min="11779" max="11779" width="12" customWidth="1"/>
    <col min="11780" max="11780" width="29.125" customWidth="1"/>
    <col min="11781" max="11786" width="9" customWidth="1"/>
    <col min="11787" max="11787" width="15.125" customWidth="1"/>
    <col min="11788" max="11788" width="38" bestFit="1" customWidth="1"/>
    <col min="11789" max="11789" width="18.625" customWidth="1"/>
    <col min="11790" max="11790" width="30.375" customWidth="1"/>
    <col min="11791" max="11791" width="17.75" bestFit="1" customWidth="1"/>
    <col min="11792" max="11793" width="21.875" bestFit="1" customWidth="1"/>
    <col min="11794" max="11794" width="33.375" bestFit="1" customWidth="1"/>
    <col min="11795" max="11795" width="33.375" customWidth="1"/>
    <col min="11796" max="11796" width="18.125" customWidth="1"/>
    <col min="12033" max="12033" width="14.25" bestFit="1" customWidth="1"/>
    <col min="12034" max="12034" width="14.25" customWidth="1"/>
    <col min="12035" max="12035" width="12" customWidth="1"/>
    <col min="12036" max="12036" width="29.125" customWidth="1"/>
    <col min="12037" max="12042" width="9" customWidth="1"/>
    <col min="12043" max="12043" width="15.125" customWidth="1"/>
    <col min="12044" max="12044" width="38" bestFit="1" customWidth="1"/>
    <col min="12045" max="12045" width="18.625" customWidth="1"/>
    <col min="12046" max="12046" width="30.375" customWidth="1"/>
    <col min="12047" max="12047" width="17.75" bestFit="1" customWidth="1"/>
    <col min="12048" max="12049" width="21.875" bestFit="1" customWidth="1"/>
    <col min="12050" max="12050" width="33.375" bestFit="1" customWidth="1"/>
    <col min="12051" max="12051" width="33.375" customWidth="1"/>
    <col min="12052" max="12052" width="18.125" customWidth="1"/>
    <col min="12289" max="12289" width="14.25" bestFit="1" customWidth="1"/>
    <col min="12290" max="12290" width="14.25" customWidth="1"/>
    <col min="12291" max="12291" width="12" customWidth="1"/>
    <col min="12292" max="12292" width="29.125" customWidth="1"/>
    <col min="12293" max="12298" width="9" customWidth="1"/>
    <col min="12299" max="12299" width="15.125" customWidth="1"/>
    <col min="12300" max="12300" width="38" bestFit="1" customWidth="1"/>
    <col min="12301" max="12301" width="18.625" customWidth="1"/>
    <col min="12302" max="12302" width="30.375" customWidth="1"/>
    <col min="12303" max="12303" width="17.75" bestFit="1" customWidth="1"/>
    <col min="12304" max="12305" width="21.875" bestFit="1" customWidth="1"/>
    <col min="12306" max="12306" width="33.375" bestFit="1" customWidth="1"/>
    <col min="12307" max="12307" width="33.375" customWidth="1"/>
    <col min="12308" max="12308" width="18.125" customWidth="1"/>
    <col min="12545" max="12545" width="14.25" bestFit="1" customWidth="1"/>
    <col min="12546" max="12546" width="14.25" customWidth="1"/>
    <col min="12547" max="12547" width="12" customWidth="1"/>
    <col min="12548" max="12548" width="29.125" customWidth="1"/>
    <col min="12549" max="12554" width="9" customWidth="1"/>
    <col min="12555" max="12555" width="15.125" customWidth="1"/>
    <col min="12556" max="12556" width="38" bestFit="1" customWidth="1"/>
    <col min="12557" max="12557" width="18.625" customWidth="1"/>
    <col min="12558" max="12558" width="30.375" customWidth="1"/>
    <col min="12559" max="12559" width="17.75" bestFit="1" customWidth="1"/>
    <col min="12560" max="12561" width="21.875" bestFit="1" customWidth="1"/>
    <col min="12562" max="12562" width="33.375" bestFit="1" customWidth="1"/>
    <col min="12563" max="12563" width="33.375" customWidth="1"/>
    <col min="12564" max="12564" width="18.125" customWidth="1"/>
    <col min="12801" max="12801" width="14.25" bestFit="1" customWidth="1"/>
    <col min="12802" max="12802" width="14.25" customWidth="1"/>
    <col min="12803" max="12803" width="12" customWidth="1"/>
    <col min="12804" max="12804" width="29.125" customWidth="1"/>
    <col min="12805" max="12810" width="9" customWidth="1"/>
    <col min="12811" max="12811" width="15.125" customWidth="1"/>
    <col min="12812" max="12812" width="38" bestFit="1" customWidth="1"/>
    <col min="12813" max="12813" width="18.625" customWidth="1"/>
    <col min="12814" max="12814" width="30.375" customWidth="1"/>
    <col min="12815" max="12815" width="17.75" bestFit="1" customWidth="1"/>
    <col min="12816" max="12817" width="21.875" bestFit="1" customWidth="1"/>
    <col min="12818" max="12818" width="33.375" bestFit="1" customWidth="1"/>
    <col min="12819" max="12819" width="33.375" customWidth="1"/>
    <col min="12820" max="12820" width="18.125" customWidth="1"/>
    <col min="13057" max="13057" width="14.25" bestFit="1" customWidth="1"/>
    <col min="13058" max="13058" width="14.25" customWidth="1"/>
    <col min="13059" max="13059" width="12" customWidth="1"/>
    <col min="13060" max="13060" width="29.125" customWidth="1"/>
    <col min="13061" max="13066" width="9" customWidth="1"/>
    <col min="13067" max="13067" width="15.125" customWidth="1"/>
    <col min="13068" max="13068" width="38" bestFit="1" customWidth="1"/>
    <col min="13069" max="13069" width="18.625" customWidth="1"/>
    <col min="13070" max="13070" width="30.375" customWidth="1"/>
    <col min="13071" max="13071" width="17.75" bestFit="1" customWidth="1"/>
    <col min="13072" max="13073" width="21.875" bestFit="1" customWidth="1"/>
    <col min="13074" max="13074" width="33.375" bestFit="1" customWidth="1"/>
    <col min="13075" max="13075" width="33.375" customWidth="1"/>
    <col min="13076" max="13076" width="18.125" customWidth="1"/>
    <col min="13313" max="13313" width="14.25" bestFit="1" customWidth="1"/>
    <col min="13314" max="13314" width="14.25" customWidth="1"/>
    <col min="13315" max="13315" width="12" customWidth="1"/>
    <col min="13316" max="13316" width="29.125" customWidth="1"/>
    <col min="13317" max="13322" width="9" customWidth="1"/>
    <col min="13323" max="13323" width="15.125" customWidth="1"/>
    <col min="13324" max="13324" width="38" bestFit="1" customWidth="1"/>
    <col min="13325" max="13325" width="18.625" customWidth="1"/>
    <col min="13326" max="13326" width="30.375" customWidth="1"/>
    <col min="13327" max="13327" width="17.75" bestFit="1" customWidth="1"/>
    <col min="13328" max="13329" width="21.875" bestFit="1" customWidth="1"/>
    <col min="13330" max="13330" width="33.375" bestFit="1" customWidth="1"/>
    <col min="13331" max="13331" width="33.375" customWidth="1"/>
    <col min="13332" max="13332" width="18.125" customWidth="1"/>
    <col min="13569" max="13569" width="14.25" bestFit="1" customWidth="1"/>
    <col min="13570" max="13570" width="14.25" customWidth="1"/>
    <col min="13571" max="13571" width="12" customWidth="1"/>
    <col min="13572" max="13572" width="29.125" customWidth="1"/>
    <col min="13573" max="13578" width="9" customWidth="1"/>
    <col min="13579" max="13579" width="15.125" customWidth="1"/>
    <col min="13580" max="13580" width="38" bestFit="1" customWidth="1"/>
    <col min="13581" max="13581" width="18.625" customWidth="1"/>
    <col min="13582" max="13582" width="30.375" customWidth="1"/>
    <col min="13583" max="13583" width="17.75" bestFit="1" customWidth="1"/>
    <col min="13584" max="13585" width="21.875" bestFit="1" customWidth="1"/>
    <col min="13586" max="13586" width="33.375" bestFit="1" customWidth="1"/>
    <col min="13587" max="13587" width="33.375" customWidth="1"/>
    <col min="13588" max="13588" width="18.125" customWidth="1"/>
    <col min="13825" max="13825" width="14.25" bestFit="1" customWidth="1"/>
    <col min="13826" max="13826" width="14.25" customWidth="1"/>
    <col min="13827" max="13827" width="12" customWidth="1"/>
    <col min="13828" max="13828" width="29.125" customWidth="1"/>
    <col min="13829" max="13834" width="9" customWidth="1"/>
    <col min="13835" max="13835" width="15.125" customWidth="1"/>
    <col min="13836" max="13836" width="38" bestFit="1" customWidth="1"/>
    <col min="13837" max="13837" width="18.625" customWidth="1"/>
    <col min="13838" max="13838" width="30.375" customWidth="1"/>
    <col min="13839" max="13839" width="17.75" bestFit="1" customWidth="1"/>
    <col min="13840" max="13841" width="21.875" bestFit="1" customWidth="1"/>
    <col min="13842" max="13842" width="33.375" bestFit="1" customWidth="1"/>
    <col min="13843" max="13843" width="33.375" customWidth="1"/>
    <col min="13844" max="13844" width="18.125" customWidth="1"/>
    <col min="14081" max="14081" width="14.25" bestFit="1" customWidth="1"/>
    <col min="14082" max="14082" width="14.25" customWidth="1"/>
    <col min="14083" max="14083" width="12" customWidth="1"/>
    <col min="14084" max="14084" width="29.125" customWidth="1"/>
    <col min="14085" max="14090" width="9" customWidth="1"/>
    <col min="14091" max="14091" width="15.125" customWidth="1"/>
    <col min="14092" max="14092" width="38" bestFit="1" customWidth="1"/>
    <col min="14093" max="14093" width="18.625" customWidth="1"/>
    <col min="14094" max="14094" width="30.375" customWidth="1"/>
    <col min="14095" max="14095" width="17.75" bestFit="1" customWidth="1"/>
    <col min="14096" max="14097" width="21.875" bestFit="1" customWidth="1"/>
    <col min="14098" max="14098" width="33.375" bestFit="1" customWidth="1"/>
    <col min="14099" max="14099" width="33.375" customWidth="1"/>
    <col min="14100" max="14100" width="18.125" customWidth="1"/>
    <col min="14337" max="14337" width="14.25" bestFit="1" customWidth="1"/>
    <col min="14338" max="14338" width="14.25" customWidth="1"/>
    <col min="14339" max="14339" width="12" customWidth="1"/>
    <col min="14340" max="14340" width="29.125" customWidth="1"/>
    <col min="14341" max="14346" width="9" customWidth="1"/>
    <col min="14347" max="14347" width="15.125" customWidth="1"/>
    <col min="14348" max="14348" width="38" bestFit="1" customWidth="1"/>
    <col min="14349" max="14349" width="18.625" customWidth="1"/>
    <col min="14350" max="14350" width="30.375" customWidth="1"/>
    <col min="14351" max="14351" width="17.75" bestFit="1" customWidth="1"/>
    <col min="14352" max="14353" width="21.875" bestFit="1" customWidth="1"/>
    <col min="14354" max="14354" width="33.375" bestFit="1" customWidth="1"/>
    <col min="14355" max="14355" width="33.375" customWidth="1"/>
    <col min="14356" max="14356" width="18.125" customWidth="1"/>
    <col min="14593" max="14593" width="14.25" bestFit="1" customWidth="1"/>
    <col min="14594" max="14594" width="14.25" customWidth="1"/>
    <col min="14595" max="14595" width="12" customWidth="1"/>
    <col min="14596" max="14596" width="29.125" customWidth="1"/>
    <col min="14597" max="14602" width="9" customWidth="1"/>
    <col min="14603" max="14603" width="15.125" customWidth="1"/>
    <col min="14604" max="14604" width="38" bestFit="1" customWidth="1"/>
    <col min="14605" max="14605" width="18.625" customWidth="1"/>
    <col min="14606" max="14606" width="30.375" customWidth="1"/>
    <col min="14607" max="14607" width="17.75" bestFit="1" customWidth="1"/>
    <col min="14608" max="14609" width="21.875" bestFit="1" customWidth="1"/>
    <col min="14610" max="14610" width="33.375" bestFit="1" customWidth="1"/>
    <col min="14611" max="14611" width="33.375" customWidth="1"/>
    <col min="14612" max="14612" width="18.125" customWidth="1"/>
    <col min="14849" max="14849" width="14.25" bestFit="1" customWidth="1"/>
    <col min="14850" max="14850" width="14.25" customWidth="1"/>
    <col min="14851" max="14851" width="12" customWidth="1"/>
    <col min="14852" max="14852" width="29.125" customWidth="1"/>
    <col min="14853" max="14858" width="9" customWidth="1"/>
    <col min="14859" max="14859" width="15.125" customWidth="1"/>
    <col min="14860" max="14860" width="38" bestFit="1" customWidth="1"/>
    <col min="14861" max="14861" width="18.625" customWidth="1"/>
    <col min="14862" max="14862" width="30.375" customWidth="1"/>
    <col min="14863" max="14863" width="17.75" bestFit="1" customWidth="1"/>
    <col min="14864" max="14865" width="21.875" bestFit="1" customWidth="1"/>
    <col min="14866" max="14866" width="33.375" bestFit="1" customWidth="1"/>
    <col min="14867" max="14867" width="33.375" customWidth="1"/>
    <col min="14868" max="14868" width="18.125" customWidth="1"/>
    <col min="15105" max="15105" width="14.25" bestFit="1" customWidth="1"/>
    <col min="15106" max="15106" width="14.25" customWidth="1"/>
    <col min="15107" max="15107" width="12" customWidth="1"/>
    <col min="15108" max="15108" width="29.125" customWidth="1"/>
    <col min="15109" max="15114" width="9" customWidth="1"/>
    <col min="15115" max="15115" width="15.125" customWidth="1"/>
    <col min="15116" max="15116" width="38" bestFit="1" customWidth="1"/>
    <col min="15117" max="15117" width="18.625" customWidth="1"/>
    <col min="15118" max="15118" width="30.375" customWidth="1"/>
    <col min="15119" max="15119" width="17.75" bestFit="1" customWidth="1"/>
    <col min="15120" max="15121" width="21.875" bestFit="1" customWidth="1"/>
    <col min="15122" max="15122" width="33.375" bestFit="1" customWidth="1"/>
    <col min="15123" max="15123" width="33.375" customWidth="1"/>
    <col min="15124" max="15124" width="18.125" customWidth="1"/>
    <col min="15361" max="15361" width="14.25" bestFit="1" customWidth="1"/>
    <col min="15362" max="15362" width="14.25" customWidth="1"/>
    <col min="15363" max="15363" width="12" customWidth="1"/>
    <col min="15364" max="15364" width="29.125" customWidth="1"/>
    <col min="15365" max="15370" width="9" customWidth="1"/>
    <col min="15371" max="15371" width="15.125" customWidth="1"/>
    <col min="15372" max="15372" width="38" bestFit="1" customWidth="1"/>
    <col min="15373" max="15373" width="18.625" customWidth="1"/>
    <col min="15374" max="15374" width="30.375" customWidth="1"/>
    <col min="15375" max="15375" width="17.75" bestFit="1" customWidth="1"/>
    <col min="15376" max="15377" width="21.875" bestFit="1" customWidth="1"/>
    <col min="15378" max="15378" width="33.375" bestFit="1" customWidth="1"/>
    <col min="15379" max="15379" width="33.375" customWidth="1"/>
    <col min="15380" max="15380" width="18.125" customWidth="1"/>
    <col min="15617" max="15617" width="14.25" bestFit="1" customWidth="1"/>
    <col min="15618" max="15618" width="14.25" customWidth="1"/>
    <col min="15619" max="15619" width="12" customWidth="1"/>
    <col min="15620" max="15620" width="29.125" customWidth="1"/>
    <col min="15621" max="15626" width="9" customWidth="1"/>
    <col min="15627" max="15627" width="15.125" customWidth="1"/>
    <col min="15628" max="15628" width="38" bestFit="1" customWidth="1"/>
    <col min="15629" max="15629" width="18.625" customWidth="1"/>
    <col min="15630" max="15630" width="30.375" customWidth="1"/>
    <col min="15631" max="15631" width="17.75" bestFit="1" customWidth="1"/>
    <col min="15632" max="15633" width="21.875" bestFit="1" customWidth="1"/>
    <col min="15634" max="15634" width="33.375" bestFit="1" customWidth="1"/>
    <col min="15635" max="15635" width="33.375" customWidth="1"/>
    <col min="15636" max="15636" width="18.125" customWidth="1"/>
    <col min="15873" max="15873" width="14.25" bestFit="1" customWidth="1"/>
    <col min="15874" max="15874" width="14.25" customWidth="1"/>
    <col min="15875" max="15875" width="12" customWidth="1"/>
    <col min="15876" max="15876" width="29.125" customWidth="1"/>
    <col min="15877" max="15882" width="9" customWidth="1"/>
    <col min="15883" max="15883" width="15.125" customWidth="1"/>
    <col min="15884" max="15884" width="38" bestFit="1" customWidth="1"/>
    <col min="15885" max="15885" width="18.625" customWidth="1"/>
    <col min="15886" max="15886" width="30.375" customWidth="1"/>
    <col min="15887" max="15887" width="17.75" bestFit="1" customWidth="1"/>
    <col min="15888" max="15889" width="21.875" bestFit="1" customWidth="1"/>
    <col min="15890" max="15890" width="33.375" bestFit="1" customWidth="1"/>
    <col min="15891" max="15891" width="33.375" customWidth="1"/>
    <col min="15892" max="15892" width="18.125" customWidth="1"/>
    <col min="16129" max="16129" width="14.25" bestFit="1" customWidth="1"/>
    <col min="16130" max="16130" width="14.25" customWidth="1"/>
    <col min="16131" max="16131" width="12" customWidth="1"/>
    <col min="16132" max="16132" width="29.125" customWidth="1"/>
    <col min="16133" max="16138" width="9" customWidth="1"/>
    <col min="16139" max="16139" width="15.125" customWidth="1"/>
    <col min="16140" max="16140" width="38" bestFit="1" customWidth="1"/>
    <col min="16141" max="16141" width="18.625" customWidth="1"/>
    <col min="16142" max="16142" width="30.375" customWidth="1"/>
    <col min="16143" max="16143" width="17.75" bestFit="1" customWidth="1"/>
    <col min="16144" max="16145" width="21.875" bestFit="1" customWidth="1"/>
    <col min="16146" max="16146" width="33.375" bestFit="1" customWidth="1"/>
    <col min="16147" max="16147" width="33.375" customWidth="1"/>
    <col min="16148" max="16148" width="18.125" customWidth="1"/>
  </cols>
  <sheetData>
    <row r="1" spans="1:20" s="1291" customFormat="1" ht="12" customHeight="1">
      <c r="A1" s="219" t="s">
        <v>205</v>
      </c>
      <c r="B1" s="219" t="s">
        <v>206</v>
      </c>
      <c r="C1" s="220" t="s">
        <v>207</v>
      </c>
      <c r="D1" s="220" t="s">
        <v>208</v>
      </c>
      <c r="E1" s="221" t="s">
        <v>186</v>
      </c>
      <c r="F1" s="221" t="s">
        <v>197</v>
      </c>
      <c r="G1" s="219" t="s">
        <v>209</v>
      </c>
      <c r="H1" s="219" t="s">
        <v>198</v>
      </c>
      <c r="I1" s="224" t="s">
        <v>210</v>
      </c>
      <c r="J1" s="219" t="s">
        <v>199</v>
      </c>
      <c r="K1" s="222" t="s">
        <v>211</v>
      </c>
      <c r="L1" s="223" t="s">
        <v>212</v>
      </c>
      <c r="M1" s="224" t="s">
        <v>1951</v>
      </c>
      <c r="N1" s="224" t="s">
        <v>213</v>
      </c>
      <c r="O1" s="1290" t="s">
        <v>214</v>
      </c>
      <c r="P1" s="1290" t="s">
        <v>215</v>
      </c>
      <c r="Q1" s="1290" t="s">
        <v>216</v>
      </c>
      <c r="R1" s="1290" t="s">
        <v>217</v>
      </c>
      <c r="S1" s="1290" t="s">
        <v>218</v>
      </c>
      <c r="T1" s="1290" t="s">
        <v>219</v>
      </c>
    </row>
    <row r="2" spans="1:20" ht="17.25" hidden="1">
      <c r="A2" s="1292" t="s">
        <v>220</v>
      </c>
      <c r="B2" s="1293"/>
      <c r="C2" s="1294"/>
      <c r="D2" s="1295" t="s">
        <v>221</v>
      </c>
      <c r="E2" s="1292"/>
      <c r="F2" s="1293"/>
      <c r="G2" s="1292" t="s">
        <v>221</v>
      </c>
      <c r="H2" s="1296"/>
      <c r="I2" s="1296"/>
      <c r="J2" s="1297"/>
      <c r="K2" s="1298"/>
      <c r="L2" s="226" t="s">
        <v>221</v>
      </c>
      <c r="M2" s="1298"/>
      <c r="N2" s="1299"/>
      <c r="O2" s="1300"/>
      <c r="P2" s="1300"/>
      <c r="Q2" s="1300"/>
    </row>
    <row r="3" spans="1:20" hidden="1">
      <c r="A3" s="1301" t="s">
        <v>1952</v>
      </c>
      <c r="B3" s="229" t="s">
        <v>222</v>
      </c>
      <c r="C3" s="1302" t="s">
        <v>221</v>
      </c>
      <c r="D3" s="1303" t="s">
        <v>223</v>
      </c>
      <c r="E3" s="1304" t="s">
        <v>1953</v>
      </c>
      <c r="F3" s="229" t="s">
        <v>1954</v>
      </c>
      <c r="G3" s="1305" t="s">
        <v>1955</v>
      </c>
      <c r="H3" s="230" t="s">
        <v>1956</v>
      </c>
      <c r="I3" s="230" t="s">
        <v>224</v>
      </c>
      <c r="J3" s="230" t="s">
        <v>225</v>
      </c>
      <c r="K3" s="1306"/>
      <c r="L3" s="1307" t="s">
        <v>1957</v>
      </c>
      <c r="M3" s="233" t="s">
        <v>226</v>
      </c>
      <c r="N3" s="1308" t="s">
        <v>1958</v>
      </c>
      <c r="O3" s="234" t="s">
        <v>227</v>
      </c>
      <c r="P3" s="234" t="s">
        <v>228</v>
      </c>
      <c r="Q3" s="234" t="s">
        <v>229</v>
      </c>
      <c r="R3" s="235" t="s">
        <v>230</v>
      </c>
      <c r="S3" s="235" t="s">
        <v>231</v>
      </c>
      <c r="T3" s="234" t="s">
        <v>232</v>
      </c>
    </row>
    <row r="4" spans="1:20" hidden="1">
      <c r="A4" s="1301" t="s">
        <v>1959</v>
      </c>
      <c r="B4" s="229" t="s">
        <v>222</v>
      </c>
      <c r="C4" s="1302" t="s">
        <v>221</v>
      </c>
      <c r="D4" s="1303" t="s">
        <v>233</v>
      </c>
      <c r="E4" s="1304" t="s">
        <v>1953</v>
      </c>
      <c r="F4" s="229" t="s">
        <v>1954</v>
      </c>
      <c r="G4" s="1305" t="s">
        <v>1955</v>
      </c>
      <c r="H4" s="230" t="s">
        <v>1956</v>
      </c>
      <c r="I4" s="230" t="s">
        <v>224</v>
      </c>
      <c r="J4" s="230" t="s">
        <v>225</v>
      </c>
      <c r="K4" s="1306"/>
      <c r="L4" s="1307" t="s">
        <v>1960</v>
      </c>
      <c r="M4" s="233" t="s">
        <v>226</v>
      </c>
      <c r="N4" s="1309" t="s">
        <v>1958</v>
      </c>
      <c r="O4" s="234" t="s">
        <v>227</v>
      </c>
      <c r="P4" s="234" t="s">
        <v>228</v>
      </c>
      <c r="Q4" s="234" t="s">
        <v>229</v>
      </c>
      <c r="R4" s="235" t="s">
        <v>230</v>
      </c>
      <c r="S4" s="235" t="s">
        <v>231</v>
      </c>
      <c r="T4" s="234" t="s">
        <v>232</v>
      </c>
    </row>
    <row r="5" spans="1:20" hidden="1">
      <c r="A5" s="1301" t="s">
        <v>1961</v>
      </c>
      <c r="B5" s="229" t="s">
        <v>222</v>
      </c>
      <c r="C5" s="1302" t="s">
        <v>221</v>
      </c>
      <c r="D5" s="1310" t="s">
        <v>1962</v>
      </c>
      <c r="E5" s="1304" t="s">
        <v>1953</v>
      </c>
      <c r="F5" s="229" t="s">
        <v>1954</v>
      </c>
      <c r="G5" s="1305" t="s">
        <v>1955</v>
      </c>
      <c r="H5" s="230" t="s">
        <v>1956</v>
      </c>
      <c r="I5" s="230" t="s">
        <v>224</v>
      </c>
      <c r="J5" s="230" t="s">
        <v>225</v>
      </c>
      <c r="K5" s="1306"/>
      <c r="L5" s="1311" t="s">
        <v>1960</v>
      </c>
      <c r="M5" s="236" t="s">
        <v>1963</v>
      </c>
      <c r="N5" s="1312" t="s">
        <v>1964</v>
      </c>
      <c r="O5" s="234" t="s">
        <v>227</v>
      </c>
      <c r="P5" s="234" t="s">
        <v>228</v>
      </c>
      <c r="Q5" s="234" t="s">
        <v>229</v>
      </c>
      <c r="R5" s="235" t="s">
        <v>230</v>
      </c>
      <c r="S5" s="235" t="s">
        <v>231</v>
      </c>
      <c r="T5" s="234" t="s">
        <v>232</v>
      </c>
    </row>
    <row r="6" spans="1:20" hidden="1">
      <c r="A6" s="1301" t="s">
        <v>1965</v>
      </c>
      <c r="B6" s="229" t="s">
        <v>222</v>
      </c>
      <c r="C6" s="1302" t="s">
        <v>221</v>
      </c>
      <c r="D6" s="1313" t="s">
        <v>1966</v>
      </c>
      <c r="E6" s="1304" t="s">
        <v>1953</v>
      </c>
      <c r="F6" s="229" t="s">
        <v>1954</v>
      </c>
      <c r="G6" s="1305" t="s">
        <v>1955</v>
      </c>
      <c r="H6" s="230" t="s">
        <v>1967</v>
      </c>
      <c r="I6" s="230" t="s">
        <v>224</v>
      </c>
      <c r="J6" s="230" t="s">
        <v>225</v>
      </c>
      <c r="K6" s="1306"/>
      <c r="L6" s="1311" t="s">
        <v>1960</v>
      </c>
      <c r="M6" s="236" t="s">
        <v>1968</v>
      </c>
      <c r="N6" s="1312" t="s">
        <v>1969</v>
      </c>
      <c r="O6" s="234" t="s">
        <v>227</v>
      </c>
      <c r="P6" s="234" t="s">
        <v>228</v>
      </c>
      <c r="Q6" s="234" t="s">
        <v>229</v>
      </c>
      <c r="R6" s="235" t="s">
        <v>234</v>
      </c>
      <c r="S6" s="235" t="s">
        <v>235</v>
      </c>
      <c r="T6" s="234" t="s">
        <v>232</v>
      </c>
    </row>
    <row r="7" spans="1:20" hidden="1">
      <c r="A7" s="1301" t="s">
        <v>1970</v>
      </c>
      <c r="B7" s="229" t="s">
        <v>222</v>
      </c>
      <c r="C7" s="1302" t="s">
        <v>221</v>
      </c>
      <c r="D7" s="1310" t="s">
        <v>1971</v>
      </c>
      <c r="E7" s="1304" t="s">
        <v>1972</v>
      </c>
      <c r="F7" s="229" t="s">
        <v>1954</v>
      </c>
      <c r="G7" s="1305" t="s">
        <v>1955</v>
      </c>
      <c r="H7" s="230" t="s">
        <v>1956</v>
      </c>
      <c r="I7" s="230" t="s">
        <v>224</v>
      </c>
      <c r="J7" s="230" t="s">
        <v>225</v>
      </c>
      <c r="K7" s="1306"/>
      <c r="L7" s="1311" t="s">
        <v>1960</v>
      </c>
      <c r="M7" s="236" t="s">
        <v>1973</v>
      </c>
      <c r="N7" s="1312" t="s">
        <v>1974</v>
      </c>
      <c r="O7" s="234" t="s">
        <v>227</v>
      </c>
      <c r="P7" s="234" t="s">
        <v>228</v>
      </c>
      <c r="Q7" s="234" t="s">
        <v>229</v>
      </c>
      <c r="R7" s="235" t="s">
        <v>230</v>
      </c>
      <c r="S7" s="235" t="s">
        <v>231</v>
      </c>
      <c r="T7" s="234" t="s">
        <v>232</v>
      </c>
    </row>
    <row r="8" spans="1:20" hidden="1">
      <c r="A8" s="1301" t="s">
        <v>1975</v>
      </c>
      <c r="B8" s="229" t="s">
        <v>222</v>
      </c>
      <c r="C8" s="1302" t="s">
        <v>221</v>
      </c>
      <c r="D8" s="1310" t="s">
        <v>1976</v>
      </c>
      <c r="E8" s="1304" t="s">
        <v>1977</v>
      </c>
      <c r="F8" s="229" t="s">
        <v>1978</v>
      </c>
      <c r="G8" s="1305" t="s">
        <v>1979</v>
      </c>
      <c r="H8" s="230" t="s">
        <v>1980</v>
      </c>
      <c r="I8" s="230" t="s">
        <v>224</v>
      </c>
      <c r="J8" s="230" t="s">
        <v>225</v>
      </c>
      <c r="K8" s="1306"/>
      <c r="L8" s="1311" t="s">
        <v>1960</v>
      </c>
      <c r="M8" s="1306" t="s">
        <v>1981</v>
      </c>
      <c r="N8" s="1312" t="s">
        <v>1982</v>
      </c>
      <c r="O8" s="234" t="s">
        <v>227</v>
      </c>
      <c r="P8" s="234" t="s">
        <v>228</v>
      </c>
      <c r="Q8" s="234" t="s">
        <v>229</v>
      </c>
      <c r="R8" s="235" t="s">
        <v>230</v>
      </c>
      <c r="S8" s="235" t="s">
        <v>231</v>
      </c>
      <c r="T8" s="234" t="s">
        <v>232</v>
      </c>
    </row>
    <row r="9" spans="1:20" hidden="1">
      <c r="A9" s="1301" t="s">
        <v>1983</v>
      </c>
      <c r="B9" s="229" t="s">
        <v>222</v>
      </c>
      <c r="C9" s="1314" t="s">
        <v>221</v>
      </c>
      <c r="D9" s="1313" t="s">
        <v>1984</v>
      </c>
      <c r="E9" s="1304" t="s">
        <v>1977</v>
      </c>
      <c r="F9" s="229" t="s">
        <v>1978</v>
      </c>
      <c r="G9" s="1305" t="s">
        <v>1979</v>
      </c>
      <c r="H9" s="230" t="s">
        <v>1980</v>
      </c>
      <c r="I9" s="230" t="s">
        <v>224</v>
      </c>
      <c r="J9" s="230" t="s">
        <v>225</v>
      </c>
      <c r="K9" s="1306"/>
      <c r="L9" s="1311" t="s">
        <v>1960</v>
      </c>
      <c r="M9" s="236" t="s">
        <v>1985</v>
      </c>
      <c r="N9" s="238" t="s">
        <v>1986</v>
      </c>
      <c r="O9" s="234" t="s">
        <v>227</v>
      </c>
      <c r="P9" s="234" t="s">
        <v>228</v>
      </c>
      <c r="Q9" s="234" t="s">
        <v>229</v>
      </c>
      <c r="R9" s="235" t="s">
        <v>230</v>
      </c>
      <c r="S9" s="235" t="s">
        <v>231</v>
      </c>
      <c r="T9" s="234" t="s">
        <v>232</v>
      </c>
    </row>
    <row r="10" spans="1:20" hidden="1">
      <c r="A10" s="1301"/>
      <c r="B10" s="1315" t="s">
        <v>222</v>
      </c>
      <c r="C10" s="1316" t="s">
        <v>221</v>
      </c>
      <c r="D10" s="1317" t="s">
        <v>1987</v>
      </c>
      <c r="E10" s="1318" t="s">
        <v>1988</v>
      </c>
      <c r="F10" s="1315" t="s">
        <v>1989</v>
      </c>
      <c r="G10" s="1319" t="s">
        <v>1990</v>
      </c>
      <c r="H10" s="1320" t="s">
        <v>1991</v>
      </c>
      <c r="I10" s="1320" t="s">
        <v>224</v>
      </c>
      <c r="J10" s="1320" t="s">
        <v>225</v>
      </c>
      <c r="K10" s="1321"/>
      <c r="L10" s="1322" t="s">
        <v>1992</v>
      </c>
      <c r="M10" s="1323" t="s">
        <v>236</v>
      </c>
      <c r="N10" s="1324" t="s">
        <v>1986</v>
      </c>
      <c r="O10" s="1325" t="s">
        <v>227</v>
      </c>
      <c r="P10" s="1325" t="s">
        <v>228</v>
      </c>
      <c r="Q10" s="1325" t="s">
        <v>229</v>
      </c>
      <c r="R10" s="1326" t="s">
        <v>230</v>
      </c>
      <c r="S10" s="1326" t="s">
        <v>231</v>
      </c>
      <c r="T10" s="1325" t="s">
        <v>232</v>
      </c>
    </row>
    <row r="11" spans="1:20" hidden="1">
      <c r="A11" s="1301" t="s">
        <v>1993</v>
      </c>
      <c r="B11" s="229" t="s">
        <v>222</v>
      </c>
      <c r="C11" s="1302" t="s">
        <v>221</v>
      </c>
      <c r="D11" s="1310" t="s">
        <v>1994</v>
      </c>
      <c r="E11" s="1304" t="s">
        <v>1977</v>
      </c>
      <c r="F11" s="229" t="s">
        <v>1978</v>
      </c>
      <c r="G11" s="1305" t="s">
        <v>1979</v>
      </c>
      <c r="H11" s="230" t="s">
        <v>1980</v>
      </c>
      <c r="I11" s="230" t="s">
        <v>224</v>
      </c>
      <c r="J11" s="230" t="s">
        <v>225</v>
      </c>
      <c r="K11" s="1306"/>
      <c r="L11" s="1307" t="s">
        <v>1960</v>
      </c>
      <c r="M11" s="236" t="s">
        <v>1995</v>
      </c>
      <c r="N11" s="1312" t="s">
        <v>1996</v>
      </c>
      <c r="O11" s="234" t="s">
        <v>227</v>
      </c>
      <c r="P11" s="234" t="s">
        <v>228</v>
      </c>
      <c r="Q11" s="234" t="s">
        <v>229</v>
      </c>
      <c r="R11" s="235" t="s">
        <v>230</v>
      </c>
      <c r="S11" s="235" t="s">
        <v>231</v>
      </c>
      <c r="T11" s="234" t="s">
        <v>232</v>
      </c>
    </row>
    <row r="12" spans="1:20" s="1327" customFormat="1" hidden="1">
      <c r="A12" s="1301"/>
      <c r="B12" s="229" t="s">
        <v>222</v>
      </c>
      <c r="C12" s="1302" t="s">
        <v>221</v>
      </c>
      <c r="D12" s="1303" t="s">
        <v>237</v>
      </c>
      <c r="E12" s="1304" t="s">
        <v>1977</v>
      </c>
      <c r="F12" s="229" t="s">
        <v>1978</v>
      </c>
      <c r="G12" s="1305" t="s">
        <v>1979</v>
      </c>
      <c r="H12" s="230" t="s">
        <v>1980</v>
      </c>
      <c r="I12" s="230" t="s">
        <v>224</v>
      </c>
      <c r="J12" s="230" t="s">
        <v>225</v>
      </c>
      <c r="K12" s="1306"/>
      <c r="L12" s="1311" t="s">
        <v>1960</v>
      </c>
      <c r="M12" s="236" t="s">
        <v>238</v>
      </c>
      <c r="N12" s="1312" t="s">
        <v>1997</v>
      </c>
      <c r="O12" s="234" t="s">
        <v>227</v>
      </c>
      <c r="P12" s="234" t="s">
        <v>228</v>
      </c>
      <c r="Q12" s="234" t="s">
        <v>229</v>
      </c>
      <c r="R12" s="235" t="s">
        <v>230</v>
      </c>
      <c r="S12" s="235" t="s">
        <v>231</v>
      </c>
      <c r="T12" s="234" t="s">
        <v>232</v>
      </c>
    </row>
    <row r="13" spans="1:20" s="1327" customFormat="1" hidden="1">
      <c r="A13" s="1301"/>
      <c r="B13" s="229" t="s">
        <v>222</v>
      </c>
      <c r="C13" s="1302" t="s">
        <v>221</v>
      </c>
      <c r="D13" s="1303" t="s">
        <v>239</v>
      </c>
      <c r="E13" s="1304" t="s">
        <v>1977</v>
      </c>
      <c r="F13" s="229" t="s">
        <v>1978</v>
      </c>
      <c r="G13" s="1305" t="s">
        <v>1979</v>
      </c>
      <c r="H13" s="230" t="s">
        <v>1980</v>
      </c>
      <c r="I13" s="230" t="s">
        <v>224</v>
      </c>
      <c r="J13" s="230" t="s">
        <v>225</v>
      </c>
      <c r="K13" s="1306"/>
      <c r="L13" s="1311" t="s">
        <v>1960</v>
      </c>
      <c r="M13" s="236" t="s">
        <v>240</v>
      </c>
      <c r="N13" s="1312" t="s">
        <v>602</v>
      </c>
      <c r="O13" s="234" t="s">
        <v>227</v>
      </c>
      <c r="P13" s="234" t="s">
        <v>228</v>
      </c>
      <c r="Q13" s="234" t="s">
        <v>229</v>
      </c>
      <c r="R13" s="235" t="s">
        <v>230</v>
      </c>
      <c r="S13" s="235" t="s">
        <v>231</v>
      </c>
      <c r="T13" s="234" t="s">
        <v>232</v>
      </c>
    </row>
    <row r="14" spans="1:20" s="1327" customFormat="1" hidden="1">
      <c r="A14" s="1301"/>
      <c r="B14" s="229" t="s">
        <v>222</v>
      </c>
      <c r="C14" s="1302" t="s">
        <v>221</v>
      </c>
      <c r="D14" s="1303" t="s">
        <v>241</v>
      </c>
      <c r="E14" s="1304" t="s">
        <v>1977</v>
      </c>
      <c r="F14" s="229" t="s">
        <v>1978</v>
      </c>
      <c r="G14" s="1305" t="s">
        <v>1979</v>
      </c>
      <c r="H14" s="230" t="s">
        <v>1980</v>
      </c>
      <c r="I14" s="230" t="s">
        <v>224</v>
      </c>
      <c r="J14" s="230" t="s">
        <v>225</v>
      </c>
      <c r="K14" s="1306"/>
      <c r="L14" s="1311" t="s">
        <v>1960</v>
      </c>
      <c r="M14" s="236" t="s">
        <v>1973</v>
      </c>
      <c r="N14" s="1312" t="s">
        <v>696</v>
      </c>
      <c r="O14" s="234" t="s">
        <v>227</v>
      </c>
      <c r="P14" s="234" t="s">
        <v>228</v>
      </c>
      <c r="Q14" s="234" t="s">
        <v>229</v>
      </c>
      <c r="R14" s="235" t="s">
        <v>230</v>
      </c>
      <c r="S14" s="235" t="s">
        <v>231</v>
      </c>
      <c r="T14" s="234" t="s">
        <v>232</v>
      </c>
    </row>
    <row r="15" spans="1:20" s="1327" customFormat="1" hidden="1">
      <c r="A15" s="1301"/>
      <c r="B15" s="229" t="s">
        <v>222</v>
      </c>
      <c r="C15" s="1302" t="s">
        <v>221</v>
      </c>
      <c r="D15" s="1303" t="s">
        <v>242</v>
      </c>
      <c r="E15" s="1304" t="s">
        <v>1977</v>
      </c>
      <c r="F15" s="229" t="s">
        <v>1978</v>
      </c>
      <c r="G15" s="1305" t="s">
        <v>1979</v>
      </c>
      <c r="H15" s="230" t="s">
        <v>1980</v>
      </c>
      <c r="I15" s="230" t="s">
        <v>224</v>
      </c>
      <c r="J15" s="230" t="s">
        <v>225</v>
      </c>
      <c r="K15" s="1306"/>
      <c r="L15" s="1311" t="s">
        <v>1960</v>
      </c>
      <c r="M15" s="1306" t="s">
        <v>243</v>
      </c>
      <c r="N15" s="1312" t="s">
        <v>798</v>
      </c>
      <c r="O15" s="234" t="s">
        <v>227</v>
      </c>
      <c r="P15" s="234" t="s">
        <v>228</v>
      </c>
      <c r="Q15" s="234" t="s">
        <v>229</v>
      </c>
      <c r="R15" s="235" t="s">
        <v>230</v>
      </c>
      <c r="S15" s="235" t="s">
        <v>231</v>
      </c>
      <c r="T15" s="234" t="s">
        <v>232</v>
      </c>
    </row>
    <row r="16" spans="1:20" s="1327" customFormat="1" hidden="1">
      <c r="A16" s="1301"/>
      <c r="B16" s="229" t="s">
        <v>222</v>
      </c>
      <c r="C16" s="1302" t="s">
        <v>221</v>
      </c>
      <c r="D16" s="1303" t="s">
        <v>244</v>
      </c>
      <c r="E16" s="1304" t="s">
        <v>1977</v>
      </c>
      <c r="F16" s="229" t="s">
        <v>1978</v>
      </c>
      <c r="G16" s="1305" t="s">
        <v>1979</v>
      </c>
      <c r="H16" s="230" t="s">
        <v>1980</v>
      </c>
      <c r="I16" s="230" t="s">
        <v>224</v>
      </c>
      <c r="J16" s="230" t="s">
        <v>225</v>
      </c>
      <c r="K16" s="1306"/>
      <c r="L16" s="1311" t="s">
        <v>1960</v>
      </c>
      <c r="M16" s="1306" t="s">
        <v>1981</v>
      </c>
      <c r="N16" s="1312" t="s">
        <v>1998</v>
      </c>
      <c r="O16" s="234" t="s">
        <v>227</v>
      </c>
      <c r="P16" s="234" t="s">
        <v>228</v>
      </c>
      <c r="Q16" s="234" t="s">
        <v>229</v>
      </c>
      <c r="R16" s="235" t="s">
        <v>230</v>
      </c>
      <c r="S16" s="235" t="s">
        <v>231</v>
      </c>
      <c r="T16" s="234" t="s">
        <v>232</v>
      </c>
    </row>
    <row r="17" spans="1:20" s="1327" customFormat="1" hidden="1">
      <c r="A17" s="1301"/>
      <c r="B17" s="229" t="s">
        <v>222</v>
      </c>
      <c r="C17" s="1302" t="s">
        <v>221</v>
      </c>
      <c r="D17" s="1303" t="s">
        <v>245</v>
      </c>
      <c r="E17" s="1304" t="s">
        <v>1977</v>
      </c>
      <c r="F17" s="229" t="s">
        <v>1978</v>
      </c>
      <c r="G17" s="1305" t="s">
        <v>1979</v>
      </c>
      <c r="H17" s="230" t="s">
        <v>1980</v>
      </c>
      <c r="I17" s="230" t="s">
        <v>224</v>
      </c>
      <c r="J17" s="230" t="s">
        <v>225</v>
      </c>
      <c r="K17" s="1306"/>
      <c r="L17" s="1311" t="s">
        <v>1960</v>
      </c>
      <c r="M17" s="1306" t="s">
        <v>1981</v>
      </c>
      <c r="N17" s="1312" t="s">
        <v>798</v>
      </c>
      <c r="O17" s="234" t="s">
        <v>227</v>
      </c>
      <c r="P17" s="234" t="s">
        <v>228</v>
      </c>
      <c r="Q17" s="234" t="s">
        <v>229</v>
      </c>
      <c r="R17" s="235" t="s">
        <v>230</v>
      </c>
      <c r="S17" s="235" t="s">
        <v>231</v>
      </c>
      <c r="T17" s="234" t="s">
        <v>232</v>
      </c>
    </row>
    <row r="18" spans="1:20" s="1327" customFormat="1" hidden="1">
      <c r="A18" s="1301"/>
      <c r="B18" s="229" t="s">
        <v>222</v>
      </c>
      <c r="C18" s="1302" t="s">
        <v>221</v>
      </c>
      <c r="D18" s="1303" t="s">
        <v>246</v>
      </c>
      <c r="E18" s="1304" t="s">
        <v>1977</v>
      </c>
      <c r="F18" s="229" t="s">
        <v>1978</v>
      </c>
      <c r="G18" s="1305" t="s">
        <v>1979</v>
      </c>
      <c r="H18" s="230" t="s">
        <v>1980</v>
      </c>
      <c r="I18" s="230" t="s">
        <v>224</v>
      </c>
      <c r="J18" s="230" t="s">
        <v>225</v>
      </c>
      <c r="K18" s="1306"/>
      <c r="L18" s="1311" t="s">
        <v>1960</v>
      </c>
      <c r="M18" s="1306" t="s">
        <v>1981</v>
      </c>
      <c r="N18" s="1312" t="s">
        <v>1999</v>
      </c>
      <c r="O18" s="234" t="s">
        <v>227</v>
      </c>
      <c r="P18" s="234" t="s">
        <v>228</v>
      </c>
      <c r="Q18" s="234" t="s">
        <v>229</v>
      </c>
      <c r="R18" s="235" t="s">
        <v>230</v>
      </c>
      <c r="S18" s="235" t="s">
        <v>231</v>
      </c>
      <c r="T18" s="234" t="s">
        <v>232</v>
      </c>
    </row>
    <row r="19" spans="1:20" s="1327" customFormat="1" hidden="1">
      <c r="A19" s="1301"/>
      <c r="B19" s="229" t="s">
        <v>222</v>
      </c>
      <c r="C19" s="1314" t="s">
        <v>221</v>
      </c>
      <c r="D19" s="1313" t="s">
        <v>247</v>
      </c>
      <c r="E19" s="1304" t="s">
        <v>1977</v>
      </c>
      <c r="F19" s="229" t="s">
        <v>1978</v>
      </c>
      <c r="G19" s="1305" t="s">
        <v>1979</v>
      </c>
      <c r="H19" s="230" t="s">
        <v>1980</v>
      </c>
      <c r="I19" s="230" t="s">
        <v>224</v>
      </c>
      <c r="J19" s="230" t="s">
        <v>225</v>
      </c>
      <c r="K19" s="1306"/>
      <c r="L19" s="1311" t="s">
        <v>1960</v>
      </c>
      <c r="M19" s="236" t="s">
        <v>248</v>
      </c>
      <c r="N19" s="1312" t="s">
        <v>2000</v>
      </c>
      <c r="O19" s="234" t="s">
        <v>227</v>
      </c>
      <c r="P19" s="234" t="s">
        <v>228</v>
      </c>
      <c r="Q19" s="234" t="s">
        <v>229</v>
      </c>
      <c r="R19" s="235" t="s">
        <v>230</v>
      </c>
      <c r="S19" s="235" t="s">
        <v>231</v>
      </c>
      <c r="T19" s="234" t="s">
        <v>232</v>
      </c>
    </row>
    <row r="20" spans="1:20" s="1327" customFormat="1" hidden="1">
      <c r="A20" s="1301"/>
      <c r="B20" s="229" t="s">
        <v>222</v>
      </c>
      <c r="C20" s="1302" t="s">
        <v>221</v>
      </c>
      <c r="D20" s="1303" t="s">
        <v>249</v>
      </c>
      <c r="E20" s="1304" t="s">
        <v>1977</v>
      </c>
      <c r="F20" s="229" t="s">
        <v>1978</v>
      </c>
      <c r="G20" s="1305" t="s">
        <v>1979</v>
      </c>
      <c r="H20" s="230" t="s">
        <v>1980</v>
      </c>
      <c r="I20" s="230" t="s">
        <v>224</v>
      </c>
      <c r="J20" s="230" t="s">
        <v>225</v>
      </c>
      <c r="K20" s="1306"/>
      <c r="L20" s="1311" t="s">
        <v>1960</v>
      </c>
      <c r="M20" s="236" t="s">
        <v>1985</v>
      </c>
      <c r="N20" s="1312" t="s">
        <v>250</v>
      </c>
      <c r="O20" s="234" t="s">
        <v>227</v>
      </c>
      <c r="P20" s="234" t="s">
        <v>228</v>
      </c>
      <c r="Q20" s="234" t="s">
        <v>229</v>
      </c>
      <c r="R20" s="235" t="s">
        <v>230</v>
      </c>
      <c r="S20" s="235" t="s">
        <v>231</v>
      </c>
      <c r="T20" s="234" t="s">
        <v>232</v>
      </c>
    </row>
    <row r="21" spans="1:20" s="1327" customFormat="1" hidden="1">
      <c r="A21" s="1301"/>
      <c r="B21" s="229" t="s">
        <v>222</v>
      </c>
      <c r="C21" s="1302" t="s">
        <v>221</v>
      </c>
      <c r="D21" s="1303" t="s">
        <v>251</v>
      </c>
      <c r="E21" s="1304" t="s">
        <v>1977</v>
      </c>
      <c r="F21" s="229" t="s">
        <v>1978</v>
      </c>
      <c r="G21" s="1305" t="s">
        <v>1979</v>
      </c>
      <c r="H21" s="230" t="s">
        <v>1980</v>
      </c>
      <c r="I21" s="230" t="s">
        <v>224</v>
      </c>
      <c r="J21" s="230" t="s">
        <v>225</v>
      </c>
      <c r="K21" s="1306"/>
      <c r="L21" s="1311" t="s">
        <v>1960</v>
      </c>
      <c r="M21" s="236" t="s">
        <v>1985</v>
      </c>
      <c r="N21" s="1312" t="s">
        <v>2001</v>
      </c>
      <c r="O21" s="234" t="s">
        <v>227</v>
      </c>
      <c r="P21" s="234" t="s">
        <v>228</v>
      </c>
      <c r="Q21" s="234" t="s">
        <v>229</v>
      </c>
      <c r="R21" s="235" t="s">
        <v>230</v>
      </c>
      <c r="S21" s="235" t="s">
        <v>231</v>
      </c>
      <c r="T21" s="234" t="s">
        <v>232</v>
      </c>
    </row>
    <row r="22" spans="1:20" s="1327" customFormat="1" hidden="1">
      <c r="A22" s="1301"/>
      <c r="B22" s="229" t="s">
        <v>222</v>
      </c>
      <c r="C22" s="1302" t="s">
        <v>221</v>
      </c>
      <c r="D22" s="1303" t="s">
        <v>252</v>
      </c>
      <c r="E22" s="1304" t="s">
        <v>1977</v>
      </c>
      <c r="F22" s="229" t="s">
        <v>1978</v>
      </c>
      <c r="G22" s="1305" t="s">
        <v>1979</v>
      </c>
      <c r="H22" s="230" t="s">
        <v>1980</v>
      </c>
      <c r="I22" s="230" t="s">
        <v>224</v>
      </c>
      <c r="J22" s="230" t="s">
        <v>225</v>
      </c>
      <c r="K22" s="1306"/>
      <c r="L22" s="1311" t="s">
        <v>1960</v>
      </c>
      <c r="M22" s="236" t="s">
        <v>1985</v>
      </c>
      <c r="N22" s="1312" t="s">
        <v>2002</v>
      </c>
      <c r="O22" s="234" t="s">
        <v>227</v>
      </c>
      <c r="P22" s="234" t="s">
        <v>228</v>
      </c>
      <c r="Q22" s="234" t="s">
        <v>229</v>
      </c>
      <c r="R22" s="235" t="s">
        <v>230</v>
      </c>
      <c r="S22" s="235" t="s">
        <v>231</v>
      </c>
      <c r="T22" s="234" t="s">
        <v>232</v>
      </c>
    </row>
    <row r="23" spans="1:20" s="1327" customFormat="1" hidden="1">
      <c r="A23" s="1301"/>
      <c r="B23" s="229" t="s">
        <v>222</v>
      </c>
      <c r="C23" s="1302" t="s">
        <v>221</v>
      </c>
      <c r="D23" s="1303" t="s">
        <v>253</v>
      </c>
      <c r="E23" s="1304" t="s">
        <v>1977</v>
      </c>
      <c r="F23" s="229" t="s">
        <v>1978</v>
      </c>
      <c r="G23" s="1305" t="s">
        <v>1979</v>
      </c>
      <c r="H23" s="230" t="s">
        <v>1980</v>
      </c>
      <c r="I23" s="230" t="s">
        <v>224</v>
      </c>
      <c r="J23" s="230" t="s">
        <v>225</v>
      </c>
      <c r="K23" s="1306"/>
      <c r="L23" s="1311" t="s">
        <v>1960</v>
      </c>
      <c r="M23" s="236" t="s">
        <v>1985</v>
      </c>
      <c r="N23" s="1312" t="s">
        <v>2001</v>
      </c>
      <c r="O23" s="234" t="s">
        <v>227</v>
      </c>
      <c r="P23" s="234" t="s">
        <v>228</v>
      </c>
      <c r="Q23" s="234" t="s">
        <v>229</v>
      </c>
      <c r="R23" s="235" t="s">
        <v>230</v>
      </c>
      <c r="S23" s="235" t="s">
        <v>231</v>
      </c>
      <c r="T23" s="234" t="s">
        <v>232</v>
      </c>
    </row>
    <row r="24" spans="1:20" s="1327" customFormat="1" hidden="1">
      <c r="A24" s="1301"/>
      <c r="B24" s="229" t="s">
        <v>222</v>
      </c>
      <c r="C24" s="1302" t="s">
        <v>221</v>
      </c>
      <c r="D24" s="1303" t="s">
        <v>254</v>
      </c>
      <c r="E24" s="1304" t="s">
        <v>1977</v>
      </c>
      <c r="F24" s="229" t="s">
        <v>1978</v>
      </c>
      <c r="G24" s="1305" t="s">
        <v>1979</v>
      </c>
      <c r="H24" s="230" t="s">
        <v>1980</v>
      </c>
      <c r="I24" s="230" t="s">
        <v>224</v>
      </c>
      <c r="J24" s="230" t="s">
        <v>225</v>
      </c>
      <c r="K24" s="1306"/>
      <c r="L24" s="1311" t="s">
        <v>1960</v>
      </c>
      <c r="M24" s="1306" t="s">
        <v>1985</v>
      </c>
      <c r="N24" s="1312" t="s">
        <v>2002</v>
      </c>
      <c r="O24" s="234" t="s">
        <v>227</v>
      </c>
      <c r="P24" s="234" t="s">
        <v>228</v>
      </c>
      <c r="Q24" s="234" t="s">
        <v>229</v>
      </c>
      <c r="R24" s="235" t="s">
        <v>230</v>
      </c>
      <c r="S24" s="235" t="s">
        <v>231</v>
      </c>
      <c r="T24" s="234" t="s">
        <v>232</v>
      </c>
    </row>
    <row r="25" spans="1:20" s="1327" customFormat="1" hidden="1">
      <c r="A25" s="1301"/>
      <c r="B25" s="229" t="s">
        <v>222</v>
      </c>
      <c r="C25" s="1302" t="s">
        <v>221</v>
      </c>
      <c r="D25" s="1303" t="s">
        <v>255</v>
      </c>
      <c r="E25" s="1304" t="s">
        <v>1977</v>
      </c>
      <c r="F25" s="229" t="s">
        <v>1978</v>
      </c>
      <c r="G25" s="1305" t="s">
        <v>1979</v>
      </c>
      <c r="H25" s="230" t="s">
        <v>1980</v>
      </c>
      <c r="I25" s="230" t="s">
        <v>224</v>
      </c>
      <c r="J25" s="230" t="s">
        <v>225</v>
      </c>
      <c r="K25" s="1306"/>
      <c r="L25" s="1311" t="s">
        <v>1960</v>
      </c>
      <c r="M25" s="1306" t="s">
        <v>1985</v>
      </c>
      <c r="N25" s="1312" t="s">
        <v>2000</v>
      </c>
      <c r="O25" s="234" t="s">
        <v>227</v>
      </c>
      <c r="P25" s="234" t="s">
        <v>228</v>
      </c>
      <c r="Q25" s="234" t="s">
        <v>229</v>
      </c>
      <c r="R25" s="235" t="s">
        <v>230</v>
      </c>
      <c r="S25" s="235" t="s">
        <v>231</v>
      </c>
      <c r="T25" s="234" t="s">
        <v>232</v>
      </c>
    </row>
    <row r="26" spans="1:20" s="1327" customFormat="1" hidden="1">
      <c r="A26" s="1301"/>
      <c r="B26" s="229" t="s">
        <v>222</v>
      </c>
      <c r="C26" s="1314" t="s">
        <v>221</v>
      </c>
      <c r="D26" s="1313" t="s">
        <v>256</v>
      </c>
      <c r="E26" s="1304" t="s">
        <v>1977</v>
      </c>
      <c r="F26" s="229" t="s">
        <v>1978</v>
      </c>
      <c r="G26" s="1305" t="s">
        <v>1979</v>
      </c>
      <c r="H26" s="230" t="s">
        <v>1980</v>
      </c>
      <c r="I26" s="230" t="s">
        <v>224</v>
      </c>
      <c r="J26" s="230" t="s">
        <v>225</v>
      </c>
      <c r="K26" s="1306"/>
      <c r="L26" s="1311" t="s">
        <v>1960</v>
      </c>
      <c r="M26" s="236" t="s">
        <v>1985</v>
      </c>
      <c r="N26" s="1312" t="s">
        <v>2003</v>
      </c>
      <c r="O26" s="234" t="s">
        <v>227</v>
      </c>
      <c r="P26" s="234" t="s">
        <v>228</v>
      </c>
      <c r="Q26" s="234" t="s">
        <v>229</v>
      </c>
      <c r="R26" s="235" t="s">
        <v>230</v>
      </c>
      <c r="S26" s="235" t="s">
        <v>231</v>
      </c>
      <c r="T26" s="234" t="s">
        <v>232</v>
      </c>
    </row>
    <row r="27" spans="1:20" s="1327" customFormat="1" hidden="1">
      <c r="A27" s="1301"/>
      <c r="B27" s="229" t="s">
        <v>222</v>
      </c>
      <c r="C27" s="1302" t="s">
        <v>221</v>
      </c>
      <c r="D27" s="1303" t="s">
        <v>257</v>
      </c>
      <c r="E27" s="1304" t="s">
        <v>1977</v>
      </c>
      <c r="F27" s="229" t="s">
        <v>1978</v>
      </c>
      <c r="G27" s="1305" t="s">
        <v>1979</v>
      </c>
      <c r="H27" s="230" t="s">
        <v>1980</v>
      </c>
      <c r="I27" s="230" t="s">
        <v>224</v>
      </c>
      <c r="J27" s="230" t="s">
        <v>225</v>
      </c>
      <c r="K27" s="1306"/>
      <c r="L27" s="1311" t="s">
        <v>1960</v>
      </c>
      <c r="M27" s="236" t="s">
        <v>1995</v>
      </c>
      <c r="N27" s="1312" t="s">
        <v>258</v>
      </c>
      <c r="O27" s="234" t="s">
        <v>227</v>
      </c>
      <c r="P27" s="234" t="s">
        <v>228</v>
      </c>
      <c r="Q27" s="234" t="s">
        <v>229</v>
      </c>
      <c r="R27" s="235" t="s">
        <v>230</v>
      </c>
      <c r="S27" s="235" t="s">
        <v>231</v>
      </c>
      <c r="T27" s="234" t="s">
        <v>232</v>
      </c>
    </row>
    <row r="28" spans="1:20" s="1327" customFormat="1" hidden="1">
      <c r="A28" s="1301"/>
      <c r="B28" s="229" t="s">
        <v>222</v>
      </c>
      <c r="C28" s="1302" t="s">
        <v>221</v>
      </c>
      <c r="D28" s="1303" t="s">
        <v>259</v>
      </c>
      <c r="E28" s="1304" t="s">
        <v>1977</v>
      </c>
      <c r="F28" s="229" t="s">
        <v>1978</v>
      </c>
      <c r="G28" s="1305" t="s">
        <v>1979</v>
      </c>
      <c r="H28" s="230" t="s">
        <v>1980</v>
      </c>
      <c r="I28" s="230" t="s">
        <v>224</v>
      </c>
      <c r="J28" s="230" t="s">
        <v>225</v>
      </c>
      <c r="K28" s="1306"/>
      <c r="L28" s="1307" t="s">
        <v>1960</v>
      </c>
      <c r="M28" s="236" t="s">
        <v>1995</v>
      </c>
      <c r="N28" s="1312" t="s">
        <v>830</v>
      </c>
      <c r="O28" s="234" t="s">
        <v>227</v>
      </c>
      <c r="P28" s="234" t="s">
        <v>228</v>
      </c>
      <c r="Q28" s="234" t="s">
        <v>229</v>
      </c>
      <c r="R28" s="235" t="s">
        <v>230</v>
      </c>
      <c r="S28" s="235" t="s">
        <v>231</v>
      </c>
      <c r="T28" s="234" t="s">
        <v>232</v>
      </c>
    </row>
    <row r="29" spans="1:20" hidden="1">
      <c r="A29" s="1301"/>
      <c r="B29" s="229" t="s">
        <v>222</v>
      </c>
      <c r="C29" s="1302" t="s">
        <v>221</v>
      </c>
      <c r="D29" s="1310" t="s">
        <v>2004</v>
      </c>
      <c r="E29" s="1304" t="s">
        <v>1977</v>
      </c>
      <c r="F29" s="229" t="s">
        <v>1978</v>
      </c>
      <c r="G29" s="1305" t="s">
        <v>1979</v>
      </c>
      <c r="H29" s="230" t="s">
        <v>1980</v>
      </c>
      <c r="I29" s="230" t="s">
        <v>224</v>
      </c>
      <c r="J29" s="230" t="s">
        <v>225</v>
      </c>
      <c r="K29" s="1306"/>
      <c r="L29" s="1311" t="s">
        <v>1960</v>
      </c>
      <c r="M29" s="236" t="s">
        <v>2005</v>
      </c>
      <c r="N29" s="1312" t="s">
        <v>260</v>
      </c>
      <c r="O29" s="234" t="s">
        <v>227</v>
      </c>
      <c r="P29" s="234" t="s">
        <v>228</v>
      </c>
      <c r="Q29" s="234" t="s">
        <v>229</v>
      </c>
      <c r="R29" s="235" t="s">
        <v>230</v>
      </c>
      <c r="S29" s="235" t="s">
        <v>231</v>
      </c>
      <c r="T29" s="234" t="s">
        <v>232</v>
      </c>
    </row>
    <row r="30" spans="1:20" hidden="1">
      <c r="A30" s="1301"/>
      <c r="B30" s="229" t="s">
        <v>222</v>
      </c>
      <c r="C30" s="1302" t="s">
        <v>221</v>
      </c>
      <c r="D30" s="1303" t="s">
        <v>261</v>
      </c>
      <c r="E30" s="1304" t="s">
        <v>1977</v>
      </c>
      <c r="F30" s="229" t="s">
        <v>1978</v>
      </c>
      <c r="G30" s="1305" t="s">
        <v>1979</v>
      </c>
      <c r="H30" s="230" t="s">
        <v>1980</v>
      </c>
      <c r="I30" s="230" t="s">
        <v>224</v>
      </c>
      <c r="J30" s="230" t="s">
        <v>225</v>
      </c>
      <c r="K30" s="1306"/>
      <c r="L30" s="239" t="s">
        <v>1960</v>
      </c>
      <c r="M30" s="236" t="s">
        <v>263</v>
      </c>
      <c r="N30" s="1312" t="s">
        <v>2006</v>
      </c>
      <c r="O30" s="234" t="s">
        <v>227</v>
      </c>
      <c r="P30" s="234" t="s">
        <v>228</v>
      </c>
      <c r="Q30" s="234" t="s">
        <v>229</v>
      </c>
      <c r="R30" s="235" t="s">
        <v>230</v>
      </c>
      <c r="S30" s="235" t="s">
        <v>231</v>
      </c>
      <c r="T30" s="234" t="s">
        <v>232</v>
      </c>
    </row>
    <row r="31" spans="1:20" hidden="1">
      <c r="A31" s="1301"/>
      <c r="B31" s="229" t="s">
        <v>222</v>
      </c>
      <c r="C31" s="1302" t="s">
        <v>221</v>
      </c>
      <c r="D31" s="1303" t="s">
        <v>264</v>
      </c>
      <c r="E31" s="1304" t="s">
        <v>1977</v>
      </c>
      <c r="F31" s="229" t="s">
        <v>1978</v>
      </c>
      <c r="G31" s="1305" t="s">
        <v>1979</v>
      </c>
      <c r="H31" s="230" t="s">
        <v>1980</v>
      </c>
      <c r="I31" s="230" t="s">
        <v>224</v>
      </c>
      <c r="J31" s="230" t="s">
        <v>225</v>
      </c>
      <c r="K31" s="1306"/>
      <c r="L31" s="239" t="s">
        <v>1960</v>
      </c>
      <c r="M31" s="236" t="s">
        <v>1973</v>
      </c>
      <c r="N31" s="1312" t="s">
        <v>2007</v>
      </c>
      <c r="O31" s="234" t="s">
        <v>227</v>
      </c>
      <c r="P31" s="234" t="s">
        <v>228</v>
      </c>
      <c r="Q31" s="234" t="s">
        <v>229</v>
      </c>
      <c r="R31" s="235" t="s">
        <v>230</v>
      </c>
      <c r="S31" s="235" t="s">
        <v>231</v>
      </c>
      <c r="T31" s="234" t="s">
        <v>232</v>
      </c>
    </row>
    <row r="32" spans="1:20" hidden="1">
      <c r="A32" s="1301"/>
      <c r="B32" s="229" t="s">
        <v>222</v>
      </c>
      <c r="C32" s="1302" t="s">
        <v>221</v>
      </c>
      <c r="D32" s="1303" t="s">
        <v>265</v>
      </c>
      <c r="E32" s="1304" t="s">
        <v>1977</v>
      </c>
      <c r="F32" s="229" t="s">
        <v>1978</v>
      </c>
      <c r="G32" s="1305" t="s">
        <v>1979</v>
      </c>
      <c r="H32" s="230" t="s">
        <v>1980</v>
      </c>
      <c r="I32" s="230" t="s">
        <v>224</v>
      </c>
      <c r="J32" s="230" t="s">
        <v>225</v>
      </c>
      <c r="K32" s="1306"/>
      <c r="L32" s="239" t="s">
        <v>1960</v>
      </c>
      <c r="M32" s="236" t="s">
        <v>1973</v>
      </c>
      <c r="N32" s="1312" t="s">
        <v>2007</v>
      </c>
      <c r="O32" s="234" t="s">
        <v>227</v>
      </c>
      <c r="P32" s="234" t="s">
        <v>228</v>
      </c>
      <c r="Q32" s="234" t="s">
        <v>229</v>
      </c>
      <c r="R32" s="235" t="s">
        <v>230</v>
      </c>
      <c r="S32" s="235" t="s">
        <v>231</v>
      </c>
      <c r="T32" s="234" t="s">
        <v>232</v>
      </c>
    </row>
    <row r="33" spans="1:20" hidden="1">
      <c r="A33" s="1301"/>
      <c r="B33" s="229" t="s">
        <v>222</v>
      </c>
      <c r="C33" s="1302" t="s">
        <v>221</v>
      </c>
      <c r="D33" s="1303" t="s">
        <v>266</v>
      </c>
      <c r="E33" s="1304" t="s">
        <v>1977</v>
      </c>
      <c r="F33" s="229" t="s">
        <v>1978</v>
      </c>
      <c r="G33" s="1305" t="s">
        <v>1979</v>
      </c>
      <c r="H33" s="230" t="s">
        <v>1980</v>
      </c>
      <c r="I33" s="230" t="s">
        <v>224</v>
      </c>
      <c r="J33" s="230" t="s">
        <v>225</v>
      </c>
      <c r="K33" s="1306"/>
      <c r="L33" s="239" t="s">
        <v>1960</v>
      </c>
      <c r="M33" s="236" t="s">
        <v>1973</v>
      </c>
      <c r="N33" s="1312" t="s">
        <v>267</v>
      </c>
      <c r="O33" s="234" t="s">
        <v>227</v>
      </c>
      <c r="P33" s="234" t="s">
        <v>228</v>
      </c>
      <c r="Q33" s="234" t="s">
        <v>229</v>
      </c>
      <c r="R33" s="235" t="s">
        <v>230</v>
      </c>
      <c r="S33" s="235" t="s">
        <v>231</v>
      </c>
      <c r="T33" s="234" t="s">
        <v>232</v>
      </c>
    </row>
    <row r="34" spans="1:20" hidden="1">
      <c r="A34" s="1301"/>
      <c r="B34" s="229" t="s">
        <v>222</v>
      </c>
      <c r="C34" s="1302" t="s">
        <v>221</v>
      </c>
      <c r="D34" s="1303" t="s">
        <v>268</v>
      </c>
      <c r="E34" s="1304" t="s">
        <v>1977</v>
      </c>
      <c r="F34" s="229" t="s">
        <v>1978</v>
      </c>
      <c r="G34" s="1305" t="s">
        <v>1979</v>
      </c>
      <c r="H34" s="230" t="s">
        <v>1980</v>
      </c>
      <c r="I34" s="230" t="s">
        <v>224</v>
      </c>
      <c r="J34" s="230" t="s">
        <v>225</v>
      </c>
      <c r="K34" s="1306"/>
      <c r="L34" s="239" t="s">
        <v>1960</v>
      </c>
      <c r="M34" s="236" t="s">
        <v>1973</v>
      </c>
      <c r="N34" s="1312" t="s">
        <v>267</v>
      </c>
      <c r="O34" s="234" t="s">
        <v>227</v>
      </c>
      <c r="P34" s="234" t="s">
        <v>228</v>
      </c>
      <c r="Q34" s="234" t="s">
        <v>229</v>
      </c>
      <c r="R34" s="235" t="s">
        <v>230</v>
      </c>
      <c r="S34" s="235" t="s">
        <v>231</v>
      </c>
      <c r="T34" s="234" t="s">
        <v>232</v>
      </c>
    </row>
    <row r="35" spans="1:20" hidden="1">
      <c r="A35" s="1301"/>
      <c r="B35" s="229" t="s">
        <v>222</v>
      </c>
      <c r="C35" s="1302" t="s">
        <v>221</v>
      </c>
      <c r="D35" s="1303" t="s">
        <v>269</v>
      </c>
      <c r="E35" s="1304" t="s">
        <v>1977</v>
      </c>
      <c r="F35" s="229" t="s">
        <v>1978</v>
      </c>
      <c r="G35" s="1305" t="s">
        <v>1979</v>
      </c>
      <c r="H35" s="230" t="s">
        <v>1980</v>
      </c>
      <c r="I35" s="230" t="s">
        <v>224</v>
      </c>
      <c r="J35" s="230" t="s">
        <v>225</v>
      </c>
      <c r="K35" s="1306"/>
      <c r="L35" s="239" t="s">
        <v>1960</v>
      </c>
      <c r="M35" s="236" t="s">
        <v>1973</v>
      </c>
      <c r="N35" s="1312" t="s">
        <v>270</v>
      </c>
      <c r="O35" s="234" t="s">
        <v>227</v>
      </c>
      <c r="P35" s="234" t="s">
        <v>228</v>
      </c>
      <c r="Q35" s="234" t="s">
        <v>229</v>
      </c>
      <c r="R35" s="235" t="s">
        <v>230</v>
      </c>
      <c r="S35" s="235" t="s">
        <v>231</v>
      </c>
      <c r="T35" s="234" t="s">
        <v>232</v>
      </c>
    </row>
    <row r="36" spans="1:20" hidden="1">
      <c r="A36" s="1301"/>
      <c r="B36" s="229" t="s">
        <v>222</v>
      </c>
      <c r="C36" s="1302" t="s">
        <v>221</v>
      </c>
      <c r="D36" s="1303" t="s">
        <v>271</v>
      </c>
      <c r="E36" s="1304" t="s">
        <v>1977</v>
      </c>
      <c r="F36" s="229" t="s">
        <v>1978</v>
      </c>
      <c r="G36" s="1305" t="s">
        <v>1979</v>
      </c>
      <c r="H36" s="230" t="s">
        <v>1980</v>
      </c>
      <c r="I36" s="230" t="s">
        <v>224</v>
      </c>
      <c r="J36" s="230" t="s">
        <v>225</v>
      </c>
      <c r="K36" s="1306"/>
      <c r="L36" s="239" t="s">
        <v>1960</v>
      </c>
      <c r="M36" s="236" t="s">
        <v>272</v>
      </c>
      <c r="N36" s="1312" t="s">
        <v>1999</v>
      </c>
      <c r="O36" s="234" t="s">
        <v>227</v>
      </c>
      <c r="P36" s="234" t="s">
        <v>228</v>
      </c>
      <c r="Q36" s="234" t="s">
        <v>229</v>
      </c>
      <c r="R36" s="235" t="s">
        <v>230</v>
      </c>
      <c r="S36" s="235" t="s">
        <v>231</v>
      </c>
      <c r="T36" s="234" t="s">
        <v>232</v>
      </c>
    </row>
    <row r="37" spans="1:20" hidden="1">
      <c r="A37" s="1301"/>
      <c r="B37" s="229" t="s">
        <v>222</v>
      </c>
      <c r="C37" s="1302" t="s">
        <v>221</v>
      </c>
      <c r="D37" s="1303" t="s">
        <v>273</v>
      </c>
      <c r="E37" s="1304" t="s">
        <v>1977</v>
      </c>
      <c r="F37" s="229" t="s">
        <v>1978</v>
      </c>
      <c r="G37" s="1305" t="s">
        <v>1979</v>
      </c>
      <c r="H37" s="230" t="s">
        <v>1980</v>
      </c>
      <c r="I37" s="230" t="s">
        <v>224</v>
      </c>
      <c r="J37" s="230" t="s">
        <v>225</v>
      </c>
      <c r="K37" s="1306"/>
      <c r="L37" s="239" t="s">
        <v>1960</v>
      </c>
      <c r="M37" s="236" t="s">
        <v>272</v>
      </c>
      <c r="N37" s="1312" t="s">
        <v>1999</v>
      </c>
      <c r="O37" s="234" t="s">
        <v>227</v>
      </c>
      <c r="P37" s="234" t="s">
        <v>228</v>
      </c>
      <c r="Q37" s="234" t="s">
        <v>229</v>
      </c>
      <c r="R37" s="235" t="s">
        <v>230</v>
      </c>
      <c r="S37" s="235" t="s">
        <v>231</v>
      </c>
      <c r="T37" s="234" t="s">
        <v>232</v>
      </c>
    </row>
    <row r="38" spans="1:20" hidden="1">
      <c r="A38" s="1301"/>
      <c r="B38" s="229" t="s">
        <v>222</v>
      </c>
      <c r="C38" s="1302" t="s">
        <v>221</v>
      </c>
      <c r="D38" s="1303" t="s">
        <v>274</v>
      </c>
      <c r="E38" s="1304" t="s">
        <v>1977</v>
      </c>
      <c r="F38" s="229" t="s">
        <v>1978</v>
      </c>
      <c r="G38" s="1305" t="s">
        <v>1979</v>
      </c>
      <c r="H38" s="230" t="s">
        <v>1980</v>
      </c>
      <c r="I38" s="230" t="s">
        <v>224</v>
      </c>
      <c r="J38" s="230" t="s">
        <v>225</v>
      </c>
      <c r="K38" s="1306"/>
      <c r="L38" s="239" t="s">
        <v>1960</v>
      </c>
      <c r="M38" s="236" t="s">
        <v>248</v>
      </c>
      <c r="N38" s="1312" t="s">
        <v>2003</v>
      </c>
      <c r="O38" s="234" t="s">
        <v>227</v>
      </c>
      <c r="P38" s="234" t="s">
        <v>228</v>
      </c>
      <c r="Q38" s="234" t="s">
        <v>229</v>
      </c>
      <c r="R38" s="235" t="s">
        <v>230</v>
      </c>
      <c r="S38" s="235" t="s">
        <v>231</v>
      </c>
      <c r="T38" s="234" t="s">
        <v>232</v>
      </c>
    </row>
    <row r="39" spans="1:20" hidden="1">
      <c r="A39" s="1301"/>
      <c r="B39" s="229" t="s">
        <v>222</v>
      </c>
      <c r="C39" s="1302" t="s">
        <v>221</v>
      </c>
      <c r="D39" s="1303" t="s">
        <v>275</v>
      </c>
      <c r="E39" s="1304" t="s">
        <v>1977</v>
      </c>
      <c r="F39" s="229" t="s">
        <v>1978</v>
      </c>
      <c r="G39" s="1305" t="s">
        <v>1979</v>
      </c>
      <c r="H39" s="230" t="s">
        <v>1980</v>
      </c>
      <c r="I39" s="230" t="s">
        <v>224</v>
      </c>
      <c r="J39" s="230" t="s">
        <v>225</v>
      </c>
      <c r="K39" s="1306"/>
      <c r="L39" s="239" t="s">
        <v>1960</v>
      </c>
      <c r="M39" s="233" t="s">
        <v>248</v>
      </c>
      <c r="N39" s="1312" t="s">
        <v>2003</v>
      </c>
      <c r="O39" s="234" t="s">
        <v>227</v>
      </c>
      <c r="P39" s="234" t="s">
        <v>228</v>
      </c>
      <c r="Q39" s="234" t="s">
        <v>229</v>
      </c>
      <c r="R39" s="235" t="s">
        <v>230</v>
      </c>
      <c r="S39" s="235" t="s">
        <v>231</v>
      </c>
      <c r="T39" s="234" t="s">
        <v>232</v>
      </c>
    </row>
    <row r="40" spans="1:20" hidden="1">
      <c r="A40" s="1301"/>
      <c r="B40" s="229" t="s">
        <v>222</v>
      </c>
      <c r="C40" s="1302" t="s">
        <v>221</v>
      </c>
      <c r="D40" s="1303" t="s">
        <v>276</v>
      </c>
      <c r="E40" s="1304" t="s">
        <v>1977</v>
      </c>
      <c r="F40" s="229" t="s">
        <v>1978</v>
      </c>
      <c r="G40" s="1305" t="s">
        <v>1979</v>
      </c>
      <c r="H40" s="230" t="s">
        <v>1980</v>
      </c>
      <c r="I40" s="230" t="s">
        <v>224</v>
      </c>
      <c r="J40" s="230" t="s">
        <v>225</v>
      </c>
      <c r="K40" s="1306"/>
      <c r="L40" s="239" t="s">
        <v>1960</v>
      </c>
      <c r="M40" s="233" t="s">
        <v>248</v>
      </c>
      <c r="N40" s="1312" t="s">
        <v>2003</v>
      </c>
      <c r="O40" s="234" t="s">
        <v>227</v>
      </c>
      <c r="P40" s="234" t="s">
        <v>228</v>
      </c>
      <c r="Q40" s="234" t="s">
        <v>229</v>
      </c>
      <c r="R40" s="235" t="s">
        <v>230</v>
      </c>
      <c r="S40" s="235" t="s">
        <v>231</v>
      </c>
      <c r="T40" s="234" t="s">
        <v>232</v>
      </c>
    </row>
    <row r="41" spans="1:20" hidden="1">
      <c r="A41" s="1301"/>
      <c r="B41" s="229" t="s">
        <v>222</v>
      </c>
      <c r="C41" s="1302" t="s">
        <v>221</v>
      </c>
      <c r="D41" s="1303" t="s">
        <v>277</v>
      </c>
      <c r="E41" s="1304" t="s">
        <v>1977</v>
      </c>
      <c r="F41" s="229" t="s">
        <v>1978</v>
      </c>
      <c r="G41" s="1305" t="s">
        <v>1979</v>
      </c>
      <c r="H41" s="230" t="s">
        <v>1980</v>
      </c>
      <c r="I41" s="230" t="s">
        <v>224</v>
      </c>
      <c r="J41" s="230" t="s">
        <v>225</v>
      </c>
      <c r="K41" s="1306"/>
      <c r="L41" s="239" t="s">
        <v>1960</v>
      </c>
      <c r="M41" s="233" t="s">
        <v>248</v>
      </c>
      <c r="N41" s="1312" t="s">
        <v>2002</v>
      </c>
      <c r="O41" s="234" t="s">
        <v>227</v>
      </c>
      <c r="P41" s="234" t="s">
        <v>228</v>
      </c>
      <c r="Q41" s="234" t="s">
        <v>229</v>
      </c>
      <c r="R41" s="235" t="s">
        <v>230</v>
      </c>
      <c r="S41" s="235" t="s">
        <v>231</v>
      </c>
      <c r="T41" s="234" t="s">
        <v>232</v>
      </c>
    </row>
    <row r="42" spans="1:20" hidden="1">
      <c r="A42" s="1301"/>
      <c r="B42" s="229" t="s">
        <v>222</v>
      </c>
      <c r="C42" s="1302" t="s">
        <v>221</v>
      </c>
      <c r="D42" s="1303" t="s">
        <v>278</v>
      </c>
      <c r="E42" s="1304" t="s">
        <v>1977</v>
      </c>
      <c r="F42" s="229" t="s">
        <v>1978</v>
      </c>
      <c r="G42" s="1305" t="s">
        <v>1979</v>
      </c>
      <c r="H42" s="230" t="s">
        <v>1980</v>
      </c>
      <c r="I42" s="230" t="s">
        <v>224</v>
      </c>
      <c r="J42" s="230" t="s">
        <v>225</v>
      </c>
      <c r="K42" s="1306"/>
      <c r="L42" s="239" t="s">
        <v>1960</v>
      </c>
      <c r="M42" s="233" t="s">
        <v>248</v>
      </c>
      <c r="N42" s="1312" t="s">
        <v>2000</v>
      </c>
      <c r="O42" s="234" t="s">
        <v>227</v>
      </c>
      <c r="P42" s="234" t="s">
        <v>228</v>
      </c>
      <c r="Q42" s="234" t="s">
        <v>229</v>
      </c>
      <c r="R42" s="235" t="s">
        <v>230</v>
      </c>
      <c r="S42" s="235" t="s">
        <v>231</v>
      </c>
      <c r="T42" s="234" t="s">
        <v>232</v>
      </c>
    </row>
    <row r="43" spans="1:20" hidden="1">
      <c r="A43" s="1301"/>
      <c r="B43" s="229" t="s">
        <v>222</v>
      </c>
      <c r="C43" s="1302" t="s">
        <v>221</v>
      </c>
      <c r="D43" s="1303" t="s">
        <v>279</v>
      </c>
      <c r="E43" s="1304" t="s">
        <v>1977</v>
      </c>
      <c r="F43" s="229" t="s">
        <v>1978</v>
      </c>
      <c r="G43" s="1305" t="s">
        <v>1979</v>
      </c>
      <c r="H43" s="230" t="s">
        <v>1980</v>
      </c>
      <c r="I43" s="230" t="s">
        <v>224</v>
      </c>
      <c r="J43" s="230" t="s">
        <v>225</v>
      </c>
      <c r="K43" s="1306"/>
      <c r="L43" s="239" t="s">
        <v>1960</v>
      </c>
      <c r="M43" s="236" t="s">
        <v>1995</v>
      </c>
      <c r="N43" s="1312" t="s">
        <v>2008</v>
      </c>
      <c r="O43" s="234" t="s">
        <v>227</v>
      </c>
      <c r="P43" s="234" t="s">
        <v>228</v>
      </c>
      <c r="Q43" s="234" t="s">
        <v>229</v>
      </c>
      <c r="R43" s="235" t="s">
        <v>230</v>
      </c>
      <c r="S43" s="235" t="s">
        <v>231</v>
      </c>
      <c r="T43" s="234" t="s">
        <v>232</v>
      </c>
    </row>
    <row r="44" spans="1:20" hidden="1">
      <c r="A44" s="1301" t="s">
        <v>2009</v>
      </c>
      <c r="B44" s="229" t="s">
        <v>222</v>
      </c>
      <c r="C44" s="1302" t="s">
        <v>221</v>
      </c>
      <c r="D44" s="1303" t="s">
        <v>2010</v>
      </c>
      <c r="E44" s="1304" t="s">
        <v>2011</v>
      </c>
      <c r="F44" s="229" t="s">
        <v>2012</v>
      </c>
      <c r="G44" s="1305" t="s">
        <v>2013</v>
      </c>
      <c r="H44" s="230" t="s">
        <v>2014</v>
      </c>
      <c r="I44" s="230" t="s">
        <v>224</v>
      </c>
      <c r="J44" s="230" t="s">
        <v>225</v>
      </c>
      <c r="K44" s="1306"/>
      <c r="L44" s="1307" t="s">
        <v>1960</v>
      </c>
      <c r="M44" s="234" t="s">
        <v>280</v>
      </c>
      <c r="N44" s="1309" t="s">
        <v>2015</v>
      </c>
      <c r="O44" s="234" t="s">
        <v>227</v>
      </c>
      <c r="P44" s="234" t="s">
        <v>228</v>
      </c>
      <c r="Q44" s="234" t="s">
        <v>229</v>
      </c>
      <c r="R44" s="235" t="s">
        <v>230</v>
      </c>
      <c r="S44" s="235" t="s">
        <v>231</v>
      </c>
      <c r="T44" s="234" t="s">
        <v>232</v>
      </c>
    </row>
    <row r="45" spans="1:20" hidden="1">
      <c r="A45" s="1301" t="s">
        <v>2016</v>
      </c>
      <c r="B45" s="229" t="s">
        <v>222</v>
      </c>
      <c r="C45" s="1302" t="s">
        <v>221</v>
      </c>
      <c r="D45" s="1303" t="s">
        <v>281</v>
      </c>
      <c r="E45" s="1304" t="s">
        <v>1977</v>
      </c>
      <c r="F45" s="229" t="s">
        <v>1978</v>
      </c>
      <c r="G45" s="1305" t="s">
        <v>1979</v>
      </c>
      <c r="H45" s="230" t="s">
        <v>1980</v>
      </c>
      <c r="I45" s="230" t="s">
        <v>224</v>
      </c>
      <c r="J45" s="230" t="s">
        <v>225</v>
      </c>
      <c r="K45" s="1306"/>
      <c r="L45" s="1311" t="s">
        <v>1960</v>
      </c>
      <c r="M45" s="234" t="s">
        <v>280</v>
      </c>
      <c r="N45" s="1309" t="s">
        <v>2015</v>
      </c>
      <c r="O45" s="234" t="s">
        <v>227</v>
      </c>
      <c r="P45" s="234" t="s">
        <v>228</v>
      </c>
      <c r="Q45" s="234" t="s">
        <v>229</v>
      </c>
      <c r="R45" s="235" t="s">
        <v>230</v>
      </c>
      <c r="S45" s="235" t="s">
        <v>231</v>
      </c>
      <c r="T45" s="234" t="s">
        <v>232</v>
      </c>
    </row>
    <row r="46" spans="1:20" hidden="1">
      <c r="A46" s="1301" t="s">
        <v>2017</v>
      </c>
      <c r="B46" s="229" t="s">
        <v>222</v>
      </c>
      <c r="C46" s="1302" t="s">
        <v>221</v>
      </c>
      <c r="D46" s="1303" t="s">
        <v>282</v>
      </c>
      <c r="E46" s="1304" t="s">
        <v>1977</v>
      </c>
      <c r="F46" s="229" t="s">
        <v>1978</v>
      </c>
      <c r="G46" s="1305" t="s">
        <v>1979</v>
      </c>
      <c r="H46" s="230" t="s">
        <v>1980</v>
      </c>
      <c r="I46" s="230" t="s">
        <v>224</v>
      </c>
      <c r="J46" s="230" t="s">
        <v>225</v>
      </c>
      <c r="K46" s="1306"/>
      <c r="L46" s="1311" t="s">
        <v>1960</v>
      </c>
      <c r="M46" s="234" t="s">
        <v>280</v>
      </c>
      <c r="N46" s="1309" t="s">
        <v>2015</v>
      </c>
      <c r="O46" s="234" t="s">
        <v>227</v>
      </c>
      <c r="P46" s="234" t="s">
        <v>228</v>
      </c>
      <c r="Q46" s="234" t="s">
        <v>229</v>
      </c>
      <c r="R46" s="235" t="s">
        <v>230</v>
      </c>
      <c r="S46" s="235" t="s">
        <v>231</v>
      </c>
      <c r="T46" s="234" t="s">
        <v>232</v>
      </c>
    </row>
    <row r="47" spans="1:20" hidden="1">
      <c r="A47" s="240"/>
      <c r="B47" s="229" t="s">
        <v>222</v>
      </c>
      <c r="C47" s="1302" t="s">
        <v>221</v>
      </c>
      <c r="D47" s="241" t="s">
        <v>283</v>
      </c>
      <c r="E47" s="1304" t="s">
        <v>1977</v>
      </c>
      <c r="F47" s="229" t="s">
        <v>1978</v>
      </c>
      <c r="G47" s="1305" t="s">
        <v>1979</v>
      </c>
      <c r="H47" s="230" t="s">
        <v>1980</v>
      </c>
      <c r="I47" s="230" t="s">
        <v>224</v>
      </c>
      <c r="J47" s="230" t="s">
        <v>225</v>
      </c>
      <c r="K47" s="1306"/>
      <c r="L47" s="1311" t="s">
        <v>1960</v>
      </c>
      <c r="M47" s="234" t="s">
        <v>280</v>
      </c>
      <c r="N47" s="1309" t="s">
        <v>2015</v>
      </c>
      <c r="O47" s="234" t="s">
        <v>227</v>
      </c>
      <c r="P47" s="234" t="s">
        <v>228</v>
      </c>
      <c r="Q47" s="234" t="s">
        <v>229</v>
      </c>
      <c r="R47" s="235" t="s">
        <v>230</v>
      </c>
      <c r="S47" s="235" t="s">
        <v>231</v>
      </c>
      <c r="T47" s="234" t="s">
        <v>232</v>
      </c>
    </row>
    <row r="48" spans="1:20" hidden="1">
      <c r="A48" s="240"/>
      <c r="B48" s="242" t="s">
        <v>222</v>
      </c>
      <c r="C48" s="1328" t="s">
        <v>221</v>
      </c>
      <c r="D48" s="243" t="s">
        <v>284</v>
      </c>
      <c r="E48" s="1329" t="s">
        <v>1977</v>
      </c>
      <c r="F48" s="242" t="s">
        <v>1978</v>
      </c>
      <c r="G48" s="1330" t="s">
        <v>1979</v>
      </c>
      <c r="H48" s="244" t="s">
        <v>1980</v>
      </c>
      <c r="I48" s="244" t="s">
        <v>224</v>
      </c>
      <c r="J48" s="244" t="s">
        <v>225</v>
      </c>
      <c r="K48" s="1331"/>
      <c r="L48" s="245" t="s">
        <v>1960</v>
      </c>
      <c r="M48" s="246" t="s">
        <v>280</v>
      </c>
      <c r="N48" s="1332" t="s">
        <v>2015</v>
      </c>
      <c r="O48" s="246" t="s">
        <v>227</v>
      </c>
      <c r="P48" s="246" t="s">
        <v>228</v>
      </c>
      <c r="Q48" s="246" t="s">
        <v>229</v>
      </c>
      <c r="R48" s="247" t="s">
        <v>230</v>
      </c>
      <c r="S48" s="247" t="s">
        <v>231</v>
      </c>
      <c r="T48" s="246" t="s">
        <v>232</v>
      </c>
    </row>
    <row r="49" spans="1:20" hidden="1">
      <c r="A49" s="240"/>
      <c r="B49" s="242" t="s">
        <v>222</v>
      </c>
      <c r="C49" s="1328" t="s">
        <v>221</v>
      </c>
      <c r="D49" s="243" t="s">
        <v>286</v>
      </c>
      <c r="E49" s="1329" t="s">
        <v>1977</v>
      </c>
      <c r="F49" s="242" t="s">
        <v>1978</v>
      </c>
      <c r="G49" s="1330" t="s">
        <v>1979</v>
      </c>
      <c r="H49" s="244" t="s">
        <v>1980</v>
      </c>
      <c r="I49" s="244" t="s">
        <v>224</v>
      </c>
      <c r="J49" s="244" t="s">
        <v>225</v>
      </c>
      <c r="K49" s="1331"/>
      <c r="L49" s="245" t="s">
        <v>1960</v>
      </c>
      <c r="M49" s="248" t="s">
        <v>287</v>
      </c>
      <c r="N49" s="249" t="s">
        <v>288</v>
      </c>
      <c r="O49" s="246" t="s">
        <v>227</v>
      </c>
      <c r="P49" s="246" t="s">
        <v>228</v>
      </c>
      <c r="Q49" s="246" t="s">
        <v>229</v>
      </c>
      <c r="R49" s="250" t="s">
        <v>230</v>
      </c>
      <c r="S49" s="251" t="s">
        <v>231</v>
      </c>
      <c r="T49" s="246" t="s">
        <v>232</v>
      </c>
    </row>
    <row r="50" spans="1:20" s="1327" customFormat="1" hidden="1">
      <c r="A50" s="240" t="s">
        <v>2018</v>
      </c>
      <c r="B50" s="229" t="s">
        <v>222</v>
      </c>
      <c r="C50" s="1302" t="s">
        <v>221</v>
      </c>
      <c r="D50" s="241" t="s">
        <v>289</v>
      </c>
      <c r="E50" s="1304" t="s">
        <v>2019</v>
      </c>
      <c r="F50" s="229" t="s">
        <v>2020</v>
      </c>
      <c r="G50" s="1305" t="s">
        <v>2021</v>
      </c>
      <c r="H50" s="230" t="s">
        <v>2022</v>
      </c>
      <c r="I50" s="230" t="s">
        <v>224</v>
      </c>
      <c r="J50" s="230" t="s">
        <v>225</v>
      </c>
      <c r="K50" s="1306"/>
      <c r="L50" s="1307" t="s">
        <v>2023</v>
      </c>
      <c r="M50" s="252" t="s">
        <v>2024</v>
      </c>
      <c r="N50" s="1308" t="s">
        <v>2025</v>
      </c>
      <c r="O50" s="234" t="s">
        <v>227</v>
      </c>
      <c r="P50" s="234" t="s">
        <v>228</v>
      </c>
      <c r="Q50" s="234" t="s">
        <v>229</v>
      </c>
      <c r="R50" s="253" t="s">
        <v>230</v>
      </c>
      <c r="S50" s="254" t="s">
        <v>231</v>
      </c>
      <c r="T50" s="234" t="s">
        <v>232</v>
      </c>
    </row>
    <row r="51" spans="1:20" s="1327" customFormat="1" hidden="1">
      <c r="A51" s="240"/>
      <c r="B51" s="229" t="s">
        <v>222</v>
      </c>
      <c r="C51" s="1302" t="s">
        <v>221</v>
      </c>
      <c r="D51" s="241" t="s">
        <v>290</v>
      </c>
      <c r="E51" s="1304" t="s">
        <v>1977</v>
      </c>
      <c r="F51" s="229" t="s">
        <v>1978</v>
      </c>
      <c r="G51" s="1305" t="s">
        <v>1979</v>
      </c>
      <c r="H51" s="230" t="s">
        <v>1980</v>
      </c>
      <c r="I51" s="230" t="s">
        <v>224</v>
      </c>
      <c r="J51" s="230" t="s">
        <v>225</v>
      </c>
      <c r="K51" s="1306"/>
      <c r="L51" s="1311" t="s">
        <v>2026</v>
      </c>
      <c r="M51" s="252" t="s">
        <v>291</v>
      </c>
      <c r="N51" s="1333" t="s">
        <v>292</v>
      </c>
      <c r="O51" s="234" t="s">
        <v>227</v>
      </c>
      <c r="P51" s="234" t="s">
        <v>228</v>
      </c>
      <c r="Q51" s="234" t="s">
        <v>229</v>
      </c>
      <c r="R51" s="253" t="s">
        <v>230</v>
      </c>
      <c r="S51" s="254" t="s">
        <v>231</v>
      </c>
      <c r="T51" s="234" t="s">
        <v>232</v>
      </c>
    </row>
    <row r="52" spans="1:20" s="1327" customFormat="1" hidden="1">
      <c r="A52" s="240" t="s">
        <v>2027</v>
      </c>
      <c r="B52" s="229" t="s">
        <v>222</v>
      </c>
      <c r="C52" s="1302" t="s">
        <v>221</v>
      </c>
      <c r="D52" s="255" t="s">
        <v>293</v>
      </c>
      <c r="E52" s="1304" t="s">
        <v>2011</v>
      </c>
      <c r="F52" s="229" t="s">
        <v>2012</v>
      </c>
      <c r="G52" s="1305" t="s">
        <v>2013</v>
      </c>
      <c r="H52" s="230" t="s">
        <v>2014</v>
      </c>
      <c r="I52" s="230" t="s">
        <v>224</v>
      </c>
      <c r="J52" s="230" t="s">
        <v>225</v>
      </c>
      <c r="K52" s="1306"/>
      <c r="L52" s="1307" t="s">
        <v>2028</v>
      </c>
      <c r="M52" s="252" t="s">
        <v>2024</v>
      </c>
      <c r="N52" s="1308" t="s">
        <v>2015</v>
      </c>
      <c r="O52" s="234" t="s">
        <v>227</v>
      </c>
      <c r="P52" s="234" t="s">
        <v>228</v>
      </c>
      <c r="Q52" s="234" t="s">
        <v>229</v>
      </c>
      <c r="R52" s="253" t="s">
        <v>230</v>
      </c>
      <c r="S52" s="254" t="s">
        <v>231</v>
      </c>
      <c r="T52" s="234" t="s">
        <v>232</v>
      </c>
    </row>
    <row r="53" spans="1:20" hidden="1">
      <c r="A53" s="240"/>
      <c r="B53" s="242" t="s">
        <v>222</v>
      </c>
      <c r="C53" s="1328" t="s">
        <v>221</v>
      </c>
      <c r="D53" s="243" t="s">
        <v>294</v>
      </c>
      <c r="E53" s="1329" t="s">
        <v>1977</v>
      </c>
      <c r="F53" s="242" t="s">
        <v>1978</v>
      </c>
      <c r="G53" s="1330" t="s">
        <v>1979</v>
      </c>
      <c r="H53" s="244" t="s">
        <v>1980</v>
      </c>
      <c r="I53" s="244" t="s">
        <v>224</v>
      </c>
      <c r="J53" s="244" t="s">
        <v>225</v>
      </c>
      <c r="K53" s="1331"/>
      <c r="L53" s="245" t="s">
        <v>2029</v>
      </c>
      <c r="M53" s="246" t="s">
        <v>280</v>
      </c>
      <c r="N53" s="1332" t="s">
        <v>2015</v>
      </c>
      <c r="O53" s="246" t="s">
        <v>227</v>
      </c>
      <c r="P53" s="246" t="s">
        <v>228</v>
      </c>
      <c r="Q53" s="246" t="s">
        <v>229</v>
      </c>
      <c r="R53" s="250" t="s">
        <v>230</v>
      </c>
      <c r="S53" s="251" t="s">
        <v>231</v>
      </c>
      <c r="T53" s="246" t="s">
        <v>232</v>
      </c>
    </row>
    <row r="54" spans="1:20" hidden="1">
      <c r="A54" s="240" t="s">
        <v>2030</v>
      </c>
      <c r="B54" s="229" t="s">
        <v>222</v>
      </c>
      <c r="C54" s="1302" t="s">
        <v>221</v>
      </c>
      <c r="D54" s="255" t="s">
        <v>295</v>
      </c>
      <c r="E54" s="1304" t="s">
        <v>1977</v>
      </c>
      <c r="F54" s="229" t="s">
        <v>1978</v>
      </c>
      <c r="G54" s="1305" t="s">
        <v>1979</v>
      </c>
      <c r="H54" s="230" t="s">
        <v>1980</v>
      </c>
      <c r="I54" s="230" t="s">
        <v>224</v>
      </c>
      <c r="J54" s="230" t="s">
        <v>225</v>
      </c>
      <c r="K54" s="1306"/>
      <c r="L54" s="239" t="s">
        <v>2031</v>
      </c>
      <c r="M54" s="234" t="s">
        <v>296</v>
      </c>
      <c r="N54" s="1309" t="s">
        <v>2015</v>
      </c>
      <c r="O54" s="234" t="s">
        <v>227</v>
      </c>
      <c r="P54" s="234" t="s">
        <v>228</v>
      </c>
      <c r="Q54" s="234" t="s">
        <v>229</v>
      </c>
      <c r="R54" s="253" t="s">
        <v>230</v>
      </c>
      <c r="S54" s="254" t="s">
        <v>231</v>
      </c>
      <c r="T54" s="234" t="s">
        <v>232</v>
      </c>
    </row>
    <row r="55" spans="1:20" s="1327" customFormat="1" hidden="1">
      <c r="A55" s="240"/>
      <c r="B55" s="229" t="s">
        <v>222</v>
      </c>
      <c r="C55" s="1302" t="s">
        <v>221</v>
      </c>
      <c r="D55" s="1334" t="s">
        <v>297</v>
      </c>
      <c r="E55" s="1304" t="s">
        <v>1977</v>
      </c>
      <c r="F55" s="229" t="s">
        <v>1978</v>
      </c>
      <c r="G55" s="1305" t="s">
        <v>1979</v>
      </c>
      <c r="H55" s="230" t="s">
        <v>1980</v>
      </c>
      <c r="I55" s="230" t="s">
        <v>224</v>
      </c>
      <c r="J55" s="230" t="s">
        <v>225</v>
      </c>
      <c r="K55" s="1306"/>
      <c r="L55" s="232" t="s">
        <v>2032</v>
      </c>
      <c r="M55" s="252" t="s">
        <v>263</v>
      </c>
      <c r="N55" s="1335" t="s">
        <v>270</v>
      </c>
      <c r="O55" s="234" t="s">
        <v>227</v>
      </c>
      <c r="P55" s="234" t="s">
        <v>228</v>
      </c>
      <c r="Q55" s="234" t="s">
        <v>229</v>
      </c>
      <c r="R55" s="253" t="s">
        <v>230</v>
      </c>
      <c r="S55" s="254" t="s">
        <v>231</v>
      </c>
      <c r="T55" s="234" t="s">
        <v>232</v>
      </c>
    </row>
    <row r="56" spans="1:20" s="1327" customFormat="1" hidden="1">
      <c r="A56" s="240"/>
      <c r="B56" s="229" t="s">
        <v>222</v>
      </c>
      <c r="C56" s="1302" t="s">
        <v>221</v>
      </c>
      <c r="D56" s="1334" t="s">
        <v>298</v>
      </c>
      <c r="E56" s="1304" t="s">
        <v>1977</v>
      </c>
      <c r="F56" s="229" t="s">
        <v>1978</v>
      </c>
      <c r="G56" s="1305" t="s">
        <v>1979</v>
      </c>
      <c r="H56" s="230" t="s">
        <v>1980</v>
      </c>
      <c r="I56" s="230" t="s">
        <v>224</v>
      </c>
      <c r="J56" s="230" t="s">
        <v>225</v>
      </c>
      <c r="K56" s="1306"/>
      <c r="L56" s="232" t="s">
        <v>2032</v>
      </c>
      <c r="M56" s="252" t="s">
        <v>1973</v>
      </c>
      <c r="N56" s="1335" t="s">
        <v>2033</v>
      </c>
      <c r="O56" s="234" t="s">
        <v>227</v>
      </c>
      <c r="P56" s="234" t="s">
        <v>228</v>
      </c>
      <c r="Q56" s="234" t="s">
        <v>229</v>
      </c>
      <c r="R56" s="253" t="s">
        <v>230</v>
      </c>
      <c r="S56" s="254" t="s">
        <v>231</v>
      </c>
      <c r="T56" s="234" t="s">
        <v>232</v>
      </c>
    </row>
    <row r="57" spans="1:20" s="1327" customFormat="1" hidden="1">
      <c r="A57" s="240"/>
      <c r="B57" s="229" t="s">
        <v>222</v>
      </c>
      <c r="C57" s="1302" t="s">
        <v>221</v>
      </c>
      <c r="D57" s="1334" t="s">
        <v>299</v>
      </c>
      <c r="E57" s="1304" t="s">
        <v>1977</v>
      </c>
      <c r="F57" s="229" t="s">
        <v>1978</v>
      </c>
      <c r="G57" s="1305" t="s">
        <v>1979</v>
      </c>
      <c r="H57" s="230" t="s">
        <v>1980</v>
      </c>
      <c r="I57" s="230" t="s">
        <v>224</v>
      </c>
      <c r="J57" s="230" t="s">
        <v>225</v>
      </c>
      <c r="K57" s="1306"/>
      <c r="L57" s="232" t="s">
        <v>2032</v>
      </c>
      <c r="M57" s="236" t="s">
        <v>263</v>
      </c>
      <c r="N57" s="1335" t="s">
        <v>2034</v>
      </c>
      <c r="O57" s="234" t="s">
        <v>227</v>
      </c>
      <c r="P57" s="234" t="s">
        <v>228</v>
      </c>
      <c r="Q57" s="234" t="s">
        <v>229</v>
      </c>
      <c r="R57" s="253" t="s">
        <v>230</v>
      </c>
      <c r="S57" s="254" t="s">
        <v>231</v>
      </c>
      <c r="T57" s="234" t="s">
        <v>232</v>
      </c>
    </row>
    <row r="58" spans="1:20" s="1327" customFormat="1" hidden="1">
      <c r="A58" s="240"/>
      <c r="B58" s="229" t="s">
        <v>222</v>
      </c>
      <c r="C58" s="1302" t="s">
        <v>221</v>
      </c>
      <c r="D58" s="1334" t="s">
        <v>300</v>
      </c>
      <c r="E58" s="1304" t="s">
        <v>1977</v>
      </c>
      <c r="F58" s="229" t="s">
        <v>1978</v>
      </c>
      <c r="G58" s="1305" t="s">
        <v>1979</v>
      </c>
      <c r="H58" s="230" t="s">
        <v>1980</v>
      </c>
      <c r="I58" s="230" t="s">
        <v>224</v>
      </c>
      <c r="J58" s="230" t="s">
        <v>225</v>
      </c>
      <c r="K58" s="1306"/>
      <c r="L58" s="232" t="s">
        <v>2032</v>
      </c>
      <c r="M58" s="236" t="s">
        <v>301</v>
      </c>
      <c r="N58" s="1335" t="s">
        <v>2035</v>
      </c>
      <c r="O58" s="234" t="s">
        <v>227</v>
      </c>
      <c r="P58" s="234" t="s">
        <v>228</v>
      </c>
      <c r="Q58" s="234" t="s">
        <v>229</v>
      </c>
      <c r="R58" s="253" t="s">
        <v>230</v>
      </c>
      <c r="S58" s="254" t="s">
        <v>231</v>
      </c>
      <c r="T58" s="234" t="s">
        <v>232</v>
      </c>
    </row>
    <row r="59" spans="1:20" s="1327" customFormat="1" hidden="1">
      <c r="A59" s="240"/>
      <c r="B59" s="229" t="s">
        <v>222</v>
      </c>
      <c r="C59" s="1302" t="s">
        <v>221</v>
      </c>
      <c r="D59" s="1334" t="s">
        <v>302</v>
      </c>
      <c r="E59" s="1304" t="s">
        <v>1977</v>
      </c>
      <c r="F59" s="229" t="s">
        <v>1978</v>
      </c>
      <c r="G59" s="1305" t="s">
        <v>1979</v>
      </c>
      <c r="H59" s="230" t="s">
        <v>1980</v>
      </c>
      <c r="I59" s="230" t="s">
        <v>224</v>
      </c>
      <c r="J59" s="230" t="s">
        <v>225</v>
      </c>
      <c r="K59" s="1306"/>
      <c r="L59" s="232" t="s">
        <v>2032</v>
      </c>
      <c r="M59" s="252" t="s">
        <v>2036</v>
      </c>
      <c r="N59" s="1335" t="s">
        <v>2037</v>
      </c>
      <c r="O59" s="234" t="s">
        <v>227</v>
      </c>
      <c r="P59" s="234" t="s">
        <v>228</v>
      </c>
      <c r="Q59" s="234" t="s">
        <v>229</v>
      </c>
      <c r="R59" s="253" t="s">
        <v>230</v>
      </c>
      <c r="S59" s="254" t="s">
        <v>231</v>
      </c>
      <c r="T59" s="234" t="s">
        <v>232</v>
      </c>
    </row>
    <row r="60" spans="1:20" s="1327" customFormat="1" hidden="1">
      <c r="A60" s="240"/>
      <c r="B60" s="229" t="s">
        <v>222</v>
      </c>
      <c r="C60" s="1302" t="s">
        <v>221</v>
      </c>
      <c r="D60" s="1334" t="s">
        <v>303</v>
      </c>
      <c r="E60" s="1304" t="s">
        <v>1977</v>
      </c>
      <c r="F60" s="229" t="s">
        <v>1978</v>
      </c>
      <c r="G60" s="1305" t="s">
        <v>1979</v>
      </c>
      <c r="H60" s="230" t="s">
        <v>1980</v>
      </c>
      <c r="I60" s="230" t="s">
        <v>224</v>
      </c>
      <c r="J60" s="230" t="s">
        <v>225</v>
      </c>
      <c r="K60" s="1306"/>
      <c r="L60" s="232" t="s">
        <v>2032</v>
      </c>
      <c r="M60" s="252" t="s">
        <v>272</v>
      </c>
      <c r="N60" s="1335" t="s">
        <v>2038</v>
      </c>
      <c r="O60" s="234" t="s">
        <v>227</v>
      </c>
      <c r="P60" s="234" t="s">
        <v>228</v>
      </c>
      <c r="Q60" s="234" t="s">
        <v>229</v>
      </c>
      <c r="R60" s="253" t="s">
        <v>230</v>
      </c>
      <c r="S60" s="254" t="s">
        <v>231</v>
      </c>
      <c r="T60" s="234" t="s">
        <v>232</v>
      </c>
    </row>
    <row r="61" spans="1:20" s="1327" customFormat="1" hidden="1">
      <c r="A61" s="240"/>
      <c r="B61" s="229" t="s">
        <v>222</v>
      </c>
      <c r="C61" s="1302" t="s">
        <v>221</v>
      </c>
      <c r="D61" s="1334" t="s">
        <v>304</v>
      </c>
      <c r="E61" s="1304" t="s">
        <v>1977</v>
      </c>
      <c r="F61" s="229" t="s">
        <v>1978</v>
      </c>
      <c r="G61" s="1305" t="s">
        <v>1979</v>
      </c>
      <c r="H61" s="230" t="s">
        <v>1980</v>
      </c>
      <c r="I61" s="230" t="s">
        <v>224</v>
      </c>
      <c r="J61" s="230" t="s">
        <v>225</v>
      </c>
      <c r="K61" s="1306"/>
      <c r="L61" s="232" t="s">
        <v>2032</v>
      </c>
      <c r="M61" s="252" t="s">
        <v>2036</v>
      </c>
      <c r="N61" s="1335" t="s">
        <v>2039</v>
      </c>
      <c r="O61" s="234" t="s">
        <v>227</v>
      </c>
      <c r="P61" s="234" t="s">
        <v>228</v>
      </c>
      <c r="Q61" s="234" t="s">
        <v>229</v>
      </c>
      <c r="R61" s="253" t="s">
        <v>230</v>
      </c>
      <c r="S61" s="254" t="s">
        <v>231</v>
      </c>
      <c r="T61" s="234" t="s">
        <v>232</v>
      </c>
    </row>
    <row r="62" spans="1:20" s="1327" customFormat="1" hidden="1">
      <c r="A62" s="240"/>
      <c r="B62" s="229" t="s">
        <v>222</v>
      </c>
      <c r="C62" s="1302" t="s">
        <v>221</v>
      </c>
      <c r="D62" s="1334" t="s">
        <v>305</v>
      </c>
      <c r="E62" s="1304" t="s">
        <v>1977</v>
      </c>
      <c r="F62" s="229" t="s">
        <v>1978</v>
      </c>
      <c r="G62" s="1305" t="s">
        <v>1979</v>
      </c>
      <c r="H62" s="230" t="s">
        <v>1980</v>
      </c>
      <c r="I62" s="230" t="s">
        <v>224</v>
      </c>
      <c r="J62" s="230" t="s">
        <v>225</v>
      </c>
      <c r="K62" s="1306"/>
      <c r="L62" s="232" t="s">
        <v>2032</v>
      </c>
      <c r="M62" s="252" t="s">
        <v>2036</v>
      </c>
      <c r="N62" s="1335" t="s">
        <v>2040</v>
      </c>
      <c r="O62" s="234" t="s">
        <v>227</v>
      </c>
      <c r="P62" s="234" t="s">
        <v>228</v>
      </c>
      <c r="Q62" s="234" t="s">
        <v>229</v>
      </c>
      <c r="R62" s="253" t="s">
        <v>230</v>
      </c>
      <c r="S62" s="254" t="s">
        <v>231</v>
      </c>
      <c r="T62" s="234" t="s">
        <v>232</v>
      </c>
    </row>
    <row r="63" spans="1:20" s="1327" customFormat="1" hidden="1">
      <c r="A63" s="240"/>
      <c r="B63" s="229" t="s">
        <v>222</v>
      </c>
      <c r="C63" s="1302" t="s">
        <v>221</v>
      </c>
      <c r="D63" s="1334" t="s">
        <v>306</v>
      </c>
      <c r="E63" s="1304" t="s">
        <v>1977</v>
      </c>
      <c r="F63" s="229" t="s">
        <v>1978</v>
      </c>
      <c r="G63" s="1305" t="s">
        <v>1979</v>
      </c>
      <c r="H63" s="230" t="s">
        <v>1980</v>
      </c>
      <c r="I63" s="230" t="s">
        <v>224</v>
      </c>
      <c r="J63" s="230" t="s">
        <v>225</v>
      </c>
      <c r="K63" s="1306"/>
      <c r="L63" s="232" t="s">
        <v>2032</v>
      </c>
      <c r="M63" s="252" t="s">
        <v>307</v>
      </c>
      <c r="N63" s="1335" t="s">
        <v>292</v>
      </c>
      <c r="O63" s="234" t="s">
        <v>227</v>
      </c>
      <c r="P63" s="234" t="s">
        <v>228</v>
      </c>
      <c r="Q63" s="234" t="s">
        <v>229</v>
      </c>
      <c r="R63" s="253" t="s">
        <v>230</v>
      </c>
      <c r="S63" s="254" t="s">
        <v>231</v>
      </c>
      <c r="T63" s="234" t="s">
        <v>232</v>
      </c>
    </row>
    <row r="64" spans="1:20" s="1327" customFormat="1" hidden="1">
      <c r="A64" s="240"/>
      <c r="B64" s="229" t="s">
        <v>222</v>
      </c>
      <c r="C64" s="1302" t="s">
        <v>221</v>
      </c>
      <c r="D64" s="1334" t="s">
        <v>308</v>
      </c>
      <c r="E64" s="1304" t="s">
        <v>1977</v>
      </c>
      <c r="F64" s="229" t="s">
        <v>1978</v>
      </c>
      <c r="G64" s="1305" t="s">
        <v>1979</v>
      </c>
      <c r="H64" s="230" t="s">
        <v>1980</v>
      </c>
      <c r="I64" s="230" t="s">
        <v>224</v>
      </c>
      <c r="J64" s="230" t="s">
        <v>225</v>
      </c>
      <c r="K64" s="1306"/>
      <c r="L64" s="232" t="s">
        <v>2032</v>
      </c>
      <c r="M64" s="252" t="s">
        <v>263</v>
      </c>
      <c r="N64" s="1335" t="s">
        <v>2006</v>
      </c>
      <c r="O64" s="234" t="s">
        <v>227</v>
      </c>
      <c r="P64" s="234" t="s">
        <v>228</v>
      </c>
      <c r="Q64" s="234" t="s">
        <v>229</v>
      </c>
      <c r="R64" s="253" t="s">
        <v>230</v>
      </c>
      <c r="S64" s="254" t="s">
        <v>231</v>
      </c>
      <c r="T64" s="234" t="s">
        <v>232</v>
      </c>
    </row>
    <row r="65" spans="1:20" s="1327" customFormat="1" hidden="1">
      <c r="A65" s="240"/>
      <c r="B65" s="229" t="s">
        <v>222</v>
      </c>
      <c r="C65" s="1302" t="s">
        <v>221</v>
      </c>
      <c r="D65" s="1334" t="s">
        <v>309</v>
      </c>
      <c r="E65" s="1304" t="s">
        <v>1977</v>
      </c>
      <c r="F65" s="229" t="s">
        <v>1978</v>
      </c>
      <c r="G65" s="1305" t="s">
        <v>1979</v>
      </c>
      <c r="H65" s="230" t="s">
        <v>1980</v>
      </c>
      <c r="I65" s="230" t="s">
        <v>224</v>
      </c>
      <c r="J65" s="230" t="s">
        <v>225</v>
      </c>
      <c r="K65" s="1306"/>
      <c r="L65" s="232" t="s">
        <v>2032</v>
      </c>
      <c r="M65" s="252" t="s">
        <v>2036</v>
      </c>
      <c r="N65" s="1335" t="s">
        <v>2041</v>
      </c>
      <c r="O65" s="256" t="s">
        <v>227</v>
      </c>
      <c r="P65" s="256" t="s">
        <v>228</v>
      </c>
      <c r="Q65" s="257" t="s">
        <v>229</v>
      </c>
      <c r="R65" s="253" t="s">
        <v>230</v>
      </c>
      <c r="S65" s="254" t="s">
        <v>231</v>
      </c>
      <c r="T65" s="234" t="s">
        <v>232</v>
      </c>
    </row>
    <row r="66" spans="1:20" s="1327" customFormat="1" hidden="1">
      <c r="A66" s="240"/>
      <c r="B66" s="229" t="s">
        <v>222</v>
      </c>
      <c r="C66" s="1302" t="s">
        <v>221</v>
      </c>
      <c r="D66" s="1334" t="s">
        <v>310</v>
      </c>
      <c r="E66" s="1304" t="s">
        <v>1977</v>
      </c>
      <c r="F66" s="229" t="s">
        <v>1978</v>
      </c>
      <c r="G66" s="1305" t="s">
        <v>1979</v>
      </c>
      <c r="H66" s="230" t="s">
        <v>1980</v>
      </c>
      <c r="I66" s="230" t="s">
        <v>224</v>
      </c>
      <c r="J66" s="230" t="s">
        <v>225</v>
      </c>
      <c r="K66" s="1306"/>
      <c r="L66" s="232" t="s">
        <v>2032</v>
      </c>
      <c r="M66" s="252" t="s">
        <v>2036</v>
      </c>
      <c r="N66" s="1335" t="s">
        <v>2042</v>
      </c>
      <c r="O66" s="256" t="s">
        <v>227</v>
      </c>
      <c r="P66" s="256" t="s">
        <v>228</v>
      </c>
      <c r="Q66" s="257" t="s">
        <v>229</v>
      </c>
      <c r="R66" s="253" t="s">
        <v>230</v>
      </c>
      <c r="S66" s="254" t="s">
        <v>231</v>
      </c>
      <c r="T66" s="234" t="s">
        <v>232</v>
      </c>
    </row>
    <row r="67" spans="1:20" hidden="1">
      <c r="A67" s="240"/>
      <c r="B67" s="229" t="s">
        <v>222</v>
      </c>
      <c r="C67" s="1302" t="s">
        <v>221</v>
      </c>
      <c r="D67" s="1334" t="s">
        <v>311</v>
      </c>
      <c r="E67" s="1304" t="s">
        <v>1977</v>
      </c>
      <c r="F67" s="229" t="s">
        <v>1978</v>
      </c>
      <c r="G67" s="1305" t="s">
        <v>1979</v>
      </c>
      <c r="H67" s="230" t="s">
        <v>1980</v>
      </c>
      <c r="I67" s="230" t="s">
        <v>224</v>
      </c>
      <c r="J67" s="230" t="s">
        <v>225</v>
      </c>
      <c r="K67" s="1306"/>
      <c r="L67" s="232" t="s">
        <v>2043</v>
      </c>
      <c r="M67" s="236" t="s">
        <v>2005</v>
      </c>
      <c r="N67" s="1335" t="s">
        <v>2044</v>
      </c>
      <c r="O67" s="256" t="s">
        <v>227</v>
      </c>
      <c r="P67" s="256" t="s">
        <v>228</v>
      </c>
      <c r="Q67" s="257" t="s">
        <v>229</v>
      </c>
      <c r="R67" s="253" t="s">
        <v>230</v>
      </c>
      <c r="S67" s="254" t="s">
        <v>231</v>
      </c>
      <c r="T67" s="234" t="s">
        <v>232</v>
      </c>
    </row>
    <row r="68" spans="1:20" hidden="1">
      <c r="A68" s="240"/>
      <c r="B68" s="229" t="s">
        <v>222</v>
      </c>
      <c r="C68" s="1302" t="s">
        <v>221</v>
      </c>
      <c r="D68" s="1334" t="s">
        <v>312</v>
      </c>
      <c r="E68" s="1304" t="s">
        <v>1977</v>
      </c>
      <c r="F68" s="229" t="s">
        <v>1978</v>
      </c>
      <c r="G68" s="1305" t="s">
        <v>1979</v>
      </c>
      <c r="H68" s="230" t="s">
        <v>1980</v>
      </c>
      <c r="I68" s="230" t="s">
        <v>224</v>
      </c>
      <c r="J68" s="230" t="s">
        <v>225</v>
      </c>
      <c r="K68" s="1306"/>
      <c r="L68" s="232" t="s">
        <v>2043</v>
      </c>
      <c r="M68" s="236" t="s">
        <v>1985</v>
      </c>
      <c r="N68" s="1335" t="s">
        <v>2045</v>
      </c>
      <c r="O68" s="234" t="s">
        <v>227</v>
      </c>
      <c r="P68" s="234" t="s">
        <v>228</v>
      </c>
      <c r="Q68" s="234" t="s">
        <v>229</v>
      </c>
      <c r="R68" s="253" t="s">
        <v>230</v>
      </c>
      <c r="S68" s="254" t="s">
        <v>231</v>
      </c>
      <c r="T68" s="234" t="s">
        <v>232</v>
      </c>
    </row>
    <row r="69" spans="1:20" hidden="1">
      <c r="A69" s="240"/>
      <c r="B69" s="229" t="s">
        <v>222</v>
      </c>
      <c r="C69" s="1302" t="s">
        <v>221</v>
      </c>
      <c r="D69" s="1334" t="s">
        <v>313</v>
      </c>
      <c r="E69" s="1304" t="s">
        <v>1977</v>
      </c>
      <c r="F69" s="229" t="s">
        <v>1978</v>
      </c>
      <c r="G69" s="1305" t="s">
        <v>1979</v>
      </c>
      <c r="H69" s="230" t="s">
        <v>1980</v>
      </c>
      <c r="I69" s="230" t="s">
        <v>224</v>
      </c>
      <c r="J69" s="230" t="s">
        <v>225</v>
      </c>
      <c r="K69" s="1306"/>
      <c r="L69" s="232" t="s">
        <v>2043</v>
      </c>
      <c r="M69" s="252" t="s">
        <v>263</v>
      </c>
      <c r="N69" s="1309" t="s">
        <v>2046</v>
      </c>
      <c r="O69" s="234" t="s">
        <v>227</v>
      </c>
      <c r="P69" s="234" t="s">
        <v>228</v>
      </c>
      <c r="Q69" s="234" t="s">
        <v>229</v>
      </c>
      <c r="R69" s="253" t="s">
        <v>230</v>
      </c>
      <c r="S69" s="254" t="s">
        <v>231</v>
      </c>
      <c r="T69" s="234" t="s">
        <v>232</v>
      </c>
    </row>
    <row r="70" spans="1:20" hidden="1">
      <c r="A70" s="240"/>
      <c r="B70" s="229" t="s">
        <v>222</v>
      </c>
      <c r="C70" s="1302" t="s">
        <v>221</v>
      </c>
      <c r="D70" s="1334" t="s">
        <v>314</v>
      </c>
      <c r="E70" s="1304" t="s">
        <v>1977</v>
      </c>
      <c r="F70" s="229" t="s">
        <v>1978</v>
      </c>
      <c r="G70" s="1305" t="s">
        <v>1979</v>
      </c>
      <c r="H70" s="230" t="s">
        <v>1980</v>
      </c>
      <c r="I70" s="230" t="s">
        <v>224</v>
      </c>
      <c r="J70" s="230" t="s">
        <v>225</v>
      </c>
      <c r="K70" s="1306"/>
      <c r="L70" s="232" t="s">
        <v>2043</v>
      </c>
      <c r="M70" s="236" t="s">
        <v>1995</v>
      </c>
      <c r="N70" s="1335" t="s">
        <v>2008</v>
      </c>
      <c r="O70" s="256" t="s">
        <v>227</v>
      </c>
      <c r="P70" s="256" t="s">
        <v>228</v>
      </c>
      <c r="Q70" s="257" t="s">
        <v>229</v>
      </c>
      <c r="R70" s="253" t="s">
        <v>230</v>
      </c>
      <c r="S70" s="254" t="s">
        <v>231</v>
      </c>
      <c r="T70" s="234" t="s">
        <v>232</v>
      </c>
    </row>
    <row r="71" spans="1:20" hidden="1">
      <c r="A71" s="240"/>
      <c r="B71" s="229" t="s">
        <v>222</v>
      </c>
      <c r="C71" s="1302" t="s">
        <v>221</v>
      </c>
      <c r="D71" s="1334" t="s">
        <v>315</v>
      </c>
      <c r="E71" s="1304" t="s">
        <v>1977</v>
      </c>
      <c r="F71" s="229" t="s">
        <v>1978</v>
      </c>
      <c r="G71" s="1305" t="s">
        <v>1979</v>
      </c>
      <c r="H71" s="230" t="s">
        <v>1980</v>
      </c>
      <c r="I71" s="230" t="s">
        <v>224</v>
      </c>
      <c r="J71" s="230" t="s">
        <v>225</v>
      </c>
      <c r="K71" s="1306"/>
      <c r="L71" s="232" t="s">
        <v>2043</v>
      </c>
      <c r="M71" s="236" t="s">
        <v>1985</v>
      </c>
      <c r="N71" s="1335" t="s">
        <v>250</v>
      </c>
      <c r="O71" s="234" t="s">
        <v>227</v>
      </c>
      <c r="P71" s="234" t="s">
        <v>228</v>
      </c>
      <c r="Q71" s="234" t="s">
        <v>229</v>
      </c>
      <c r="R71" s="253" t="s">
        <v>230</v>
      </c>
      <c r="S71" s="254" t="s">
        <v>231</v>
      </c>
      <c r="T71" s="234" t="s">
        <v>232</v>
      </c>
    </row>
    <row r="72" spans="1:20" hidden="1">
      <c r="A72" s="240"/>
      <c r="B72" s="229" t="s">
        <v>222</v>
      </c>
      <c r="C72" s="1302" t="s">
        <v>221</v>
      </c>
      <c r="D72" s="1334" t="s">
        <v>316</v>
      </c>
      <c r="E72" s="1304" t="s">
        <v>1977</v>
      </c>
      <c r="F72" s="229" t="s">
        <v>1978</v>
      </c>
      <c r="G72" s="1305" t="s">
        <v>1979</v>
      </c>
      <c r="H72" s="230" t="s">
        <v>1980</v>
      </c>
      <c r="I72" s="230" t="s">
        <v>224</v>
      </c>
      <c r="J72" s="230" t="s">
        <v>225</v>
      </c>
      <c r="K72" s="1306"/>
      <c r="L72" s="232" t="s">
        <v>2043</v>
      </c>
      <c r="M72" s="236" t="s">
        <v>1985</v>
      </c>
      <c r="N72" s="1335" t="s">
        <v>2001</v>
      </c>
      <c r="O72" s="234" t="s">
        <v>227</v>
      </c>
      <c r="P72" s="234" t="s">
        <v>228</v>
      </c>
      <c r="Q72" s="234" t="s">
        <v>229</v>
      </c>
      <c r="R72" s="253" t="s">
        <v>230</v>
      </c>
      <c r="S72" s="254" t="s">
        <v>231</v>
      </c>
      <c r="T72" s="234" t="s">
        <v>232</v>
      </c>
    </row>
    <row r="73" spans="1:20" hidden="1">
      <c r="A73" s="240"/>
      <c r="B73" s="229" t="s">
        <v>222</v>
      </c>
      <c r="C73" s="1302" t="s">
        <v>221</v>
      </c>
      <c r="D73" s="1334" t="s">
        <v>317</v>
      </c>
      <c r="E73" s="1304" t="s">
        <v>1977</v>
      </c>
      <c r="F73" s="229" t="s">
        <v>1978</v>
      </c>
      <c r="G73" s="1305" t="s">
        <v>1979</v>
      </c>
      <c r="H73" s="230" t="s">
        <v>1980</v>
      </c>
      <c r="I73" s="230" t="s">
        <v>224</v>
      </c>
      <c r="J73" s="230" t="s">
        <v>225</v>
      </c>
      <c r="K73" s="1306"/>
      <c r="L73" s="232" t="s">
        <v>2043</v>
      </c>
      <c r="M73" s="252" t="s">
        <v>248</v>
      </c>
      <c r="N73" s="1335" t="s">
        <v>2000</v>
      </c>
      <c r="O73" s="234" t="s">
        <v>227</v>
      </c>
      <c r="P73" s="234" t="s">
        <v>228</v>
      </c>
      <c r="Q73" s="234" t="s">
        <v>229</v>
      </c>
      <c r="R73" s="258" t="s">
        <v>230</v>
      </c>
      <c r="S73" s="258" t="s">
        <v>231</v>
      </c>
      <c r="T73" s="258" t="s">
        <v>232</v>
      </c>
    </row>
    <row r="74" spans="1:20" hidden="1">
      <c r="A74" s="240"/>
      <c r="B74" s="229" t="s">
        <v>222</v>
      </c>
      <c r="C74" s="1302" t="s">
        <v>221</v>
      </c>
      <c r="D74" s="1334" t="s">
        <v>318</v>
      </c>
      <c r="E74" s="1304" t="s">
        <v>1977</v>
      </c>
      <c r="F74" s="229" t="s">
        <v>1978</v>
      </c>
      <c r="G74" s="1305" t="s">
        <v>1979</v>
      </c>
      <c r="H74" s="230" t="s">
        <v>1980</v>
      </c>
      <c r="I74" s="230" t="s">
        <v>224</v>
      </c>
      <c r="J74" s="230" t="s">
        <v>225</v>
      </c>
      <c r="K74" s="1306"/>
      <c r="L74" s="232" t="s">
        <v>2043</v>
      </c>
      <c r="M74" s="252" t="s">
        <v>263</v>
      </c>
      <c r="N74" s="1335" t="s">
        <v>319</v>
      </c>
      <c r="O74" s="234" t="s">
        <v>227</v>
      </c>
      <c r="P74" s="234" t="s">
        <v>228</v>
      </c>
      <c r="Q74" s="234" t="s">
        <v>229</v>
      </c>
      <c r="R74" s="258" t="s">
        <v>230</v>
      </c>
      <c r="S74" s="258" t="s">
        <v>231</v>
      </c>
      <c r="T74" s="258" t="s">
        <v>232</v>
      </c>
    </row>
    <row r="75" spans="1:20" ht="17.25" hidden="1">
      <c r="A75" s="1336" t="s">
        <v>2047</v>
      </c>
      <c r="B75" s="259"/>
      <c r="C75" s="1337"/>
      <c r="D75" s="1338"/>
      <c r="E75" s="1339"/>
      <c r="F75" s="259"/>
      <c r="G75" s="1340"/>
      <c r="H75" s="260"/>
      <c r="I75" s="260"/>
      <c r="J75" s="260"/>
      <c r="K75" s="1341"/>
      <c r="L75" s="261"/>
      <c r="M75" s="262"/>
      <c r="N75" s="263"/>
      <c r="O75" s="264"/>
      <c r="P75" s="264"/>
      <c r="Q75" s="264"/>
      <c r="R75" s="265"/>
      <c r="S75" s="265"/>
      <c r="T75" s="265"/>
    </row>
    <row r="76" spans="1:20" s="1346" customFormat="1" hidden="1">
      <c r="A76" s="1301" t="s">
        <v>2048</v>
      </c>
      <c r="B76" s="229" t="s">
        <v>2049</v>
      </c>
      <c r="C76" s="1342" t="s">
        <v>2050</v>
      </c>
      <c r="D76" s="1303" t="s">
        <v>320</v>
      </c>
      <c r="E76" s="1343" t="s">
        <v>2011</v>
      </c>
      <c r="F76" s="229" t="s">
        <v>2012</v>
      </c>
      <c r="G76" s="1305" t="s">
        <v>2051</v>
      </c>
      <c r="H76" s="1344" t="s">
        <v>2052</v>
      </c>
      <c r="I76" s="230" t="s">
        <v>224</v>
      </c>
      <c r="J76" s="230" t="s">
        <v>225</v>
      </c>
      <c r="K76" s="1345"/>
      <c r="L76" s="1311" t="s">
        <v>1960</v>
      </c>
      <c r="M76" s="234" t="s">
        <v>280</v>
      </c>
      <c r="N76" s="1309" t="s">
        <v>2015</v>
      </c>
      <c r="O76" s="258" t="s">
        <v>227</v>
      </c>
      <c r="P76" s="258" t="s">
        <v>228</v>
      </c>
      <c r="Q76" s="258" t="s">
        <v>229</v>
      </c>
      <c r="R76" s="1309" t="s">
        <v>321</v>
      </c>
      <c r="S76" s="234" t="s">
        <v>2053</v>
      </c>
      <c r="T76" s="234" t="s">
        <v>322</v>
      </c>
    </row>
    <row r="77" spans="1:20" s="1346" customFormat="1" hidden="1">
      <c r="A77" s="1301" t="s">
        <v>2054</v>
      </c>
      <c r="B77" s="229" t="s">
        <v>222</v>
      </c>
      <c r="C77" s="1303" t="s">
        <v>323</v>
      </c>
      <c r="D77" s="1303" t="s">
        <v>324</v>
      </c>
      <c r="E77" s="1343" t="s">
        <v>1977</v>
      </c>
      <c r="F77" s="229" t="s">
        <v>1978</v>
      </c>
      <c r="G77" s="1305" t="s">
        <v>2055</v>
      </c>
      <c r="H77" s="1344" t="s">
        <v>2056</v>
      </c>
      <c r="I77" s="230" t="s">
        <v>224</v>
      </c>
      <c r="J77" s="230" t="s">
        <v>225</v>
      </c>
      <c r="K77" s="1345"/>
      <c r="L77" s="1311" t="s">
        <v>1960</v>
      </c>
      <c r="M77" s="234" t="s">
        <v>280</v>
      </c>
      <c r="N77" s="1309" t="s">
        <v>2015</v>
      </c>
      <c r="O77" s="234" t="s">
        <v>227</v>
      </c>
      <c r="P77" s="234" t="s">
        <v>228</v>
      </c>
      <c r="Q77" s="234" t="s">
        <v>229</v>
      </c>
      <c r="R77" s="234" t="s">
        <v>321</v>
      </c>
      <c r="S77" s="234" t="s">
        <v>2053</v>
      </c>
      <c r="T77" s="234" t="s">
        <v>322</v>
      </c>
    </row>
    <row r="78" spans="1:20" s="1346" customFormat="1" hidden="1">
      <c r="A78" s="1301" t="s">
        <v>2057</v>
      </c>
      <c r="B78" s="229" t="s">
        <v>222</v>
      </c>
      <c r="C78" s="1303" t="s">
        <v>323</v>
      </c>
      <c r="D78" s="1303" t="s">
        <v>325</v>
      </c>
      <c r="E78" s="1343" t="s">
        <v>1977</v>
      </c>
      <c r="F78" s="229" t="s">
        <v>1978</v>
      </c>
      <c r="G78" s="1305" t="s">
        <v>2055</v>
      </c>
      <c r="H78" s="1344" t="s">
        <v>2056</v>
      </c>
      <c r="I78" s="230" t="s">
        <v>224</v>
      </c>
      <c r="J78" s="230" t="s">
        <v>225</v>
      </c>
      <c r="K78" s="1345"/>
      <c r="L78" s="1311" t="s">
        <v>1960</v>
      </c>
      <c r="M78" s="234" t="s">
        <v>280</v>
      </c>
      <c r="N78" s="1309" t="s">
        <v>2015</v>
      </c>
      <c r="O78" s="234" t="s">
        <v>227</v>
      </c>
      <c r="P78" s="234" t="s">
        <v>228</v>
      </c>
      <c r="Q78" s="234" t="s">
        <v>229</v>
      </c>
      <c r="R78" s="1309" t="s">
        <v>321</v>
      </c>
      <c r="S78" s="234" t="s">
        <v>2053</v>
      </c>
      <c r="T78" s="234" t="s">
        <v>322</v>
      </c>
    </row>
    <row r="79" spans="1:20" s="1346" customFormat="1" hidden="1">
      <c r="A79" s="1301" t="s">
        <v>2058</v>
      </c>
      <c r="B79" s="229" t="s">
        <v>222</v>
      </c>
      <c r="C79" s="1303" t="s">
        <v>323</v>
      </c>
      <c r="D79" s="1303" t="s">
        <v>326</v>
      </c>
      <c r="E79" s="1343" t="s">
        <v>1977</v>
      </c>
      <c r="F79" s="229" t="s">
        <v>1978</v>
      </c>
      <c r="G79" s="1305" t="s">
        <v>2055</v>
      </c>
      <c r="H79" s="1344" t="s">
        <v>2056</v>
      </c>
      <c r="I79" s="230" t="s">
        <v>224</v>
      </c>
      <c r="J79" s="230" t="s">
        <v>225</v>
      </c>
      <c r="K79" s="1345"/>
      <c r="L79" s="1311" t="s">
        <v>1960</v>
      </c>
      <c r="M79" s="234" t="s">
        <v>280</v>
      </c>
      <c r="N79" s="1309" t="s">
        <v>2015</v>
      </c>
      <c r="O79" s="234" t="s">
        <v>227</v>
      </c>
      <c r="P79" s="234" t="s">
        <v>228</v>
      </c>
      <c r="Q79" s="234" t="s">
        <v>229</v>
      </c>
      <c r="R79" s="234" t="s">
        <v>321</v>
      </c>
      <c r="S79" s="234" t="s">
        <v>2053</v>
      </c>
      <c r="T79" s="234" t="s">
        <v>322</v>
      </c>
    </row>
    <row r="80" spans="1:20" s="1346" customFormat="1" hidden="1">
      <c r="A80" s="1301" t="s">
        <v>2059</v>
      </c>
      <c r="B80" s="229" t="s">
        <v>222</v>
      </c>
      <c r="C80" s="1303" t="s">
        <v>323</v>
      </c>
      <c r="D80" s="1303" t="s">
        <v>327</v>
      </c>
      <c r="E80" s="1343" t="s">
        <v>1977</v>
      </c>
      <c r="F80" s="229" t="s">
        <v>1978</v>
      </c>
      <c r="G80" s="1305" t="s">
        <v>2055</v>
      </c>
      <c r="H80" s="230" t="s">
        <v>2060</v>
      </c>
      <c r="I80" s="230" t="s">
        <v>224</v>
      </c>
      <c r="J80" s="230" t="s">
        <v>225</v>
      </c>
      <c r="K80" s="1345"/>
      <c r="L80" s="1311" t="s">
        <v>1960</v>
      </c>
      <c r="M80" s="234" t="s">
        <v>280</v>
      </c>
      <c r="N80" s="1309" t="s">
        <v>2015</v>
      </c>
      <c r="O80" s="234" t="s">
        <v>227</v>
      </c>
      <c r="P80" s="234" t="s">
        <v>228</v>
      </c>
      <c r="Q80" s="234" t="s">
        <v>229</v>
      </c>
      <c r="R80" s="1309" t="s">
        <v>321</v>
      </c>
      <c r="S80" s="234" t="s">
        <v>2053</v>
      </c>
      <c r="T80" s="234" t="s">
        <v>322</v>
      </c>
    </row>
    <row r="81" spans="1:20" s="1346" customFormat="1" hidden="1">
      <c r="A81" s="1301"/>
      <c r="B81" s="267" t="s">
        <v>222</v>
      </c>
      <c r="C81" s="1347" t="s">
        <v>323</v>
      </c>
      <c r="D81" s="1347" t="s">
        <v>328</v>
      </c>
      <c r="E81" s="1348" t="s">
        <v>1977</v>
      </c>
      <c r="F81" s="267" t="s">
        <v>1978</v>
      </c>
      <c r="G81" s="1349" t="s">
        <v>2055</v>
      </c>
      <c r="H81" s="268" t="s">
        <v>2060</v>
      </c>
      <c r="I81" s="268" t="s">
        <v>224</v>
      </c>
      <c r="J81" s="268" t="s">
        <v>225</v>
      </c>
      <c r="K81" s="1350"/>
      <c r="L81" s="269" t="s">
        <v>2061</v>
      </c>
      <c r="M81" s="270" t="s">
        <v>280</v>
      </c>
      <c r="N81" s="1351" t="s">
        <v>2015</v>
      </c>
      <c r="O81" s="271" t="s">
        <v>227</v>
      </c>
      <c r="P81" s="1352" t="s">
        <v>228</v>
      </c>
      <c r="Q81" s="271" t="s">
        <v>229</v>
      </c>
      <c r="R81" s="270" t="s">
        <v>2062</v>
      </c>
      <c r="S81" s="270" t="s">
        <v>2053</v>
      </c>
      <c r="T81" s="270" t="s">
        <v>322</v>
      </c>
    </row>
    <row r="82" spans="1:20" s="1346" customFormat="1" hidden="1">
      <c r="A82" s="1301"/>
      <c r="B82" s="267" t="s">
        <v>222</v>
      </c>
      <c r="C82" s="1347" t="s">
        <v>323</v>
      </c>
      <c r="D82" s="1347" t="s">
        <v>329</v>
      </c>
      <c r="E82" s="1348" t="s">
        <v>1977</v>
      </c>
      <c r="F82" s="267" t="s">
        <v>1978</v>
      </c>
      <c r="G82" s="1349" t="s">
        <v>2055</v>
      </c>
      <c r="H82" s="268" t="s">
        <v>2060</v>
      </c>
      <c r="I82" s="268" t="s">
        <v>224</v>
      </c>
      <c r="J82" s="268" t="s">
        <v>225</v>
      </c>
      <c r="K82" s="1350"/>
      <c r="L82" s="269" t="s">
        <v>2061</v>
      </c>
      <c r="M82" s="270" t="s">
        <v>280</v>
      </c>
      <c r="N82" s="1351" t="s">
        <v>2015</v>
      </c>
      <c r="O82" s="270" t="s">
        <v>227</v>
      </c>
      <c r="P82" s="270" t="s">
        <v>228</v>
      </c>
      <c r="Q82" s="270" t="s">
        <v>229</v>
      </c>
      <c r="R82" s="270" t="s">
        <v>2062</v>
      </c>
      <c r="S82" s="270" t="s">
        <v>2053</v>
      </c>
      <c r="T82" s="270" t="s">
        <v>322</v>
      </c>
    </row>
    <row r="83" spans="1:20" s="1346" customFormat="1" hidden="1">
      <c r="A83" s="1301"/>
      <c r="B83" s="229" t="s">
        <v>222</v>
      </c>
      <c r="C83" s="1303" t="s">
        <v>323</v>
      </c>
      <c r="D83" s="1303" t="s">
        <v>330</v>
      </c>
      <c r="E83" s="1343" t="s">
        <v>1977</v>
      </c>
      <c r="F83" s="229" t="s">
        <v>1978</v>
      </c>
      <c r="G83" s="1305" t="s">
        <v>2055</v>
      </c>
      <c r="H83" s="1344" t="s">
        <v>2063</v>
      </c>
      <c r="I83" s="230" t="s">
        <v>224</v>
      </c>
      <c r="J83" s="230" t="s">
        <v>225</v>
      </c>
      <c r="K83" s="1345"/>
      <c r="L83" s="1311" t="s">
        <v>2026</v>
      </c>
      <c r="M83" s="234" t="s">
        <v>280</v>
      </c>
      <c r="N83" s="1309" t="s">
        <v>2015</v>
      </c>
      <c r="O83" s="234" t="s">
        <v>227</v>
      </c>
      <c r="P83" s="234" t="s">
        <v>228</v>
      </c>
      <c r="Q83" s="234" t="s">
        <v>229</v>
      </c>
      <c r="R83" s="234" t="s">
        <v>321</v>
      </c>
      <c r="S83" s="234" t="s">
        <v>2053</v>
      </c>
      <c r="T83" s="234" t="s">
        <v>322</v>
      </c>
    </row>
    <row r="84" spans="1:20" s="1346" customFormat="1" hidden="1">
      <c r="A84" s="1301"/>
      <c r="B84" s="1315" t="s">
        <v>222</v>
      </c>
      <c r="C84" s="1353" t="s">
        <v>323</v>
      </c>
      <c r="D84" s="1354" t="s">
        <v>331</v>
      </c>
      <c r="E84" s="1355" t="s">
        <v>1977</v>
      </c>
      <c r="F84" s="1315" t="s">
        <v>1978</v>
      </c>
      <c r="G84" s="1319" t="s">
        <v>2055</v>
      </c>
      <c r="H84" s="1356" t="s">
        <v>2056</v>
      </c>
      <c r="I84" s="1320" t="s">
        <v>224</v>
      </c>
      <c r="J84" s="1320" t="s">
        <v>225</v>
      </c>
      <c r="K84" s="1357"/>
      <c r="L84" s="1322" t="s">
        <v>2064</v>
      </c>
      <c r="M84" s="1325" t="s">
        <v>280</v>
      </c>
      <c r="N84" s="1358" t="s">
        <v>2015</v>
      </c>
      <c r="O84" s="1325" t="s">
        <v>227</v>
      </c>
      <c r="P84" s="1325" t="s">
        <v>228</v>
      </c>
      <c r="Q84" s="1325" t="s">
        <v>229</v>
      </c>
      <c r="R84" s="1358" t="s">
        <v>321</v>
      </c>
      <c r="S84" s="1325" t="s">
        <v>2053</v>
      </c>
      <c r="T84" s="1325" t="s">
        <v>322</v>
      </c>
    </row>
    <row r="85" spans="1:20" s="1346" customFormat="1" hidden="1">
      <c r="A85" s="1301"/>
      <c r="B85" s="1315" t="s">
        <v>222</v>
      </c>
      <c r="C85" s="1353" t="s">
        <v>323</v>
      </c>
      <c r="D85" s="1354" t="s">
        <v>332</v>
      </c>
      <c r="E85" s="1355" t="s">
        <v>1977</v>
      </c>
      <c r="F85" s="1315" t="s">
        <v>1978</v>
      </c>
      <c r="G85" s="1319" t="s">
        <v>2055</v>
      </c>
      <c r="H85" s="1356" t="s">
        <v>2056</v>
      </c>
      <c r="I85" s="1320" t="s">
        <v>224</v>
      </c>
      <c r="J85" s="1320" t="s">
        <v>225</v>
      </c>
      <c r="K85" s="1357"/>
      <c r="L85" s="1322" t="s">
        <v>2032</v>
      </c>
      <c r="M85" s="1325" t="s">
        <v>280</v>
      </c>
      <c r="N85" s="1358" t="s">
        <v>2015</v>
      </c>
      <c r="O85" s="1325" t="s">
        <v>227</v>
      </c>
      <c r="P85" s="1325" t="s">
        <v>228</v>
      </c>
      <c r="Q85" s="1325" t="s">
        <v>229</v>
      </c>
      <c r="R85" s="1358" t="s">
        <v>321</v>
      </c>
      <c r="S85" s="1325" t="s">
        <v>2053</v>
      </c>
      <c r="T85" s="1325" t="s">
        <v>322</v>
      </c>
    </row>
    <row r="86" spans="1:20" ht="17.25" hidden="1">
      <c r="A86" s="1336" t="s">
        <v>333</v>
      </c>
      <c r="B86" s="259"/>
      <c r="C86" s="1337"/>
      <c r="D86" s="1338"/>
      <c r="E86" s="1339"/>
      <c r="F86" s="259"/>
      <c r="G86" s="1340"/>
      <c r="H86" s="260"/>
      <c r="I86" s="260"/>
      <c r="J86" s="260"/>
      <c r="K86" s="1341"/>
      <c r="L86" s="261"/>
      <c r="M86" s="262"/>
      <c r="N86" s="263"/>
      <c r="O86" s="272"/>
      <c r="P86" s="272"/>
      <c r="Q86" s="272"/>
      <c r="R86" s="1359"/>
      <c r="S86" s="272"/>
      <c r="T86" s="1359"/>
    </row>
    <row r="87" spans="1:20" s="1346" customFormat="1" hidden="1">
      <c r="A87" s="1301" t="s">
        <v>2065</v>
      </c>
      <c r="B87" s="229" t="s">
        <v>2066</v>
      </c>
      <c r="C87" s="1303" t="s">
        <v>333</v>
      </c>
      <c r="D87" s="1342" t="s">
        <v>334</v>
      </c>
      <c r="E87" s="1343" t="s">
        <v>1977</v>
      </c>
      <c r="F87" s="229" t="s">
        <v>1978</v>
      </c>
      <c r="G87" s="1305" t="s">
        <v>2055</v>
      </c>
      <c r="H87" s="230" t="s">
        <v>2060</v>
      </c>
      <c r="I87" s="230" t="s">
        <v>224</v>
      </c>
      <c r="J87" s="230" t="s">
        <v>225</v>
      </c>
      <c r="K87" s="1345"/>
      <c r="L87" s="1311" t="s">
        <v>1960</v>
      </c>
      <c r="M87" s="234" t="s">
        <v>280</v>
      </c>
      <c r="N87" s="1309" t="s">
        <v>2015</v>
      </c>
      <c r="O87" s="235" t="s">
        <v>227</v>
      </c>
      <c r="P87" s="1360" t="s">
        <v>228</v>
      </c>
      <c r="Q87" s="235" t="s">
        <v>229</v>
      </c>
      <c r="R87" s="1309" t="s">
        <v>321</v>
      </c>
      <c r="S87" s="234" t="s">
        <v>2053</v>
      </c>
      <c r="T87" s="234" t="s">
        <v>2067</v>
      </c>
    </row>
    <row r="88" spans="1:20" ht="17.25" hidden="1">
      <c r="A88" s="1336" t="s">
        <v>335</v>
      </c>
      <c r="B88" s="259"/>
      <c r="C88" s="1337"/>
      <c r="D88" s="1338"/>
      <c r="E88" s="1339"/>
      <c r="F88" s="259"/>
      <c r="G88" s="1340"/>
      <c r="H88" s="260"/>
      <c r="I88" s="260"/>
      <c r="J88" s="260"/>
      <c r="K88" s="1341"/>
      <c r="L88" s="261"/>
      <c r="M88" s="262"/>
      <c r="N88" s="263"/>
      <c r="O88" s="1359"/>
      <c r="P88" s="1359"/>
      <c r="Q88" s="1359"/>
      <c r="R88" s="1359"/>
      <c r="S88" s="1359"/>
      <c r="T88" s="1359"/>
    </row>
    <row r="89" spans="1:20" s="1361" customFormat="1" hidden="1">
      <c r="A89" s="1301" t="s">
        <v>2068</v>
      </c>
      <c r="B89" s="229" t="s">
        <v>2066</v>
      </c>
      <c r="C89" s="1303" t="s">
        <v>336</v>
      </c>
      <c r="D89" s="1303" t="s">
        <v>337</v>
      </c>
      <c r="E89" s="1343" t="s">
        <v>1977</v>
      </c>
      <c r="F89" s="229" t="s">
        <v>1978</v>
      </c>
      <c r="G89" s="1343" t="s">
        <v>2069</v>
      </c>
      <c r="H89" s="230" t="s">
        <v>2060</v>
      </c>
      <c r="I89" s="230" t="s">
        <v>224</v>
      </c>
      <c r="J89" s="230" t="s">
        <v>225</v>
      </c>
      <c r="K89" s="1345"/>
      <c r="L89" s="1311" t="s">
        <v>1960</v>
      </c>
      <c r="M89" s="234" t="s">
        <v>280</v>
      </c>
      <c r="N89" s="1309" t="s">
        <v>2015</v>
      </c>
      <c r="O89" s="235" t="s">
        <v>227</v>
      </c>
      <c r="P89" s="1360" t="s">
        <v>228</v>
      </c>
      <c r="Q89" s="235" t="s">
        <v>229</v>
      </c>
      <c r="R89" s="1309" t="s">
        <v>321</v>
      </c>
      <c r="S89" s="234" t="s">
        <v>2053</v>
      </c>
      <c r="T89" s="234" t="s">
        <v>2067</v>
      </c>
    </row>
    <row r="90" spans="1:20" ht="17.25" hidden="1">
      <c r="A90" s="274" t="s">
        <v>338</v>
      </c>
      <c r="B90" s="272"/>
      <c r="C90" s="275"/>
      <c r="D90" s="276" t="s">
        <v>339</v>
      </c>
      <c r="E90" s="274"/>
      <c r="F90" s="272"/>
      <c r="G90" s="274" t="s">
        <v>339</v>
      </c>
      <c r="H90" s="277"/>
      <c r="I90" s="277"/>
      <c r="J90" s="1362"/>
      <c r="K90" s="1341"/>
      <c r="L90" s="278" t="s">
        <v>340</v>
      </c>
      <c r="M90" s="1341"/>
      <c r="N90" s="272"/>
      <c r="O90" s="1359"/>
      <c r="P90" s="1359"/>
      <c r="Q90" s="1359"/>
      <c r="R90" s="1359"/>
      <c r="S90" s="1359"/>
      <c r="T90" s="1359"/>
    </row>
    <row r="91" spans="1:20" ht="17.25" hidden="1">
      <c r="A91" s="279" t="s">
        <v>341</v>
      </c>
      <c r="B91" s="279"/>
      <c r="C91" s="571"/>
      <c r="D91" s="571" t="s">
        <v>342</v>
      </c>
      <c r="E91" s="279"/>
      <c r="F91" s="279"/>
      <c r="G91" s="279" t="s">
        <v>343</v>
      </c>
      <c r="H91" s="280"/>
      <c r="I91" s="280"/>
      <c r="J91" s="1362"/>
      <c r="K91" s="1341"/>
      <c r="L91" s="571" t="s">
        <v>344</v>
      </c>
      <c r="M91" s="1341"/>
      <c r="N91" s="279"/>
      <c r="O91" s="1359"/>
      <c r="P91" s="1359"/>
      <c r="Q91" s="1359"/>
      <c r="R91" s="1359"/>
      <c r="S91" s="1359"/>
      <c r="T91" s="1359"/>
    </row>
    <row r="92" spans="1:20" s="1346" customFormat="1" hidden="1">
      <c r="A92" s="281" t="s">
        <v>2070</v>
      </c>
      <c r="B92" s="229" t="s">
        <v>2066</v>
      </c>
      <c r="C92" s="1363" t="s">
        <v>340</v>
      </c>
      <c r="D92" s="282" t="s">
        <v>345</v>
      </c>
      <c r="E92" s="1343" t="s">
        <v>1977</v>
      </c>
      <c r="F92" s="229" t="s">
        <v>1978</v>
      </c>
      <c r="G92" s="238" t="s">
        <v>2071</v>
      </c>
      <c r="H92" s="1344" t="s">
        <v>2072</v>
      </c>
      <c r="I92" s="230" t="s">
        <v>224</v>
      </c>
      <c r="J92" s="230" t="s">
        <v>346</v>
      </c>
      <c r="K92" s="1345"/>
      <c r="L92" s="1311" t="s">
        <v>1960</v>
      </c>
      <c r="M92" s="1364" t="s">
        <v>301</v>
      </c>
      <c r="N92" s="238" t="s">
        <v>2073</v>
      </c>
      <c r="O92" s="235" t="s">
        <v>227</v>
      </c>
      <c r="P92" s="1360" t="s">
        <v>228</v>
      </c>
      <c r="Q92" s="235" t="s">
        <v>229</v>
      </c>
      <c r="R92" s="235" t="s">
        <v>2074</v>
      </c>
      <c r="S92" s="235" t="s">
        <v>2075</v>
      </c>
      <c r="T92" s="234" t="s">
        <v>232</v>
      </c>
    </row>
    <row r="93" spans="1:20" s="1346" customFormat="1" hidden="1">
      <c r="A93" s="281" t="s">
        <v>2076</v>
      </c>
      <c r="B93" s="229" t="s">
        <v>2077</v>
      </c>
      <c r="C93" s="1363" t="s">
        <v>340</v>
      </c>
      <c r="D93" s="282" t="s">
        <v>2078</v>
      </c>
      <c r="E93" s="1343" t="s">
        <v>2079</v>
      </c>
      <c r="F93" s="229" t="s">
        <v>2080</v>
      </c>
      <c r="G93" s="238" t="s">
        <v>2081</v>
      </c>
      <c r="H93" s="1344" t="s">
        <v>2082</v>
      </c>
      <c r="I93" s="230" t="s">
        <v>224</v>
      </c>
      <c r="J93" s="230" t="s">
        <v>346</v>
      </c>
      <c r="K93" s="1345"/>
      <c r="L93" s="1311" t="s">
        <v>1960</v>
      </c>
      <c r="M93" s="1364" t="s">
        <v>301</v>
      </c>
      <c r="N93" s="283" t="s">
        <v>2083</v>
      </c>
      <c r="O93" s="235" t="s">
        <v>227</v>
      </c>
      <c r="P93" s="1360" t="s">
        <v>228</v>
      </c>
      <c r="Q93" s="235" t="s">
        <v>229</v>
      </c>
      <c r="R93" s="235" t="s">
        <v>2074</v>
      </c>
      <c r="S93" s="235" t="s">
        <v>347</v>
      </c>
      <c r="T93" s="234" t="s">
        <v>232</v>
      </c>
    </row>
    <row r="94" spans="1:20" s="1346" customFormat="1" hidden="1">
      <c r="A94" s="281" t="s">
        <v>2084</v>
      </c>
      <c r="B94" s="229" t="s">
        <v>2077</v>
      </c>
      <c r="C94" s="1363" t="s">
        <v>340</v>
      </c>
      <c r="D94" s="282" t="s">
        <v>348</v>
      </c>
      <c r="E94" s="1343" t="s">
        <v>2079</v>
      </c>
      <c r="F94" s="229" t="s">
        <v>2080</v>
      </c>
      <c r="G94" s="238" t="s">
        <v>2081</v>
      </c>
      <c r="H94" s="1344" t="s">
        <v>2082</v>
      </c>
      <c r="I94" s="230" t="s">
        <v>224</v>
      </c>
      <c r="J94" s="230" t="s">
        <v>346</v>
      </c>
      <c r="K94" s="1345"/>
      <c r="L94" s="1311" t="s">
        <v>1960</v>
      </c>
      <c r="M94" s="1364" t="s">
        <v>301</v>
      </c>
      <c r="N94" s="283" t="s">
        <v>349</v>
      </c>
      <c r="O94" s="235" t="s">
        <v>227</v>
      </c>
      <c r="P94" s="1360" t="s">
        <v>228</v>
      </c>
      <c r="Q94" s="235" t="s">
        <v>229</v>
      </c>
      <c r="R94" s="235" t="s">
        <v>2074</v>
      </c>
      <c r="S94" s="235" t="s">
        <v>347</v>
      </c>
      <c r="T94" s="234" t="s">
        <v>232</v>
      </c>
    </row>
    <row r="95" spans="1:20" s="1346" customFormat="1" hidden="1">
      <c r="A95" s="281" t="s">
        <v>2085</v>
      </c>
      <c r="B95" s="229" t="s">
        <v>2077</v>
      </c>
      <c r="C95" s="1363" t="s">
        <v>340</v>
      </c>
      <c r="D95" s="282" t="s">
        <v>350</v>
      </c>
      <c r="E95" s="1343" t="s">
        <v>2079</v>
      </c>
      <c r="F95" s="229" t="s">
        <v>2080</v>
      </c>
      <c r="G95" s="238" t="s">
        <v>2081</v>
      </c>
      <c r="H95" s="1344" t="s">
        <v>2082</v>
      </c>
      <c r="I95" s="230" t="s">
        <v>224</v>
      </c>
      <c r="J95" s="230" t="s">
        <v>346</v>
      </c>
      <c r="K95" s="1345"/>
      <c r="L95" s="1311" t="s">
        <v>1960</v>
      </c>
      <c r="M95" s="1364" t="s">
        <v>301</v>
      </c>
      <c r="N95" s="283" t="s">
        <v>351</v>
      </c>
      <c r="O95" s="235" t="s">
        <v>227</v>
      </c>
      <c r="P95" s="1360" t="s">
        <v>228</v>
      </c>
      <c r="Q95" s="235" t="s">
        <v>229</v>
      </c>
      <c r="R95" s="235" t="s">
        <v>2074</v>
      </c>
      <c r="S95" s="235" t="s">
        <v>347</v>
      </c>
      <c r="T95" s="234" t="s">
        <v>232</v>
      </c>
    </row>
    <row r="96" spans="1:20" s="1346" customFormat="1" hidden="1">
      <c r="A96" s="281" t="s">
        <v>2086</v>
      </c>
      <c r="B96" s="229" t="s">
        <v>2077</v>
      </c>
      <c r="C96" s="1363" t="s">
        <v>340</v>
      </c>
      <c r="D96" s="282" t="s">
        <v>352</v>
      </c>
      <c r="E96" s="1343" t="s">
        <v>2079</v>
      </c>
      <c r="F96" s="229" t="s">
        <v>2080</v>
      </c>
      <c r="G96" s="238" t="s">
        <v>2081</v>
      </c>
      <c r="H96" s="1344" t="s">
        <v>2082</v>
      </c>
      <c r="I96" s="230" t="s">
        <v>224</v>
      </c>
      <c r="J96" s="230" t="s">
        <v>346</v>
      </c>
      <c r="K96" s="1345"/>
      <c r="L96" s="1311" t="s">
        <v>1960</v>
      </c>
      <c r="M96" s="1364" t="s">
        <v>301</v>
      </c>
      <c r="N96" s="283" t="s">
        <v>353</v>
      </c>
      <c r="O96" s="235" t="s">
        <v>227</v>
      </c>
      <c r="P96" s="1360" t="s">
        <v>228</v>
      </c>
      <c r="Q96" s="235" t="s">
        <v>229</v>
      </c>
      <c r="R96" s="235" t="s">
        <v>2074</v>
      </c>
      <c r="S96" s="235" t="s">
        <v>347</v>
      </c>
      <c r="T96" s="234" t="s">
        <v>232</v>
      </c>
    </row>
    <row r="97" spans="1:20" s="1346" customFormat="1" hidden="1">
      <c r="A97" s="281" t="s">
        <v>2087</v>
      </c>
      <c r="B97" s="229" t="s">
        <v>2077</v>
      </c>
      <c r="C97" s="1363" t="s">
        <v>340</v>
      </c>
      <c r="D97" s="282" t="s">
        <v>354</v>
      </c>
      <c r="E97" s="1343" t="s">
        <v>2079</v>
      </c>
      <c r="F97" s="229" t="s">
        <v>2080</v>
      </c>
      <c r="G97" s="238" t="s">
        <v>2081</v>
      </c>
      <c r="H97" s="1344" t="s">
        <v>2082</v>
      </c>
      <c r="I97" s="230" t="s">
        <v>224</v>
      </c>
      <c r="J97" s="230" t="s">
        <v>346</v>
      </c>
      <c r="K97" s="1345"/>
      <c r="L97" s="1311" t="s">
        <v>1960</v>
      </c>
      <c r="M97" s="1364" t="s">
        <v>301</v>
      </c>
      <c r="N97" s="283" t="s">
        <v>2088</v>
      </c>
      <c r="O97" s="235" t="s">
        <v>227</v>
      </c>
      <c r="P97" s="1360" t="s">
        <v>228</v>
      </c>
      <c r="Q97" s="235" t="s">
        <v>229</v>
      </c>
      <c r="R97" s="235" t="s">
        <v>2074</v>
      </c>
      <c r="S97" s="235" t="s">
        <v>347</v>
      </c>
      <c r="T97" s="234" t="s">
        <v>232</v>
      </c>
    </row>
    <row r="98" spans="1:20" s="1346" customFormat="1" hidden="1">
      <c r="A98" s="281" t="s">
        <v>2089</v>
      </c>
      <c r="B98" s="229" t="s">
        <v>2077</v>
      </c>
      <c r="C98" s="1363" t="s">
        <v>340</v>
      </c>
      <c r="D98" s="282" t="s">
        <v>356</v>
      </c>
      <c r="E98" s="1343" t="s">
        <v>2079</v>
      </c>
      <c r="F98" s="229" t="s">
        <v>2080</v>
      </c>
      <c r="G98" s="238" t="s">
        <v>2081</v>
      </c>
      <c r="H98" s="1344" t="s">
        <v>2082</v>
      </c>
      <c r="I98" s="230" t="s">
        <v>224</v>
      </c>
      <c r="J98" s="230" t="s">
        <v>346</v>
      </c>
      <c r="K98" s="1345"/>
      <c r="L98" s="1311" t="s">
        <v>1960</v>
      </c>
      <c r="M98" s="1364" t="s">
        <v>301</v>
      </c>
      <c r="N98" s="283" t="s">
        <v>2090</v>
      </c>
      <c r="O98" s="235" t="s">
        <v>227</v>
      </c>
      <c r="P98" s="1360" t="s">
        <v>228</v>
      </c>
      <c r="Q98" s="235" t="s">
        <v>229</v>
      </c>
      <c r="R98" s="235" t="s">
        <v>2074</v>
      </c>
      <c r="S98" s="235" t="s">
        <v>347</v>
      </c>
      <c r="T98" s="234" t="s">
        <v>232</v>
      </c>
    </row>
    <row r="99" spans="1:20" s="1346" customFormat="1" hidden="1">
      <c r="A99" s="281" t="s">
        <v>2091</v>
      </c>
      <c r="B99" s="229" t="s">
        <v>2077</v>
      </c>
      <c r="C99" s="1363" t="s">
        <v>340</v>
      </c>
      <c r="D99" s="282" t="s">
        <v>357</v>
      </c>
      <c r="E99" s="1343" t="s">
        <v>2079</v>
      </c>
      <c r="F99" s="229" t="s">
        <v>2080</v>
      </c>
      <c r="G99" s="238" t="s">
        <v>2081</v>
      </c>
      <c r="H99" s="1344" t="s">
        <v>2082</v>
      </c>
      <c r="I99" s="230" t="s">
        <v>224</v>
      </c>
      <c r="J99" s="230" t="s">
        <v>346</v>
      </c>
      <c r="K99" s="1345"/>
      <c r="L99" s="1311" t="s">
        <v>1960</v>
      </c>
      <c r="M99" s="1364" t="s">
        <v>301</v>
      </c>
      <c r="N99" s="283" t="s">
        <v>2092</v>
      </c>
      <c r="O99" s="235" t="s">
        <v>227</v>
      </c>
      <c r="P99" s="1360" t="s">
        <v>228</v>
      </c>
      <c r="Q99" s="235" t="s">
        <v>229</v>
      </c>
      <c r="R99" s="235" t="s">
        <v>2074</v>
      </c>
      <c r="S99" s="235" t="s">
        <v>347</v>
      </c>
      <c r="T99" s="234" t="s">
        <v>232</v>
      </c>
    </row>
    <row r="100" spans="1:20" s="1346" customFormat="1" hidden="1">
      <c r="A100" s="281" t="s">
        <v>2093</v>
      </c>
      <c r="B100" s="229" t="s">
        <v>2077</v>
      </c>
      <c r="C100" s="1363" t="s">
        <v>340</v>
      </c>
      <c r="D100" s="282" t="s">
        <v>358</v>
      </c>
      <c r="E100" s="1343" t="s">
        <v>2079</v>
      </c>
      <c r="F100" s="229" t="s">
        <v>2080</v>
      </c>
      <c r="G100" s="238" t="s">
        <v>2081</v>
      </c>
      <c r="H100" s="1344" t="s">
        <v>2082</v>
      </c>
      <c r="I100" s="230" t="s">
        <v>224</v>
      </c>
      <c r="J100" s="230" t="s">
        <v>346</v>
      </c>
      <c r="K100" s="1345"/>
      <c r="L100" s="1311" t="s">
        <v>1960</v>
      </c>
      <c r="M100" s="1364" t="s">
        <v>301</v>
      </c>
      <c r="N100" s="283" t="s">
        <v>2094</v>
      </c>
      <c r="O100" s="235" t="s">
        <v>227</v>
      </c>
      <c r="P100" s="1360" t="s">
        <v>228</v>
      </c>
      <c r="Q100" s="235" t="s">
        <v>229</v>
      </c>
      <c r="R100" s="235" t="s">
        <v>2074</v>
      </c>
      <c r="S100" s="235" t="s">
        <v>347</v>
      </c>
      <c r="T100" s="234" t="s">
        <v>232</v>
      </c>
    </row>
    <row r="101" spans="1:20" s="1346" customFormat="1" hidden="1">
      <c r="A101" s="281" t="s">
        <v>2095</v>
      </c>
      <c r="B101" s="229" t="s">
        <v>2077</v>
      </c>
      <c r="C101" s="1363" t="s">
        <v>340</v>
      </c>
      <c r="D101" s="282" t="s">
        <v>359</v>
      </c>
      <c r="E101" s="1343" t="s">
        <v>2079</v>
      </c>
      <c r="F101" s="229" t="s">
        <v>2080</v>
      </c>
      <c r="G101" s="238" t="s">
        <v>2081</v>
      </c>
      <c r="H101" s="1344" t="s">
        <v>2082</v>
      </c>
      <c r="I101" s="230" t="s">
        <v>224</v>
      </c>
      <c r="J101" s="230" t="s">
        <v>346</v>
      </c>
      <c r="K101" s="1345"/>
      <c r="L101" s="1311" t="s">
        <v>1960</v>
      </c>
      <c r="M101" s="1364" t="s">
        <v>301</v>
      </c>
      <c r="N101" s="283" t="s">
        <v>2096</v>
      </c>
      <c r="O101" s="235" t="s">
        <v>227</v>
      </c>
      <c r="P101" s="1360" t="s">
        <v>228</v>
      </c>
      <c r="Q101" s="235" t="s">
        <v>229</v>
      </c>
      <c r="R101" s="235" t="s">
        <v>2074</v>
      </c>
      <c r="S101" s="235" t="s">
        <v>347</v>
      </c>
      <c r="T101" s="234" t="s">
        <v>232</v>
      </c>
    </row>
    <row r="102" spans="1:20" s="1346" customFormat="1" hidden="1">
      <c r="A102" s="281" t="s">
        <v>2097</v>
      </c>
      <c r="B102" s="229" t="s">
        <v>2077</v>
      </c>
      <c r="C102" s="1363" t="s">
        <v>340</v>
      </c>
      <c r="D102" s="282" t="s">
        <v>360</v>
      </c>
      <c r="E102" s="1343" t="s">
        <v>2079</v>
      </c>
      <c r="F102" s="229" t="s">
        <v>2080</v>
      </c>
      <c r="G102" s="238" t="s">
        <v>2081</v>
      </c>
      <c r="H102" s="1344" t="s">
        <v>2082</v>
      </c>
      <c r="I102" s="230" t="s">
        <v>224</v>
      </c>
      <c r="J102" s="230" t="s">
        <v>346</v>
      </c>
      <c r="K102" s="1345"/>
      <c r="L102" s="1311" t="s">
        <v>1960</v>
      </c>
      <c r="M102" s="1364" t="s">
        <v>301</v>
      </c>
      <c r="N102" s="283" t="s">
        <v>2098</v>
      </c>
      <c r="O102" s="235" t="s">
        <v>227</v>
      </c>
      <c r="P102" s="1360" t="s">
        <v>228</v>
      </c>
      <c r="Q102" s="235" t="s">
        <v>229</v>
      </c>
      <c r="R102" s="235" t="s">
        <v>2074</v>
      </c>
      <c r="S102" s="235" t="s">
        <v>347</v>
      </c>
      <c r="T102" s="234" t="s">
        <v>232</v>
      </c>
    </row>
    <row r="103" spans="1:20" s="1346" customFormat="1" hidden="1">
      <c r="A103" s="281" t="s">
        <v>2099</v>
      </c>
      <c r="B103" s="229" t="s">
        <v>2077</v>
      </c>
      <c r="C103" s="1363" t="s">
        <v>340</v>
      </c>
      <c r="D103" s="282" t="s">
        <v>361</v>
      </c>
      <c r="E103" s="1343" t="s">
        <v>2079</v>
      </c>
      <c r="F103" s="229" t="s">
        <v>2080</v>
      </c>
      <c r="G103" s="238" t="s">
        <v>2081</v>
      </c>
      <c r="H103" s="1344" t="s">
        <v>2082</v>
      </c>
      <c r="I103" s="230" t="s">
        <v>224</v>
      </c>
      <c r="J103" s="230" t="s">
        <v>346</v>
      </c>
      <c r="K103" s="1345"/>
      <c r="L103" s="1311" t="s">
        <v>1960</v>
      </c>
      <c r="M103" s="1364" t="s">
        <v>301</v>
      </c>
      <c r="N103" s="283" t="s">
        <v>2100</v>
      </c>
      <c r="O103" s="235" t="s">
        <v>227</v>
      </c>
      <c r="P103" s="1360" t="s">
        <v>228</v>
      </c>
      <c r="Q103" s="235" t="s">
        <v>229</v>
      </c>
      <c r="R103" s="235" t="s">
        <v>2074</v>
      </c>
      <c r="S103" s="235" t="s">
        <v>347</v>
      </c>
      <c r="T103" s="234" t="s">
        <v>232</v>
      </c>
    </row>
    <row r="104" spans="1:20" s="1346" customFormat="1" hidden="1">
      <c r="A104" s="281" t="s">
        <v>2101</v>
      </c>
      <c r="B104" s="229" t="s">
        <v>2077</v>
      </c>
      <c r="C104" s="1363" t="s">
        <v>340</v>
      </c>
      <c r="D104" s="282" t="s">
        <v>363</v>
      </c>
      <c r="E104" s="1343" t="s">
        <v>2079</v>
      </c>
      <c r="F104" s="229" t="s">
        <v>2080</v>
      </c>
      <c r="G104" s="238" t="s">
        <v>2081</v>
      </c>
      <c r="H104" s="1344" t="s">
        <v>2082</v>
      </c>
      <c r="I104" s="230" t="s">
        <v>224</v>
      </c>
      <c r="J104" s="230" t="s">
        <v>346</v>
      </c>
      <c r="K104" s="1345"/>
      <c r="L104" s="1311" t="s">
        <v>1960</v>
      </c>
      <c r="M104" s="1364" t="s">
        <v>301</v>
      </c>
      <c r="N104" s="283" t="s">
        <v>2102</v>
      </c>
      <c r="O104" s="235" t="s">
        <v>227</v>
      </c>
      <c r="P104" s="1360" t="s">
        <v>228</v>
      </c>
      <c r="Q104" s="235" t="s">
        <v>229</v>
      </c>
      <c r="R104" s="235" t="s">
        <v>2074</v>
      </c>
      <c r="S104" s="235" t="s">
        <v>347</v>
      </c>
      <c r="T104" s="234" t="s">
        <v>232</v>
      </c>
    </row>
    <row r="105" spans="1:20" s="1346" customFormat="1" hidden="1">
      <c r="A105" s="281" t="s">
        <v>2103</v>
      </c>
      <c r="B105" s="229" t="s">
        <v>2077</v>
      </c>
      <c r="C105" s="1363" t="s">
        <v>340</v>
      </c>
      <c r="D105" s="282" t="s">
        <v>365</v>
      </c>
      <c r="E105" s="1343" t="s">
        <v>2079</v>
      </c>
      <c r="F105" s="229" t="s">
        <v>2080</v>
      </c>
      <c r="G105" s="238" t="s">
        <v>2081</v>
      </c>
      <c r="H105" s="1344" t="s">
        <v>2082</v>
      </c>
      <c r="I105" s="230" t="s">
        <v>224</v>
      </c>
      <c r="J105" s="230" t="s">
        <v>346</v>
      </c>
      <c r="K105" s="1345"/>
      <c r="L105" s="1311" t="s">
        <v>1960</v>
      </c>
      <c r="M105" s="1364" t="s">
        <v>301</v>
      </c>
      <c r="N105" s="283" t="s">
        <v>2104</v>
      </c>
      <c r="O105" s="235" t="s">
        <v>227</v>
      </c>
      <c r="P105" s="1360" t="s">
        <v>228</v>
      </c>
      <c r="Q105" s="235" t="s">
        <v>229</v>
      </c>
      <c r="R105" s="235" t="s">
        <v>2074</v>
      </c>
      <c r="S105" s="235" t="s">
        <v>347</v>
      </c>
      <c r="T105" s="234" t="s">
        <v>232</v>
      </c>
    </row>
    <row r="106" spans="1:20" s="1361" customFormat="1" hidden="1">
      <c r="A106" s="281" t="s">
        <v>2105</v>
      </c>
      <c r="B106" s="229" t="s">
        <v>2077</v>
      </c>
      <c r="C106" s="1363" t="s">
        <v>340</v>
      </c>
      <c r="D106" s="282" t="s">
        <v>366</v>
      </c>
      <c r="E106" s="1343" t="s">
        <v>2079</v>
      </c>
      <c r="F106" s="229" t="s">
        <v>2080</v>
      </c>
      <c r="G106" s="238" t="s">
        <v>2081</v>
      </c>
      <c r="H106" s="1344" t="s">
        <v>2082</v>
      </c>
      <c r="I106" s="230" t="s">
        <v>224</v>
      </c>
      <c r="J106" s="230" t="s">
        <v>346</v>
      </c>
      <c r="K106" s="1345"/>
      <c r="L106" s="1311" t="s">
        <v>1960</v>
      </c>
      <c r="M106" s="1364" t="s">
        <v>301</v>
      </c>
      <c r="N106" s="283" t="s">
        <v>2106</v>
      </c>
      <c r="O106" s="235" t="s">
        <v>227</v>
      </c>
      <c r="P106" s="1360" t="s">
        <v>228</v>
      </c>
      <c r="Q106" s="235" t="s">
        <v>229</v>
      </c>
      <c r="R106" s="235" t="s">
        <v>2074</v>
      </c>
      <c r="S106" s="235" t="s">
        <v>347</v>
      </c>
      <c r="T106" s="234" t="s">
        <v>232</v>
      </c>
    </row>
    <row r="107" spans="1:20" s="1346" customFormat="1" hidden="1">
      <c r="A107" s="281" t="s">
        <v>2107</v>
      </c>
      <c r="B107" s="229" t="s">
        <v>2077</v>
      </c>
      <c r="C107" s="1363" t="s">
        <v>340</v>
      </c>
      <c r="D107" s="282" t="s">
        <v>367</v>
      </c>
      <c r="E107" s="1343" t="s">
        <v>2079</v>
      </c>
      <c r="F107" s="229" t="s">
        <v>2080</v>
      </c>
      <c r="G107" s="238" t="s">
        <v>2081</v>
      </c>
      <c r="H107" s="1344" t="s">
        <v>2082</v>
      </c>
      <c r="I107" s="230" t="s">
        <v>224</v>
      </c>
      <c r="J107" s="230" t="s">
        <v>346</v>
      </c>
      <c r="K107" s="1345"/>
      <c r="L107" s="1311" t="s">
        <v>1960</v>
      </c>
      <c r="M107" s="1364" t="s">
        <v>301</v>
      </c>
      <c r="N107" s="283" t="s">
        <v>2108</v>
      </c>
      <c r="O107" s="235" t="s">
        <v>227</v>
      </c>
      <c r="P107" s="1360" t="s">
        <v>228</v>
      </c>
      <c r="Q107" s="235" t="s">
        <v>229</v>
      </c>
      <c r="R107" s="235" t="s">
        <v>2074</v>
      </c>
      <c r="S107" s="235" t="s">
        <v>347</v>
      </c>
      <c r="T107" s="234" t="s">
        <v>232</v>
      </c>
    </row>
    <row r="108" spans="1:20" s="1346" customFormat="1" ht="17.25" hidden="1">
      <c r="A108" s="263" t="s">
        <v>341</v>
      </c>
      <c r="B108" s="263"/>
      <c r="C108" s="1365"/>
      <c r="D108" s="303" t="s">
        <v>368</v>
      </c>
      <c r="E108" s="263"/>
      <c r="F108" s="263"/>
      <c r="G108" s="263" t="s">
        <v>369</v>
      </c>
      <c r="H108" s="1366"/>
      <c r="I108" s="1366"/>
      <c r="J108" s="1367"/>
      <c r="K108" s="1368"/>
      <c r="L108" s="303" t="s">
        <v>370</v>
      </c>
      <c r="M108" s="1368"/>
      <c r="N108" s="263"/>
      <c r="O108" s="1369"/>
      <c r="P108" s="1369"/>
      <c r="Q108" s="1369"/>
      <c r="R108" s="1369"/>
      <c r="S108" s="1369"/>
      <c r="T108" s="1369"/>
    </row>
    <row r="109" spans="1:20" s="1361" customFormat="1" hidden="1">
      <c r="A109" s="281" t="s">
        <v>2109</v>
      </c>
      <c r="B109" s="229" t="s">
        <v>2077</v>
      </c>
      <c r="C109" s="1363" t="s">
        <v>340</v>
      </c>
      <c r="D109" s="1370" t="s">
        <v>371</v>
      </c>
      <c r="E109" s="1343" t="s">
        <v>2079</v>
      </c>
      <c r="F109" s="229" t="s">
        <v>2080</v>
      </c>
      <c r="G109" s="238" t="s">
        <v>2081</v>
      </c>
      <c r="H109" s="1344" t="s">
        <v>2082</v>
      </c>
      <c r="I109" s="230" t="s">
        <v>224</v>
      </c>
      <c r="J109" s="230" t="s">
        <v>346</v>
      </c>
      <c r="K109" s="1345"/>
      <c r="L109" s="1311" t="s">
        <v>1960</v>
      </c>
      <c r="M109" s="1364" t="s">
        <v>291</v>
      </c>
      <c r="N109" s="238" t="s">
        <v>2110</v>
      </c>
      <c r="O109" s="235" t="s">
        <v>227</v>
      </c>
      <c r="P109" s="1360" t="s">
        <v>228</v>
      </c>
      <c r="Q109" s="235" t="s">
        <v>229</v>
      </c>
      <c r="R109" s="235" t="s">
        <v>2074</v>
      </c>
      <c r="S109" s="235" t="s">
        <v>2075</v>
      </c>
      <c r="T109" s="234" t="s">
        <v>232</v>
      </c>
    </row>
    <row r="110" spans="1:20" s="1361" customFormat="1" hidden="1">
      <c r="A110" s="281" t="s">
        <v>2111</v>
      </c>
      <c r="B110" s="229" t="s">
        <v>2077</v>
      </c>
      <c r="C110" s="1363" t="s">
        <v>340</v>
      </c>
      <c r="D110" s="284" t="s">
        <v>372</v>
      </c>
      <c r="E110" s="1343" t="s">
        <v>2079</v>
      </c>
      <c r="F110" s="229" t="s">
        <v>2080</v>
      </c>
      <c r="G110" s="238" t="s">
        <v>2081</v>
      </c>
      <c r="H110" s="1344" t="s">
        <v>2082</v>
      </c>
      <c r="I110" s="230" t="s">
        <v>224</v>
      </c>
      <c r="J110" s="230" t="s">
        <v>346</v>
      </c>
      <c r="K110" s="1345"/>
      <c r="L110" s="1311" t="s">
        <v>1960</v>
      </c>
      <c r="M110" s="1364" t="s">
        <v>291</v>
      </c>
      <c r="N110" s="283" t="s">
        <v>373</v>
      </c>
      <c r="O110" s="235" t="s">
        <v>227</v>
      </c>
      <c r="P110" s="1360" t="s">
        <v>228</v>
      </c>
      <c r="Q110" s="235" t="s">
        <v>229</v>
      </c>
      <c r="R110" s="235" t="s">
        <v>2074</v>
      </c>
      <c r="S110" s="235" t="s">
        <v>2075</v>
      </c>
      <c r="T110" s="234" t="s">
        <v>232</v>
      </c>
    </row>
    <row r="111" spans="1:20" s="1361" customFormat="1" hidden="1">
      <c r="A111" s="281" t="s">
        <v>2112</v>
      </c>
      <c r="B111" s="229" t="s">
        <v>2077</v>
      </c>
      <c r="C111" s="1363" t="s">
        <v>340</v>
      </c>
      <c r="D111" s="284" t="s">
        <v>374</v>
      </c>
      <c r="E111" s="1343" t="s">
        <v>2079</v>
      </c>
      <c r="F111" s="229" t="s">
        <v>2080</v>
      </c>
      <c r="G111" s="238" t="s">
        <v>2081</v>
      </c>
      <c r="H111" s="1344" t="s">
        <v>2082</v>
      </c>
      <c r="I111" s="230" t="s">
        <v>224</v>
      </c>
      <c r="J111" s="230" t="s">
        <v>346</v>
      </c>
      <c r="K111" s="1345"/>
      <c r="L111" s="1311" t="s">
        <v>1960</v>
      </c>
      <c r="M111" s="1364" t="s">
        <v>291</v>
      </c>
      <c r="N111" s="283" t="s">
        <v>375</v>
      </c>
      <c r="O111" s="235" t="s">
        <v>227</v>
      </c>
      <c r="P111" s="1360" t="s">
        <v>228</v>
      </c>
      <c r="Q111" s="235" t="s">
        <v>229</v>
      </c>
      <c r="R111" s="235" t="s">
        <v>2074</v>
      </c>
      <c r="S111" s="235" t="s">
        <v>2075</v>
      </c>
      <c r="T111" s="234" t="s">
        <v>232</v>
      </c>
    </row>
    <row r="112" spans="1:20" s="1361" customFormat="1" hidden="1">
      <c r="A112" s="281" t="s">
        <v>2113</v>
      </c>
      <c r="B112" s="229" t="s">
        <v>2077</v>
      </c>
      <c r="C112" s="1363" t="s">
        <v>340</v>
      </c>
      <c r="D112" s="284" t="s">
        <v>376</v>
      </c>
      <c r="E112" s="1343" t="s">
        <v>2079</v>
      </c>
      <c r="F112" s="229" t="s">
        <v>2080</v>
      </c>
      <c r="G112" s="238" t="s">
        <v>2081</v>
      </c>
      <c r="H112" s="1344" t="s">
        <v>2082</v>
      </c>
      <c r="I112" s="230" t="s">
        <v>224</v>
      </c>
      <c r="J112" s="230" t="s">
        <v>346</v>
      </c>
      <c r="K112" s="1345"/>
      <c r="L112" s="1311" t="s">
        <v>1960</v>
      </c>
      <c r="M112" s="1364" t="s">
        <v>291</v>
      </c>
      <c r="N112" s="283" t="s">
        <v>377</v>
      </c>
      <c r="O112" s="235" t="s">
        <v>227</v>
      </c>
      <c r="P112" s="1360" t="s">
        <v>228</v>
      </c>
      <c r="Q112" s="235" t="s">
        <v>229</v>
      </c>
      <c r="R112" s="235" t="s">
        <v>2074</v>
      </c>
      <c r="S112" s="235" t="s">
        <v>2075</v>
      </c>
      <c r="T112" s="234" t="s">
        <v>232</v>
      </c>
    </row>
    <row r="113" spans="1:20" s="1361" customFormat="1" hidden="1">
      <c r="A113" s="281" t="s">
        <v>2114</v>
      </c>
      <c r="B113" s="229" t="s">
        <v>2077</v>
      </c>
      <c r="C113" s="1363" t="s">
        <v>340</v>
      </c>
      <c r="D113" s="284" t="s">
        <v>378</v>
      </c>
      <c r="E113" s="1343" t="s">
        <v>2079</v>
      </c>
      <c r="F113" s="229" t="s">
        <v>2080</v>
      </c>
      <c r="G113" s="238" t="s">
        <v>2081</v>
      </c>
      <c r="H113" s="1344" t="s">
        <v>2082</v>
      </c>
      <c r="I113" s="230" t="s">
        <v>224</v>
      </c>
      <c r="J113" s="230" t="s">
        <v>346</v>
      </c>
      <c r="K113" s="1345"/>
      <c r="L113" s="1311" t="s">
        <v>1960</v>
      </c>
      <c r="M113" s="1364" t="s">
        <v>291</v>
      </c>
      <c r="N113" s="1371" t="s">
        <v>2115</v>
      </c>
      <c r="O113" s="235" t="s">
        <v>227</v>
      </c>
      <c r="P113" s="1360" t="s">
        <v>228</v>
      </c>
      <c r="Q113" s="235" t="s">
        <v>229</v>
      </c>
      <c r="R113" s="235" t="s">
        <v>2074</v>
      </c>
      <c r="S113" s="235" t="s">
        <v>2075</v>
      </c>
      <c r="T113" s="234" t="s">
        <v>232</v>
      </c>
    </row>
    <row r="114" spans="1:20" s="1361" customFormat="1" hidden="1">
      <c r="A114" s="281"/>
      <c r="B114" s="229" t="s">
        <v>2077</v>
      </c>
      <c r="C114" s="1363" t="s">
        <v>340</v>
      </c>
      <c r="D114" s="284" t="s">
        <v>379</v>
      </c>
      <c r="E114" s="1343" t="s">
        <v>2079</v>
      </c>
      <c r="F114" s="229" t="s">
        <v>2080</v>
      </c>
      <c r="G114" s="238" t="s">
        <v>2081</v>
      </c>
      <c r="H114" s="1344" t="s">
        <v>2082</v>
      </c>
      <c r="I114" s="230" t="s">
        <v>224</v>
      </c>
      <c r="J114" s="230" t="s">
        <v>346</v>
      </c>
      <c r="K114" s="1345"/>
      <c r="L114" s="1311"/>
      <c r="M114" s="1364" t="s">
        <v>291</v>
      </c>
      <c r="N114" s="283" t="s">
        <v>380</v>
      </c>
      <c r="O114" s="235" t="s">
        <v>227</v>
      </c>
      <c r="P114" s="1360" t="s">
        <v>228</v>
      </c>
      <c r="Q114" s="235" t="s">
        <v>229</v>
      </c>
      <c r="R114" s="235" t="s">
        <v>2074</v>
      </c>
      <c r="S114" s="235" t="s">
        <v>2075</v>
      </c>
      <c r="T114" s="234" t="s">
        <v>232</v>
      </c>
    </row>
    <row r="115" spans="1:20" s="1361" customFormat="1" hidden="1">
      <c r="A115" s="281" t="s">
        <v>2116</v>
      </c>
      <c r="B115" s="229" t="s">
        <v>2077</v>
      </c>
      <c r="C115" s="1363" t="s">
        <v>340</v>
      </c>
      <c r="D115" s="284" t="s">
        <v>381</v>
      </c>
      <c r="E115" s="1343" t="s">
        <v>2079</v>
      </c>
      <c r="F115" s="229" t="s">
        <v>2080</v>
      </c>
      <c r="G115" s="238" t="s">
        <v>2081</v>
      </c>
      <c r="H115" s="1344" t="s">
        <v>2082</v>
      </c>
      <c r="I115" s="230" t="s">
        <v>224</v>
      </c>
      <c r="J115" s="230" t="s">
        <v>346</v>
      </c>
      <c r="K115" s="1345"/>
      <c r="L115" s="1311" t="s">
        <v>1960</v>
      </c>
      <c r="M115" s="1364" t="s">
        <v>291</v>
      </c>
      <c r="N115" s="283" t="s">
        <v>382</v>
      </c>
      <c r="O115" s="235" t="s">
        <v>227</v>
      </c>
      <c r="P115" s="1360" t="s">
        <v>228</v>
      </c>
      <c r="Q115" s="235" t="s">
        <v>229</v>
      </c>
      <c r="R115" s="235" t="s">
        <v>2074</v>
      </c>
      <c r="S115" s="235" t="s">
        <v>2075</v>
      </c>
      <c r="T115" s="234" t="s">
        <v>232</v>
      </c>
    </row>
    <row r="116" spans="1:20" s="1361" customFormat="1" hidden="1">
      <c r="A116" s="281" t="s">
        <v>2117</v>
      </c>
      <c r="B116" s="229" t="s">
        <v>2077</v>
      </c>
      <c r="C116" s="1363" t="s">
        <v>340</v>
      </c>
      <c r="D116" s="284" t="s">
        <v>383</v>
      </c>
      <c r="E116" s="1343" t="s">
        <v>2079</v>
      </c>
      <c r="F116" s="229" t="s">
        <v>2080</v>
      </c>
      <c r="G116" s="238" t="s">
        <v>2081</v>
      </c>
      <c r="H116" s="1344" t="s">
        <v>2082</v>
      </c>
      <c r="I116" s="230" t="s">
        <v>224</v>
      </c>
      <c r="J116" s="230" t="s">
        <v>346</v>
      </c>
      <c r="K116" s="1345"/>
      <c r="L116" s="1311" t="s">
        <v>1960</v>
      </c>
      <c r="M116" s="1364" t="s">
        <v>291</v>
      </c>
      <c r="N116" s="283" t="s">
        <v>384</v>
      </c>
      <c r="O116" s="235" t="s">
        <v>227</v>
      </c>
      <c r="P116" s="1360" t="s">
        <v>228</v>
      </c>
      <c r="Q116" s="235" t="s">
        <v>229</v>
      </c>
      <c r="R116" s="235" t="s">
        <v>2074</v>
      </c>
      <c r="S116" s="235" t="s">
        <v>2075</v>
      </c>
      <c r="T116" s="234" t="s">
        <v>232</v>
      </c>
    </row>
    <row r="117" spans="1:20" s="1361" customFormat="1" hidden="1">
      <c r="A117" s="281" t="s">
        <v>2118</v>
      </c>
      <c r="B117" s="229" t="s">
        <v>2077</v>
      </c>
      <c r="C117" s="1363" t="s">
        <v>340</v>
      </c>
      <c r="D117" s="284" t="s">
        <v>385</v>
      </c>
      <c r="E117" s="1343" t="s">
        <v>2079</v>
      </c>
      <c r="F117" s="229" t="s">
        <v>2080</v>
      </c>
      <c r="G117" s="238" t="s">
        <v>2081</v>
      </c>
      <c r="H117" s="1344" t="s">
        <v>2082</v>
      </c>
      <c r="I117" s="230" t="s">
        <v>224</v>
      </c>
      <c r="J117" s="230" t="s">
        <v>346</v>
      </c>
      <c r="K117" s="1345"/>
      <c r="L117" s="1311" t="s">
        <v>1960</v>
      </c>
      <c r="M117" s="1364" t="s">
        <v>291</v>
      </c>
      <c r="N117" s="283" t="s">
        <v>386</v>
      </c>
      <c r="O117" s="235" t="s">
        <v>227</v>
      </c>
      <c r="P117" s="1360" t="s">
        <v>228</v>
      </c>
      <c r="Q117" s="235" t="s">
        <v>229</v>
      </c>
      <c r="R117" s="235" t="s">
        <v>2074</v>
      </c>
      <c r="S117" s="235" t="s">
        <v>2075</v>
      </c>
      <c r="T117" s="234" t="s">
        <v>232</v>
      </c>
    </row>
    <row r="118" spans="1:20" s="1361" customFormat="1" hidden="1">
      <c r="A118" s="281" t="s">
        <v>2119</v>
      </c>
      <c r="B118" s="229" t="s">
        <v>2077</v>
      </c>
      <c r="C118" s="1363" t="s">
        <v>340</v>
      </c>
      <c r="D118" s="284" t="s">
        <v>387</v>
      </c>
      <c r="E118" s="1343" t="s">
        <v>2079</v>
      </c>
      <c r="F118" s="229" t="s">
        <v>2080</v>
      </c>
      <c r="G118" s="238" t="s">
        <v>2081</v>
      </c>
      <c r="H118" s="1344" t="s">
        <v>2082</v>
      </c>
      <c r="I118" s="230" t="s">
        <v>224</v>
      </c>
      <c r="J118" s="230" t="s">
        <v>346</v>
      </c>
      <c r="K118" s="1345"/>
      <c r="L118" s="1311" t="s">
        <v>1960</v>
      </c>
      <c r="M118" s="1364" t="s">
        <v>291</v>
      </c>
      <c r="N118" s="283" t="s">
        <v>388</v>
      </c>
      <c r="O118" s="235" t="s">
        <v>227</v>
      </c>
      <c r="P118" s="1360" t="s">
        <v>228</v>
      </c>
      <c r="Q118" s="235" t="s">
        <v>229</v>
      </c>
      <c r="R118" s="235" t="s">
        <v>2074</v>
      </c>
      <c r="S118" s="235" t="s">
        <v>2075</v>
      </c>
      <c r="T118" s="234" t="s">
        <v>232</v>
      </c>
    </row>
    <row r="119" spans="1:20" s="1361" customFormat="1" hidden="1">
      <c r="A119" s="281" t="s">
        <v>2120</v>
      </c>
      <c r="B119" s="229" t="s">
        <v>2077</v>
      </c>
      <c r="C119" s="1363" t="s">
        <v>340</v>
      </c>
      <c r="D119" s="284" t="s">
        <v>389</v>
      </c>
      <c r="E119" s="1343" t="s">
        <v>2079</v>
      </c>
      <c r="F119" s="229" t="s">
        <v>2080</v>
      </c>
      <c r="G119" s="238" t="s">
        <v>2081</v>
      </c>
      <c r="H119" s="1344" t="s">
        <v>2082</v>
      </c>
      <c r="I119" s="230" t="s">
        <v>224</v>
      </c>
      <c r="J119" s="230" t="s">
        <v>346</v>
      </c>
      <c r="K119" s="1345"/>
      <c r="L119" s="1311" t="s">
        <v>1960</v>
      </c>
      <c r="M119" s="1364" t="s">
        <v>291</v>
      </c>
      <c r="N119" s="283" t="s">
        <v>390</v>
      </c>
      <c r="O119" s="235" t="s">
        <v>227</v>
      </c>
      <c r="P119" s="1360" t="s">
        <v>228</v>
      </c>
      <c r="Q119" s="235" t="s">
        <v>229</v>
      </c>
      <c r="R119" s="235" t="s">
        <v>2074</v>
      </c>
      <c r="S119" s="235" t="s">
        <v>2075</v>
      </c>
      <c r="T119" s="234" t="s">
        <v>232</v>
      </c>
    </row>
    <row r="120" spans="1:20" s="1361" customFormat="1" hidden="1">
      <c r="A120" s="281" t="s">
        <v>2121</v>
      </c>
      <c r="B120" s="229" t="s">
        <v>2077</v>
      </c>
      <c r="C120" s="1363" t="s">
        <v>340</v>
      </c>
      <c r="D120" s="284" t="s">
        <v>391</v>
      </c>
      <c r="E120" s="1343" t="s">
        <v>2079</v>
      </c>
      <c r="F120" s="229" t="s">
        <v>2080</v>
      </c>
      <c r="G120" s="238" t="s">
        <v>2081</v>
      </c>
      <c r="H120" s="1344" t="s">
        <v>2082</v>
      </c>
      <c r="I120" s="230" t="s">
        <v>224</v>
      </c>
      <c r="J120" s="230" t="s">
        <v>346</v>
      </c>
      <c r="K120" s="1345"/>
      <c r="L120" s="1311" t="s">
        <v>1960</v>
      </c>
      <c r="M120" s="1364" t="s">
        <v>291</v>
      </c>
      <c r="N120" s="283" t="s">
        <v>392</v>
      </c>
      <c r="O120" s="235" t="s">
        <v>227</v>
      </c>
      <c r="P120" s="1360" t="s">
        <v>228</v>
      </c>
      <c r="Q120" s="235" t="s">
        <v>229</v>
      </c>
      <c r="R120" s="235" t="s">
        <v>2074</v>
      </c>
      <c r="S120" s="235" t="s">
        <v>2075</v>
      </c>
      <c r="T120" s="234" t="s">
        <v>232</v>
      </c>
    </row>
    <row r="121" spans="1:20" s="1361" customFormat="1" hidden="1">
      <c r="A121" s="281" t="s">
        <v>2122</v>
      </c>
      <c r="B121" s="229" t="s">
        <v>2077</v>
      </c>
      <c r="C121" s="1363" t="s">
        <v>340</v>
      </c>
      <c r="D121" s="284" t="s">
        <v>393</v>
      </c>
      <c r="E121" s="1343" t="s">
        <v>2079</v>
      </c>
      <c r="F121" s="229" t="s">
        <v>2080</v>
      </c>
      <c r="G121" s="238" t="s">
        <v>2081</v>
      </c>
      <c r="H121" s="1344" t="s">
        <v>2082</v>
      </c>
      <c r="I121" s="230" t="s">
        <v>224</v>
      </c>
      <c r="J121" s="230" t="s">
        <v>346</v>
      </c>
      <c r="K121" s="1345"/>
      <c r="L121" s="1311" t="s">
        <v>1960</v>
      </c>
      <c r="M121" s="1364" t="s">
        <v>291</v>
      </c>
      <c r="N121" s="283" t="s">
        <v>394</v>
      </c>
      <c r="O121" s="235" t="s">
        <v>227</v>
      </c>
      <c r="P121" s="1360" t="s">
        <v>228</v>
      </c>
      <c r="Q121" s="235" t="s">
        <v>229</v>
      </c>
      <c r="R121" s="235" t="s">
        <v>2074</v>
      </c>
      <c r="S121" s="235" t="s">
        <v>2075</v>
      </c>
      <c r="T121" s="234" t="s">
        <v>232</v>
      </c>
    </row>
    <row r="122" spans="1:20" s="1361" customFormat="1" hidden="1">
      <c r="A122" s="281" t="s">
        <v>2123</v>
      </c>
      <c r="B122" s="229" t="s">
        <v>2077</v>
      </c>
      <c r="C122" s="1363" t="s">
        <v>340</v>
      </c>
      <c r="D122" s="284" t="s">
        <v>395</v>
      </c>
      <c r="E122" s="1343" t="s">
        <v>2079</v>
      </c>
      <c r="F122" s="229" t="s">
        <v>2080</v>
      </c>
      <c r="G122" s="238" t="s">
        <v>2081</v>
      </c>
      <c r="H122" s="1344" t="s">
        <v>2082</v>
      </c>
      <c r="I122" s="230" t="s">
        <v>224</v>
      </c>
      <c r="J122" s="230" t="s">
        <v>346</v>
      </c>
      <c r="K122" s="1345"/>
      <c r="L122" s="1311" t="s">
        <v>1960</v>
      </c>
      <c r="M122" s="1364" t="s">
        <v>291</v>
      </c>
      <c r="N122" s="283" t="s">
        <v>396</v>
      </c>
      <c r="O122" s="235" t="s">
        <v>227</v>
      </c>
      <c r="P122" s="1360" t="s">
        <v>228</v>
      </c>
      <c r="Q122" s="235" t="s">
        <v>229</v>
      </c>
      <c r="R122" s="235" t="s">
        <v>2074</v>
      </c>
      <c r="S122" s="235" t="s">
        <v>2075</v>
      </c>
      <c r="T122" s="234" t="s">
        <v>232</v>
      </c>
    </row>
    <row r="123" spans="1:20" s="1361" customFormat="1" hidden="1">
      <c r="A123" s="281" t="s">
        <v>2124</v>
      </c>
      <c r="B123" s="229" t="s">
        <v>2077</v>
      </c>
      <c r="C123" s="1363" t="s">
        <v>340</v>
      </c>
      <c r="D123" s="284" t="s">
        <v>397</v>
      </c>
      <c r="E123" s="1343" t="s">
        <v>2079</v>
      </c>
      <c r="F123" s="229" t="s">
        <v>2080</v>
      </c>
      <c r="G123" s="238" t="s">
        <v>2081</v>
      </c>
      <c r="H123" s="1344" t="s">
        <v>2082</v>
      </c>
      <c r="I123" s="230" t="s">
        <v>224</v>
      </c>
      <c r="J123" s="230" t="s">
        <v>346</v>
      </c>
      <c r="K123" s="1345"/>
      <c r="L123" s="1311" t="s">
        <v>1960</v>
      </c>
      <c r="M123" s="1364" t="s">
        <v>291</v>
      </c>
      <c r="N123" s="283" t="s">
        <v>398</v>
      </c>
      <c r="O123" s="235" t="s">
        <v>227</v>
      </c>
      <c r="P123" s="1360" t="s">
        <v>228</v>
      </c>
      <c r="Q123" s="235" t="s">
        <v>229</v>
      </c>
      <c r="R123" s="235" t="s">
        <v>2074</v>
      </c>
      <c r="S123" s="235" t="s">
        <v>2075</v>
      </c>
      <c r="T123" s="234" t="s">
        <v>232</v>
      </c>
    </row>
    <row r="124" spans="1:20" s="1346" customFormat="1" ht="17.25" hidden="1">
      <c r="A124" s="281"/>
      <c r="B124" s="263"/>
      <c r="C124" s="1365"/>
      <c r="D124" s="303" t="s">
        <v>240</v>
      </c>
      <c r="E124" s="263"/>
      <c r="F124" s="263"/>
      <c r="G124" s="263" t="s">
        <v>399</v>
      </c>
      <c r="H124" s="1366"/>
      <c r="I124" s="1366"/>
      <c r="J124" s="1367"/>
      <c r="K124" s="1368"/>
      <c r="L124" s="303" t="s">
        <v>400</v>
      </c>
      <c r="M124" s="1368"/>
      <c r="N124" s="263"/>
      <c r="O124" s="1369"/>
      <c r="P124" s="1369"/>
      <c r="Q124" s="1369"/>
      <c r="R124" s="1369"/>
      <c r="S124" s="1369"/>
      <c r="T124" s="1369"/>
    </row>
    <row r="125" spans="1:20" s="1346" customFormat="1" hidden="1">
      <c r="A125" s="281" t="s">
        <v>2125</v>
      </c>
      <c r="B125" s="229" t="s">
        <v>2077</v>
      </c>
      <c r="C125" s="1363" t="s">
        <v>340</v>
      </c>
      <c r="D125" s="284" t="s">
        <v>401</v>
      </c>
      <c r="E125" s="1343" t="s">
        <v>2079</v>
      </c>
      <c r="F125" s="229" t="s">
        <v>2080</v>
      </c>
      <c r="G125" s="238" t="s">
        <v>2081</v>
      </c>
      <c r="H125" s="1344" t="s">
        <v>2082</v>
      </c>
      <c r="I125" s="230" t="s">
        <v>224</v>
      </c>
      <c r="J125" s="230" t="s">
        <v>346</v>
      </c>
      <c r="K125" s="1345"/>
      <c r="L125" s="1311" t="s">
        <v>1960</v>
      </c>
      <c r="M125" s="1364" t="s">
        <v>240</v>
      </c>
      <c r="N125" s="238" t="s">
        <v>2126</v>
      </c>
      <c r="O125" s="235" t="s">
        <v>227</v>
      </c>
      <c r="P125" s="1360" t="s">
        <v>228</v>
      </c>
      <c r="Q125" s="235" t="s">
        <v>229</v>
      </c>
      <c r="R125" s="235" t="s">
        <v>2074</v>
      </c>
      <c r="S125" s="235" t="s">
        <v>2127</v>
      </c>
      <c r="T125" s="234" t="s">
        <v>232</v>
      </c>
    </row>
    <row r="126" spans="1:20" s="1346" customFormat="1" hidden="1">
      <c r="A126" s="281"/>
      <c r="B126" s="229" t="s">
        <v>2077</v>
      </c>
      <c r="C126" s="1363" t="s">
        <v>340</v>
      </c>
      <c r="D126" s="284" t="s">
        <v>402</v>
      </c>
      <c r="E126" s="1343" t="s">
        <v>2079</v>
      </c>
      <c r="F126" s="229" t="s">
        <v>2080</v>
      </c>
      <c r="G126" s="238" t="s">
        <v>2081</v>
      </c>
      <c r="H126" s="1344" t="s">
        <v>2082</v>
      </c>
      <c r="I126" s="230" t="s">
        <v>224</v>
      </c>
      <c r="J126" s="230" t="s">
        <v>346</v>
      </c>
      <c r="K126" s="1345"/>
      <c r="L126" s="1311"/>
      <c r="M126" s="1364" t="s">
        <v>240</v>
      </c>
      <c r="N126" s="233" t="s">
        <v>403</v>
      </c>
      <c r="O126" s="235" t="s">
        <v>227</v>
      </c>
      <c r="P126" s="1360" t="s">
        <v>228</v>
      </c>
      <c r="Q126" s="235" t="s">
        <v>229</v>
      </c>
      <c r="R126" s="235" t="s">
        <v>2074</v>
      </c>
      <c r="S126" s="235" t="s">
        <v>2127</v>
      </c>
      <c r="T126" s="234" t="s">
        <v>232</v>
      </c>
    </row>
    <row r="127" spans="1:20" s="1346" customFormat="1" hidden="1">
      <c r="A127" s="281" t="s">
        <v>2128</v>
      </c>
      <c r="B127" s="229" t="s">
        <v>2077</v>
      </c>
      <c r="C127" s="1363" t="s">
        <v>340</v>
      </c>
      <c r="D127" s="284" t="s">
        <v>404</v>
      </c>
      <c r="E127" s="1343" t="s">
        <v>2079</v>
      </c>
      <c r="F127" s="229" t="s">
        <v>2080</v>
      </c>
      <c r="G127" s="238" t="s">
        <v>2081</v>
      </c>
      <c r="H127" s="1344" t="s">
        <v>2082</v>
      </c>
      <c r="I127" s="230" t="s">
        <v>224</v>
      </c>
      <c r="J127" s="230" t="s">
        <v>346</v>
      </c>
      <c r="K127" s="1345"/>
      <c r="L127" s="1311" t="s">
        <v>1960</v>
      </c>
      <c r="M127" s="1364" t="s">
        <v>240</v>
      </c>
      <c r="N127" s="233" t="s">
        <v>405</v>
      </c>
      <c r="O127" s="235" t="s">
        <v>227</v>
      </c>
      <c r="P127" s="1360" t="s">
        <v>228</v>
      </c>
      <c r="Q127" s="235" t="s">
        <v>229</v>
      </c>
      <c r="R127" s="235" t="s">
        <v>2074</v>
      </c>
      <c r="S127" s="235" t="s">
        <v>2127</v>
      </c>
      <c r="T127" s="234" t="s">
        <v>232</v>
      </c>
    </row>
    <row r="128" spans="1:20" s="1346" customFormat="1" hidden="1">
      <c r="A128" s="281" t="s">
        <v>2129</v>
      </c>
      <c r="B128" s="229" t="s">
        <v>2077</v>
      </c>
      <c r="C128" s="1363" t="s">
        <v>340</v>
      </c>
      <c r="D128" s="284" t="s">
        <v>406</v>
      </c>
      <c r="E128" s="1343" t="s">
        <v>2079</v>
      </c>
      <c r="F128" s="229" t="s">
        <v>2080</v>
      </c>
      <c r="G128" s="238" t="s">
        <v>2081</v>
      </c>
      <c r="H128" s="1344" t="s">
        <v>2082</v>
      </c>
      <c r="I128" s="230" t="s">
        <v>224</v>
      </c>
      <c r="J128" s="230" t="s">
        <v>346</v>
      </c>
      <c r="K128" s="1345"/>
      <c r="L128" s="1311" t="s">
        <v>1960</v>
      </c>
      <c r="M128" s="1364" t="s">
        <v>240</v>
      </c>
      <c r="N128" s="233" t="s">
        <v>407</v>
      </c>
      <c r="O128" s="235" t="s">
        <v>227</v>
      </c>
      <c r="P128" s="1360" t="s">
        <v>228</v>
      </c>
      <c r="Q128" s="235" t="s">
        <v>229</v>
      </c>
      <c r="R128" s="235" t="s">
        <v>2074</v>
      </c>
      <c r="S128" s="235" t="s">
        <v>2127</v>
      </c>
      <c r="T128" s="234" t="s">
        <v>232</v>
      </c>
    </row>
    <row r="129" spans="1:20" s="1346" customFormat="1" hidden="1">
      <c r="A129" s="281" t="s">
        <v>2130</v>
      </c>
      <c r="B129" s="229" t="s">
        <v>2077</v>
      </c>
      <c r="C129" s="1363" t="s">
        <v>340</v>
      </c>
      <c r="D129" s="284" t="s">
        <v>408</v>
      </c>
      <c r="E129" s="1343" t="s">
        <v>2079</v>
      </c>
      <c r="F129" s="229" t="s">
        <v>2080</v>
      </c>
      <c r="G129" s="238" t="s">
        <v>2081</v>
      </c>
      <c r="H129" s="1344" t="s">
        <v>2082</v>
      </c>
      <c r="I129" s="230" t="s">
        <v>224</v>
      </c>
      <c r="J129" s="230" t="s">
        <v>346</v>
      </c>
      <c r="K129" s="1345"/>
      <c r="L129" s="1311" t="s">
        <v>1960</v>
      </c>
      <c r="M129" s="1364" t="s">
        <v>240</v>
      </c>
      <c r="N129" s="233" t="s">
        <v>409</v>
      </c>
      <c r="O129" s="235" t="s">
        <v>227</v>
      </c>
      <c r="P129" s="1360" t="s">
        <v>228</v>
      </c>
      <c r="Q129" s="235" t="s">
        <v>229</v>
      </c>
      <c r="R129" s="235" t="s">
        <v>410</v>
      </c>
      <c r="S129" s="235" t="s">
        <v>2127</v>
      </c>
      <c r="T129" s="234" t="s">
        <v>232</v>
      </c>
    </row>
    <row r="130" spans="1:20" s="1346" customFormat="1" hidden="1">
      <c r="A130" s="281" t="s">
        <v>2131</v>
      </c>
      <c r="B130" s="229" t="s">
        <v>2077</v>
      </c>
      <c r="C130" s="1363" t="s">
        <v>340</v>
      </c>
      <c r="D130" s="284" t="s">
        <v>411</v>
      </c>
      <c r="E130" s="1343" t="s">
        <v>2079</v>
      </c>
      <c r="F130" s="229" t="s">
        <v>2080</v>
      </c>
      <c r="G130" s="238" t="s">
        <v>2081</v>
      </c>
      <c r="H130" s="1344" t="s">
        <v>2082</v>
      </c>
      <c r="I130" s="230" t="s">
        <v>224</v>
      </c>
      <c r="J130" s="230" t="s">
        <v>346</v>
      </c>
      <c r="K130" s="1345"/>
      <c r="L130" s="1311" t="s">
        <v>1960</v>
      </c>
      <c r="M130" s="1364" t="s">
        <v>240</v>
      </c>
      <c r="N130" s="233" t="s">
        <v>412</v>
      </c>
      <c r="O130" s="235" t="s">
        <v>227</v>
      </c>
      <c r="P130" s="1360" t="s">
        <v>228</v>
      </c>
      <c r="Q130" s="235" t="s">
        <v>229</v>
      </c>
      <c r="R130" s="235" t="s">
        <v>410</v>
      </c>
      <c r="S130" s="235" t="s">
        <v>2127</v>
      </c>
      <c r="T130" s="234" t="s">
        <v>232</v>
      </c>
    </row>
    <row r="131" spans="1:20" s="1346" customFormat="1" hidden="1">
      <c r="A131" s="281" t="s">
        <v>2132</v>
      </c>
      <c r="B131" s="229" t="s">
        <v>2077</v>
      </c>
      <c r="C131" s="1363" t="s">
        <v>340</v>
      </c>
      <c r="D131" s="284" t="s">
        <v>413</v>
      </c>
      <c r="E131" s="1343" t="s">
        <v>2079</v>
      </c>
      <c r="F131" s="229" t="s">
        <v>2080</v>
      </c>
      <c r="G131" s="238" t="s">
        <v>2081</v>
      </c>
      <c r="H131" s="1344" t="s">
        <v>2082</v>
      </c>
      <c r="I131" s="230" t="s">
        <v>224</v>
      </c>
      <c r="J131" s="230" t="s">
        <v>346</v>
      </c>
      <c r="K131" s="1345"/>
      <c r="L131" s="1311" t="s">
        <v>1960</v>
      </c>
      <c r="M131" s="1364" t="s">
        <v>240</v>
      </c>
      <c r="N131" s="233" t="s">
        <v>414</v>
      </c>
      <c r="O131" s="235" t="s">
        <v>227</v>
      </c>
      <c r="P131" s="1360" t="s">
        <v>228</v>
      </c>
      <c r="Q131" s="235" t="s">
        <v>229</v>
      </c>
      <c r="R131" s="235" t="s">
        <v>410</v>
      </c>
      <c r="S131" s="235" t="s">
        <v>415</v>
      </c>
      <c r="T131" s="234" t="s">
        <v>232</v>
      </c>
    </row>
    <row r="132" spans="1:20" s="1346" customFormat="1" hidden="1">
      <c r="A132" s="281" t="s">
        <v>2133</v>
      </c>
      <c r="B132" s="229" t="s">
        <v>2077</v>
      </c>
      <c r="C132" s="1363" t="s">
        <v>340</v>
      </c>
      <c r="D132" s="284" t="s">
        <v>416</v>
      </c>
      <c r="E132" s="1343" t="s">
        <v>2079</v>
      </c>
      <c r="F132" s="229" t="s">
        <v>2080</v>
      </c>
      <c r="G132" s="238" t="s">
        <v>2081</v>
      </c>
      <c r="H132" s="1344" t="s">
        <v>2082</v>
      </c>
      <c r="I132" s="230" t="s">
        <v>224</v>
      </c>
      <c r="J132" s="230" t="s">
        <v>346</v>
      </c>
      <c r="K132" s="1345"/>
      <c r="L132" s="1311" t="s">
        <v>1960</v>
      </c>
      <c r="M132" s="1364" t="s">
        <v>240</v>
      </c>
      <c r="N132" s="233" t="s">
        <v>417</v>
      </c>
      <c r="O132" s="235" t="s">
        <v>227</v>
      </c>
      <c r="P132" s="1360" t="s">
        <v>228</v>
      </c>
      <c r="Q132" s="235" t="s">
        <v>229</v>
      </c>
      <c r="R132" s="235" t="s">
        <v>410</v>
      </c>
      <c r="S132" s="235" t="s">
        <v>415</v>
      </c>
      <c r="T132" s="234" t="s">
        <v>232</v>
      </c>
    </row>
    <row r="133" spans="1:20" s="1346" customFormat="1" hidden="1">
      <c r="A133" s="281" t="s">
        <v>2134</v>
      </c>
      <c r="B133" s="229" t="s">
        <v>2077</v>
      </c>
      <c r="C133" s="1363" t="s">
        <v>340</v>
      </c>
      <c r="D133" s="284" t="s">
        <v>418</v>
      </c>
      <c r="E133" s="1343" t="s">
        <v>2079</v>
      </c>
      <c r="F133" s="229" t="s">
        <v>2080</v>
      </c>
      <c r="G133" s="238" t="s">
        <v>2081</v>
      </c>
      <c r="H133" s="1344" t="s">
        <v>2082</v>
      </c>
      <c r="I133" s="230" t="s">
        <v>224</v>
      </c>
      <c r="J133" s="230" t="s">
        <v>346</v>
      </c>
      <c r="K133" s="1345"/>
      <c r="L133" s="1311" t="s">
        <v>1960</v>
      </c>
      <c r="M133" s="1364" t="s">
        <v>240</v>
      </c>
      <c r="N133" s="1364" t="s">
        <v>2135</v>
      </c>
      <c r="O133" s="235" t="s">
        <v>227</v>
      </c>
      <c r="P133" s="1360" t="s">
        <v>228</v>
      </c>
      <c r="Q133" s="235" t="s">
        <v>229</v>
      </c>
      <c r="R133" s="235" t="s">
        <v>410</v>
      </c>
      <c r="S133" s="235" t="s">
        <v>415</v>
      </c>
      <c r="T133" s="234" t="s">
        <v>232</v>
      </c>
    </row>
    <row r="134" spans="1:20" s="1346" customFormat="1" hidden="1">
      <c r="A134" s="281" t="s">
        <v>2136</v>
      </c>
      <c r="B134" s="229" t="s">
        <v>2077</v>
      </c>
      <c r="C134" s="1363" t="s">
        <v>340</v>
      </c>
      <c r="D134" s="284" t="s">
        <v>419</v>
      </c>
      <c r="E134" s="1343" t="s">
        <v>2079</v>
      </c>
      <c r="F134" s="229" t="s">
        <v>2080</v>
      </c>
      <c r="G134" s="238" t="s">
        <v>2081</v>
      </c>
      <c r="H134" s="1344" t="s">
        <v>2082</v>
      </c>
      <c r="I134" s="230" t="s">
        <v>224</v>
      </c>
      <c r="J134" s="230" t="s">
        <v>346</v>
      </c>
      <c r="K134" s="1345"/>
      <c r="L134" s="1311" t="s">
        <v>1960</v>
      </c>
      <c r="M134" s="1364" t="s">
        <v>240</v>
      </c>
      <c r="N134" s="233" t="s">
        <v>420</v>
      </c>
      <c r="O134" s="235" t="s">
        <v>227</v>
      </c>
      <c r="P134" s="1360" t="s">
        <v>228</v>
      </c>
      <c r="Q134" s="235" t="s">
        <v>229</v>
      </c>
      <c r="R134" s="235" t="s">
        <v>410</v>
      </c>
      <c r="S134" s="235" t="s">
        <v>415</v>
      </c>
      <c r="T134" s="234" t="s">
        <v>232</v>
      </c>
    </row>
    <row r="135" spans="1:20" s="1346" customFormat="1" hidden="1">
      <c r="A135" s="281" t="s">
        <v>2137</v>
      </c>
      <c r="B135" s="229" t="s">
        <v>2077</v>
      </c>
      <c r="C135" s="1363" t="s">
        <v>340</v>
      </c>
      <c r="D135" s="284" t="s">
        <v>421</v>
      </c>
      <c r="E135" s="1343" t="s">
        <v>2079</v>
      </c>
      <c r="F135" s="229" t="s">
        <v>2080</v>
      </c>
      <c r="G135" s="238" t="s">
        <v>2081</v>
      </c>
      <c r="H135" s="1344" t="s">
        <v>2082</v>
      </c>
      <c r="I135" s="230" t="s">
        <v>224</v>
      </c>
      <c r="J135" s="230" t="s">
        <v>346</v>
      </c>
      <c r="K135" s="1345"/>
      <c r="L135" s="1311" t="s">
        <v>1960</v>
      </c>
      <c r="M135" s="1364" t="s">
        <v>240</v>
      </c>
      <c r="N135" s="233" t="s">
        <v>422</v>
      </c>
      <c r="O135" s="235" t="s">
        <v>227</v>
      </c>
      <c r="P135" s="1360" t="s">
        <v>228</v>
      </c>
      <c r="Q135" s="235" t="s">
        <v>229</v>
      </c>
      <c r="R135" s="235" t="s">
        <v>2138</v>
      </c>
      <c r="S135" s="235" t="s">
        <v>415</v>
      </c>
      <c r="T135" s="234" t="s">
        <v>232</v>
      </c>
    </row>
    <row r="136" spans="1:20" s="1346" customFormat="1" hidden="1">
      <c r="A136" s="281" t="s">
        <v>2139</v>
      </c>
      <c r="B136" s="229" t="s">
        <v>2077</v>
      </c>
      <c r="C136" s="1363" t="s">
        <v>340</v>
      </c>
      <c r="D136" s="284" t="s">
        <v>423</v>
      </c>
      <c r="E136" s="1343" t="s">
        <v>2079</v>
      </c>
      <c r="F136" s="229" t="s">
        <v>2080</v>
      </c>
      <c r="G136" s="238" t="s">
        <v>2081</v>
      </c>
      <c r="H136" s="1344" t="s">
        <v>2082</v>
      </c>
      <c r="I136" s="230" t="s">
        <v>224</v>
      </c>
      <c r="J136" s="230" t="s">
        <v>346</v>
      </c>
      <c r="K136" s="1345"/>
      <c r="L136" s="1311" t="s">
        <v>1960</v>
      </c>
      <c r="M136" s="1364" t="s">
        <v>240</v>
      </c>
      <c r="N136" s="233" t="s">
        <v>424</v>
      </c>
      <c r="O136" s="235" t="s">
        <v>227</v>
      </c>
      <c r="P136" s="1360" t="s">
        <v>228</v>
      </c>
      <c r="Q136" s="235" t="s">
        <v>229</v>
      </c>
      <c r="R136" s="235" t="s">
        <v>2138</v>
      </c>
      <c r="S136" s="235" t="s">
        <v>415</v>
      </c>
      <c r="T136" s="234" t="s">
        <v>232</v>
      </c>
    </row>
    <row r="137" spans="1:20" s="1346" customFormat="1" hidden="1">
      <c r="A137" s="281" t="s">
        <v>2140</v>
      </c>
      <c r="B137" s="229" t="s">
        <v>2077</v>
      </c>
      <c r="C137" s="1363" t="s">
        <v>340</v>
      </c>
      <c r="D137" s="284" t="s">
        <v>425</v>
      </c>
      <c r="E137" s="1343" t="s">
        <v>2079</v>
      </c>
      <c r="F137" s="229" t="s">
        <v>2080</v>
      </c>
      <c r="G137" s="238" t="s">
        <v>2081</v>
      </c>
      <c r="H137" s="1344" t="s">
        <v>2082</v>
      </c>
      <c r="I137" s="230" t="s">
        <v>224</v>
      </c>
      <c r="J137" s="230" t="s">
        <v>346</v>
      </c>
      <c r="K137" s="1345"/>
      <c r="L137" s="1311" t="s">
        <v>1960</v>
      </c>
      <c r="M137" s="1364" t="s">
        <v>240</v>
      </c>
      <c r="N137" s="233" t="s">
        <v>426</v>
      </c>
      <c r="O137" s="235" t="s">
        <v>227</v>
      </c>
      <c r="P137" s="1360" t="s">
        <v>228</v>
      </c>
      <c r="Q137" s="235" t="s">
        <v>229</v>
      </c>
      <c r="R137" s="235" t="s">
        <v>2138</v>
      </c>
      <c r="S137" s="235" t="s">
        <v>415</v>
      </c>
      <c r="T137" s="234" t="s">
        <v>232</v>
      </c>
    </row>
    <row r="138" spans="1:20" s="1346" customFormat="1" hidden="1">
      <c r="A138" s="281" t="s">
        <v>2141</v>
      </c>
      <c r="B138" s="229" t="s">
        <v>2077</v>
      </c>
      <c r="C138" s="1363" t="s">
        <v>340</v>
      </c>
      <c r="D138" s="284" t="s">
        <v>427</v>
      </c>
      <c r="E138" s="1343" t="s">
        <v>2079</v>
      </c>
      <c r="F138" s="229" t="s">
        <v>2080</v>
      </c>
      <c r="G138" s="238" t="s">
        <v>2081</v>
      </c>
      <c r="H138" s="1344" t="s">
        <v>2082</v>
      </c>
      <c r="I138" s="230" t="s">
        <v>224</v>
      </c>
      <c r="J138" s="230" t="s">
        <v>346</v>
      </c>
      <c r="K138" s="1345"/>
      <c r="L138" s="1311" t="s">
        <v>1960</v>
      </c>
      <c r="M138" s="1364" t="s">
        <v>240</v>
      </c>
      <c r="N138" s="233" t="s">
        <v>428</v>
      </c>
      <c r="O138" s="235" t="s">
        <v>227</v>
      </c>
      <c r="P138" s="1360" t="s">
        <v>228</v>
      </c>
      <c r="Q138" s="235" t="s">
        <v>229</v>
      </c>
      <c r="R138" s="235" t="s">
        <v>2138</v>
      </c>
      <c r="S138" s="235" t="s">
        <v>2075</v>
      </c>
      <c r="T138" s="234" t="s">
        <v>232</v>
      </c>
    </row>
    <row r="139" spans="1:20" ht="17.25" hidden="1">
      <c r="A139" s="339" t="s">
        <v>341</v>
      </c>
      <c r="B139" s="279"/>
      <c r="C139" s="1372"/>
      <c r="D139" s="571" t="s">
        <v>243</v>
      </c>
      <c r="E139" s="279"/>
      <c r="F139" s="279"/>
      <c r="G139" s="279" t="s">
        <v>429</v>
      </c>
      <c r="H139" s="280"/>
      <c r="I139" s="280"/>
      <c r="J139" s="260"/>
      <c r="K139" s="1341"/>
      <c r="L139" s="571" t="s">
        <v>430</v>
      </c>
      <c r="M139" s="286"/>
      <c r="N139" s="279"/>
      <c r="O139" s="1359"/>
      <c r="P139" s="1359"/>
      <c r="Q139" s="1359"/>
      <c r="R139" s="1359"/>
      <c r="S139" s="1359"/>
      <c r="T139" s="1359"/>
    </row>
    <row r="140" spans="1:20" s="1346" customFormat="1" hidden="1">
      <c r="A140" s="281" t="s">
        <v>2142</v>
      </c>
      <c r="B140" s="229" t="s">
        <v>2077</v>
      </c>
      <c r="C140" s="1363" t="s">
        <v>340</v>
      </c>
      <c r="D140" s="282" t="s">
        <v>431</v>
      </c>
      <c r="E140" s="1343" t="s">
        <v>2079</v>
      </c>
      <c r="F140" s="229" t="s">
        <v>2080</v>
      </c>
      <c r="G140" s="238" t="s">
        <v>2081</v>
      </c>
      <c r="H140" s="1344" t="s">
        <v>2082</v>
      </c>
      <c r="I140" s="230" t="s">
        <v>224</v>
      </c>
      <c r="J140" s="230" t="s">
        <v>346</v>
      </c>
      <c r="K140" s="1345"/>
      <c r="L140" s="1311" t="s">
        <v>1960</v>
      </c>
      <c r="M140" s="1373" t="s">
        <v>243</v>
      </c>
      <c r="N140" s="238" t="s">
        <v>2143</v>
      </c>
      <c r="O140" s="235" t="s">
        <v>227</v>
      </c>
      <c r="P140" s="1360" t="s">
        <v>228</v>
      </c>
      <c r="Q140" s="235" t="s">
        <v>229</v>
      </c>
      <c r="R140" s="235" t="s">
        <v>2138</v>
      </c>
      <c r="S140" s="235" t="s">
        <v>2075</v>
      </c>
      <c r="T140" s="234" t="s">
        <v>232</v>
      </c>
    </row>
    <row r="141" spans="1:20" s="1346" customFormat="1" hidden="1">
      <c r="A141" s="281" t="s">
        <v>2144</v>
      </c>
      <c r="B141" s="229" t="s">
        <v>2077</v>
      </c>
      <c r="C141" s="1363" t="s">
        <v>340</v>
      </c>
      <c r="D141" s="282" t="s">
        <v>432</v>
      </c>
      <c r="E141" s="1343" t="s">
        <v>2079</v>
      </c>
      <c r="F141" s="229" t="s">
        <v>2080</v>
      </c>
      <c r="G141" s="238" t="s">
        <v>2081</v>
      </c>
      <c r="H141" s="1344" t="s">
        <v>2082</v>
      </c>
      <c r="I141" s="230" t="s">
        <v>224</v>
      </c>
      <c r="J141" s="230" t="s">
        <v>346</v>
      </c>
      <c r="K141" s="1345"/>
      <c r="L141" s="1311" t="s">
        <v>1960</v>
      </c>
      <c r="M141" s="1373" t="s">
        <v>243</v>
      </c>
      <c r="N141" s="238" t="s">
        <v>433</v>
      </c>
      <c r="O141" s="235" t="s">
        <v>227</v>
      </c>
      <c r="P141" s="1360" t="s">
        <v>228</v>
      </c>
      <c r="Q141" s="235" t="s">
        <v>229</v>
      </c>
      <c r="R141" s="235" t="s">
        <v>2138</v>
      </c>
      <c r="S141" s="235" t="s">
        <v>2075</v>
      </c>
      <c r="T141" s="234" t="s">
        <v>232</v>
      </c>
    </row>
    <row r="142" spans="1:20" s="1346" customFormat="1" hidden="1">
      <c r="A142" s="281" t="s">
        <v>2145</v>
      </c>
      <c r="B142" s="229" t="s">
        <v>2077</v>
      </c>
      <c r="C142" s="1363" t="s">
        <v>340</v>
      </c>
      <c r="D142" s="282" t="s">
        <v>434</v>
      </c>
      <c r="E142" s="1343" t="s">
        <v>2079</v>
      </c>
      <c r="F142" s="229" t="s">
        <v>2080</v>
      </c>
      <c r="G142" s="238" t="s">
        <v>2081</v>
      </c>
      <c r="H142" s="1344" t="s">
        <v>2082</v>
      </c>
      <c r="I142" s="230" t="s">
        <v>224</v>
      </c>
      <c r="J142" s="230" t="s">
        <v>346</v>
      </c>
      <c r="K142" s="1345"/>
      <c r="L142" s="1311" t="s">
        <v>1960</v>
      </c>
      <c r="M142" s="1373" t="s">
        <v>243</v>
      </c>
      <c r="N142" s="238" t="s">
        <v>435</v>
      </c>
      <c r="O142" s="235" t="s">
        <v>227</v>
      </c>
      <c r="P142" s="1360" t="s">
        <v>228</v>
      </c>
      <c r="Q142" s="235" t="s">
        <v>229</v>
      </c>
      <c r="R142" s="235" t="s">
        <v>2138</v>
      </c>
      <c r="S142" s="235" t="s">
        <v>2075</v>
      </c>
      <c r="T142" s="234" t="s">
        <v>232</v>
      </c>
    </row>
    <row r="143" spans="1:20" s="1346" customFormat="1" hidden="1">
      <c r="A143" s="281" t="s">
        <v>2146</v>
      </c>
      <c r="B143" s="229" t="s">
        <v>2077</v>
      </c>
      <c r="C143" s="1363" t="s">
        <v>340</v>
      </c>
      <c r="D143" s="282" t="s">
        <v>436</v>
      </c>
      <c r="E143" s="1343" t="s">
        <v>2079</v>
      </c>
      <c r="F143" s="229" t="s">
        <v>2080</v>
      </c>
      <c r="G143" s="238" t="s">
        <v>2081</v>
      </c>
      <c r="H143" s="1344" t="s">
        <v>2082</v>
      </c>
      <c r="I143" s="230" t="s">
        <v>224</v>
      </c>
      <c r="J143" s="230" t="s">
        <v>346</v>
      </c>
      <c r="K143" s="1345"/>
      <c r="L143" s="1311" t="s">
        <v>1960</v>
      </c>
      <c r="M143" s="1373" t="s">
        <v>243</v>
      </c>
      <c r="N143" s="238" t="s">
        <v>437</v>
      </c>
      <c r="O143" s="235" t="s">
        <v>227</v>
      </c>
      <c r="P143" s="1360" t="s">
        <v>228</v>
      </c>
      <c r="Q143" s="235" t="s">
        <v>229</v>
      </c>
      <c r="R143" s="235" t="s">
        <v>2138</v>
      </c>
      <c r="S143" s="235" t="s">
        <v>2075</v>
      </c>
      <c r="T143" s="234" t="s">
        <v>232</v>
      </c>
    </row>
    <row r="144" spans="1:20" s="1346" customFormat="1" hidden="1">
      <c r="A144" s="281" t="s">
        <v>2147</v>
      </c>
      <c r="B144" s="229" t="s">
        <v>2077</v>
      </c>
      <c r="C144" s="1363" t="s">
        <v>340</v>
      </c>
      <c r="D144" s="282" t="s">
        <v>438</v>
      </c>
      <c r="E144" s="1343" t="s">
        <v>2079</v>
      </c>
      <c r="F144" s="229" t="s">
        <v>2080</v>
      </c>
      <c r="G144" s="238" t="s">
        <v>2081</v>
      </c>
      <c r="H144" s="1344" t="s">
        <v>2082</v>
      </c>
      <c r="I144" s="230" t="s">
        <v>224</v>
      </c>
      <c r="J144" s="230" t="s">
        <v>346</v>
      </c>
      <c r="K144" s="1345"/>
      <c r="L144" s="1311" t="s">
        <v>1960</v>
      </c>
      <c r="M144" s="1373" t="s">
        <v>243</v>
      </c>
      <c r="N144" s="238" t="s">
        <v>439</v>
      </c>
      <c r="O144" s="235" t="s">
        <v>227</v>
      </c>
      <c r="P144" s="1360" t="s">
        <v>228</v>
      </c>
      <c r="Q144" s="235" t="s">
        <v>229</v>
      </c>
      <c r="R144" s="235" t="s">
        <v>2138</v>
      </c>
      <c r="S144" s="235" t="s">
        <v>2075</v>
      </c>
      <c r="T144" s="234" t="s">
        <v>232</v>
      </c>
    </row>
    <row r="145" spans="1:20" s="1346" customFormat="1" hidden="1">
      <c r="A145" s="281" t="s">
        <v>2148</v>
      </c>
      <c r="B145" s="229" t="s">
        <v>2077</v>
      </c>
      <c r="C145" s="1363" t="s">
        <v>340</v>
      </c>
      <c r="D145" s="282" t="s">
        <v>440</v>
      </c>
      <c r="E145" s="1343" t="s">
        <v>2079</v>
      </c>
      <c r="F145" s="229" t="s">
        <v>2080</v>
      </c>
      <c r="G145" s="238" t="s">
        <v>2081</v>
      </c>
      <c r="H145" s="1344" t="s">
        <v>2082</v>
      </c>
      <c r="I145" s="230" t="s">
        <v>224</v>
      </c>
      <c r="J145" s="230" t="s">
        <v>346</v>
      </c>
      <c r="K145" s="1345"/>
      <c r="L145" s="1311" t="s">
        <v>1960</v>
      </c>
      <c r="M145" s="1373" t="s">
        <v>243</v>
      </c>
      <c r="N145" s="238" t="s">
        <v>441</v>
      </c>
      <c r="O145" s="235" t="s">
        <v>227</v>
      </c>
      <c r="P145" s="1360" t="s">
        <v>228</v>
      </c>
      <c r="Q145" s="235" t="s">
        <v>229</v>
      </c>
      <c r="R145" s="235" t="s">
        <v>2138</v>
      </c>
      <c r="S145" s="235" t="s">
        <v>415</v>
      </c>
      <c r="T145" s="234" t="s">
        <v>232</v>
      </c>
    </row>
    <row r="146" spans="1:20" s="1346" customFormat="1" hidden="1">
      <c r="A146" s="281" t="s">
        <v>2149</v>
      </c>
      <c r="B146" s="229" t="s">
        <v>2077</v>
      </c>
      <c r="C146" s="1363" t="s">
        <v>340</v>
      </c>
      <c r="D146" s="282" t="s">
        <v>442</v>
      </c>
      <c r="E146" s="1343" t="s">
        <v>2079</v>
      </c>
      <c r="F146" s="229" t="s">
        <v>2080</v>
      </c>
      <c r="G146" s="238" t="s">
        <v>2081</v>
      </c>
      <c r="H146" s="1344" t="s">
        <v>2082</v>
      </c>
      <c r="I146" s="1344" t="s">
        <v>224</v>
      </c>
      <c r="J146" s="230" t="s">
        <v>346</v>
      </c>
      <c r="K146" s="1345"/>
      <c r="L146" s="1311" t="s">
        <v>1960</v>
      </c>
      <c r="M146" s="1373" t="s">
        <v>243</v>
      </c>
      <c r="N146" s="238" t="s">
        <v>443</v>
      </c>
      <c r="O146" s="235" t="s">
        <v>227</v>
      </c>
      <c r="P146" s="1360" t="s">
        <v>228</v>
      </c>
      <c r="Q146" s="235" t="s">
        <v>229</v>
      </c>
      <c r="R146" s="235" t="s">
        <v>2138</v>
      </c>
      <c r="S146" s="235" t="s">
        <v>415</v>
      </c>
      <c r="T146" s="234" t="s">
        <v>232</v>
      </c>
    </row>
    <row r="147" spans="1:20" s="1346" customFormat="1" hidden="1">
      <c r="A147" s="281" t="s">
        <v>2150</v>
      </c>
      <c r="B147" s="229" t="s">
        <v>2077</v>
      </c>
      <c r="C147" s="1363" t="s">
        <v>340</v>
      </c>
      <c r="D147" s="282" t="s">
        <v>444</v>
      </c>
      <c r="E147" s="1343" t="s">
        <v>2079</v>
      </c>
      <c r="F147" s="229" t="s">
        <v>2080</v>
      </c>
      <c r="G147" s="238" t="s">
        <v>2081</v>
      </c>
      <c r="H147" s="1344" t="s">
        <v>2082</v>
      </c>
      <c r="I147" s="230" t="s">
        <v>224</v>
      </c>
      <c r="J147" s="230" t="s">
        <v>346</v>
      </c>
      <c r="K147" s="1345"/>
      <c r="L147" s="1311" t="s">
        <v>1960</v>
      </c>
      <c r="M147" s="1373" t="s">
        <v>243</v>
      </c>
      <c r="N147" s="238" t="s">
        <v>445</v>
      </c>
      <c r="O147" s="235" t="s">
        <v>227</v>
      </c>
      <c r="P147" s="1360" t="s">
        <v>228</v>
      </c>
      <c r="Q147" s="235" t="s">
        <v>229</v>
      </c>
      <c r="R147" s="235" t="s">
        <v>2138</v>
      </c>
      <c r="S147" s="235" t="s">
        <v>2075</v>
      </c>
      <c r="T147" s="234" t="s">
        <v>232</v>
      </c>
    </row>
    <row r="148" spans="1:20" s="1346" customFormat="1" hidden="1">
      <c r="A148" s="281" t="s">
        <v>2151</v>
      </c>
      <c r="B148" s="229" t="s">
        <v>2077</v>
      </c>
      <c r="C148" s="1363" t="s">
        <v>340</v>
      </c>
      <c r="D148" s="282" t="s">
        <v>446</v>
      </c>
      <c r="E148" s="1343" t="s">
        <v>2079</v>
      </c>
      <c r="F148" s="229" t="s">
        <v>2080</v>
      </c>
      <c r="G148" s="238" t="s">
        <v>2081</v>
      </c>
      <c r="H148" s="1344" t="s">
        <v>2082</v>
      </c>
      <c r="I148" s="230" t="s">
        <v>224</v>
      </c>
      <c r="J148" s="230" t="s">
        <v>346</v>
      </c>
      <c r="K148" s="1345"/>
      <c r="L148" s="1311" t="s">
        <v>1960</v>
      </c>
      <c r="M148" s="1373" t="s">
        <v>243</v>
      </c>
      <c r="N148" s="238" t="s">
        <v>447</v>
      </c>
      <c r="O148" s="235" t="s">
        <v>227</v>
      </c>
      <c r="P148" s="1360" t="s">
        <v>228</v>
      </c>
      <c r="Q148" s="235" t="s">
        <v>229</v>
      </c>
      <c r="R148" s="235" t="s">
        <v>2138</v>
      </c>
      <c r="S148" s="235" t="s">
        <v>415</v>
      </c>
      <c r="T148" s="234" t="s">
        <v>232</v>
      </c>
    </row>
    <row r="149" spans="1:20" s="1346" customFormat="1" hidden="1">
      <c r="A149" s="281"/>
      <c r="B149" s="1315" t="s">
        <v>2077</v>
      </c>
      <c r="C149" s="1374" t="s">
        <v>340</v>
      </c>
      <c r="D149" s="1375" t="s">
        <v>448</v>
      </c>
      <c r="E149" s="1355" t="s">
        <v>2079</v>
      </c>
      <c r="F149" s="1315" t="s">
        <v>2080</v>
      </c>
      <c r="G149" s="1324" t="s">
        <v>2081</v>
      </c>
      <c r="H149" s="1356" t="s">
        <v>2082</v>
      </c>
      <c r="I149" s="1320" t="s">
        <v>224</v>
      </c>
      <c r="J149" s="1320" t="s">
        <v>346</v>
      </c>
      <c r="K149" s="1357"/>
      <c r="L149" s="1322" t="s">
        <v>2152</v>
      </c>
      <c r="M149" s="1376" t="s">
        <v>243</v>
      </c>
      <c r="N149" s="1324" t="s">
        <v>2153</v>
      </c>
      <c r="O149" s="1326" t="s">
        <v>227</v>
      </c>
      <c r="P149" s="1377" t="s">
        <v>228</v>
      </c>
      <c r="Q149" s="1326" t="s">
        <v>229</v>
      </c>
      <c r="R149" s="1326" t="s">
        <v>2138</v>
      </c>
      <c r="S149" s="1326" t="s">
        <v>415</v>
      </c>
      <c r="T149" s="1325" t="s">
        <v>232</v>
      </c>
    </row>
    <row r="150" spans="1:20" s="1346" customFormat="1" hidden="1">
      <c r="A150" s="281" t="s">
        <v>2154</v>
      </c>
      <c r="B150" s="229" t="s">
        <v>2077</v>
      </c>
      <c r="C150" s="1363" t="s">
        <v>340</v>
      </c>
      <c r="D150" s="282" t="s">
        <v>449</v>
      </c>
      <c r="E150" s="1343" t="s">
        <v>2079</v>
      </c>
      <c r="F150" s="229" t="s">
        <v>2080</v>
      </c>
      <c r="G150" s="238" t="s">
        <v>2081</v>
      </c>
      <c r="H150" s="1344" t="s">
        <v>2082</v>
      </c>
      <c r="I150" s="230" t="s">
        <v>224</v>
      </c>
      <c r="J150" s="230" t="s">
        <v>346</v>
      </c>
      <c r="K150" s="1345"/>
      <c r="L150" s="1311" t="s">
        <v>1960</v>
      </c>
      <c r="M150" s="1373" t="s">
        <v>243</v>
      </c>
      <c r="N150" s="238" t="s">
        <v>450</v>
      </c>
      <c r="O150" s="235" t="s">
        <v>227</v>
      </c>
      <c r="P150" s="1360" t="s">
        <v>228</v>
      </c>
      <c r="Q150" s="235" t="s">
        <v>229</v>
      </c>
      <c r="R150" s="235" t="s">
        <v>2138</v>
      </c>
      <c r="S150" s="235" t="s">
        <v>2075</v>
      </c>
      <c r="T150" s="234" t="s">
        <v>232</v>
      </c>
    </row>
    <row r="151" spans="1:20" s="1346" customFormat="1" hidden="1">
      <c r="A151" s="281" t="s">
        <v>2155</v>
      </c>
      <c r="B151" s="229" t="s">
        <v>2077</v>
      </c>
      <c r="C151" s="1363" t="s">
        <v>340</v>
      </c>
      <c r="D151" s="282" t="s">
        <v>451</v>
      </c>
      <c r="E151" s="1343" t="s">
        <v>2079</v>
      </c>
      <c r="F151" s="229" t="s">
        <v>2080</v>
      </c>
      <c r="G151" s="238" t="s">
        <v>2081</v>
      </c>
      <c r="H151" s="1344" t="s">
        <v>2082</v>
      </c>
      <c r="I151" s="230" t="s">
        <v>224</v>
      </c>
      <c r="J151" s="230" t="s">
        <v>346</v>
      </c>
      <c r="K151" s="1345"/>
      <c r="L151" s="1311" t="s">
        <v>1960</v>
      </c>
      <c r="M151" s="1373" t="s">
        <v>243</v>
      </c>
      <c r="N151" s="238" t="s">
        <v>452</v>
      </c>
      <c r="O151" s="235" t="s">
        <v>227</v>
      </c>
      <c r="P151" s="1360" t="s">
        <v>228</v>
      </c>
      <c r="Q151" s="235" t="s">
        <v>229</v>
      </c>
      <c r="R151" s="235" t="s">
        <v>2138</v>
      </c>
      <c r="S151" s="235" t="s">
        <v>415</v>
      </c>
      <c r="T151" s="234" t="s">
        <v>232</v>
      </c>
    </row>
    <row r="152" spans="1:20" s="1346" customFormat="1" hidden="1">
      <c r="A152" s="281" t="s">
        <v>2156</v>
      </c>
      <c r="B152" s="229" t="s">
        <v>2077</v>
      </c>
      <c r="C152" s="1363" t="s">
        <v>340</v>
      </c>
      <c r="D152" s="282" t="s">
        <v>453</v>
      </c>
      <c r="E152" s="1343" t="s">
        <v>2079</v>
      </c>
      <c r="F152" s="229" t="s">
        <v>2080</v>
      </c>
      <c r="G152" s="238" t="s">
        <v>2081</v>
      </c>
      <c r="H152" s="1344" t="s">
        <v>2082</v>
      </c>
      <c r="I152" s="230" t="s">
        <v>224</v>
      </c>
      <c r="J152" s="230" t="s">
        <v>346</v>
      </c>
      <c r="K152" s="1345"/>
      <c r="L152" s="1311" t="s">
        <v>1960</v>
      </c>
      <c r="M152" s="1373" t="s">
        <v>243</v>
      </c>
      <c r="N152" s="238" t="s">
        <v>454</v>
      </c>
      <c r="O152" s="235" t="s">
        <v>227</v>
      </c>
      <c r="P152" s="1360" t="s">
        <v>228</v>
      </c>
      <c r="Q152" s="235" t="s">
        <v>229</v>
      </c>
      <c r="R152" s="235" t="s">
        <v>2138</v>
      </c>
      <c r="S152" s="235" t="s">
        <v>415</v>
      </c>
      <c r="T152" s="234" t="s">
        <v>232</v>
      </c>
    </row>
    <row r="153" spans="1:20" s="1346" customFormat="1" hidden="1">
      <c r="A153" s="281" t="s">
        <v>2157</v>
      </c>
      <c r="B153" s="229" t="s">
        <v>2077</v>
      </c>
      <c r="C153" s="1363" t="s">
        <v>340</v>
      </c>
      <c r="D153" s="282" t="s">
        <v>455</v>
      </c>
      <c r="E153" s="1343" t="s">
        <v>2079</v>
      </c>
      <c r="F153" s="229" t="s">
        <v>2080</v>
      </c>
      <c r="G153" s="238" t="s">
        <v>2081</v>
      </c>
      <c r="H153" s="1344" t="s">
        <v>2082</v>
      </c>
      <c r="I153" s="230" t="s">
        <v>224</v>
      </c>
      <c r="J153" s="230" t="s">
        <v>346</v>
      </c>
      <c r="K153" s="1345"/>
      <c r="L153" s="1311" t="s">
        <v>1960</v>
      </c>
      <c r="M153" s="1373" t="s">
        <v>243</v>
      </c>
      <c r="N153" s="238" t="s">
        <v>456</v>
      </c>
      <c r="O153" s="235" t="s">
        <v>227</v>
      </c>
      <c r="P153" s="1360" t="s">
        <v>228</v>
      </c>
      <c r="Q153" s="235" t="s">
        <v>229</v>
      </c>
      <c r="R153" s="235" t="s">
        <v>2138</v>
      </c>
      <c r="S153" s="235" t="s">
        <v>415</v>
      </c>
      <c r="T153" s="234" t="s">
        <v>232</v>
      </c>
    </row>
    <row r="154" spans="1:20" s="1346" customFormat="1" hidden="1">
      <c r="A154" s="281" t="s">
        <v>2158</v>
      </c>
      <c r="B154" s="229" t="s">
        <v>2077</v>
      </c>
      <c r="C154" s="1363" t="s">
        <v>340</v>
      </c>
      <c r="D154" s="282" t="s">
        <v>457</v>
      </c>
      <c r="E154" s="1343" t="s">
        <v>2079</v>
      </c>
      <c r="F154" s="229" t="s">
        <v>2080</v>
      </c>
      <c r="G154" s="238" t="s">
        <v>2081</v>
      </c>
      <c r="H154" s="1344" t="s">
        <v>2082</v>
      </c>
      <c r="I154" s="230" t="s">
        <v>224</v>
      </c>
      <c r="J154" s="230" t="s">
        <v>346</v>
      </c>
      <c r="K154" s="1345"/>
      <c r="L154" s="1311" t="s">
        <v>1960</v>
      </c>
      <c r="M154" s="1373" t="s">
        <v>243</v>
      </c>
      <c r="N154" s="238" t="s">
        <v>458</v>
      </c>
      <c r="O154" s="235" t="s">
        <v>227</v>
      </c>
      <c r="P154" s="1360" t="s">
        <v>228</v>
      </c>
      <c r="Q154" s="235" t="s">
        <v>229</v>
      </c>
      <c r="R154" s="235" t="s">
        <v>2138</v>
      </c>
      <c r="S154" s="235" t="s">
        <v>2075</v>
      </c>
      <c r="T154" s="234" t="s">
        <v>232</v>
      </c>
    </row>
    <row r="155" spans="1:20" s="1346" customFormat="1" hidden="1">
      <c r="A155" s="281" t="s">
        <v>2159</v>
      </c>
      <c r="B155" s="229" t="s">
        <v>2077</v>
      </c>
      <c r="C155" s="1363" t="s">
        <v>340</v>
      </c>
      <c r="D155" s="282" t="s">
        <v>459</v>
      </c>
      <c r="E155" s="1343" t="s">
        <v>2079</v>
      </c>
      <c r="F155" s="229" t="s">
        <v>2080</v>
      </c>
      <c r="G155" s="238" t="s">
        <v>2081</v>
      </c>
      <c r="H155" s="1344" t="s">
        <v>2082</v>
      </c>
      <c r="I155" s="230" t="s">
        <v>224</v>
      </c>
      <c r="J155" s="230" t="s">
        <v>346</v>
      </c>
      <c r="K155" s="1345"/>
      <c r="L155" s="1311" t="s">
        <v>1960</v>
      </c>
      <c r="M155" s="1373" t="s">
        <v>243</v>
      </c>
      <c r="N155" s="238" t="s">
        <v>460</v>
      </c>
      <c r="O155" s="235" t="s">
        <v>227</v>
      </c>
      <c r="P155" s="1360" t="s">
        <v>228</v>
      </c>
      <c r="Q155" s="235" t="s">
        <v>229</v>
      </c>
      <c r="R155" s="235" t="s">
        <v>2138</v>
      </c>
      <c r="S155" s="235" t="s">
        <v>415</v>
      </c>
      <c r="T155" s="234" t="s">
        <v>232</v>
      </c>
    </row>
    <row r="156" spans="1:20" s="1346" customFormat="1" hidden="1">
      <c r="A156" s="281" t="s">
        <v>2160</v>
      </c>
      <c r="B156" s="229" t="s">
        <v>2077</v>
      </c>
      <c r="C156" s="1363" t="s">
        <v>340</v>
      </c>
      <c r="D156" s="282" t="s">
        <v>461</v>
      </c>
      <c r="E156" s="1343" t="s">
        <v>2079</v>
      </c>
      <c r="F156" s="229" t="s">
        <v>2080</v>
      </c>
      <c r="G156" s="238" t="s">
        <v>2081</v>
      </c>
      <c r="H156" s="1344" t="s">
        <v>2082</v>
      </c>
      <c r="I156" s="230" t="s">
        <v>224</v>
      </c>
      <c r="J156" s="230" t="s">
        <v>346</v>
      </c>
      <c r="K156" s="1345"/>
      <c r="L156" s="1311" t="s">
        <v>1960</v>
      </c>
      <c r="M156" s="1373" t="s">
        <v>243</v>
      </c>
      <c r="N156" s="238" t="s">
        <v>462</v>
      </c>
      <c r="O156" s="235" t="s">
        <v>227</v>
      </c>
      <c r="P156" s="1360" t="s">
        <v>228</v>
      </c>
      <c r="Q156" s="235" t="s">
        <v>229</v>
      </c>
      <c r="R156" s="235" t="s">
        <v>2138</v>
      </c>
      <c r="S156" s="235" t="s">
        <v>415</v>
      </c>
      <c r="T156" s="234" t="s">
        <v>232</v>
      </c>
    </row>
    <row r="157" spans="1:20" s="1346" customFormat="1" hidden="1">
      <c r="A157" s="281" t="s">
        <v>2161</v>
      </c>
      <c r="B157" s="229" t="s">
        <v>2077</v>
      </c>
      <c r="C157" s="1363" t="s">
        <v>340</v>
      </c>
      <c r="D157" s="282" t="s">
        <v>463</v>
      </c>
      <c r="E157" s="1343" t="s">
        <v>2079</v>
      </c>
      <c r="F157" s="229" t="s">
        <v>2080</v>
      </c>
      <c r="G157" s="238" t="s">
        <v>2081</v>
      </c>
      <c r="H157" s="1344" t="s">
        <v>2082</v>
      </c>
      <c r="I157" s="230" t="s">
        <v>224</v>
      </c>
      <c r="J157" s="230" t="s">
        <v>346</v>
      </c>
      <c r="K157" s="1345"/>
      <c r="L157" s="1311" t="s">
        <v>1960</v>
      </c>
      <c r="M157" s="1373" t="s">
        <v>243</v>
      </c>
      <c r="N157" s="238" t="s">
        <v>464</v>
      </c>
      <c r="O157" s="235" t="s">
        <v>227</v>
      </c>
      <c r="P157" s="1360" t="s">
        <v>228</v>
      </c>
      <c r="Q157" s="235" t="s">
        <v>229</v>
      </c>
      <c r="R157" s="235" t="s">
        <v>2138</v>
      </c>
      <c r="S157" s="235" t="s">
        <v>415</v>
      </c>
      <c r="T157" s="234" t="s">
        <v>232</v>
      </c>
    </row>
    <row r="158" spans="1:20" s="1346" customFormat="1" hidden="1">
      <c r="A158" s="281" t="s">
        <v>2162</v>
      </c>
      <c r="B158" s="229" t="s">
        <v>2077</v>
      </c>
      <c r="C158" s="1363" t="s">
        <v>340</v>
      </c>
      <c r="D158" s="282" t="s">
        <v>465</v>
      </c>
      <c r="E158" s="1343" t="s">
        <v>2079</v>
      </c>
      <c r="F158" s="229" t="s">
        <v>2080</v>
      </c>
      <c r="G158" s="238" t="s">
        <v>2081</v>
      </c>
      <c r="H158" s="1344" t="s">
        <v>2082</v>
      </c>
      <c r="I158" s="230" t="s">
        <v>224</v>
      </c>
      <c r="J158" s="230" t="s">
        <v>346</v>
      </c>
      <c r="K158" s="1345"/>
      <c r="L158" s="1311" t="s">
        <v>1960</v>
      </c>
      <c r="M158" s="1373" t="s">
        <v>243</v>
      </c>
      <c r="N158" s="238" t="s">
        <v>466</v>
      </c>
      <c r="O158" s="235" t="s">
        <v>227</v>
      </c>
      <c r="P158" s="1360" t="s">
        <v>228</v>
      </c>
      <c r="Q158" s="235" t="s">
        <v>229</v>
      </c>
      <c r="R158" s="235" t="s">
        <v>2138</v>
      </c>
      <c r="S158" s="235" t="s">
        <v>2075</v>
      </c>
      <c r="T158" s="234" t="s">
        <v>232</v>
      </c>
    </row>
    <row r="159" spans="1:20" s="1346" customFormat="1" hidden="1">
      <c r="A159" s="281" t="s">
        <v>2163</v>
      </c>
      <c r="B159" s="229" t="s">
        <v>2077</v>
      </c>
      <c r="C159" s="1363" t="s">
        <v>340</v>
      </c>
      <c r="D159" s="282" t="s">
        <v>467</v>
      </c>
      <c r="E159" s="1343" t="s">
        <v>2079</v>
      </c>
      <c r="F159" s="229" t="s">
        <v>2080</v>
      </c>
      <c r="G159" s="238" t="s">
        <v>2081</v>
      </c>
      <c r="H159" s="1344" t="s">
        <v>2082</v>
      </c>
      <c r="I159" s="230" t="s">
        <v>224</v>
      </c>
      <c r="J159" s="230" t="s">
        <v>346</v>
      </c>
      <c r="K159" s="1345"/>
      <c r="L159" s="1311" t="s">
        <v>1960</v>
      </c>
      <c r="M159" s="1373" t="s">
        <v>243</v>
      </c>
      <c r="N159" s="238" t="s">
        <v>468</v>
      </c>
      <c r="O159" s="235" t="s">
        <v>227</v>
      </c>
      <c r="P159" s="1360" t="s">
        <v>228</v>
      </c>
      <c r="Q159" s="235" t="s">
        <v>229</v>
      </c>
      <c r="R159" s="235" t="s">
        <v>2138</v>
      </c>
      <c r="S159" s="235" t="s">
        <v>415</v>
      </c>
      <c r="T159" s="234" t="s">
        <v>232</v>
      </c>
    </row>
    <row r="160" spans="1:20" s="1346" customFormat="1" hidden="1">
      <c r="A160" s="281" t="s">
        <v>2164</v>
      </c>
      <c r="B160" s="229" t="s">
        <v>2077</v>
      </c>
      <c r="C160" s="1363" t="s">
        <v>340</v>
      </c>
      <c r="D160" s="282" t="s">
        <v>469</v>
      </c>
      <c r="E160" s="1343" t="s">
        <v>2079</v>
      </c>
      <c r="F160" s="229" t="s">
        <v>2080</v>
      </c>
      <c r="G160" s="238" t="s">
        <v>2081</v>
      </c>
      <c r="H160" s="1344" t="s">
        <v>2082</v>
      </c>
      <c r="I160" s="230" t="s">
        <v>224</v>
      </c>
      <c r="J160" s="230" t="s">
        <v>346</v>
      </c>
      <c r="K160" s="1345"/>
      <c r="L160" s="1311" t="s">
        <v>1960</v>
      </c>
      <c r="M160" s="1373" t="s">
        <v>243</v>
      </c>
      <c r="N160" s="238" t="s">
        <v>470</v>
      </c>
      <c r="O160" s="235" t="s">
        <v>227</v>
      </c>
      <c r="P160" s="1360" t="s">
        <v>228</v>
      </c>
      <c r="Q160" s="235" t="s">
        <v>229</v>
      </c>
      <c r="R160" s="235" t="s">
        <v>2138</v>
      </c>
      <c r="S160" s="235" t="s">
        <v>415</v>
      </c>
      <c r="T160" s="234" t="s">
        <v>232</v>
      </c>
    </row>
    <row r="161" spans="1:20" hidden="1">
      <c r="A161" s="281"/>
      <c r="B161" s="1315" t="s">
        <v>2077</v>
      </c>
      <c r="C161" s="1316" t="s">
        <v>340</v>
      </c>
      <c r="D161" s="1375" t="s">
        <v>471</v>
      </c>
      <c r="E161" s="1318" t="s">
        <v>2079</v>
      </c>
      <c r="F161" s="1315" t="s">
        <v>2080</v>
      </c>
      <c r="G161" s="1324" t="s">
        <v>2081</v>
      </c>
      <c r="H161" s="1378" t="s">
        <v>2165</v>
      </c>
      <c r="I161" s="1320" t="s">
        <v>224</v>
      </c>
      <c r="J161" s="1320" t="s">
        <v>346</v>
      </c>
      <c r="K161" s="1321"/>
      <c r="L161" s="1379" t="s">
        <v>2166</v>
      </c>
      <c r="M161" s="1380" t="s">
        <v>243</v>
      </c>
      <c r="N161" s="1324" t="s">
        <v>472</v>
      </c>
      <c r="O161" s="1326" t="s">
        <v>227</v>
      </c>
      <c r="P161" s="1381" t="s">
        <v>228</v>
      </c>
      <c r="Q161" s="1326" t="s">
        <v>229</v>
      </c>
      <c r="R161" s="1326" t="s">
        <v>2138</v>
      </c>
      <c r="S161" s="1326" t="s">
        <v>2075</v>
      </c>
      <c r="T161" s="1325" t="s">
        <v>232</v>
      </c>
    </row>
    <row r="162" spans="1:20" s="1346" customFormat="1" hidden="1">
      <c r="A162" s="281" t="s">
        <v>2167</v>
      </c>
      <c r="B162" s="229" t="s">
        <v>2077</v>
      </c>
      <c r="C162" s="1363" t="s">
        <v>340</v>
      </c>
      <c r="D162" s="282" t="s">
        <v>473</v>
      </c>
      <c r="E162" s="1343" t="s">
        <v>2079</v>
      </c>
      <c r="F162" s="229" t="s">
        <v>2080</v>
      </c>
      <c r="G162" s="238" t="s">
        <v>2081</v>
      </c>
      <c r="H162" s="1344" t="s">
        <v>2082</v>
      </c>
      <c r="I162" s="230" t="s">
        <v>224</v>
      </c>
      <c r="J162" s="230" t="s">
        <v>346</v>
      </c>
      <c r="K162" s="1345"/>
      <c r="L162" s="1311" t="s">
        <v>1960</v>
      </c>
      <c r="M162" s="1373" t="s">
        <v>243</v>
      </c>
      <c r="N162" s="238" t="s">
        <v>474</v>
      </c>
      <c r="O162" s="235" t="s">
        <v>227</v>
      </c>
      <c r="P162" s="1360" t="s">
        <v>228</v>
      </c>
      <c r="Q162" s="235" t="s">
        <v>229</v>
      </c>
      <c r="R162" s="235" t="s">
        <v>2138</v>
      </c>
      <c r="S162" s="235" t="s">
        <v>415</v>
      </c>
      <c r="T162" s="234" t="s">
        <v>232</v>
      </c>
    </row>
    <row r="163" spans="1:20" ht="17.25" hidden="1">
      <c r="A163" s="339" t="s">
        <v>341</v>
      </c>
      <c r="B163" s="279"/>
      <c r="C163" s="1372"/>
      <c r="D163" s="571" t="s">
        <v>475</v>
      </c>
      <c r="E163" s="279"/>
      <c r="F163" s="279"/>
      <c r="G163" s="279" t="s">
        <v>476</v>
      </c>
      <c r="H163" s="280"/>
      <c r="I163" s="280"/>
      <c r="J163" s="260"/>
      <c r="K163" s="1341"/>
      <c r="L163" s="571" t="s">
        <v>477</v>
      </c>
      <c r="M163" s="1341"/>
      <c r="N163" s="279"/>
      <c r="O163" s="1359"/>
      <c r="P163" s="1359"/>
      <c r="Q163" s="1359"/>
      <c r="R163" s="1359"/>
      <c r="S163" s="1359"/>
      <c r="T163" s="1359"/>
    </row>
    <row r="164" spans="1:20" s="1346" customFormat="1" hidden="1">
      <c r="A164" s="281" t="s">
        <v>2168</v>
      </c>
      <c r="B164" s="229" t="s">
        <v>2077</v>
      </c>
      <c r="C164" s="1363" t="s">
        <v>340</v>
      </c>
      <c r="D164" s="282" t="s">
        <v>478</v>
      </c>
      <c r="E164" s="1343" t="s">
        <v>2079</v>
      </c>
      <c r="F164" s="229" t="s">
        <v>2080</v>
      </c>
      <c r="G164" s="238" t="s">
        <v>2081</v>
      </c>
      <c r="H164" s="1344" t="s">
        <v>2082</v>
      </c>
      <c r="I164" s="230" t="s">
        <v>224</v>
      </c>
      <c r="J164" s="230" t="s">
        <v>346</v>
      </c>
      <c r="K164" s="1345"/>
      <c r="L164" s="1311" t="s">
        <v>1960</v>
      </c>
      <c r="M164" s="1364" t="s">
        <v>248</v>
      </c>
      <c r="N164" s="238" t="s">
        <v>2169</v>
      </c>
      <c r="O164" s="235" t="s">
        <v>227</v>
      </c>
      <c r="P164" s="1360" t="s">
        <v>228</v>
      </c>
      <c r="Q164" s="235" t="s">
        <v>229</v>
      </c>
      <c r="R164" s="235" t="s">
        <v>2138</v>
      </c>
      <c r="S164" s="235" t="s">
        <v>415</v>
      </c>
      <c r="T164" s="234" t="s">
        <v>232</v>
      </c>
    </row>
    <row r="165" spans="1:20" s="1346" customFormat="1" hidden="1">
      <c r="A165" s="281" t="s">
        <v>2170</v>
      </c>
      <c r="B165" s="229" t="s">
        <v>2077</v>
      </c>
      <c r="C165" s="1363" t="s">
        <v>340</v>
      </c>
      <c r="D165" s="282" t="s">
        <v>479</v>
      </c>
      <c r="E165" s="1343" t="s">
        <v>2079</v>
      </c>
      <c r="F165" s="229" t="s">
        <v>2080</v>
      </c>
      <c r="G165" s="238" t="s">
        <v>2081</v>
      </c>
      <c r="H165" s="1344" t="s">
        <v>2082</v>
      </c>
      <c r="I165" s="230" t="s">
        <v>224</v>
      </c>
      <c r="J165" s="230" t="s">
        <v>346</v>
      </c>
      <c r="K165" s="1345"/>
      <c r="L165" s="1311" t="s">
        <v>1960</v>
      </c>
      <c r="M165" s="1364" t="s">
        <v>248</v>
      </c>
      <c r="N165" s="233" t="s">
        <v>250</v>
      </c>
      <c r="O165" s="235" t="s">
        <v>227</v>
      </c>
      <c r="P165" s="1360" t="s">
        <v>228</v>
      </c>
      <c r="Q165" s="235" t="s">
        <v>229</v>
      </c>
      <c r="R165" s="235" t="s">
        <v>2138</v>
      </c>
      <c r="S165" s="235" t="s">
        <v>2075</v>
      </c>
      <c r="T165" s="234" t="s">
        <v>232</v>
      </c>
    </row>
    <row r="166" spans="1:20" s="1346" customFormat="1" hidden="1">
      <c r="A166" s="281" t="s">
        <v>2171</v>
      </c>
      <c r="B166" s="229" t="s">
        <v>2077</v>
      </c>
      <c r="C166" s="1363" t="s">
        <v>340</v>
      </c>
      <c r="D166" s="282" t="s">
        <v>480</v>
      </c>
      <c r="E166" s="1343" t="s">
        <v>2079</v>
      </c>
      <c r="F166" s="229" t="s">
        <v>2080</v>
      </c>
      <c r="G166" s="238" t="s">
        <v>2081</v>
      </c>
      <c r="H166" s="1344" t="s">
        <v>2082</v>
      </c>
      <c r="I166" s="230" t="s">
        <v>224</v>
      </c>
      <c r="J166" s="230" t="s">
        <v>346</v>
      </c>
      <c r="K166" s="1345"/>
      <c r="L166" s="1311" t="s">
        <v>1960</v>
      </c>
      <c r="M166" s="1364" t="s">
        <v>248</v>
      </c>
      <c r="N166" s="233" t="s">
        <v>481</v>
      </c>
      <c r="O166" s="235" t="s">
        <v>227</v>
      </c>
      <c r="P166" s="1360" t="s">
        <v>228</v>
      </c>
      <c r="Q166" s="235" t="s">
        <v>229</v>
      </c>
      <c r="R166" s="235" t="s">
        <v>2138</v>
      </c>
      <c r="S166" s="235" t="s">
        <v>415</v>
      </c>
      <c r="T166" s="234" t="s">
        <v>232</v>
      </c>
    </row>
    <row r="167" spans="1:20" s="1346" customFormat="1" hidden="1">
      <c r="A167" s="281" t="s">
        <v>2172</v>
      </c>
      <c r="B167" s="229" t="s">
        <v>2077</v>
      </c>
      <c r="C167" s="1363" t="s">
        <v>340</v>
      </c>
      <c r="D167" s="282" t="s">
        <v>482</v>
      </c>
      <c r="E167" s="1343" t="s">
        <v>2079</v>
      </c>
      <c r="F167" s="229" t="s">
        <v>2080</v>
      </c>
      <c r="G167" s="238" t="s">
        <v>2081</v>
      </c>
      <c r="H167" s="1344" t="s">
        <v>2082</v>
      </c>
      <c r="I167" s="230" t="s">
        <v>224</v>
      </c>
      <c r="J167" s="230" t="s">
        <v>346</v>
      </c>
      <c r="K167" s="1345"/>
      <c r="L167" s="1311" t="s">
        <v>1960</v>
      </c>
      <c r="M167" s="1364" t="s">
        <v>248</v>
      </c>
      <c r="N167" s="233" t="s">
        <v>483</v>
      </c>
      <c r="O167" s="235" t="s">
        <v>227</v>
      </c>
      <c r="P167" s="1360" t="s">
        <v>228</v>
      </c>
      <c r="Q167" s="235" t="s">
        <v>229</v>
      </c>
      <c r="R167" s="235" t="s">
        <v>2138</v>
      </c>
      <c r="S167" s="235" t="s">
        <v>415</v>
      </c>
      <c r="T167" s="234" t="s">
        <v>232</v>
      </c>
    </row>
    <row r="168" spans="1:20" s="1346" customFormat="1" hidden="1">
      <c r="A168" s="281" t="s">
        <v>2173</v>
      </c>
      <c r="B168" s="229" t="s">
        <v>2077</v>
      </c>
      <c r="C168" s="1363" t="s">
        <v>340</v>
      </c>
      <c r="D168" s="282" t="s">
        <v>484</v>
      </c>
      <c r="E168" s="1343" t="s">
        <v>2079</v>
      </c>
      <c r="F168" s="229" t="s">
        <v>2080</v>
      </c>
      <c r="G168" s="238" t="s">
        <v>2081</v>
      </c>
      <c r="H168" s="1344" t="s">
        <v>2082</v>
      </c>
      <c r="I168" s="230" t="s">
        <v>224</v>
      </c>
      <c r="J168" s="230" t="s">
        <v>346</v>
      </c>
      <c r="K168" s="1345"/>
      <c r="L168" s="1311" t="s">
        <v>1960</v>
      </c>
      <c r="M168" s="1364" t="s">
        <v>248</v>
      </c>
      <c r="N168" s="233" t="s">
        <v>485</v>
      </c>
      <c r="O168" s="235" t="s">
        <v>227</v>
      </c>
      <c r="P168" s="1360" t="s">
        <v>228</v>
      </c>
      <c r="Q168" s="235" t="s">
        <v>229</v>
      </c>
      <c r="R168" s="235" t="s">
        <v>2138</v>
      </c>
      <c r="S168" s="235" t="s">
        <v>415</v>
      </c>
      <c r="T168" s="234" t="s">
        <v>232</v>
      </c>
    </row>
    <row r="169" spans="1:20" s="1346" customFormat="1" hidden="1">
      <c r="A169" s="281" t="s">
        <v>2174</v>
      </c>
      <c r="B169" s="229" t="s">
        <v>2077</v>
      </c>
      <c r="C169" s="1363" t="s">
        <v>340</v>
      </c>
      <c r="D169" s="282" t="s">
        <v>486</v>
      </c>
      <c r="E169" s="1343" t="s">
        <v>2079</v>
      </c>
      <c r="F169" s="229" t="s">
        <v>2080</v>
      </c>
      <c r="G169" s="238" t="s">
        <v>2081</v>
      </c>
      <c r="H169" s="1344" t="s">
        <v>2082</v>
      </c>
      <c r="I169" s="230" t="s">
        <v>224</v>
      </c>
      <c r="J169" s="230" t="s">
        <v>346</v>
      </c>
      <c r="K169" s="1345"/>
      <c r="L169" s="1311" t="s">
        <v>1960</v>
      </c>
      <c r="M169" s="1364" t="s">
        <v>248</v>
      </c>
      <c r="N169" s="233" t="s">
        <v>487</v>
      </c>
      <c r="O169" s="235" t="s">
        <v>227</v>
      </c>
      <c r="P169" s="1360" t="s">
        <v>228</v>
      </c>
      <c r="Q169" s="235" t="s">
        <v>229</v>
      </c>
      <c r="R169" s="235" t="s">
        <v>2138</v>
      </c>
      <c r="S169" s="235" t="s">
        <v>415</v>
      </c>
      <c r="T169" s="234" t="s">
        <v>232</v>
      </c>
    </row>
    <row r="170" spans="1:20" s="1346" customFormat="1" hidden="1">
      <c r="A170" s="281" t="s">
        <v>2175</v>
      </c>
      <c r="B170" s="229" t="s">
        <v>2077</v>
      </c>
      <c r="C170" s="1363" t="s">
        <v>340</v>
      </c>
      <c r="D170" s="282" t="s">
        <v>488</v>
      </c>
      <c r="E170" s="1343" t="s">
        <v>2079</v>
      </c>
      <c r="F170" s="229" t="s">
        <v>2080</v>
      </c>
      <c r="G170" s="238" t="s">
        <v>2081</v>
      </c>
      <c r="H170" s="1344" t="s">
        <v>2082</v>
      </c>
      <c r="I170" s="230" t="s">
        <v>224</v>
      </c>
      <c r="J170" s="230" t="s">
        <v>346</v>
      </c>
      <c r="K170" s="1345"/>
      <c r="L170" s="1311" t="s">
        <v>1960</v>
      </c>
      <c r="M170" s="1364" t="s">
        <v>248</v>
      </c>
      <c r="N170" s="233" t="s">
        <v>489</v>
      </c>
      <c r="O170" s="235" t="s">
        <v>227</v>
      </c>
      <c r="P170" s="1360" t="s">
        <v>228</v>
      </c>
      <c r="Q170" s="235" t="s">
        <v>229</v>
      </c>
      <c r="R170" s="235" t="s">
        <v>490</v>
      </c>
      <c r="S170" s="235" t="s">
        <v>415</v>
      </c>
      <c r="T170" s="234" t="s">
        <v>232</v>
      </c>
    </row>
    <row r="171" spans="1:20" s="1346" customFormat="1" hidden="1">
      <c r="A171" s="281" t="s">
        <v>2176</v>
      </c>
      <c r="B171" s="229" t="s">
        <v>2077</v>
      </c>
      <c r="C171" s="1363" t="s">
        <v>340</v>
      </c>
      <c r="D171" s="282" t="s">
        <v>491</v>
      </c>
      <c r="E171" s="1343" t="s">
        <v>2079</v>
      </c>
      <c r="F171" s="229" t="s">
        <v>2080</v>
      </c>
      <c r="G171" s="238" t="s">
        <v>2081</v>
      </c>
      <c r="H171" s="1344" t="s">
        <v>2082</v>
      </c>
      <c r="I171" s="230" t="s">
        <v>224</v>
      </c>
      <c r="J171" s="230" t="s">
        <v>346</v>
      </c>
      <c r="K171" s="1345"/>
      <c r="L171" s="1311" t="s">
        <v>1960</v>
      </c>
      <c r="M171" s="1364" t="s">
        <v>248</v>
      </c>
      <c r="N171" s="233" t="s">
        <v>492</v>
      </c>
      <c r="O171" s="235" t="s">
        <v>227</v>
      </c>
      <c r="P171" s="1360" t="s">
        <v>228</v>
      </c>
      <c r="Q171" s="235" t="s">
        <v>229</v>
      </c>
      <c r="R171" s="235" t="s">
        <v>490</v>
      </c>
      <c r="S171" s="235" t="s">
        <v>2075</v>
      </c>
      <c r="T171" s="234" t="s">
        <v>232</v>
      </c>
    </row>
    <row r="172" spans="1:20" s="1346" customFormat="1" hidden="1">
      <c r="A172" s="281" t="s">
        <v>2177</v>
      </c>
      <c r="B172" s="229" t="s">
        <v>2077</v>
      </c>
      <c r="C172" s="1363" t="s">
        <v>340</v>
      </c>
      <c r="D172" s="282" t="s">
        <v>493</v>
      </c>
      <c r="E172" s="1343" t="s">
        <v>2079</v>
      </c>
      <c r="F172" s="229" t="s">
        <v>2080</v>
      </c>
      <c r="G172" s="238" t="s">
        <v>2081</v>
      </c>
      <c r="H172" s="1344" t="s">
        <v>2082</v>
      </c>
      <c r="I172" s="230" t="s">
        <v>224</v>
      </c>
      <c r="J172" s="230" t="s">
        <v>346</v>
      </c>
      <c r="K172" s="1345"/>
      <c r="L172" s="1311" t="s">
        <v>1960</v>
      </c>
      <c r="M172" s="1364" t="s">
        <v>248</v>
      </c>
      <c r="N172" s="233" t="s">
        <v>494</v>
      </c>
      <c r="O172" s="235" t="s">
        <v>227</v>
      </c>
      <c r="P172" s="1360" t="s">
        <v>228</v>
      </c>
      <c r="Q172" s="235" t="s">
        <v>229</v>
      </c>
      <c r="R172" s="235" t="s">
        <v>490</v>
      </c>
      <c r="S172" s="235" t="s">
        <v>415</v>
      </c>
      <c r="T172" s="234" t="s">
        <v>232</v>
      </c>
    </row>
    <row r="173" spans="1:20" ht="17.25" hidden="1">
      <c r="A173" s="339" t="s">
        <v>341</v>
      </c>
      <c r="B173" s="279"/>
      <c r="C173" s="1372"/>
      <c r="D173" s="571" t="s">
        <v>495</v>
      </c>
      <c r="E173" s="279"/>
      <c r="F173" s="279"/>
      <c r="G173" s="279" t="s">
        <v>496</v>
      </c>
      <c r="H173" s="280"/>
      <c r="I173" s="280"/>
      <c r="J173" s="260" t="s">
        <v>346</v>
      </c>
      <c r="K173" s="1341"/>
      <c r="L173" s="571" t="s">
        <v>497</v>
      </c>
      <c r="M173" s="1341"/>
      <c r="N173" s="279"/>
      <c r="O173" s="1359"/>
      <c r="P173" s="1359"/>
      <c r="Q173" s="1359"/>
      <c r="R173" s="1359"/>
      <c r="S173" s="1359"/>
      <c r="T173" s="1359"/>
    </row>
    <row r="174" spans="1:20" s="1346" customFormat="1" hidden="1">
      <c r="A174" s="281" t="s">
        <v>2178</v>
      </c>
      <c r="B174" s="229" t="s">
        <v>2077</v>
      </c>
      <c r="C174" s="1363" t="s">
        <v>340</v>
      </c>
      <c r="D174" s="282" t="s">
        <v>498</v>
      </c>
      <c r="E174" s="1343" t="s">
        <v>2079</v>
      </c>
      <c r="F174" s="229" t="s">
        <v>2080</v>
      </c>
      <c r="G174" s="238" t="s">
        <v>2081</v>
      </c>
      <c r="H174" s="1344" t="s">
        <v>2082</v>
      </c>
      <c r="I174" s="230" t="s">
        <v>224</v>
      </c>
      <c r="J174" s="230" t="s">
        <v>346</v>
      </c>
      <c r="K174" s="1345"/>
      <c r="L174" s="1311" t="s">
        <v>1960</v>
      </c>
      <c r="M174" s="1364" t="s">
        <v>2179</v>
      </c>
      <c r="N174" s="1312" t="s">
        <v>2180</v>
      </c>
      <c r="O174" s="235" t="s">
        <v>227</v>
      </c>
      <c r="P174" s="1360" t="s">
        <v>228</v>
      </c>
      <c r="Q174" s="235" t="s">
        <v>229</v>
      </c>
      <c r="R174" s="235" t="s">
        <v>490</v>
      </c>
      <c r="S174" s="235" t="s">
        <v>415</v>
      </c>
      <c r="T174" s="234" t="s">
        <v>232</v>
      </c>
    </row>
    <row r="175" spans="1:20" s="1346" customFormat="1" hidden="1">
      <c r="A175" s="1382"/>
      <c r="B175" s="229" t="s">
        <v>2077</v>
      </c>
      <c r="C175" s="1383" t="s">
        <v>340</v>
      </c>
      <c r="D175" s="282" t="s">
        <v>499</v>
      </c>
      <c r="E175" s="1384" t="s">
        <v>2079</v>
      </c>
      <c r="F175" s="229" t="s">
        <v>2080</v>
      </c>
      <c r="G175" s="238" t="s">
        <v>2081</v>
      </c>
      <c r="H175" s="1344" t="s">
        <v>2082</v>
      </c>
      <c r="I175" s="230" t="s">
        <v>224</v>
      </c>
      <c r="J175" s="230" t="s">
        <v>346</v>
      </c>
      <c r="K175" s="1345"/>
      <c r="L175" s="1311" t="s">
        <v>1960</v>
      </c>
      <c r="M175" s="1364" t="s">
        <v>2179</v>
      </c>
      <c r="N175" s="238" t="s">
        <v>500</v>
      </c>
      <c r="O175" s="235" t="s">
        <v>227</v>
      </c>
      <c r="P175" s="1360" t="s">
        <v>228</v>
      </c>
      <c r="Q175" s="235" t="s">
        <v>229</v>
      </c>
      <c r="R175" s="235" t="s">
        <v>490</v>
      </c>
      <c r="S175" s="235" t="s">
        <v>415</v>
      </c>
      <c r="T175" s="234" t="s">
        <v>232</v>
      </c>
    </row>
    <row r="176" spans="1:20" s="1346" customFormat="1" hidden="1">
      <c r="A176" s="1382"/>
      <c r="B176" s="287" t="s">
        <v>2077</v>
      </c>
      <c r="C176" s="1363" t="s">
        <v>340</v>
      </c>
      <c r="D176" s="282" t="s">
        <v>501</v>
      </c>
      <c r="E176" s="1305" t="s">
        <v>2079</v>
      </c>
      <c r="F176" s="288" t="s">
        <v>2080</v>
      </c>
      <c r="G176" s="238" t="s">
        <v>2081</v>
      </c>
      <c r="H176" s="1344" t="s">
        <v>2082</v>
      </c>
      <c r="I176" s="230" t="s">
        <v>224</v>
      </c>
      <c r="J176" s="230" t="s">
        <v>346</v>
      </c>
      <c r="K176" s="1345"/>
      <c r="L176" s="1311" t="s">
        <v>1960</v>
      </c>
      <c r="M176" s="1364" t="s">
        <v>2179</v>
      </c>
      <c r="N176" s="238" t="s">
        <v>502</v>
      </c>
      <c r="O176" s="235" t="s">
        <v>227</v>
      </c>
      <c r="P176" s="1360" t="s">
        <v>228</v>
      </c>
      <c r="Q176" s="235" t="s">
        <v>229</v>
      </c>
      <c r="R176" s="235" t="s">
        <v>490</v>
      </c>
      <c r="S176" s="235" t="s">
        <v>415</v>
      </c>
      <c r="T176" s="234" t="s">
        <v>232</v>
      </c>
    </row>
    <row r="177" spans="1:20" s="1346" customFormat="1" hidden="1">
      <c r="A177" s="1382"/>
      <c r="B177" s="287" t="s">
        <v>2077</v>
      </c>
      <c r="C177" s="1363" t="s">
        <v>340</v>
      </c>
      <c r="D177" s="282" t="s">
        <v>503</v>
      </c>
      <c r="E177" s="1305" t="s">
        <v>2079</v>
      </c>
      <c r="F177" s="288" t="s">
        <v>2080</v>
      </c>
      <c r="G177" s="238" t="s">
        <v>2081</v>
      </c>
      <c r="H177" s="1344" t="s">
        <v>2082</v>
      </c>
      <c r="I177" s="230" t="s">
        <v>224</v>
      </c>
      <c r="J177" s="230" t="s">
        <v>346</v>
      </c>
      <c r="K177" s="1345"/>
      <c r="L177" s="1311" t="s">
        <v>1960</v>
      </c>
      <c r="M177" s="1364" t="s">
        <v>2179</v>
      </c>
      <c r="N177" s="238" t="s">
        <v>504</v>
      </c>
      <c r="O177" s="235" t="s">
        <v>227</v>
      </c>
      <c r="P177" s="1360" t="s">
        <v>228</v>
      </c>
      <c r="Q177" s="235" t="s">
        <v>229</v>
      </c>
      <c r="R177" s="235" t="s">
        <v>490</v>
      </c>
      <c r="S177" s="235" t="s">
        <v>415</v>
      </c>
      <c r="T177" s="234" t="s">
        <v>232</v>
      </c>
    </row>
    <row r="178" spans="1:20" s="1346" customFormat="1" hidden="1">
      <c r="A178" s="1382"/>
      <c r="B178" s="287" t="s">
        <v>2077</v>
      </c>
      <c r="C178" s="1363" t="s">
        <v>340</v>
      </c>
      <c r="D178" s="282" t="s">
        <v>505</v>
      </c>
      <c r="E178" s="1305" t="s">
        <v>2079</v>
      </c>
      <c r="F178" s="288" t="s">
        <v>2080</v>
      </c>
      <c r="G178" s="238" t="s">
        <v>2081</v>
      </c>
      <c r="H178" s="1344" t="s">
        <v>2082</v>
      </c>
      <c r="I178" s="230" t="s">
        <v>224</v>
      </c>
      <c r="J178" s="230" t="s">
        <v>346</v>
      </c>
      <c r="K178" s="1345"/>
      <c r="L178" s="1311" t="s">
        <v>1960</v>
      </c>
      <c r="M178" s="1364" t="s">
        <v>2179</v>
      </c>
      <c r="N178" s="238" t="s">
        <v>506</v>
      </c>
      <c r="O178" s="235" t="s">
        <v>227</v>
      </c>
      <c r="P178" s="1360" t="s">
        <v>228</v>
      </c>
      <c r="Q178" s="235" t="s">
        <v>229</v>
      </c>
      <c r="R178" s="235" t="s">
        <v>490</v>
      </c>
      <c r="S178" s="235" t="s">
        <v>415</v>
      </c>
      <c r="T178" s="234" t="s">
        <v>232</v>
      </c>
    </row>
    <row r="179" spans="1:20" s="1346" customFormat="1" hidden="1">
      <c r="A179" s="1382"/>
      <c r="B179" s="287" t="s">
        <v>2077</v>
      </c>
      <c r="C179" s="1363" t="s">
        <v>340</v>
      </c>
      <c r="D179" s="282" t="s">
        <v>507</v>
      </c>
      <c r="E179" s="1305" t="s">
        <v>2079</v>
      </c>
      <c r="F179" s="288" t="s">
        <v>2080</v>
      </c>
      <c r="G179" s="238" t="s">
        <v>2081</v>
      </c>
      <c r="H179" s="1344" t="s">
        <v>2082</v>
      </c>
      <c r="I179" s="230" t="s">
        <v>224</v>
      </c>
      <c r="J179" s="230" t="s">
        <v>346</v>
      </c>
      <c r="K179" s="1345"/>
      <c r="L179" s="1311" t="s">
        <v>1960</v>
      </c>
      <c r="M179" s="1364" t="s">
        <v>2179</v>
      </c>
      <c r="N179" s="1312" t="s">
        <v>2181</v>
      </c>
      <c r="O179" s="235" t="s">
        <v>227</v>
      </c>
      <c r="P179" s="1360" t="s">
        <v>228</v>
      </c>
      <c r="Q179" s="235" t="s">
        <v>229</v>
      </c>
      <c r="R179" s="235" t="s">
        <v>490</v>
      </c>
      <c r="S179" s="235" t="s">
        <v>415</v>
      </c>
      <c r="T179" s="234" t="s">
        <v>232</v>
      </c>
    </row>
    <row r="180" spans="1:20" s="1346" customFormat="1" hidden="1">
      <c r="A180" s="1382"/>
      <c r="B180" s="287" t="s">
        <v>2077</v>
      </c>
      <c r="C180" s="1363" t="s">
        <v>340</v>
      </c>
      <c r="D180" s="282" t="s">
        <v>508</v>
      </c>
      <c r="E180" s="1305" t="s">
        <v>2079</v>
      </c>
      <c r="F180" s="288" t="s">
        <v>2080</v>
      </c>
      <c r="G180" s="238" t="s">
        <v>2081</v>
      </c>
      <c r="H180" s="1344" t="s">
        <v>2082</v>
      </c>
      <c r="I180" s="230" t="s">
        <v>224</v>
      </c>
      <c r="J180" s="230" t="s">
        <v>346</v>
      </c>
      <c r="K180" s="1345"/>
      <c r="L180" s="1311" t="s">
        <v>1960</v>
      </c>
      <c r="M180" s="1364" t="s">
        <v>2179</v>
      </c>
      <c r="N180" s="238" t="s">
        <v>509</v>
      </c>
      <c r="O180" s="235" t="s">
        <v>227</v>
      </c>
      <c r="P180" s="235" t="s">
        <v>228</v>
      </c>
      <c r="Q180" s="235" t="s">
        <v>229</v>
      </c>
      <c r="R180" s="235" t="s">
        <v>490</v>
      </c>
      <c r="S180" s="235" t="s">
        <v>415</v>
      </c>
      <c r="T180" s="234" t="s">
        <v>232</v>
      </c>
    </row>
    <row r="181" spans="1:20" s="1346" customFormat="1" hidden="1">
      <c r="A181" s="1382"/>
      <c r="B181" s="287" t="s">
        <v>2077</v>
      </c>
      <c r="C181" s="1363" t="s">
        <v>340</v>
      </c>
      <c r="D181" s="282" t="s">
        <v>510</v>
      </c>
      <c r="E181" s="1305" t="s">
        <v>2079</v>
      </c>
      <c r="F181" s="288" t="s">
        <v>2080</v>
      </c>
      <c r="G181" s="238" t="s">
        <v>2081</v>
      </c>
      <c r="H181" s="1344" t="s">
        <v>2082</v>
      </c>
      <c r="I181" s="230" t="s">
        <v>224</v>
      </c>
      <c r="J181" s="230" t="s">
        <v>346</v>
      </c>
      <c r="K181" s="1345"/>
      <c r="L181" s="1311" t="s">
        <v>1960</v>
      </c>
      <c r="M181" s="1364" t="s">
        <v>2179</v>
      </c>
      <c r="N181" s="238" t="s">
        <v>511</v>
      </c>
      <c r="O181" s="235" t="s">
        <v>227</v>
      </c>
      <c r="P181" s="235" t="s">
        <v>228</v>
      </c>
      <c r="Q181" s="235" t="s">
        <v>229</v>
      </c>
      <c r="R181" s="235" t="s">
        <v>490</v>
      </c>
      <c r="S181" s="235" t="s">
        <v>415</v>
      </c>
      <c r="T181" s="234" t="s">
        <v>232</v>
      </c>
    </row>
    <row r="182" spans="1:20" s="1346" customFormat="1" hidden="1">
      <c r="A182" s="1382"/>
      <c r="B182" s="287" t="s">
        <v>2077</v>
      </c>
      <c r="C182" s="1363" t="s">
        <v>340</v>
      </c>
      <c r="D182" s="282" t="s">
        <v>512</v>
      </c>
      <c r="E182" s="1305" t="s">
        <v>2079</v>
      </c>
      <c r="F182" s="288" t="s">
        <v>2080</v>
      </c>
      <c r="G182" s="238" t="s">
        <v>2081</v>
      </c>
      <c r="H182" s="1344" t="s">
        <v>2082</v>
      </c>
      <c r="I182" s="230" t="s">
        <v>224</v>
      </c>
      <c r="J182" s="230" t="s">
        <v>346</v>
      </c>
      <c r="K182" s="1345"/>
      <c r="L182" s="1311" t="s">
        <v>1960</v>
      </c>
      <c r="M182" s="1364" t="s">
        <v>2179</v>
      </c>
      <c r="N182" s="1312" t="s">
        <v>2182</v>
      </c>
      <c r="O182" s="235" t="s">
        <v>227</v>
      </c>
      <c r="P182" s="235" t="s">
        <v>228</v>
      </c>
      <c r="Q182" s="235" t="s">
        <v>229</v>
      </c>
      <c r="R182" s="235" t="s">
        <v>490</v>
      </c>
      <c r="S182" s="235" t="s">
        <v>415</v>
      </c>
      <c r="T182" s="234" t="s">
        <v>232</v>
      </c>
    </row>
    <row r="183" spans="1:20" s="1346" customFormat="1" hidden="1">
      <c r="A183" s="1382"/>
      <c r="B183" s="287" t="s">
        <v>2077</v>
      </c>
      <c r="C183" s="1363" t="s">
        <v>340</v>
      </c>
      <c r="D183" s="282" t="s">
        <v>513</v>
      </c>
      <c r="E183" s="1305" t="s">
        <v>2079</v>
      </c>
      <c r="F183" s="288" t="s">
        <v>2080</v>
      </c>
      <c r="G183" s="238" t="s">
        <v>2081</v>
      </c>
      <c r="H183" s="1344" t="s">
        <v>2082</v>
      </c>
      <c r="I183" s="230" t="s">
        <v>224</v>
      </c>
      <c r="J183" s="230" t="s">
        <v>346</v>
      </c>
      <c r="K183" s="1345"/>
      <c r="L183" s="1311" t="s">
        <v>1960</v>
      </c>
      <c r="M183" s="1364" t="s">
        <v>2179</v>
      </c>
      <c r="N183" s="238" t="s">
        <v>514</v>
      </c>
      <c r="O183" s="235" t="s">
        <v>227</v>
      </c>
      <c r="P183" s="235" t="s">
        <v>228</v>
      </c>
      <c r="Q183" s="235" t="s">
        <v>229</v>
      </c>
      <c r="R183" s="235" t="s">
        <v>490</v>
      </c>
      <c r="S183" s="235" t="s">
        <v>415</v>
      </c>
      <c r="T183" s="234" t="s">
        <v>232</v>
      </c>
    </row>
    <row r="184" spans="1:20" s="1346" customFormat="1" hidden="1">
      <c r="A184" s="1382"/>
      <c r="B184" s="287" t="s">
        <v>2077</v>
      </c>
      <c r="C184" s="1363" t="s">
        <v>340</v>
      </c>
      <c r="D184" s="282" t="s">
        <v>515</v>
      </c>
      <c r="E184" s="1305" t="s">
        <v>2079</v>
      </c>
      <c r="F184" s="288" t="s">
        <v>2080</v>
      </c>
      <c r="G184" s="238" t="s">
        <v>2081</v>
      </c>
      <c r="H184" s="1344" t="s">
        <v>2082</v>
      </c>
      <c r="I184" s="230" t="s">
        <v>224</v>
      </c>
      <c r="J184" s="230" t="s">
        <v>346</v>
      </c>
      <c r="K184" s="1345"/>
      <c r="L184" s="239" t="s">
        <v>1960</v>
      </c>
      <c r="M184" s="1364" t="s">
        <v>2179</v>
      </c>
      <c r="N184" s="238" t="s">
        <v>517</v>
      </c>
      <c r="O184" s="235" t="s">
        <v>227</v>
      </c>
      <c r="P184" s="235" t="s">
        <v>228</v>
      </c>
      <c r="Q184" s="235" t="s">
        <v>229</v>
      </c>
      <c r="R184" s="235" t="s">
        <v>490</v>
      </c>
      <c r="S184" s="235" t="s">
        <v>415</v>
      </c>
      <c r="T184" s="234" t="s">
        <v>232</v>
      </c>
    </row>
    <row r="185" spans="1:20" s="1346" customFormat="1" hidden="1">
      <c r="A185" s="1382"/>
      <c r="B185" s="287" t="s">
        <v>2077</v>
      </c>
      <c r="C185" s="1363" t="s">
        <v>340</v>
      </c>
      <c r="D185" s="282" t="s">
        <v>518</v>
      </c>
      <c r="E185" s="1305" t="s">
        <v>2079</v>
      </c>
      <c r="F185" s="288" t="s">
        <v>2080</v>
      </c>
      <c r="G185" s="238" t="s">
        <v>2081</v>
      </c>
      <c r="H185" s="1344" t="s">
        <v>2082</v>
      </c>
      <c r="I185" s="230" t="s">
        <v>224</v>
      </c>
      <c r="J185" s="230" t="s">
        <v>346</v>
      </c>
      <c r="K185" s="1345"/>
      <c r="L185" s="239" t="s">
        <v>1960</v>
      </c>
      <c r="M185" s="1364" t="s">
        <v>2179</v>
      </c>
      <c r="N185" s="238" t="s">
        <v>519</v>
      </c>
      <c r="O185" s="235" t="s">
        <v>227</v>
      </c>
      <c r="P185" s="235" t="s">
        <v>228</v>
      </c>
      <c r="Q185" s="235" t="s">
        <v>229</v>
      </c>
      <c r="R185" s="235" t="s">
        <v>490</v>
      </c>
      <c r="S185" s="235" t="s">
        <v>415</v>
      </c>
      <c r="T185" s="234" t="s">
        <v>232</v>
      </c>
    </row>
    <row r="186" spans="1:20" s="1346" customFormat="1" hidden="1">
      <c r="A186" s="1382"/>
      <c r="B186" s="287" t="s">
        <v>2077</v>
      </c>
      <c r="C186" s="1363" t="s">
        <v>340</v>
      </c>
      <c r="D186" s="282" t="s">
        <v>520</v>
      </c>
      <c r="E186" s="1305" t="s">
        <v>2079</v>
      </c>
      <c r="F186" s="288" t="s">
        <v>2080</v>
      </c>
      <c r="G186" s="238" t="s">
        <v>2081</v>
      </c>
      <c r="H186" s="1344" t="s">
        <v>2082</v>
      </c>
      <c r="I186" s="230" t="s">
        <v>224</v>
      </c>
      <c r="J186" s="230" t="s">
        <v>346</v>
      </c>
      <c r="K186" s="1345"/>
      <c r="L186" s="239" t="s">
        <v>1960</v>
      </c>
      <c r="M186" s="1364" t="s">
        <v>2179</v>
      </c>
      <c r="N186" s="238" t="s">
        <v>521</v>
      </c>
      <c r="O186" s="235" t="s">
        <v>227</v>
      </c>
      <c r="P186" s="235" t="s">
        <v>228</v>
      </c>
      <c r="Q186" s="235" t="s">
        <v>229</v>
      </c>
      <c r="R186" s="235" t="s">
        <v>234</v>
      </c>
      <c r="S186" s="235" t="s">
        <v>415</v>
      </c>
      <c r="T186" s="234" t="s">
        <v>232</v>
      </c>
    </row>
    <row r="187" spans="1:20" s="1346" customFormat="1" hidden="1">
      <c r="A187" s="1382"/>
      <c r="B187" s="287" t="s">
        <v>2077</v>
      </c>
      <c r="C187" s="1363" t="s">
        <v>340</v>
      </c>
      <c r="D187" s="282" t="s">
        <v>522</v>
      </c>
      <c r="E187" s="1305" t="s">
        <v>2079</v>
      </c>
      <c r="F187" s="288" t="s">
        <v>2080</v>
      </c>
      <c r="G187" s="238" t="s">
        <v>2081</v>
      </c>
      <c r="H187" s="1344" t="s">
        <v>2082</v>
      </c>
      <c r="I187" s="230" t="s">
        <v>224</v>
      </c>
      <c r="J187" s="230" t="s">
        <v>346</v>
      </c>
      <c r="K187" s="1345"/>
      <c r="L187" s="239" t="s">
        <v>1960</v>
      </c>
      <c r="M187" s="1364" t="s">
        <v>2179</v>
      </c>
      <c r="N187" s="238" t="s">
        <v>523</v>
      </c>
      <c r="O187" s="235" t="s">
        <v>227</v>
      </c>
      <c r="P187" s="235" t="s">
        <v>228</v>
      </c>
      <c r="Q187" s="235" t="s">
        <v>229</v>
      </c>
      <c r="R187" s="235" t="s">
        <v>234</v>
      </c>
      <c r="S187" s="235" t="s">
        <v>415</v>
      </c>
      <c r="T187" s="234" t="s">
        <v>232</v>
      </c>
    </row>
    <row r="188" spans="1:20" s="1346" customFormat="1" hidden="1">
      <c r="A188" s="1382"/>
      <c r="B188" s="287" t="s">
        <v>2077</v>
      </c>
      <c r="C188" s="1363" t="s">
        <v>340</v>
      </c>
      <c r="D188" s="282" t="s">
        <v>524</v>
      </c>
      <c r="E188" s="1305" t="s">
        <v>2079</v>
      </c>
      <c r="F188" s="288" t="s">
        <v>2080</v>
      </c>
      <c r="G188" s="238" t="s">
        <v>2081</v>
      </c>
      <c r="H188" s="1344" t="s">
        <v>2082</v>
      </c>
      <c r="I188" s="230" t="s">
        <v>224</v>
      </c>
      <c r="J188" s="230" t="s">
        <v>346</v>
      </c>
      <c r="K188" s="1345"/>
      <c r="L188" s="239" t="s">
        <v>1960</v>
      </c>
      <c r="M188" s="1364" t="s">
        <v>2179</v>
      </c>
      <c r="N188" s="238" t="s">
        <v>525</v>
      </c>
      <c r="O188" s="235" t="s">
        <v>227</v>
      </c>
      <c r="P188" s="235" t="s">
        <v>228</v>
      </c>
      <c r="Q188" s="235" t="s">
        <v>229</v>
      </c>
      <c r="R188" s="235" t="s">
        <v>234</v>
      </c>
      <c r="S188" s="235" t="s">
        <v>415</v>
      </c>
      <c r="T188" s="234" t="s">
        <v>232</v>
      </c>
    </row>
    <row r="189" spans="1:20" s="1346" customFormat="1" hidden="1">
      <c r="A189" s="1382"/>
      <c r="B189" s="287" t="s">
        <v>2077</v>
      </c>
      <c r="C189" s="1363" t="s">
        <v>340</v>
      </c>
      <c r="D189" s="282" t="s">
        <v>526</v>
      </c>
      <c r="E189" s="1305" t="s">
        <v>2079</v>
      </c>
      <c r="F189" s="288" t="s">
        <v>2080</v>
      </c>
      <c r="G189" s="238" t="s">
        <v>2081</v>
      </c>
      <c r="H189" s="1344" t="s">
        <v>2082</v>
      </c>
      <c r="I189" s="230" t="s">
        <v>224</v>
      </c>
      <c r="J189" s="230" t="s">
        <v>346</v>
      </c>
      <c r="K189" s="1345"/>
      <c r="L189" s="239" t="s">
        <v>1960</v>
      </c>
      <c r="M189" s="1364" t="s">
        <v>2179</v>
      </c>
      <c r="N189" s="238" t="s">
        <v>527</v>
      </c>
      <c r="O189" s="235" t="s">
        <v>227</v>
      </c>
      <c r="P189" s="235" t="s">
        <v>228</v>
      </c>
      <c r="Q189" s="235" t="s">
        <v>229</v>
      </c>
      <c r="R189" s="235" t="s">
        <v>234</v>
      </c>
      <c r="S189" s="235" t="s">
        <v>415</v>
      </c>
      <c r="T189" s="234" t="s">
        <v>232</v>
      </c>
    </row>
    <row r="190" spans="1:20" s="1346" customFormat="1" hidden="1">
      <c r="A190" s="1382"/>
      <c r="B190" s="287" t="s">
        <v>2077</v>
      </c>
      <c r="C190" s="1363" t="s">
        <v>340</v>
      </c>
      <c r="D190" s="282" t="s">
        <v>528</v>
      </c>
      <c r="E190" s="1305" t="s">
        <v>2079</v>
      </c>
      <c r="F190" s="288" t="s">
        <v>2080</v>
      </c>
      <c r="G190" s="238" t="s">
        <v>2081</v>
      </c>
      <c r="H190" s="1344" t="s">
        <v>2082</v>
      </c>
      <c r="I190" s="230" t="s">
        <v>224</v>
      </c>
      <c r="J190" s="230" t="s">
        <v>346</v>
      </c>
      <c r="K190" s="1345"/>
      <c r="L190" s="239" t="s">
        <v>1960</v>
      </c>
      <c r="M190" s="1364" t="s">
        <v>2179</v>
      </c>
      <c r="N190" s="238" t="s">
        <v>529</v>
      </c>
      <c r="O190" s="235" t="s">
        <v>227</v>
      </c>
      <c r="P190" s="235" t="s">
        <v>228</v>
      </c>
      <c r="Q190" s="235" t="s">
        <v>229</v>
      </c>
      <c r="R190" s="235" t="s">
        <v>234</v>
      </c>
      <c r="S190" s="235" t="s">
        <v>415</v>
      </c>
      <c r="T190" s="234" t="s">
        <v>232</v>
      </c>
    </row>
    <row r="191" spans="1:20" s="1346" customFormat="1" hidden="1">
      <c r="A191" s="1382"/>
      <c r="B191" s="287" t="s">
        <v>2077</v>
      </c>
      <c r="C191" s="1363" t="s">
        <v>340</v>
      </c>
      <c r="D191" s="282" t="s">
        <v>530</v>
      </c>
      <c r="E191" s="1305" t="s">
        <v>2079</v>
      </c>
      <c r="F191" s="288" t="s">
        <v>2080</v>
      </c>
      <c r="G191" s="238" t="s">
        <v>2081</v>
      </c>
      <c r="H191" s="1344" t="s">
        <v>2082</v>
      </c>
      <c r="I191" s="230" t="s">
        <v>224</v>
      </c>
      <c r="J191" s="230" t="s">
        <v>346</v>
      </c>
      <c r="K191" s="1345"/>
      <c r="L191" s="239" t="s">
        <v>1960</v>
      </c>
      <c r="M191" s="1364" t="s">
        <v>2179</v>
      </c>
      <c r="N191" s="238" t="s">
        <v>531</v>
      </c>
      <c r="O191" s="235" t="s">
        <v>227</v>
      </c>
      <c r="P191" s="235" t="s">
        <v>228</v>
      </c>
      <c r="Q191" s="235" t="s">
        <v>229</v>
      </c>
      <c r="R191" s="235" t="s">
        <v>234</v>
      </c>
      <c r="S191" s="235" t="s">
        <v>415</v>
      </c>
      <c r="T191" s="234" t="s">
        <v>232</v>
      </c>
    </row>
    <row r="192" spans="1:20" s="1346" customFormat="1" hidden="1">
      <c r="A192" s="1382"/>
      <c r="B192" s="287" t="s">
        <v>2077</v>
      </c>
      <c r="C192" s="1363" t="s">
        <v>340</v>
      </c>
      <c r="D192" s="282" t="s">
        <v>532</v>
      </c>
      <c r="E192" s="1305" t="s">
        <v>2079</v>
      </c>
      <c r="F192" s="288" t="s">
        <v>2080</v>
      </c>
      <c r="G192" s="238" t="s">
        <v>2081</v>
      </c>
      <c r="H192" s="1344" t="s">
        <v>2082</v>
      </c>
      <c r="I192" s="230" t="s">
        <v>224</v>
      </c>
      <c r="J192" s="230" t="s">
        <v>346</v>
      </c>
      <c r="K192" s="1345"/>
      <c r="L192" s="239" t="s">
        <v>1960</v>
      </c>
      <c r="M192" s="1364" t="s">
        <v>2179</v>
      </c>
      <c r="N192" s="238" t="s">
        <v>533</v>
      </c>
      <c r="O192" s="235" t="s">
        <v>227</v>
      </c>
      <c r="P192" s="235" t="s">
        <v>228</v>
      </c>
      <c r="Q192" s="235" t="s">
        <v>229</v>
      </c>
      <c r="R192" s="235" t="s">
        <v>234</v>
      </c>
      <c r="S192" s="235" t="s">
        <v>415</v>
      </c>
      <c r="T192" s="234" t="s">
        <v>232</v>
      </c>
    </row>
    <row r="193" spans="1:20" s="1346" customFormat="1" hidden="1">
      <c r="A193" s="1382"/>
      <c r="B193" s="287" t="s">
        <v>2077</v>
      </c>
      <c r="C193" s="1363" t="s">
        <v>340</v>
      </c>
      <c r="D193" s="282" t="s">
        <v>534</v>
      </c>
      <c r="E193" s="1305" t="s">
        <v>2079</v>
      </c>
      <c r="F193" s="288" t="s">
        <v>2080</v>
      </c>
      <c r="G193" s="238" t="s">
        <v>2081</v>
      </c>
      <c r="H193" s="1344" t="s">
        <v>2082</v>
      </c>
      <c r="I193" s="230" t="s">
        <v>224</v>
      </c>
      <c r="J193" s="230" t="s">
        <v>346</v>
      </c>
      <c r="K193" s="1345"/>
      <c r="L193" s="239" t="s">
        <v>1960</v>
      </c>
      <c r="M193" s="1364" t="s">
        <v>2179</v>
      </c>
      <c r="N193" s="238" t="s">
        <v>535</v>
      </c>
      <c r="O193" s="235" t="s">
        <v>227</v>
      </c>
      <c r="P193" s="235" t="s">
        <v>228</v>
      </c>
      <c r="Q193" s="235" t="s">
        <v>229</v>
      </c>
      <c r="R193" s="235" t="s">
        <v>234</v>
      </c>
      <c r="S193" s="235" t="s">
        <v>415</v>
      </c>
      <c r="T193" s="234" t="s">
        <v>232</v>
      </c>
    </row>
    <row r="194" spans="1:20" s="1346" customFormat="1" hidden="1">
      <c r="A194" s="1382"/>
      <c r="B194" s="287" t="s">
        <v>2077</v>
      </c>
      <c r="C194" s="1363" t="s">
        <v>340</v>
      </c>
      <c r="D194" s="282" t="s">
        <v>536</v>
      </c>
      <c r="E194" s="1305" t="s">
        <v>2079</v>
      </c>
      <c r="F194" s="288" t="s">
        <v>2080</v>
      </c>
      <c r="G194" s="238" t="s">
        <v>2081</v>
      </c>
      <c r="H194" s="1344" t="s">
        <v>2082</v>
      </c>
      <c r="I194" s="230" t="s">
        <v>224</v>
      </c>
      <c r="J194" s="230" t="s">
        <v>346</v>
      </c>
      <c r="K194" s="1345"/>
      <c r="L194" s="239" t="s">
        <v>1960</v>
      </c>
      <c r="M194" s="1364" t="s">
        <v>2179</v>
      </c>
      <c r="N194" s="238" t="s">
        <v>537</v>
      </c>
      <c r="O194" s="235" t="s">
        <v>227</v>
      </c>
      <c r="P194" s="235" t="s">
        <v>228</v>
      </c>
      <c r="Q194" s="235" t="s">
        <v>229</v>
      </c>
      <c r="R194" s="235" t="s">
        <v>234</v>
      </c>
      <c r="S194" s="235" t="s">
        <v>415</v>
      </c>
      <c r="T194" s="234" t="s">
        <v>232</v>
      </c>
    </row>
    <row r="195" spans="1:20" s="1361" customFormat="1" hidden="1">
      <c r="A195" s="1382"/>
      <c r="B195" s="287" t="s">
        <v>2077</v>
      </c>
      <c r="C195" s="1363" t="s">
        <v>340</v>
      </c>
      <c r="D195" s="282" t="s">
        <v>538</v>
      </c>
      <c r="E195" s="1305" t="s">
        <v>2079</v>
      </c>
      <c r="F195" s="288" t="s">
        <v>2080</v>
      </c>
      <c r="G195" s="238" t="s">
        <v>2081</v>
      </c>
      <c r="H195" s="1344" t="s">
        <v>2082</v>
      </c>
      <c r="I195" s="230" t="s">
        <v>224</v>
      </c>
      <c r="J195" s="230" t="s">
        <v>346</v>
      </c>
      <c r="K195" s="1345"/>
      <c r="L195" s="239" t="s">
        <v>1960</v>
      </c>
      <c r="M195" s="1364" t="s">
        <v>2179</v>
      </c>
      <c r="N195" s="238" t="s">
        <v>539</v>
      </c>
      <c r="O195" s="235" t="s">
        <v>227</v>
      </c>
      <c r="P195" s="235" t="s">
        <v>228</v>
      </c>
      <c r="Q195" s="235" t="s">
        <v>229</v>
      </c>
      <c r="R195" s="235" t="s">
        <v>234</v>
      </c>
      <c r="S195" s="235" t="s">
        <v>415</v>
      </c>
      <c r="T195" s="234" t="s">
        <v>232</v>
      </c>
    </row>
    <row r="196" spans="1:20" s="1361" customFormat="1" hidden="1">
      <c r="A196" s="1382"/>
      <c r="B196" s="287" t="s">
        <v>2077</v>
      </c>
      <c r="C196" s="1363" t="s">
        <v>340</v>
      </c>
      <c r="D196" s="282" t="s">
        <v>540</v>
      </c>
      <c r="E196" s="1305" t="s">
        <v>2079</v>
      </c>
      <c r="F196" s="288" t="s">
        <v>2080</v>
      </c>
      <c r="G196" s="238" t="s">
        <v>2081</v>
      </c>
      <c r="H196" s="1344" t="s">
        <v>2082</v>
      </c>
      <c r="I196" s="230" t="s">
        <v>224</v>
      </c>
      <c r="J196" s="230" t="s">
        <v>346</v>
      </c>
      <c r="K196" s="1345"/>
      <c r="L196" s="239" t="s">
        <v>1960</v>
      </c>
      <c r="M196" s="1364" t="s">
        <v>2179</v>
      </c>
      <c r="N196" s="238" t="s">
        <v>541</v>
      </c>
      <c r="O196" s="235" t="s">
        <v>227</v>
      </c>
      <c r="P196" s="235" t="s">
        <v>228</v>
      </c>
      <c r="Q196" s="235" t="s">
        <v>229</v>
      </c>
      <c r="R196" s="235" t="s">
        <v>234</v>
      </c>
      <c r="S196" s="235" t="s">
        <v>415</v>
      </c>
      <c r="T196" s="234" t="s">
        <v>232</v>
      </c>
    </row>
    <row r="197" spans="1:20" s="1361" customFormat="1" hidden="1">
      <c r="A197" s="1382"/>
      <c r="B197" s="287" t="s">
        <v>2077</v>
      </c>
      <c r="C197" s="1363" t="s">
        <v>340</v>
      </c>
      <c r="D197" s="282" t="s">
        <v>542</v>
      </c>
      <c r="E197" s="1305" t="s">
        <v>2079</v>
      </c>
      <c r="F197" s="288" t="s">
        <v>2080</v>
      </c>
      <c r="G197" s="238" t="s">
        <v>2081</v>
      </c>
      <c r="H197" s="1344" t="s">
        <v>2082</v>
      </c>
      <c r="I197" s="230" t="s">
        <v>224</v>
      </c>
      <c r="J197" s="230" t="s">
        <v>346</v>
      </c>
      <c r="K197" s="1345"/>
      <c r="L197" s="239" t="s">
        <v>1960</v>
      </c>
      <c r="M197" s="1364" t="s">
        <v>2179</v>
      </c>
      <c r="N197" s="238" t="s">
        <v>543</v>
      </c>
      <c r="O197" s="235" t="s">
        <v>227</v>
      </c>
      <c r="P197" s="235" t="s">
        <v>228</v>
      </c>
      <c r="Q197" s="235" t="s">
        <v>229</v>
      </c>
      <c r="R197" s="235" t="s">
        <v>234</v>
      </c>
      <c r="S197" s="235" t="s">
        <v>415</v>
      </c>
      <c r="T197" s="234" t="s">
        <v>232</v>
      </c>
    </row>
    <row r="198" spans="1:20" s="1361" customFormat="1" hidden="1">
      <c r="A198" s="1382"/>
      <c r="B198" s="287" t="s">
        <v>2077</v>
      </c>
      <c r="C198" s="1363" t="s">
        <v>340</v>
      </c>
      <c r="D198" s="282" t="s">
        <v>544</v>
      </c>
      <c r="E198" s="1305" t="s">
        <v>2079</v>
      </c>
      <c r="F198" s="288" t="s">
        <v>2080</v>
      </c>
      <c r="G198" s="238" t="s">
        <v>2081</v>
      </c>
      <c r="H198" s="1344" t="s">
        <v>2082</v>
      </c>
      <c r="I198" s="230" t="s">
        <v>224</v>
      </c>
      <c r="J198" s="230" t="s">
        <v>346</v>
      </c>
      <c r="K198" s="1345"/>
      <c r="L198" s="239" t="s">
        <v>1960</v>
      </c>
      <c r="M198" s="1364" t="s">
        <v>2179</v>
      </c>
      <c r="N198" s="238" t="s">
        <v>545</v>
      </c>
      <c r="O198" s="235" t="s">
        <v>227</v>
      </c>
      <c r="P198" s="235" t="s">
        <v>228</v>
      </c>
      <c r="Q198" s="235" t="s">
        <v>229</v>
      </c>
      <c r="R198" s="235" t="s">
        <v>234</v>
      </c>
      <c r="S198" s="235" t="s">
        <v>415</v>
      </c>
      <c r="T198" s="234" t="s">
        <v>232</v>
      </c>
    </row>
    <row r="199" spans="1:20" s="1361" customFormat="1" hidden="1">
      <c r="A199" s="1382"/>
      <c r="B199" s="287" t="s">
        <v>2077</v>
      </c>
      <c r="C199" s="1363" t="s">
        <v>340</v>
      </c>
      <c r="D199" s="282" t="s">
        <v>546</v>
      </c>
      <c r="E199" s="1305" t="s">
        <v>2079</v>
      </c>
      <c r="F199" s="288" t="s">
        <v>2080</v>
      </c>
      <c r="G199" s="238" t="s">
        <v>2081</v>
      </c>
      <c r="H199" s="1344" t="s">
        <v>2082</v>
      </c>
      <c r="I199" s="230" t="s">
        <v>224</v>
      </c>
      <c r="J199" s="230" t="s">
        <v>346</v>
      </c>
      <c r="K199" s="1345"/>
      <c r="L199" s="239" t="s">
        <v>1960</v>
      </c>
      <c r="M199" s="1364" t="s">
        <v>2179</v>
      </c>
      <c r="N199" s="238" t="s">
        <v>547</v>
      </c>
      <c r="O199" s="235" t="s">
        <v>227</v>
      </c>
      <c r="P199" s="235" t="s">
        <v>228</v>
      </c>
      <c r="Q199" s="235" t="s">
        <v>229</v>
      </c>
      <c r="R199" s="235" t="s">
        <v>234</v>
      </c>
      <c r="S199" s="235" t="s">
        <v>415</v>
      </c>
      <c r="T199" s="234" t="s">
        <v>232</v>
      </c>
    </row>
    <row r="200" spans="1:20" s="1361" customFormat="1" hidden="1">
      <c r="A200" s="1382"/>
      <c r="B200" s="287" t="s">
        <v>2077</v>
      </c>
      <c r="C200" s="1363" t="s">
        <v>340</v>
      </c>
      <c r="D200" s="282" t="s">
        <v>548</v>
      </c>
      <c r="E200" s="1305" t="s">
        <v>2079</v>
      </c>
      <c r="F200" s="288" t="s">
        <v>2080</v>
      </c>
      <c r="G200" s="238" t="s">
        <v>2081</v>
      </c>
      <c r="H200" s="1344" t="s">
        <v>2082</v>
      </c>
      <c r="I200" s="230" t="s">
        <v>224</v>
      </c>
      <c r="J200" s="230" t="s">
        <v>346</v>
      </c>
      <c r="K200" s="1345"/>
      <c r="L200" s="239" t="s">
        <v>1960</v>
      </c>
      <c r="M200" s="1364" t="s">
        <v>2179</v>
      </c>
      <c r="N200" s="238" t="s">
        <v>549</v>
      </c>
      <c r="O200" s="235" t="s">
        <v>227</v>
      </c>
      <c r="P200" s="235" t="s">
        <v>228</v>
      </c>
      <c r="Q200" s="235" t="s">
        <v>229</v>
      </c>
      <c r="R200" s="235" t="s">
        <v>234</v>
      </c>
      <c r="S200" s="235" t="s">
        <v>415</v>
      </c>
      <c r="T200" s="234" t="s">
        <v>232</v>
      </c>
    </row>
    <row r="201" spans="1:20" s="1361" customFormat="1" hidden="1">
      <c r="A201" s="1382"/>
      <c r="B201" s="287" t="s">
        <v>2077</v>
      </c>
      <c r="C201" s="1363" t="s">
        <v>340</v>
      </c>
      <c r="D201" s="1385" t="s">
        <v>550</v>
      </c>
      <c r="E201" s="1305" t="s">
        <v>2079</v>
      </c>
      <c r="F201" s="288" t="s">
        <v>2080</v>
      </c>
      <c r="G201" s="238" t="s">
        <v>2081</v>
      </c>
      <c r="H201" s="1344" t="s">
        <v>2082</v>
      </c>
      <c r="I201" s="230" t="s">
        <v>224</v>
      </c>
      <c r="J201" s="230" t="s">
        <v>346</v>
      </c>
      <c r="K201" s="1345"/>
      <c r="L201" s="239" t="s">
        <v>1960</v>
      </c>
      <c r="M201" s="1364" t="s">
        <v>2179</v>
      </c>
      <c r="N201" s="238" t="s">
        <v>551</v>
      </c>
      <c r="O201" s="235" t="s">
        <v>227</v>
      </c>
      <c r="P201" s="235" t="s">
        <v>228</v>
      </c>
      <c r="Q201" s="235" t="s">
        <v>229</v>
      </c>
      <c r="R201" s="235" t="s">
        <v>234</v>
      </c>
      <c r="S201" s="235" t="s">
        <v>415</v>
      </c>
      <c r="T201" s="234" t="s">
        <v>232</v>
      </c>
    </row>
    <row r="202" spans="1:20" s="1361" customFormat="1" hidden="1">
      <c r="A202" s="1382"/>
      <c r="B202" s="287" t="s">
        <v>2077</v>
      </c>
      <c r="C202" s="1363" t="s">
        <v>340</v>
      </c>
      <c r="D202" s="1385" t="s">
        <v>2183</v>
      </c>
      <c r="E202" s="1305" t="s">
        <v>2079</v>
      </c>
      <c r="F202" s="288" t="s">
        <v>2080</v>
      </c>
      <c r="G202" s="238" t="s">
        <v>2081</v>
      </c>
      <c r="H202" s="1344" t="s">
        <v>2082</v>
      </c>
      <c r="I202" s="230" t="s">
        <v>224</v>
      </c>
      <c r="J202" s="230" t="s">
        <v>346</v>
      </c>
      <c r="K202" s="1345"/>
      <c r="L202" s="239" t="s">
        <v>1960</v>
      </c>
      <c r="M202" s="233" t="s">
        <v>2179</v>
      </c>
      <c r="N202" s="238" t="s">
        <v>552</v>
      </c>
      <c r="O202" s="235" t="s">
        <v>227</v>
      </c>
      <c r="P202" s="235" t="s">
        <v>228</v>
      </c>
      <c r="Q202" s="235" t="s">
        <v>229</v>
      </c>
      <c r="R202" s="235" t="s">
        <v>234</v>
      </c>
      <c r="S202" s="235" t="s">
        <v>415</v>
      </c>
      <c r="T202" s="234" t="s">
        <v>232</v>
      </c>
    </row>
    <row r="203" spans="1:20" s="1361" customFormat="1" hidden="1">
      <c r="A203" s="281"/>
      <c r="B203" s="287" t="s">
        <v>222</v>
      </c>
      <c r="C203" s="1363" t="s">
        <v>340</v>
      </c>
      <c r="D203" s="282" t="s">
        <v>553</v>
      </c>
      <c r="E203" s="1305" t="s">
        <v>554</v>
      </c>
      <c r="F203" s="288" t="s">
        <v>555</v>
      </c>
      <c r="G203" s="238" t="s">
        <v>556</v>
      </c>
      <c r="H203" s="230" t="s">
        <v>557</v>
      </c>
      <c r="I203" s="230" t="s">
        <v>224</v>
      </c>
      <c r="J203" s="230" t="s">
        <v>346</v>
      </c>
      <c r="K203" s="1345"/>
      <c r="L203" s="239" t="s">
        <v>1960</v>
      </c>
      <c r="M203" s="233" t="s">
        <v>280</v>
      </c>
      <c r="N203" s="238" t="s">
        <v>2184</v>
      </c>
      <c r="O203" s="235" t="s">
        <v>227</v>
      </c>
      <c r="P203" s="235" t="s">
        <v>228</v>
      </c>
      <c r="Q203" s="235" t="s">
        <v>229</v>
      </c>
      <c r="R203" s="235" t="s">
        <v>234</v>
      </c>
      <c r="S203" s="235" t="s">
        <v>415</v>
      </c>
      <c r="T203" s="234" t="s">
        <v>232</v>
      </c>
    </row>
    <row r="204" spans="1:20" s="1361" customFormat="1" hidden="1">
      <c r="A204" s="281" t="s">
        <v>2185</v>
      </c>
      <c r="B204" s="229" t="s">
        <v>2077</v>
      </c>
      <c r="C204" s="1363" t="s">
        <v>340</v>
      </c>
      <c r="D204" s="282" t="s">
        <v>2186</v>
      </c>
      <c r="E204" s="1305" t="s">
        <v>2079</v>
      </c>
      <c r="F204" s="229" t="s">
        <v>2080</v>
      </c>
      <c r="G204" s="238" t="s">
        <v>2081</v>
      </c>
      <c r="H204" s="1344" t="s">
        <v>2082</v>
      </c>
      <c r="I204" s="230" t="s">
        <v>224</v>
      </c>
      <c r="J204" s="230" t="s">
        <v>346</v>
      </c>
      <c r="K204" s="1345"/>
      <c r="L204" s="239" t="s">
        <v>1960</v>
      </c>
      <c r="M204" s="1364" t="s">
        <v>2179</v>
      </c>
      <c r="N204" s="238" t="s">
        <v>558</v>
      </c>
      <c r="O204" s="235" t="s">
        <v>227</v>
      </c>
      <c r="P204" s="235" t="s">
        <v>228</v>
      </c>
      <c r="Q204" s="235" t="s">
        <v>229</v>
      </c>
      <c r="R204" s="235" t="s">
        <v>234</v>
      </c>
      <c r="S204" s="235" t="s">
        <v>415</v>
      </c>
      <c r="T204" s="234" t="s">
        <v>232</v>
      </c>
    </row>
    <row r="205" spans="1:20" s="1327" customFormat="1" ht="17.25" hidden="1">
      <c r="A205" s="297" t="s">
        <v>559</v>
      </c>
      <c r="B205" s="272"/>
      <c r="C205" s="275"/>
      <c r="D205" s="276" t="s">
        <v>2187</v>
      </c>
      <c r="E205" s="274"/>
      <c r="F205" s="272"/>
      <c r="G205" s="274" t="s">
        <v>2187</v>
      </c>
      <c r="H205" s="277"/>
      <c r="I205" s="277"/>
      <c r="J205" s="260" t="s">
        <v>346</v>
      </c>
      <c r="K205" s="1341"/>
      <c r="L205" s="278" t="s">
        <v>560</v>
      </c>
      <c r="M205" s="286"/>
      <c r="N205" s="272"/>
      <c r="O205" s="1359"/>
      <c r="P205" s="1359"/>
      <c r="Q205" s="1359"/>
      <c r="R205" s="1359"/>
      <c r="S205" s="1359"/>
      <c r="T205" s="1359"/>
    </row>
    <row r="206" spans="1:20" s="1361" customFormat="1" hidden="1">
      <c r="A206" s="281"/>
      <c r="B206" s="229" t="s">
        <v>2077</v>
      </c>
      <c r="C206" s="1363" t="s">
        <v>561</v>
      </c>
      <c r="D206" s="1385" t="s">
        <v>2188</v>
      </c>
      <c r="E206" s="1305" t="s">
        <v>2079</v>
      </c>
      <c r="F206" s="229" t="s">
        <v>2080</v>
      </c>
      <c r="G206" s="238" t="s">
        <v>2081</v>
      </c>
      <c r="H206" s="230" t="s">
        <v>557</v>
      </c>
      <c r="I206" s="230" t="s">
        <v>224</v>
      </c>
      <c r="J206" s="230" t="s">
        <v>346</v>
      </c>
      <c r="K206" s="1345"/>
      <c r="L206" s="239" t="s">
        <v>1960</v>
      </c>
      <c r="M206" s="1386" t="s">
        <v>291</v>
      </c>
      <c r="N206" s="283" t="s">
        <v>2115</v>
      </c>
      <c r="O206" s="235" t="s">
        <v>227</v>
      </c>
      <c r="P206" s="235" t="s">
        <v>228</v>
      </c>
      <c r="Q206" s="235" t="s">
        <v>229</v>
      </c>
      <c r="R206" s="283" t="s">
        <v>490</v>
      </c>
      <c r="S206" s="283" t="s">
        <v>562</v>
      </c>
      <c r="T206" s="283" t="s">
        <v>232</v>
      </c>
    </row>
    <row r="207" spans="1:20" s="1361" customFormat="1" hidden="1">
      <c r="A207" s="281" t="s">
        <v>2189</v>
      </c>
      <c r="B207" s="229" t="s">
        <v>2077</v>
      </c>
      <c r="C207" s="1363" t="s">
        <v>561</v>
      </c>
      <c r="D207" s="1385" t="s">
        <v>2190</v>
      </c>
      <c r="E207" s="1305" t="s">
        <v>2079</v>
      </c>
      <c r="F207" s="229" t="s">
        <v>2080</v>
      </c>
      <c r="G207" s="238" t="s">
        <v>2081</v>
      </c>
      <c r="H207" s="230" t="s">
        <v>557</v>
      </c>
      <c r="I207" s="230" t="s">
        <v>224</v>
      </c>
      <c r="J207" s="230" t="s">
        <v>346</v>
      </c>
      <c r="K207" s="1345"/>
      <c r="L207" s="239" t="s">
        <v>1960</v>
      </c>
      <c r="M207" s="1364" t="s">
        <v>2179</v>
      </c>
      <c r="N207" s="238" t="s">
        <v>506</v>
      </c>
      <c r="O207" s="235" t="s">
        <v>227</v>
      </c>
      <c r="P207" s="235" t="s">
        <v>228</v>
      </c>
      <c r="Q207" s="235" t="s">
        <v>229</v>
      </c>
      <c r="R207" s="283" t="s">
        <v>490</v>
      </c>
      <c r="S207" s="283" t="s">
        <v>562</v>
      </c>
      <c r="T207" s="283" t="s">
        <v>232</v>
      </c>
    </row>
    <row r="208" spans="1:20" s="1361" customFormat="1" hidden="1">
      <c r="A208" s="281" t="s">
        <v>2191</v>
      </c>
      <c r="B208" s="229" t="s">
        <v>2077</v>
      </c>
      <c r="C208" s="1363" t="s">
        <v>561</v>
      </c>
      <c r="D208" s="1385" t="s">
        <v>2192</v>
      </c>
      <c r="E208" s="1305" t="s">
        <v>2079</v>
      </c>
      <c r="F208" s="229" t="s">
        <v>2080</v>
      </c>
      <c r="G208" s="238" t="s">
        <v>2081</v>
      </c>
      <c r="H208" s="230" t="s">
        <v>557</v>
      </c>
      <c r="I208" s="230" t="s">
        <v>224</v>
      </c>
      <c r="J208" s="230" t="s">
        <v>346</v>
      </c>
      <c r="K208" s="1345"/>
      <c r="L208" s="239" t="s">
        <v>1960</v>
      </c>
      <c r="M208" s="1386" t="s">
        <v>597</v>
      </c>
      <c r="N208" s="283" t="s">
        <v>2193</v>
      </c>
      <c r="O208" s="235" t="s">
        <v>227</v>
      </c>
      <c r="P208" s="235" t="s">
        <v>228</v>
      </c>
      <c r="Q208" s="235" t="s">
        <v>229</v>
      </c>
      <c r="R208" s="283" t="s">
        <v>490</v>
      </c>
      <c r="S208" s="283" t="s">
        <v>562</v>
      </c>
      <c r="T208" s="283" t="s">
        <v>232</v>
      </c>
    </row>
    <row r="209" spans="1:20" s="1361" customFormat="1" hidden="1">
      <c r="A209" s="281" t="s">
        <v>2194</v>
      </c>
      <c r="B209" s="229" t="s">
        <v>222</v>
      </c>
      <c r="C209" s="1363" t="s">
        <v>561</v>
      </c>
      <c r="D209" s="1385" t="s">
        <v>2195</v>
      </c>
      <c r="E209" s="1305" t="s">
        <v>554</v>
      </c>
      <c r="F209" s="229" t="s">
        <v>555</v>
      </c>
      <c r="G209" s="238" t="s">
        <v>556</v>
      </c>
      <c r="H209" s="230" t="s">
        <v>557</v>
      </c>
      <c r="I209" s="230" t="s">
        <v>224</v>
      </c>
      <c r="J209" s="230" t="s">
        <v>346</v>
      </c>
      <c r="K209" s="1345"/>
      <c r="L209" s="239" t="s">
        <v>1960</v>
      </c>
      <c r="M209" s="1386" t="s">
        <v>272</v>
      </c>
      <c r="N209" s="283" t="s">
        <v>2196</v>
      </c>
      <c r="O209" s="235" t="s">
        <v>227</v>
      </c>
      <c r="P209" s="235" t="s">
        <v>228</v>
      </c>
      <c r="Q209" s="235" t="s">
        <v>229</v>
      </c>
      <c r="R209" s="283" t="s">
        <v>490</v>
      </c>
      <c r="S209" s="283" t="s">
        <v>562</v>
      </c>
      <c r="T209" s="283" t="s">
        <v>232</v>
      </c>
    </row>
    <row r="210" spans="1:20" s="1361" customFormat="1" hidden="1">
      <c r="A210" s="281"/>
      <c r="B210" s="229" t="s">
        <v>2077</v>
      </c>
      <c r="C210" s="1363" t="s">
        <v>561</v>
      </c>
      <c r="D210" s="1385" t="s">
        <v>2197</v>
      </c>
      <c r="E210" s="1305" t="s">
        <v>2079</v>
      </c>
      <c r="F210" s="229" t="s">
        <v>2080</v>
      </c>
      <c r="G210" s="238" t="s">
        <v>2081</v>
      </c>
      <c r="H210" s="230" t="s">
        <v>557</v>
      </c>
      <c r="I210" s="230" t="s">
        <v>224</v>
      </c>
      <c r="J210" s="230" t="s">
        <v>346</v>
      </c>
      <c r="K210" s="1345"/>
      <c r="L210" s="239" t="s">
        <v>1960</v>
      </c>
      <c r="M210" s="1364" t="s">
        <v>240</v>
      </c>
      <c r="N210" s="233" t="s">
        <v>414</v>
      </c>
      <c r="O210" s="235" t="s">
        <v>227</v>
      </c>
      <c r="P210" s="235" t="s">
        <v>228</v>
      </c>
      <c r="Q210" s="235" t="s">
        <v>229</v>
      </c>
      <c r="R210" s="283" t="s">
        <v>490</v>
      </c>
      <c r="S210" s="283" t="s">
        <v>562</v>
      </c>
      <c r="T210" s="283" t="s">
        <v>232</v>
      </c>
    </row>
    <row r="211" spans="1:20" s="1361" customFormat="1" hidden="1">
      <c r="A211" s="281"/>
      <c r="B211" s="229" t="s">
        <v>2077</v>
      </c>
      <c r="C211" s="1363" t="s">
        <v>561</v>
      </c>
      <c r="D211" s="1385" t="s">
        <v>563</v>
      </c>
      <c r="E211" s="1305" t="s">
        <v>2079</v>
      </c>
      <c r="F211" s="229" t="s">
        <v>2080</v>
      </c>
      <c r="G211" s="238" t="s">
        <v>2081</v>
      </c>
      <c r="H211" s="230" t="s">
        <v>557</v>
      </c>
      <c r="I211" s="230" t="s">
        <v>224</v>
      </c>
      <c r="J211" s="230" t="s">
        <v>346</v>
      </c>
      <c r="K211" s="1345"/>
      <c r="L211" s="239" t="s">
        <v>1960</v>
      </c>
      <c r="M211" s="1364" t="s">
        <v>291</v>
      </c>
      <c r="N211" s="283" t="s">
        <v>392</v>
      </c>
      <c r="O211" s="235" t="s">
        <v>227</v>
      </c>
      <c r="P211" s="235" t="s">
        <v>228</v>
      </c>
      <c r="Q211" s="235" t="s">
        <v>229</v>
      </c>
      <c r="R211" s="283" t="s">
        <v>490</v>
      </c>
      <c r="S211" s="283" t="s">
        <v>562</v>
      </c>
      <c r="T211" s="283" t="s">
        <v>232</v>
      </c>
    </row>
    <row r="212" spans="1:20" s="1361" customFormat="1" hidden="1">
      <c r="A212" s="294" t="s">
        <v>2198</v>
      </c>
      <c r="B212" s="229" t="s">
        <v>2077</v>
      </c>
      <c r="C212" s="1363" t="s">
        <v>561</v>
      </c>
      <c r="D212" s="1385" t="s">
        <v>2199</v>
      </c>
      <c r="E212" s="1305" t="s">
        <v>2079</v>
      </c>
      <c r="F212" s="229" t="s">
        <v>2080</v>
      </c>
      <c r="G212" s="238" t="s">
        <v>2081</v>
      </c>
      <c r="H212" s="230" t="s">
        <v>557</v>
      </c>
      <c r="I212" s="230" t="s">
        <v>224</v>
      </c>
      <c r="J212" s="230" t="s">
        <v>346</v>
      </c>
      <c r="K212" s="1345"/>
      <c r="L212" s="239" t="s">
        <v>1960</v>
      </c>
      <c r="M212" s="1364" t="s">
        <v>597</v>
      </c>
      <c r="N212" s="1312" t="s">
        <v>2200</v>
      </c>
      <c r="O212" s="235" t="s">
        <v>227</v>
      </c>
      <c r="P212" s="235" t="s">
        <v>228</v>
      </c>
      <c r="Q212" s="235" t="s">
        <v>229</v>
      </c>
      <c r="R212" s="283" t="s">
        <v>490</v>
      </c>
      <c r="S212" s="283" t="s">
        <v>562</v>
      </c>
      <c r="T212" s="283" t="s">
        <v>232</v>
      </c>
    </row>
    <row r="213" spans="1:20" s="1361" customFormat="1" hidden="1">
      <c r="A213" s="294" t="s">
        <v>2201</v>
      </c>
      <c r="B213" s="229" t="s">
        <v>2077</v>
      </c>
      <c r="C213" s="1363" t="s">
        <v>561</v>
      </c>
      <c r="D213" s="1385" t="s">
        <v>2202</v>
      </c>
      <c r="E213" s="1305" t="s">
        <v>2079</v>
      </c>
      <c r="F213" s="229" t="s">
        <v>2080</v>
      </c>
      <c r="G213" s="238" t="s">
        <v>2081</v>
      </c>
      <c r="H213" s="230" t="s">
        <v>557</v>
      </c>
      <c r="I213" s="230" t="s">
        <v>224</v>
      </c>
      <c r="J213" s="230" t="s">
        <v>346</v>
      </c>
      <c r="K213" s="1345"/>
      <c r="L213" s="239" t="s">
        <v>1960</v>
      </c>
      <c r="M213" s="1364" t="s">
        <v>291</v>
      </c>
      <c r="N213" s="1312" t="s">
        <v>2203</v>
      </c>
      <c r="O213" s="235" t="s">
        <v>227</v>
      </c>
      <c r="P213" s="235" t="s">
        <v>228</v>
      </c>
      <c r="Q213" s="235" t="s">
        <v>229</v>
      </c>
      <c r="R213" s="283" t="s">
        <v>490</v>
      </c>
      <c r="S213" s="283" t="s">
        <v>562</v>
      </c>
      <c r="T213" s="283" t="s">
        <v>232</v>
      </c>
    </row>
    <row r="214" spans="1:20" s="1361" customFormat="1" hidden="1">
      <c r="A214" s="281"/>
      <c r="B214" s="229" t="s">
        <v>2077</v>
      </c>
      <c r="C214" s="1363" t="s">
        <v>561</v>
      </c>
      <c r="D214" s="1385" t="s">
        <v>565</v>
      </c>
      <c r="E214" s="1305" t="s">
        <v>2079</v>
      </c>
      <c r="F214" s="229" t="s">
        <v>2080</v>
      </c>
      <c r="G214" s="238" t="s">
        <v>2081</v>
      </c>
      <c r="H214" s="230" t="s">
        <v>557</v>
      </c>
      <c r="I214" s="230" t="s">
        <v>224</v>
      </c>
      <c r="J214" s="230" t="s">
        <v>346</v>
      </c>
      <c r="K214" s="1345"/>
      <c r="L214" s="239" t="s">
        <v>1960</v>
      </c>
      <c r="M214" s="1364" t="s">
        <v>2204</v>
      </c>
      <c r="N214" s="1312" t="s">
        <v>2205</v>
      </c>
      <c r="O214" s="235" t="s">
        <v>227</v>
      </c>
      <c r="P214" s="235" t="s">
        <v>228</v>
      </c>
      <c r="Q214" s="235" t="s">
        <v>229</v>
      </c>
      <c r="R214" s="283" t="s">
        <v>490</v>
      </c>
      <c r="S214" s="283" t="s">
        <v>562</v>
      </c>
      <c r="T214" s="283" t="s">
        <v>232</v>
      </c>
    </row>
    <row r="215" spans="1:20" s="1361" customFormat="1" hidden="1">
      <c r="A215" s="281"/>
      <c r="B215" s="229" t="s">
        <v>2077</v>
      </c>
      <c r="C215" s="1363" t="s">
        <v>561</v>
      </c>
      <c r="D215" s="282" t="s">
        <v>566</v>
      </c>
      <c r="E215" s="1305" t="s">
        <v>2079</v>
      </c>
      <c r="F215" s="229" t="s">
        <v>2080</v>
      </c>
      <c r="G215" s="238" t="s">
        <v>2081</v>
      </c>
      <c r="H215" s="230" t="s">
        <v>557</v>
      </c>
      <c r="I215" s="230" t="s">
        <v>224</v>
      </c>
      <c r="J215" s="230" t="s">
        <v>346</v>
      </c>
      <c r="K215" s="1345"/>
      <c r="L215" s="239" t="s">
        <v>516</v>
      </c>
      <c r="M215" s="233" t="s">
        <v>495</v>
      </c>
      <c r="N215" s="238" t="s">
        <v>551</v>
      </c>
      <c r="O215" s="235" t="s">
        <v>227</v>
      </c>
      <c r="P215" s="235" t="s">
        <v>228</v>
      </c>
      <c r="Q215" s="235" t="s">
        <v>229</v>
      </c>
      <c r="R215" s="283" t="s">
        <v>490</v>
      </c>
      <c r="S215" s="283" t="s">
        <v>562</v>
      </c>
      <c r="T215" s="283" t="s">
        <v>232</v>
      </c>
    </row>
    <row r="216" spans="1:20" s="1361" customFormat="1" hidden="1">
      <c r="A216" s="281" t="s">
        <v>2206</v>
      </c>
      <c r="B216" s="229" t="s">
        <v>2077</v>
      </c>
      <c r="C216" s="1363" t="s">
        <v>561</v>
      </c>
      <c r="D216" s="282" t="s">
        <v>2207</v>
      </c>
      <c r="E216" s="1305" t="s">
        <v>2079</v>
      </c>
      <c r="F216" s="229" t="s">
        <v>2080</v>
      </c>
      <c r="G216" s="238" t="s">
        <v>2081</v>
      </c>
      <c r="H216" s="230" t="s">
        <v>557</v>
      </c>
      <c r="I216" s="230" t="s">
        <v>224</v>
      </c>
      <c r="J216" s="230" t="s">
        <v>346</v>
      </c>
      <c r="K216" s="1345"/>
      <c r="L216" s="239" t="s">
        <v>1960</v>
      </c>
      <c r="M216" s="233" t="s">
        <v>248</v>
      </c>
      <c r="N216" s="238" t="s">
        <v>2208</v>
      </c>
      <c r="O216" s="235" t="s">
        <v>227</v>
      </c>
      <c r="P216" s="235" t="s">
        <v>228</v>
      </c>
      <c r="Q216" s="235" t="s">
        <v>229</v>
      </c>
      <c r="R216" s="283" t="s">
        <v>490</v>
      </c>
      <c r="S216" s="283" t="s">
        <v>562</v>
      </c>
      <c r="T216" s="283" t="s">
        <v>232</v>
      </c>
    </row>
    <row r="217" spans="1:20" s="1361" customFormat="1" hidden="1">
      <c r="A217" s="281" t="s">
        <v>2209</v>
      </c>
      <c r="B217" s="229" t="s">
        <v>2077</v>
      </c>
      <c r="C217" s="1363" t="s">
        <v>561</v>
      </c>
      <c r="D217" s="282" t="s">
        <v>568</v>
      </c>
      <c r="E217" s="1305" t="s">
        <v>2079</v>
      </c>
      <c r="F217" s="229" t="s">
        <v>2080</v>
      </c>
      <c r="G217" s="238" t="s">
        <v>2081</v>
      </c>
      <c r="H217" s="230" t="s">
        <v>557</v>
      </c>
      <c r="I217" s="230" t="s">
        <v>224</v>
      </c>
      <c r="J217" s="230" t="s">
        <v>346</v>
      </c>
      <c r="K217" s="1345"/>
      <c r="L217" s="239" t="s">
        <v>1960</v>
      </c>
      <c r="M217" s="1345" t="s">
        <v>272</v>
      </c>
      <c r="N217" s="238" t="s">
        <v>450</v>
      </c>
      <c r="O217" s="235" t="s">
        <v>227</v>
      </c>
      <c r="P217" s="235" t="s">
        <v>228</v>
      </c>
      <c r="Q217" s="235" t="s">
        <v>229</v>
      </c>
      <c r="R217" s="283" t="s">
        <v>490</v>
      </c>
      <c r="S217" s="283" t="s">
        <v>562</v>
      </c>
      <c r="T217" s="283" t="s">
        <v>232</v>
      </c>
    </row>
    <row r="218" spans="1:20" s="1361" customFormat="1" hidden="1">
      <c r="A218" s="281" t="s">
        <v>2210</v>
      </c>
      <c r="B218" s="229" t="s">
        <v>2077</v>
      </c>
      <c r="C218" s="1363" t="s">
        <v>561</v>
      </c>
      <c r="D218" s="1312" t="s">
        <v>2211</v>
      </c>
      <c r="E218" s="1305" t="s">
        <v>2079</v>
      </c>
      <c r="F218" s="229" t="s">
        <v>2080</v>
      </c>
      <c r="G218" s="238" t="s">
        <v>2081</v>
      </c>
      <c r="H218" s="230" t="s">
        <v>557</v>
      </c>
      <c r="I218" s="230" t="s">
        <v>224</v>
      </c>
      <c r="J218" s="230" t="s">
        <v>346</v>
      </c>
      <c r="K218" s="1345"/>
      <c r="L218" s="239" t="s">
        <v>1960</v>
      </c>
      <c r="M218" s="1345" t="s">
        <v>301</v>
      </c>
      <c r="N218" s="238" t="s">
        <v>569</v>
      </c>
      <c r="O218" s="235" t="s">
        <v>227</v>
      </c>
      <c r="P218" s="235" t="s">
        <v>228</v>
      </c>
      <c r="Q218" s="235" t="s">
        <v>229</v>
      </c>
      <c r="R218" s="283" t="s">
        <v>490</v>
      </c>
      <c r="S218" s="283" t="s">
        <v>562</v>
      </c>
      <c r="T218" s="283" t="s">
        <v>232</v>
      </c>
    </row>
    <row r="219" spans="1:20" s="1327" customFormat="1" ht="17.25" hidden="1">
      <c r="A219" s="297" t="s">
        <v>570</v>
      </c>
      <c r="B219" s="298"/>
      <c r="C219" s="299"/>
      <c r="D219" s="300" t="s">
        <v>571</v>
      </c>
      <c r="E219" s="297"/>
      <c r="F219" s="298"/>
      <c r="G219" s="297" t="s">
        <v>2212</v>
      </c>
      <c r="H219" s="301"/>
      <c r="I219" s="301" t="s">
        <v>224</v>
      </c>
      <c r="J219" s="230" t="s">
        <v>346</v>
      </c>
      <c r="K219" s="1306"/>
      <c r="L219" s="226" t="s">
        <v>572</v>
      </c>
      <c r="M219" s="1306"/>
      <c r="N219" s="298"/>
      <c r="O219" s="1359"/>
      <c r="P219" s="1359"/>
      <c r="Q219" s="1359"/>
      <c r="R219" s="1359"/>
      <c r="S219" s="1359"/>
      <c r="T219" s="1359"/>
    </row>
    <row r="220" spans="1:20" s="1361" customFormat="1" hidden="1">
      <c r="A220" s="281" t="s">
        <v>2213</v>
      </c>
      <c r="B220" s="229" t="s">
        <v>2077</v>
      </c>
      <c r="C220" s="1363" t="s">
        <v>561</v>
      </c>
      <c r="D220" s="282" t="s">
        <v>2214</v>
      </c>
      <c r="E220" s="1343" t="s">
        <v>2079</v>
      </c>
      <c r="F220" s="229" t="s">
        <v>2080</v>
      </c>
      <c r="G220" s="238" t="s">
        <v>2081</v>
      </c>
      <c r="H220" s="230" t="s">
        <v>557</v>
      </c>
      <c r="I220" s="230" t="s">
        <v>224</v>
      </c>
      <c r="J220" s="230" t="s">
        <v>346</v>
      </c>
      <c r="K220" s="1345"/>
      <c r="L220" s="239" t="s">
        <v>1960</v>
      </c>
      <c r="M220" s="233" t="s">
        <v>226</v>
      </c>
      <c r="N220" s="238" t="s">
        <v>2215</v>
      </c>
      <c r="O220" s="234" t="s">
        <v>227</v>
      </c>
      <c r="P220" s="234" t="s">
        <v>228</v>
      </c>
      <c r="Q220" s="234" t="s">
        <v>229</v>
      </c>
      <c r="R220" s="235" t="s">
        <v>490</v>
      </c>
      <c r="S220" s="235" t="s">
        <v>562</v>
      </c>
      <c r="T220" s="234" t="s">
        <v>232</v>
      </c>
    </row>
    <row r="221" spans="1:20" s="1361" customFormat="1" hidden="1">
      <c r="A221" s="281" t="s">
        <v>2216</v>
      </c>
      <c r="B221" s="229" t="s">
        <v>2077</v>
      </c>
      <c r="C221" s="1363" t="s">
        <v>561</v>
      </c>
      <c r="D221" s="282" t="s">
        <v>573</v>
      </c>
      <c r="E221" s="1343" t="s">
        <v>2079</v>
      </c>
      <c r="F221" s="229" t="s">
        <v>2080</v>
      </c>
      <c r="G221" s="238" t="s">
        <v>2081</v>
      </c>
      <c r="H221" s="230" t="s">
        <v>557</v>
      </c>
      <c r="I221" s="230" t="s">
        <v>224</v>
      </c>
      <c r="J221" s="230" t="s">
        <v>346</v>
      </c>
      <c r="K221" s="1345"/>
      <c r="L221" s="239" t="s">
        <v>1960</v>
      </c>
      <c r="M221" s="233" t="s">
        <v>574</v>
      </c>
      <c r="N221" s="238" t="s">
        <v>2073</v>
      </c>
      <c r="O221" s="234" t="s">
        <v>227</v>
      </c>
      <c r="P221" s="234" t="s">
        <v>228</v>
      </c>
      <c r="Q221" s="234" t="s">
        <v>229</v>
      </c>
      <c r="R221" s="235" t="s">
        <v>490</v>
      </c>
      <c r="S221" s="235" t="s">
        <v>562</v>
      </c>
      <c r="T221" s="234" t="s">
        <v>232</v>
      </c>
    </row>
    <row r="222" spans="1:20" s="1361" customFormat="1" hidden="1">
      <c r="A222" s="281" t="s">
        <v>2217</v>
      </c>
      <c r="B222" s="229" t="s">
        <v>2077</v>
      </c>
      <c r="C222" s="1363" t="s">
        <v>561</v>
      </c>
      <c r="D222" s="1385" t="s">
        <v>575</v>
      </c>
      <c r="E222" s="1343" t="s">
        <v>2079</v>
      </c>
      <c r="F222" s="229" t="s">
        <v>2080</v>
      </c>
      <c r="G222" s="238" t="s">
        <v>2081</v>
      </c>
      <c r="H222" s="230" t="s">
        <v>557</v>
      </c>
      <c r="I222" s="230" t="s">
        <v>224</v>
      </c>
      <c r="J222" s="230" t="s">
        <v>346</v>
      </c>
      <c r="K222" s="1345"/>
      <c r="L222" s="239" t="s">
        <v>1960</v>
      </c>
      <c r="M222" s="233" t="s">
        <v>576</v>
      </c>
      <c r="N222" s="238" t="s">
        <v>2218</v>
      </c>
      <c r="O222" s="234" t="s">
        <v>227</v>
      </c>
      <c r="P222" s="234" t="s">
        <v>228</v>
      </c>
      <c r="Q222" s="234" t="s">
        <v>229</v>
      </c>
      <c r="R222" s="235" t="s">
        <v>490</v>
      </c>
      <c r="S222" s="235" t="s">
        <v>562</v>
      </c>
      <c r="T222" s="234" t="s">
        <v>232</v>
      </c>
    </row>
    <row r="223" spans="1:20" s="1361" customFormat="1" hidden="1">
      <c r="A223" s="281" t="s">
        <v>2219</v>
      </c>
      <c r="B223" s="229" t="s">
        <v>2077</v>
      </c>
      <c r="C223" s="1363" t="s">
        <v>561</v>
      </c>
      <c r="D223" s="1385" t="s">
        <v>577</v>
      </c>
      <c r="E223" s="1343" t="s">
        <v>2079</v>
      </c>
      <c r="F223" s="229" t="s">
        <v>2080</v>
      </c>
      <c r="G223" s="238" t="s">
        <v>2081</v>
      </c>
      <c r="H223" s="230" t="s">
        <v>557</v>
      </c>
      <c r="I223" s="230" t="s">
        <v>224</v>
      </c>
      <c r="J223" s="230" t="s">
        <v>346</v>
      </c>
      <c r="K223" s="1345"/>
      <c r="L223" s="239" t="s">
        <v>1960</v>
      </c>
      <c r="M223" s="233" t="s">
        <v>578</v>
      </c>
      <c r="N223" s="238" t="s">
        <v>2126</v>
      </c>
      <c r="O223" s="234" t="s">
        <v>227</v>
      </c>
      <c r="P223" s="234" t="s">
        <v>228</v>
      </c>
      <c r="Q223" s="234" t="s">
        <v>229</v>
      </c>
      <c r="R223" s="235" t="s">
        <v>490</v>
      </c>
      <c r="S223" s="235" t="s">
        <v>562</v>
      </c>
      <c r="T223" s="234" t="s">
        <v>232</v>
      </c>
    </row>
    <row r="224" spans="1:20" s="1361" customFormat="1" hidden="1">
      <c r="A224" s="281" t="s">
        <v>2220</v>
      </c>
      <c r="B224" s="229" t="s">
        <v>2077</v>
      </c>
      <c r="C224" s="1363" t="s">
        <v>561</v>
      </c>
      <c r="D224" s="1385" t="s">
        <v>2221</v>
      </c>
      <c r="E224" s="1343" t="s">
        <v>2079</v>
      </c>
      <c r="F224" s="229" t="s">
        <v>2080</v>
      </c>
      <c r="G224" s="238" t="s">
        <v>2081</v>
      </c>
      <c r="H224" s="230" t="s">
        <v>557</v>
      </c>
      <c r="I224" s="230" t="s">
        <v>224</v>
      </c>
      <c r="J224" s="230" t="s">
        <v>346</v>
      </c>
      <c r="K224" s="1345"/>
      <c r="L224" s="239" t="s">
        <v>1960</v>
      </c>
      <c r="M224" s="1345" t="s">
        <v>579</v>
      </c>
      <c r="N224" s="238" t="s">
        <v>2143</v>
      </c>
      <c r="O224" s="234" t="s">
        <v>227</v>
      </c>
      <c r="P224" s="234" t="s">
        <v>228</v>
      </c>
      <c r="Q224" s="234" t="s">
        <v>229</v>
      </c>
      <c r="R224" s="235" t="s">
        <v>490</v>
      </c>
      <c r="S224" s="235" t="s">
        <v>562</v>
      </c>
      <c r="T224" s="234" t="s">
        <v>232</v>
      </c>
    </row>
    <row r="225" spans="1:20" s="1361" customFormat="1" hidden="1">
      <c r="A225" s="281" t="s">
        <v>2222</v>
      </c>
      <c r="B225" s="229" t="s">
        <v>2077</v>
      </c>
      <c r="C225" s="1363" t="s">
        <v>561</v>
      </c>
      <c r="D225" s="1385" t="s">
        <v>2223</v>
      </c>
      <c r="E225" s="1343" t="s">
        <v>2079</v>
      </c>
      <c r="F225" s="229" t="s">
        <v>2080</v>
      </c>
      <c r="G225" s="238" t="s">
        <v>2081</v>
      </c>
      <c r="H225" s="230" t="s">
        <v>557</v>
      </c>
      <c r="I225" s="230" t="s">
        <v>224</v>
      </c>
      <c r="J225" s="230" t="s">
        <v>346</v>
      </c>
      <c r="K225" s="1345"/>
      <c r="L225" s="239" t="s">
        <v>1960</v>
      </c>
      <c r="M225" s="233" t="s">
        <v>580</v>
      </c>
      <c r="N225" s="238" t="s">
        <v>2169</v>
      </c>
      <c r="O225" s="234" t="s">
        <v>227</v>
      </c>
      <c r="P225" s="234" t="s">
        <v>228</v>
      </c>
      <c r="Q225" s="234" t="s">
        <v>229</v>
      </c>
      <c r="R225" s="235" t="s">
        <v>490</v>
      </c>
      <c r="S225" s="235" t="s">
        <v>562</v>
      </c>
      <c r="T225" s="234" t="s">
        <v>232</v>
      </c>
    </row>
    <row r="226" spans="1:20" s="1361" customFormat="1" hidden="1">
      <c r="A226" s="281" t="s">
        <v>2224</v>
      </c>
      <c r="B226" s="229" t="s">
        <v>2077</v>
      </c>
      <c r="C226" s="1363" t="s">
        <v>561</v>
      </c>
      <c r="D226" s="1385" t="s">
        <v>581</v>
      </c>
      <c r="E226" s="1343" t="s">
        <v>2079</v>
      </c>
      <c r="F226" s="229" t="s">
        <v>2080</v>
      </c>
      <c r="G226" s="238" t="s">
        <v>2081</v>
      </c>
      <c r="H226" s="230" t="s">
        <v>557</v>
      </c>
      <c r="I226" s="230" t="s">
        <v>224</v>
      </c>
      <c r="J226" s="230" t="s">
        <v>346</v>
      </c>
      <c r="K226" s="1345"/>
      <c r="L226" s="239" t="s">
        <v>1960</v>
      </c>
      <c r="M226" s="233" t="s">
        <v>582</v>
      </c>
      <c r="N226" s="238" t="s">
        <v>2225</v>
      </c>
      <c r="O226" s="234" t="s">
        <v>227</v>
      </c>
      <c r="P226" s="234" t="s">
        <v>228</v>
      </c>
      <c r="Q226" s="234" t="s">
        <v>229</v>
      </c>
      <c r="R226" s="235" t="s">
        <v>490</v>
      </c>
      <c r="S226" s="235" t="s">
        <v>562</v>
      </c>
      <c r="T226" s="234" t="s">
        <v>232</v>
      </c>
    </row>
    <row r="227" spans="1:20" s="1361" customFormat="1" hidden="1">
      <c r="A227" s="281"/>
      <c r="B227" s="229" t="s">
        <v>2077</v>
      </c>
      <c r="C227" s="1363" t="s">
        <v>561</v>
      </c>
      <c r="D227" s="282" t="s">
        <v>553</v>
      </c>
      <c r="E227" s="1343" t="s">
        <v>2079</v>
      </c>
      <c r="F227" s="229" t="s">
        <v>2080</v>
      </c>
      <c r="G227" s="238" t="s">
        <v>2081</v>
      </c>
      <c r="H227" s="230" t="s">
        <v>557</v>
      </c>
      <c r="I227" s="230" t="s">
        <v>224</v>
      </c>
      <c r="J227" s="230" t="s">
        <v>346</v>
      </c>
      <c r="K227" s="1345"/>
      <c r="L227" s="1311" t="s">
        <v>1960</v>
      </c>
      <c r="M227" s="234" t="s">
        <v>280</v>
      </c>
      <c r="N227" s="1309" t="s">
        <v>2184</v>
      </c>
      <c r="O227" s="234" t="s">
        <v>227</v>
      </c>
      <c r="P227" s="234" t="s">
        <v>228</v>
      </c>
      <c r="Q227" s="234" t="s">
        <v>229</v>
      </c>
      <c r="R227" s="235" t="s">
        <v>490</v>
      </c>
      <c r="S227" s="235" t="s">
        <v>562</v>
      </c>
      <c r="T227" s="234" t="s">
        <v>232</v>
      </c>
    </row>
    <row r="228" spans="1:20" s="1387" customFormat="1" hidden="1">
      <c r="A228" s="281"/>
      <c r="B228" s="229" t="s">
        <v>2077</v>
      </c>
      <c r="C228" s="1363" t="s">
        <v>561</v>
      </c>
      <c r="D228" s="282" t="s">
        <v>584</v>
      </c>
      <c r="E228" s="1343" t="s">
        <v>2079</v>
      </c>
      <c r="F228" s="229" t="s">
        <v>2080</v>
      </c>
      <c r="G228" s="238" t="s">
        <v>2081</v>
      </c>
      <c r="H228" s="230" t="s">
        <v>557</v>
      </c>
      <c r="I228" s="230" t="s">
        <v>224</v>
      </c>
      <c r="J228" s="230" t="s">
        <v>346</v>
      </c>
      <c r="K228" s="1345"/>
      <c r="L228" s="239" t="s">
        <v>1960</v>
      </c>
      <c r="M228" s="1345" t="s">
        <v>226</v>
      </c>
      <c r="N228" s="238" t="s">
        <v>2226</v>
      </c>
      <c r="O228" s="234" t="s">
        <v>227</v>
      </c>
      <c r="P228" s="234" t="s">
        <v>228</v>
      </c>
      <c r="Q228" s="234" t="s">
        <v>229</v>
      </c>
      <c r="R228" s="235" t="s">
        <v>490</v>
      </c>
      <c r="S228" s="235" t="s">
        <v>562</v>
      </c>
      <c r="T228" s="234" t="s">
        <v>232</v>
      </c>
    </row>
    <row r="229" spans="1:20" s="1361" customFormat="1" hidden="1">
      <c r="A229" s="1382"/>
      <c r="B229" s="229" t="s">
        <v>2077</v>
      </c>
      <c r="C229" s="1363" t="s">
        <v>561</v>
      </c>
      <c r="D229" s="239" t="s">
        <v>2227</v>
      </c>
      <c r="E229" s="1343" t="s">
        <v>2079</v>
      </c>
      <c r="F229" s="229" t="s">
        <v>2080</v>
      </c>
      <c r="G229" s="238" t="s">
        <v>2081</v>
      </c>
      <c r="H229" s="230" t="s">
        <v>557</v>
      </c>
      <c r="I229" s="230" t="s">
        <v>224</v>
      </c>
      <c r="J229" s="230" t="s">
        <v>346</v>
      </c>
      <c r="K229" s="1345"/>
      <c r="L229" s="1311" t="s">
        <v>1960</v>
      </c>
      <c r="M229" s="233" t="s">
        <v>574</v>
      </c>
      <c r="N229" s="238" t="s">
        <v>2073</v>
      </c>
      <c r="O229" s="234" t="s">
        <v>227</v>
      </c>
      <c r="P229" s="234" t="s">
        <v>228</v>
      </c>
      <c r="Q229" s="234" t="s">
        <v>229</v>
      </c>
      <c r="R229" s="235" t="s">
        <v>490</v>
      </c>
      <c r="S229" s="235" t="s">
        <v>562</v>
      </c>
      <c r="T229" s="234" t="s">
        <v>232</v>
      </c>
    </row>
    <row r="230" spans="1:20" s="1361" customFormat="1" hidden="1">
      <c r="A230" s="1382"/>
      <c r="B230" s="229" t="s">
        <v>2077</v>
      </c>
      <c r="C230" s="1363" t="s">
        <v>561</v>
      </c>
      <c r="D230" s="239" t="s">
        <v>2228</v>
      </c>
      <c r="E230" s="1343" t="s">
        <v>2079</v>
      </c>
      <c r="F230" s="229" t="s">
        <v>2080</v>
      </c>
      <c r="G230" s="238" t="s">
        <v>2081</v>
      </c>
      <c r="H230" s="230" t="s">
        <v>557</v>
      </c>
      <c r="I230" s="230" t="s">
        <v>224</v>
      </c>
      <c r="J230" s="230" t="s">
        <v>346</v>
      </c>
      <c r="K230" s="1345"/>
      <c r="L230" s="1311" t="s">
        <v>1960</v>
      </c>
      <c r="M230" s="1364" t="s">
        <v>2229</v>
      </c>
      <c r="N230" s="238" t="s">
        <v>2218</v>
      </c>
      <c r="O230" s="234" t="s">
        <v>227</v>
      </c>
      <c r="P230" s="234" t="s">
        <v>228</v>
      </c>
      <c r="Q230" s="234" t="s">
        <v>229</v>
      </c>
      <c r="R230" s="235" t="s">
        <v>490</v>
      </c>
      <c r="S230" s="235" t="s">
        <v>562</v>
      </c>
      <c r="T230" s="234" t="s">
        <v>232</v>
      </c>
    </row>
    <row r="231" spans="1:20" s="1361" customFormat="1" hidden="1">
      <c r="A231" s="1382"/>
      <c r="B231" s="229" t="s">
        <v>2077</v>
      </c>
      <c r="C231" s="1363" t="s">
        <v>561</v>
      </c>
      <c r="D231" s="239" t="s">
        <v>2230</v>
      </c>
      <c r="E231" s="1343" t="s">
        <v>2079</v>
      </c>
      <c r="F231" s="229" t="s">
        <v>2080</v>
      </c>
      <c r="G231" s="238" t="s">
        <v>2081</v>
      </c>
      <c r="H231" s="230" t="s">
        <v>557</v>
      </c>
      <c r="I231" s="230" t="s">
        <v>224</v>
      </c>
      <c r="J231" s="230" t="s">
        <v>346</v>
      </c>
      <c r="K231" s="1345"/>
      <c r="L231" s="1311" t="s">
        <v>1960</v>
      </c>
      <c r="M231" s="233" t="s">
        <v>578</v>
      </c>
      <c r="N231" s="238" t="s">
        <v>2126</v>
      </c>
      <c r="O231" s="234" t="s">
        <v>227</v>
      </c>
      <c r="P231" s="234" t="s">
        <v>228</v>
      </c>
      <c r="Q231" s="234" t="s">
        <v>229</v>
      </c>
      <c r="R231" s="235" t="s">
        <v>490</v>
      </c>
      <c r="S231" s="235" t="s">
        <v>562</v>
      </c>
      <c r="T231" s="234" t="s">
        <v>232</v>
      </c>
    </row>
    <row r="232" spans="1:20" s="1361" customFormat="1" hidden="1">
      <c r="A232" s="1382"/>
      <c r="B232" s="229" t="s">
        <v>2077</v>
      </c>
      <c r="C232" s="1363" t="s">
        <v>561</v>
      </c>
      <c r="D232" s="239" t="s">
        <v>2231</v>
      </c>
      <c r="E232" s="1343" t="s">
        <v>2079</v>
      </c>
      <c r="F232" s="229" t="s">
        <v>2080</v>
      </c>
      <c r="G232" s="238" t="s">
        <v>2081</v>
      </c>
      <c r="H232" s="230" t="s">
        <v>557</v>
      </c>
      <c r="I232" s="230" t="s">
        <v>224</v>
      </c>
      <c r="J232" s="230" t="s">
        <v>346</v>
      </c>
      <c r="K232" s="1345"/>
      <c r="L232" s="1311" t="s">
        <v>1960</v>
      </c>
      <c r="M232" s="1345" t="s">
        <v>579</v>
      </c>
      <c r="N232" s="238" t="s">
        <v>2143</v>
      </c>
      <c r="O232" s="234" t="s">
        <v>227</v>
      </c>
      <c r="P232" s="234" t="s">
        <v>228</v>
      </c>
      <c r="Q232" s="234" t="s">
        <v>229</v>
      </c>
      <c r="R232" s="235" t="s">
        <v>490</v>
      </c>
      <c r="S232" s="235" t="s">
        <v>562</v>
      </c>
      <c r="T232" s="234" t="s">
        <v>232</v>
      </c>
    </row>
    <row r="233" spans="1:20" s="1361" customFormat="1" hidden="1">
      <c r="A233" s="1382"/>
      <c r="B233" s="229" t="s">
        <v>2077</v>
      </c>
      <c r="C233" s="1363" t="s">
        <v>561</v>
      </c>
      <c r="D233" s="239" t="s">
        <v>2232</v>
      </c>
      <c r="E233" s="1343" t="s">
        <v>2079</v>
      </c>
      <c r="F233" s="229" t="s">
        <v>2080</v>
      </c>
      <c r="G233" s="238" t="s">
        <v>2081</v>
      </c>
      <c r="H233" s="230" t="s">
        <v>557</v>
      </c>
      <c r="I233" s="230" t="s">
        <v>224</v>
      </c>
      <c r="J233" s="230" t="s">
        <v>346</v>
      </c>
      <c r="K233" s="1345"/>
      <c r="L233" s="1311" t="s">
        <v>1960</v>
      </c>
      <c r="M233" s="233" t="s">
        <v>580</v>
      </c>
      <c r="N233" s="238" t="s">
        <v>2169</v>
      </c>
      <c r="O233" s="234" t="s">
        <v>227</v>
      </c>
      <c r="P233" s="234" t="s">
        <v>228</v>
      </c>
      <c r="Q233" s="234" t="s">
        <v>229</v>
      </c>
      <c r="R233" s="235" t="s">
        <v>490</v>
      </c>
      <c r="S233" s="235" t="s">
        <v>562</v>
      </c>
      <c r="T233" s="234" t="s">
        <v>232</v>
      </c>
    </row>
    <row r="234" spans="1:20" s="1361" customFormat="1" hidden="1">
      <c r="A234" s="281"/>
      <c r="B234" s="229" t="s">
        <v>2077</v>
      </c>
      <c r="C234" s="1363" t="s">
        <v>561</v>
      </c>
      <c r="D234" s="239" t="s">
        <v>2233</v>
      </c>
      <c r="E234" s="1343" t="s">
        <v>2079</v>
      </c>
      <c r="F234" s="229" t="s">
        <v>2080</v>
      </c>
      <c r="G234" s="238" t="s">
        <v>2081</v>
      </c>
      <c r="H234" s="230" t="s">
        <v>557</v>
      </c>
      <c r="I234" s="230" t="s">
        <v>224</v>
      </c>
      <c r="J234" s="230" t="s">
        <v>346</v>
      </c>
      <c r="K234" s="1345"/>
      <c r="L234" s="1311" t="s">
        <v>1960</v>
      </c>
      <c r="M234" s="1364" t="s">
        <v>236</v>
      </c>
      <c r="N234" s="238" t="s">
        <v>2169</v>
      </c>
      <c r="O234" s="234" t="s">
        <v>227</v>
      </c>
      <c r="P234" s="234" t="s">
        <v>228</v>
      </c>
      <c r="Q234" s="234" t="s">
        <v>229</v>
      </c>
      <c r="R234" s="235" t="s">
        <v>490</v>
      </c>
      <c r="S234" s="235" t="s">
        <v>562</v>
      </c>
      <c r="T234" s="234" t="s">
        <v>232</v>
      </c>
    </row>
    <row r="235" spans="1:20" s="1361" customFormat="1" hidden="1">
      <c r="A235" s="1382"/>
      <c r="B235" s="229" t="s">
        <v>2077</v>
      </c>
      <c r="C235" s="1363" t="s">
        <v>561</v>
      </c>
      <c r="D235" s="239" t="s">
        <v>2234</v>
      </c>
      <c r="E235" s="1343" t="s">
        <v>2079</v>
      </c>
      <c r="F235" s="229" t="s">
        <v>2080</v>
      </c>
      <c r="G235" s="238" t="s">
        <v>2081</v>
      </c>
      <c r="H235" s="230" t="s">
        <v>557</v>
      </c>
      <c r="I235" s="230" t="s">
        <v>224</v>
      </c>
      <c r="J235" s="230" t="s">
        <v>346</v>
      </c>
      <c r="K235" s="1345"/>
      <c r="L235" s="1311" t="s">
        <v>1960</v>
      </c>
      <c r="M235" s="1364" t="s">
        <v>2179</v>
      </c>
      <c r="N235" s="238" t="s">
        <v>2225</v>
      </c>
      <c r="O235" s="234" t="s">
        <v>227</v>
      </c>
      <c r="P235" s="234" t="s">
        <v>228</v>
      </c>
      <c r="Q235" s="234" t="s">
        <v>229</v>
      </c>
      <c r="R235" s="235" t="s">
        <v>490</v>
      </c>
      <c r="S235" s="235" t="s">
        <v>562</v>
      </c>
      <c r="T235" s="234" t="s">
        <v>232</v>
      </c>
    </row>
    <row r="236" spans="1:20" s="1361" customFormat="1" hidden="1">
      <c r="A236" s="281"/>
      <c r="B236" s="229" t="s">
        <v>2077</v>
      </c>
      <c r="C236" s="1363" t="s">
        <v>561</v>
      </c>
      <c r="D236" s="239" t="s">
        <v>585</v>
      </c>
      <c r="E236" s="1343" t="s">
        <v>2079</v>
      </c>
      <c r="F236" s="229" t="s">
        <v>2080</v>
      </c>
      <c r="G236" s="238" t="s">
        <v>2081</v>
      </c>
      <c r="H236" s="230" t="s">
        <v>557</v>
      </c>
      <c r="I236" s="230" t="s">
        <v>224</v>
      </c>
      <c r="J236" s="230" t="s">
        <v>346</v>
      </c>
      <c r="K236" s="1345"/>
      <c r="L236" s="1311" t="s">
        <v>1960</v>
      </c>
      <c r="M236" s="1364" t="s">
        <v>240</v>
      </c>
      <c r="N236" s="1312" t="s">
        <v>586</v>
      </c>
      <c r="O236" s="234" t="s">
        <v>227</v>
      </c>
      <c r="P236" s="234" t="s">
        <v>228</v>
      </c>
      <c r="Q236" s="234" t="s">
        <v>229</v>
      </c>
      <c r="R236" s="235" t="s">
        <v>490</v>
      </c>
      <c r="S236" s="235" t="s">
        <v>562</v>
      </c>
      <c r="T236" s="234" t="s">
        <v>232</v>
      </c>
    </row>
    <row r="237" spans="1:20" s="1361" customFormat="1" hidden="1">
      <c r="A237" s="281"/>
      <c r="B237" s="229" t="s">
        <v>2077</v>
      </c>
      <c r="C237" s="1363" t="s">
        <v>561</v>
      </c>
      <c r="D237" s="239" t="s">
        <v>587</v>
      </c>
      <c r="E237" s="1343" t="s">
        <v>2079</v>
      </c>
      <c r="F237" s="229" t="s">
        <v>2080</v>
      </c>
      <c r="G237" s="238" t="s">
        <v>2081</v>
      </c>
      <c r="H237" s="230" t="s">
        <v>557</v>
      </c>
      <c r="I237" s="230" t="s">
        <v>224</v>
      </c>
      <c r="J237" s="230" t="s">
        <v>346</v>
      </c>
      <c r="K237" s="1345"/>
      <c r="L237" s="1311" t="s">
        <v>1960</v>
      </c>
      <c r="M237" s="1388" t="s">
        <v>2235</v>
      </c>
      <c r="N237" s="1312" t="s">
        <v>2236</v>
      </c>
      <c r="O237" s="234" t="s">
        <v>227</v>
      </c>
      <c r="P237" s="234" t="s">
        <v>228</v>
      </c>
      <c r="Q237" s="234" t="s">
        <v>229</v>
      </c>
      <c r="R237" s="235" t="s">
        <v>490</v>
      </c>
      <c r="S237" s="235" t="s">
        <v>562</v>
      </c>
      <c r="T237" s="234" t="s">
        <v>232</v>
      </c>
    </row>
    <row r="238" spans="1:20" s="1361" customFormat="1" hidden="1">
      <c r="A238" s="281"/>
      <c r="B238" s="229" t="s">
        <v>2077</v>
      </c>
      <c r="C238" s="1363" t="s">
        <v>561</v>
      </c>
      <c r="D238" s="239" t="s">
        <v>588</v>
      </c>
      <c r="E238" s="1343" t="s">
        <v>2079</v>
      </c>
      <c r="F238" s="229" t="s">
        <v>2080</v>
      </c>
      <c r="G238" s="238" t="s">
        <v>2081</v>
      </c>
      <c r="H238" s="230" t="s">
        <v>557</v>
      </c>
      <c r="I238" s="230" t="s">
        <v>224</v>
      </c>
      <c r="J238" s="230" t="s">
        <v>346</v>
      </c>
      <c r="K238" s="1345"/>
      <c r="L238" s="1311" t="s">
        <v>1960</v>
      </c>
      <c r="M238" s="1388" t="s">
        <v>2179</v>
      </c>
      <c r="N238" s="1312" t="s">
        <v>2200</v>
      </c>
      <c r="O238" s="234" t="s">
        <v>227</v>
      </c>
      <c r="P238" s="234" t="s">
        <v>228</v>
      </c>
      <c r="Q238" s="234" t="s">
        <v>229</v>
      </c>
      <c r="R238" s="235" t="s">
        <v>490</v>
      </c>
      <c r="S238" s="235" t="s">
        <v>562</v>
      </c>
      <c r="T238" s="234" t="s">
        <v>232</v>
      </c>
    </row>
    <row r="239" spans="1:20" s="1361" customFormat="1" hidden="1">
      <c r="A239" s="281"/>
      <c r="B239" s="229" t="s">
        <v>2077</v>
      </c>
      <c r="C239" s="1363" t="s">
        <v>561</v>
      </c>
      <c r="D239" s="239" t="s">
        <v>589</v>
      </c>
      <c r="E239" s="1343" t="s">
        <v>2079</v>
      </c>
      <c r="F239" s="229" t="s">
        <v>2080</v>
      </c>
      <c r="G239" s="238" t="s">
        <v>2081</v>
      </c>
      <c r="H239" s="230" t="s">
        <v>557</v>
      </c>
      <c r="I239" s="230" t="s">
        <v>224</v>
      </c>
      <c r="J239" s="230" t="s">
        <v>346</v>
      </c>
      <c r="K239" s="1345"/>
      <c r="L239" s="1311" t="s">
        <v>1960</v>
      </c>
      <c r="M239" s="1364" t="s">
        <v>2229</v>
      </c>
      <c r="N239" s="1312" t="s">
        <v>590</v>
      </c>
      <c r="O239" s="234" t="s">
        <v>227</v>
      </c>
      <c r="P239" s="234" t="s">
        <v>228</v>
      </c>
      <c r="Q239" s="234" t="s">
        <v>229</v>
      </c>
      <c r="R239" s="235" t="s">
        <v>490</v>
      </c>
      <c r="S239" s="235" t="s">
        <v>562</v>
      </c>
      <c r="T239" s="234" t="s">
        <v>232</v>
      </c>
    </row>
    <row r="240" spans="1:20" s="1361" customFormat="1" hidden="1">
      <c r="A240" s="281"/>
      <c r="B240" s="229" t="s">
        <v>2077</v>
      </c>
      <c r="C240" s="1363" t="s">
        <v>561</v>
      </c>
      <c r="D240" s="239" t="s">
        <v>591</v>
      </c>
      <c r="E240" s="1343" t="s">
        <v>2079</v>
      </c>
      <c r="F240" s="229" t="s">
        <v>2080</v>
      </c>
      <c r="G240" s="238" t="s">
        <v>2081</v>
      </c>
      <c r="H240" s="230" t="s">
        <v>557</v>
      </c>
      <c r="I240" s="230" t="s">
        <v>224</v>
      </c>
      <c r="J240" s="230" t="s">
        <v>346</v>
      </c>
      <c r="K240" s="1345"/>
      <c r="L240" s="1311" t="s">
        <v>1960</v>
      </c>
      <c r="M240" s="1388" t="s">
        <v>2229</v>
      </c>
      <c r="N240" s="1312" t="s">
        <v>2237</v>
      </c>
      <c r="O240" s="234" t="s">
        <v>227</v>
      </c>
      <c r="P240" s="234" t="s">
        <v>228</v>
      </c>
      <c r="Q240" s="234" t="s">
        <v>229</v>
      </c>
      <c r="R240" s="235" t="s">
        <v>490</v>
      </c>
      <c r="S240" s="235" t="s">
        <v>562</v>
      </c>
      <c r="T240" s="234" t="s">
        <v>232</v>
      </c>
    </row>
    <row r="241" spans="1:20" s="1361" customFormat="1" hidden="1">
      <c r="A241" s="281"/>
      <c r="B241" s="229" t="s">
        <v>2077</v>
      </c>
      <c r="C241" s="1363" t="s">
        <v>561</v>
      </c>
      <c r="D241" s="239" t="s">
        <v>592</v>
      </c>
      <c r="E241" s="1343" t="s">
        <v>2079</v>
      </c>
      <c r="F241" s="229" t="s">
        <v>2080</v>
      </c>
      <c r="G241" s="238" t="s">
        <v>2081</v>
      </c>
      <c r="H241" s="230" t="s">
        <v>557</v>
      </c>
      <c r="I241" s="230" t="s">
        <v>224</v>
      </c>
      <c r="J241" s="230" t="s">
        <v>346</v>
      </c>
      <c r="K241" s="1345"/>
      <c r="L241" s="1311" t="s">
        <v>1960</v>
      </c>
      <c r="M241" s="1388" t="s">
        <v>2229</v>
      </c>
      <c r="N241" s="1312" t="s">
        <v>2238</v>
      </c>
      <c r="O241" s="234" t="s">
        <v>227</v>
      </c>
      <c r="P241" s="234" t="s">
        <v>228</v>
      </c>
      <c r="Q241" s="234" t="s">
        <v>229</v>
      </c>
      <c r="R241" s="235" t="s">
        <v>490</v>
      </c>
      <c r="S241" s="235" t="s">
        <v>562</v>
      </c>
      <c r="T241" s="234" t="s">
        <v>232</v>
      </c>
    </row>
    <row r="242" spans="1:20" s="1361" customFormat="1" hidden="1">
      <c r="A242" s="281"/>
      <c r="B242" s="229" t="s">
        <v>2077</v>
      </c>
      <c r="C242" s="1363" t="s">
        <v>561</v>
      </c>
      <c r="D242" s="1311" t="s">
        <v>2239</v>
      </c>
      <c r="E242" s="1343" t="s">
        <v>2079</v>
      </c>
      <c r="F242" s="229" t="s">
        <v>2080</v>
      </c>
      <c r="G242" s="238" t="s">
        <v>2081</v>
      </c>
      <c r="H242" s="230" t="s">
        <v>557</v>
      </c>
      <c r="I242" s="230" t="s">
        <v>224</v>
      </c>
      <c r="J242" s="230" t="s">
        <v>346</v>
      </c>
      <c r="K242" s="1345"/>
      <c r="L242" s="1311" t="s">
        <v>1960</v>
      </c>
      <c r="M242" s="1389" t="s">
        <v>593</v>
      </c>
      <c r="N242" s="282" t="s">
        <v>594</v>
      </c>
      <c r="O242" s="234" t="s">
        <v>227</v>
      </c>
      <c r="P242" s="234" t="s">
        <v>228</v>
      </c>
      <c r="Q242" s="234" t="s">
        <v>229</v>
      </c>
      <c r="R242" s="235" t="s">
        <v>490</v>
      </c>
      <c r="S242" s="235" t="s">
        <v>562</v>
      </c>
      <c r="T242" s="234" t="s">
        <v>232</v>
      </c>
    </row>
    <row r="243" spans="1:20" s="1361" customFormat="1" hidden="1">
      <c r="A243" s="281"/>
      <c r="B243" s="229" t="s">
        <v>2077</v>
      </c>
      <c r="C243" s="1363" t="s">
        <v>561</v>
      </c>
      <c r="D243" s="1311" t="s">
        <v>2240</v>
      </c>
      <c r="E243" s="1343" t="s">
        <v>2079</v>
      </c>
      <c r="F243" s="229" t="s">
        <v>2080</v>
      </c>
      <c r="G243" s="238" t="s">
        <v>2081</v>
      </c>
      <c r="H243" s="230" t="s">
        <v>557</v>
      </c>
      <c r="I243" s="230" t="s">
        <v>224</v>
      </c>
      <c r="J243" s="230" t="s">
        <v>346</v>
      </c>
      <c r="K243" s="1345"/>
      <c r="L243" s="1311" t="s">
        <v>1960</v>
      </c>
      <c r="M243" s="1389" t="s">
        <v>291</v>
      </c>
      <c r="N243" s="1385" t="s">
        <v>2241</v>
      </c>
      <c r="O243" s="234" t="s">
        <v>227</v>
      </c>
      <c r="P243" s="234" t="s">
        <v>228</v>
      </c>
      <c r="Q243" s="234" t="s">
        <v>229</v>
      </c>
      <c r="R243" s="235" t="s">
        <v>490</v>
      </c>
      <c r="S243" s="235" t="s">
        <v>562</v>
      </c>
      <c r="T243" s="234" t="s">
        <v>232</v>
      </c>
    </row>
    <row r="244" spans="1:20" s="1361" customFormat="1" hidden="1">
      <c r="A244" s="281"/>
      <c r="B244" s="229" t="s">
        <v>2077</v>
      </c>
      <c r="C244" s="1363" t="s">
        <v>561</v>
      </c>
      <c r="D244" s="1311" t="s">
        <v>2242</v>
      </c>
      <c r="E244" s="1343" t="s">
        <v>2079</v>
      </c>
      <c r="F244" s="229" t="s">
        <v>2080</v>
      </c>
      <c r="G244" s="238" t="s">
        <v>2081</v>
      </c>
      <c r="H244" s="230" t="s">
        <v>557</v>
      </c>
      <c r="I244" s="230" t="s">
        <v>224</v>
      </c>
      <c r="J244" s="230" t="s">
        <v>346</v>
      </c>
      <c r="K244" s="1345"/>
      <c r="L244" s="1311" t="s">
        <v>1960</v>
      </c>
      <c r="M244" s="1389" t="s">
        <v>291</v>
      </c>
      <c r="N244" s="1385" t="s">
        <v>2243</v>
      </c>
      <c r="O244" s="234" t="s">
        <v>227</v>
      </c>
      <c r="P244" s="234" t="s">
        <v>228</v>
      </c>
      <c r="Q244" s="234" t="s">
        <v>229</v>
      </c>
      <c r="R244" s="235" t="s">
        <v>490</v>
      </c>
      <c r="S244" s="235" t="s">
        <v>562</v>
      </c>
      <c r="T244" s="234" t="s">
        <v>232</v>
      </c>
    </row>
    <row r="245" spans="1:20" s="1361" customFormat="1" hidden="1">
      <c r="A245" s="281"/>
      <c r="B245" s="229" t="s">
        <v>2077</v>
      </c>
      <c r="C245" s="1302" t="s">
        <v>561</v>
      </c>
      <c r="D245" s="1311" t="s">
        <v>2244</v>
      </c>
      <c r="E245" s="1305" t="s">
        <v>2079</v>
      </c>
      <c r="F245" s="229" t="s">
        <v>2080</v>
      </c>
      <c r="G245" s="238" t="s">
        <v>2081</v>
      </c>
      <c r="H245" s="230" t="s">
        <v>557</v>
      </c>
      <c r="I245" s="230" t="s">
        <v>224</v>
      </c>
      <c r="J245" s="230" t="s">
        <v>346</v>
      </c>
      <c r="K245" s="1390"/>
      <c r="L245" s="1311" t="s">
        <v>1960</v>
      </c>
      <c r="M245" s="1389" t="s">
        <v>263</v>
      </c>
      <c r="N245" s="1385" t="s">
        <v>595</v>
      </c>
      <c r="O245" s="234" t="s">
        <v>227</v>
      </c>
      <c r="P245" s="234" t="s">
        <v>228</v>
      </c>
      <c r="Q245" s="234" t="s">
        <v>229</v>
      </c>
      <c r="R245" s="235" t="s">
        <v>490</v>
      </c>
      <c r="S245" s="235" t="s">
        <v>562</v>
      </c>
      <c r="T245" s="234" t="s">
        <v>232</v>
      </c>
    </row>
    <row r="246" spans="1:20" s="1361" customFormat="1" hidden="1">
      <c r="A246" s="281"/>
      <c r="B246" s="229" t="s">
        <v>2077</v>
      </c>
      <c r="C246" s="1363" t="s">
        <v>561</v>
      </c>
      <c r="D246" s="1311" t="s">
        <v>2245</v>
      </c>
      <c r="E246" s="1343" t="s">
        <v>2079</v>
      </c>
      <c r="F246" s="229" t="s">
        <v>2080</v>
      </c>
      <c r="G246" s="238" t="s">
        <v>2081</v>
      </c>
      <c r="H246" s="230" t="s">
        <v>557</v>
      </c>
      <c r="I246" s="230" t="s">
        <v>224</v>
      </c>
      <c r="J246" s="230" t="s">
        <v>346</v>
      </c>
      <c r="K246" s="1345"/>
      <c r="L246" s="1311" t="s">
        <v>1960</v>
      </c>
      <c r="M246" s="1364" t="s">
        <v>2235</v>
      </c>
      <c r="N246" s="1312" t="s">
        <v>596</v>
      </c>
      <c r="O246" s="234" t="s">
        <v>227</v>
      </c>
      <c r="P246" s="234" t="s">
        <v>228</v>
      </c>
      <c r="Q246" s="234" t="s">
        <v>229</v>
      </c>
      <c r="R246" s="235" t="s">
        <v>490</v>
      </c>
      <c r="S246" s="235" t="s">
        <v>562</v>
      </c>
      <c r="T246" s="234" t="s">
        <v>232</v>
      </c>
    </row>
    <row r="247" spans="1:20" s="1361" customFormat="1" hidden="1">
      <c r="A247" s="281"/>
      <c r="B247" s="229" t="s">
        <v>2077</v>
      </c>
      <c r="C247" s="1363" t="s">
        <v>561</v>
      </c>
      <c r="D247" s="1311" t="s">
        <v>2246</v>
      </c>
      <c r="E247" s="1343" t="s">
        <v>2079</v>
      </c>
      <c r="F247" s="229" t="s">
        <v>2080</v>
      </c>
      <c r="G247" s="238" t="s">
        <v>2081</v>
      </c>
      <c r="H247" s="230" t="s">
        <v>557</v>
      </c>
      <c r="I247" s="230" t="s">
        <v>224</v>
      </c>
      <c r="J247" s="230" t="s">
        <v>346</v>
      </c>
      <c r="K247" s="1345"/>
      <c r="L247" s="1311" t="s">
        <v>1960</v>
      </c>
      <c r="M247" s="1364" t="s">
        <v>597</v>
      </c>
      <c r="N247" s="1312" t="s">
        <v>2200</v>
      </c>
      <c r="O247" s="234" t="s">
        <v>227</v>
      </c>
      <c r="P247" s="234" t="s">
        <v>228</v>
      </c>
      <c r="Q247" s="234" t="s">
        <v>229</v>
      </c>
      <c r="R247" s="235" t="s">
        <v>490</v>
      </c>
      <c r="S247" s="235" t="s">
        <v>562</v>
      </c>
      <c r="T247" s="234" t="s">
        <v>232</v>
      </c>
    </row>
    <row r="248" spans="1:20" s="1361" customFormat="1" hidden="1">
      <c r="A248" s="281"/>
      <c r="B248" s="229" t="s">
        <v>2077</v>
      </c>
      <c r="C248" s="1363" t="s">
        <v>561</v>
      </c>
      <c r="D248" s="1311" t="s">
        <v>2247</v>
      </c>
      <c r="E248" s="1343" t="s">
        <v>2079</v>
      </c>
      <c r="F248" s="229" t="s">
        <v>2080</v>
      </c>
      <c r="G248" s="238" t="s">
        <v>2081</v>
      </c>
      <c r="H248" s="230" t="s">
        <v>557</v>
      </c>
      <c r="I248" s="230" t="s">
        <v>224</v>
      </c>
      <c r="J248" s="230" t="s">
        <v>346</v>
      </c>
      <c r="K248" s="1345"/>
      <c r="L248" s="1311" t="s">
        <v>1960</v>
      </c>
      <c r="M248" s="1364" t="s">
        <v>597</v>
      </c>
      <c r="N248" s="1312" t="s">
        <v>2248</v>
      </c>
      <c r="O248" s="234" t="s">
        <v>227</v>
      </c>
      <c r="P248" s="234" t="s">
        <v>228</v>
      </c>
      <c r="Q248" s="234" t="s">
        <v>229</v>
      </c>
      <c r="R248" s="235" t="s">
        <v>490</v>
      </c>
      <c r="S248" s="235" t="s">
        <v>562</v>
      </c>
      <c r="T248" s="234" t="s">
        <v>232</v>
      </c>
    </row>
    <row r="249" spans="1:20" s="1327" customFormat="1" hidden="1">
      <c r="A249" s="281"/>
      <c r="B249" s="229" t="s">
        <v>2077</v>
      </c>
      <c r="C249" s="1314" t="s">
        <v>561</v>
      </c>
      <c r="D249" s="239" t="s">
        <v>598</v>
      </c>
      <c r="E249" s="1304" t="s">
        <v>2079</v>
      </c>
      <c r="F249" s="229" t="s">
        <v>2080</v>
      </c>
      <c r="G249" s="238" t="s">
        <v>2081</v>
      </c>
      <c r="H249" s="230" t="s">
        <v>557</v>
      </c>
      <c r="I249" s="230" t="s">
        <v>224</v>
      </c>
      <c r="J249" s="230" t="s">
        <v>346</v>
      </c>
      <c r="K249" s="1306"/>
      <c r="L249" s="232" t="s">
        <v>2249</v>
      </c>
      <c r="M249" s="233" t="s">
        <v>301</v>
      </c>
      <c r="N249" s="237" t="s">
        <v>2250</v>
      </c>
      <c r="O249" s="234" t="s">
        <v>227</v>
      </c>
      <c r="P249" s="234" t="s">
        <v>228</v>
      </c>
      <c r="Q249" s="234" t="s">
        <v>229</v>
      </c>
      <c r="R249" s="235" t="s">
        <v>490</v>
      </c>
      <c r="S249" s="235" t="s">
        <v>562</v>
      </c>
      <c r="T249" s="234" t="s">
        <v>232</v>
      </c>
    </row>
    <row r="250" spans="1:20" s="1327" customFormat="1" hidden="1">
      <c r="A250" s="281"/>
      <c r="B250" s="229" t="s">
        <v>2077</v>
      </c>
      <c r="C250" s="1314" t="s">
        <v>561</v>
      </c>
      <c r="D250" s="239" t="s">
        <v>599</v>
      </c>
      <c r="E250" s="1304" t="s">
        <v>2079</v>
      </c>
      <c r="F250" s="229" t="s">
        <v>2080</v>
      </c>
      <c r="G250" s="238" t="s">
        <v>2081</v>
      </c>
      <c r="H250" s="230" t="s">
        <v>557</v>
      </c>
      <c r="I250" s="230" t="s">
        <v>224</v>
      </c>
      <c r="J250" s="230" t="s">
        <v>346</v>
      </c>
      <c r="K250" s="1306"/>
      <c r="L250" s="232" t="s">
        <v>2251</v>
      </c>
      <c r="M250" s="236" t="s">
        <v>576</v>
      </c>
      <c r="N250" s="237" t="s">
        <v>600</v>
      </c>
      <c r="O250" s="234" t="s">
        <v>227</v>
      </c>
      <c r="P250" s="234" t="s">
        <v>228</v>
      </c>
      <c r="Q250" s="234" t="s">
        <v>229</v>
      </c>
      <c r="R250" s="235" t="s">
        <v>490</v>
      </c>
      <c r="S250" s="235" t="s">
        <v>562</v>
      </c>
      <c r="T250" s="234" t="s">
        <v>232</v>
      </c>
    </row>
    <row r="251" spans="1:20" s="1327" customFormat="1" hidden="1">
      <c r="A251" s="281"/>
      <c r="B251" s="229" t="s">
        <v>2077</v>
      </c>
      <c r="C251" s="1314" t="s">
        <v>561</v>
      </c>
      <c r="D251" s="239" t="s">
        <v>601</v>
      </c>
      <c r="E251" s="1304" t="s">
        <v>2079</v>
      </c>
      <c r="F251" s="229" t="s">
        <v>2080</v>
      </c>
      <c r="G251" s="238" t="s">
        <v>2081</v>
      </c>
      <c r="H251" s="230" t="s">
        <v>557</v>
      </c>
      <c r="I251" s="230" t="s">
        <v>224</v>
      </c>
      <c r="J251" s="230" t="s">
        <v>346</v>
      </c>
      <c r="K251" s="1306"/>
      <c r="L251" s="232" t="s">
        <v>2251</v>
      </c>
      <c r="M251" s="236" t="s">
        <v>578</v>
      </c>
      <c r="N251" s="237" t="s">
        <v>602</v>
      </c>
      <c r="O251" s="234" t="s">
        <v>227</v>
      </c>
      <c r="P251" s="234" t="s">
        <v>228</v>
      </c>
      <c r="Q251" s="234" t="s">
        <v>229</v>
      </c>
      <c r="R251" s="235" t="s">
        <v>490</v>
      </c>
      <c r="S251" s="235" t="s">
        <v>562</v>
      </c>
      <c r="T251" s="234" t="s">
        <v>232</v>
      </c>
    </row>
    <row r="252" spans="1:20" s="1327" customFormat="1" hidden="1">
      <c r="A252" s="281"/>
      <c r="B252" s="229" t="s">
        <v>2077</v>
      </c>
      <c r="C252" s="1314" t="s">
        <v>561</v>
      </c>
      <c r="D252" s="239" t="s">
        <v>603</v>
      </c>
      <c r="E252" s="1304" t="s">
        <v>2079</v>
      </c>
      <c r="F252" s="229" t="s">
        <v>2080</v>
      </c>
      <c r="G252" s="238" t="s">
        <v>2081</v>
      </c>
      <c r="H252" s="230" t="s">
        <v>557</v>
      </c>
      <c r="I252" s="230" t="s">
        <v>224</v>
      </c>
      <c r="J252" s="230" t="s">
        <v>346</v>
      </c>
      <c r="K252" s="1306"/>
      <c r="L252" s="232" t="s">
        <v>2251</v>
      </c>
      <c r="M252" s="236" t="s">
        <v>272</v>
      </c>
      <c r="N252" s="237" t="s">
        <v>2252</v>
      </c>
      <c r="O252" s="234" t="s">
        <v>227</v>
      </c>
      <c r="P252" s="234" t="s">
        <v>228</v>
      </c>
      <c r="Q252" s="234" t="s">
        <v>229</v>
      </c>
      <c r="R252" s="235" t="s">
        <v>490</v>
      </c>
      <c r="S252" s="235" t="s">
        <v>562</v>
      </c>
      <c r="T252" s="234" t="s">
        <v>232</v>
      </c>
    </row>
    <row r="253" spans="1:20" s="1327" customFormat="1" hidden="1">
      <c r="A253" s="281"/>
      <c r="B253" s="229" t="s">
        <v>2077</v>
      </c>
      <c r="C253" s="1314" t="s">
        <v>561</v>
      </c>
      <c r="D253" s="239" t="s">
        <v>604</v>
      </c>
      <c r="E253" s="1304" t="s">
        <v>2079</v>
      </c>
      <c r="F253" s="229" t="s">
        <v>2080</v>
      </c>
      <c r="G253" s="238" t="s">
        <v>2081</v>
      </c>
      <c r="H253" s="230" t="s">
        <v>557</v>
      </c>
      <c r="I253" s="230" t="s">
        <v>224</v>
      </c>
      <c r="J253" s="230" t="s">
        <v>346</v>
      </c>
      <c r="K253" s="1306"/>
      <c r="L253" s="232" t="s">
        <v>2251</v>
      </c>
      <c r="M253" s="236" t="s">
        <v>597</v>
      </c>
      <c r="N253" s="237" t="s">
        <v>2253</v>
      </c>
      <c r="O253" s="234" t="s">
        <v>227</v>
      </c>
      <c r="P253" s="234" t="s">
        <v>228</v>
      </c>
      <c r="Q253" s="234" t="s">
        <v>229</v>
      </c>
      <c r="R253" s="235" t="s">
        <v>490</v>
      </c>
      <c r="S253" s="235" t="s">
        <v>562</v>
      </c>
      <c r="T253" s="234" t="s">
        <v>232</v>
      </c>
    </row>
    <row r="254" spans="1:20" s="1361" customFormat="1" hidden="1">
      <c r="A254" s="1382"/>
      <c r="B254" s="229" t="s">
        <v>2077</v>
      </c>
      <c r="C254" s="1363" t="s">
        <v>561</v>
      </c>
      <c r="D254" s="1311" t="s">
        <v>605</v>
      </c>
      <c r="E254" s="1343" t="s">
        <v>2079</v>
      </c>
      <c r="F254" s="229" t="s">
        <v>2080</v>
      </c>
      <c r="G254" s="238" t="s">
        <v>2081</v>
      </c>
      <c r="H254" s="230" t="s">
        <v>557</v>
      </c>
      <c r="I254" s="230" t="s">
        <v>224</v>
      </c>
      <c r="J254" s="230" t="s">
        <v>346</v>
      </c>
      <c r="K254" s="1345"/>
      <c r="L254" s="1311" t="s">
        <v>1960</v>
      </c>
      <c r="M254" s="1364" t="s">
        <v>2179</v>
      </c>
      <c r="N254" s="238" t="s">
        <v>2254</v>
      </c>
      <c r="O254" s="234" t="s">
        <v>227</v>
      </c>
      <c r="P254" s="234" t="s">
        <v>228</v>
      </c>
      <c r="Q254" s="234" t="s">
        <v>229</v>
      </c>
      <c r="R254" s="235" t="s">
        <v>490</v>
      </c>
      <c r="S254" s="235" t="s">
        <v>562</v>
      </c>
      <c r="T254" s="234" t="s">
        <v>232</v>
      </c>
    </row>
    <row r="255" spans="1:20" s="1361" customFormat="1" hidden="1">
      <c r="A255" s="281"/>
      <c r="B255" s="229" t="s">
        <v>2077</v>
      </c>
      <c r="C255" s="1363" t="s">
        <v>561</v>
      </c>
      <c r="D255" s="239" t="s">
        <v>606</v>
      </c>
      <c r="E255" s="1343" t="s">
        <v>2079</v>
      </c>
      <c r="F255" s="229" t="s">
        <v>2080</v>
      </c>
      <c r="G255" s="238" t="s">
        <v>2081</v>
      </c>
      <c r="H255" s="230" t="s">
        <v>557</v>
      </c>
      <c r="I255" s="230" t="s">
        <v>224</v>
      </c>
      <c r="J255" s="230" t="s">
        <v>346</v>
      </c>
      <c r="K255" s="1345"/>
      <c r="L255" s="239" t="s">
        <v>285</v>
      </c>
      <c r="M255" s="233" t="s">
        <v>597</v>
      </c>
      <c r="N255" s="238" t="s">
        <v>607</v>
      </c>
      <c r="O255" s="234" t="s">
        <v>227</v>
      </c>
      <c r="P255" s="234" t="s">
        <v>228</v>
      </c>
      <c r="Q255" s="234" t="s">
        <v>229</v>
      </c>
      <c r="R255" s="235" t="s">
        <v>490</v>
      </c>
      <c r="S255" s="235" t="s">
        <v>562</v>
      </c>
      <c r="T255" s="234" t="s">
        <v>232</v>
      </c>
    </row>
    <row r="256" spans="1:20" s="1361" customFormat="1" hidden="1">
      <c r="A256" s="281"/>
      <c r="B256" s="229" t="s">
        <v>2077</v>
      </c>
      <c r="C256" s="1363" t="s">
        <v>561</v>
      </c>
      <c r="D256" s="1311" t="s">
        <v>608</v>
      </c>
      <c r="E256" s="1343" t="s">
        <v>2079</v>
      </c>
      <c r="F256" s="229" t="s">
        <v>2080</v>
      </c>
      <c r="G256" s="238" t="s">
        <v>2081</v>
      </c>
      <c r="H256" s="230" t="s">
        <v>557</v>
      </c>
      <c r="I256" s="230" t="s">
        <v>224</v>
      </c>
      <c r="J256" s="230" t="s">
        <v>346</v>
      </c>
      <c r="K256" s="1345"/>
      <c r="L256" s="1311" t="s">
        <v>1960</v>
      </c>
      <c r="M256" s="1364" t="s">
        <v>291</v>
      </c>
      <c r="N256" s="1312" t="s">
        <v>2255</v>
      </c>
      <c r="O256" s="234" t="s">
        <v>227</v>
      </c>
      <c r="P256" s="234" t="s">
        <v>228</v>
      </c>
      <c r="Q256" s="234" t="s">
        <v>229</v>
      </c>
      <c r="R256" s="235" t="s">
        <v>490</v>
      </c>
      <c r="S256" s="235" t="s">
        <v>562</v>
      </c>
      <c r="T256" s="234" t="s">
        <v>232</v>
      </c>
    </row>
    <row r="257" spans="1:20" s="1361" customFormat="1" hidden="1">
      <c r="A257" s="281"/>
      <c r="B257" s="229" t="s">
        <v>2077</v>
      </c>
      <c r="C257" s="1363" t="s">
        <v>561</v>
      </c>
      <c r="D257" s="1311" t="s">
        <v>2256</v>
      </c>
      <c r="E257" s="1343" t="s">
        <v>2079</v>
      </c>
      <c r="F257" s="229" t="s">
        <v>2080</v>
      </c>
      <c r="G257" s="238" t="s">
        <v>2081</v>
      </c>
      <c r="H257" s="230" t="s">
        <v>557</v>
      </c>
      <c r="I257" s="230" t="s">
        <v>224</v>
      </c>
      <c r="J257" s="230" t="s">
        <v>346</v>
      </c>
      <c r="K257" s="1345"/>
      <c r="L257" s="1311" t="s">
        <v>1960</v>
      </c>
      <c r="M257" s="1364" t="s">
        <v>597</v>
      </c>
      <c r="N257" s="1312" t="s">
        <v>2257</v>
      </c>
      <c r="O257" s="234" t="s">
        <v>227</v>
      </c>
      <c r="P257" s="234" t="s">
        <v>228</v>
      </c>
      <c r="Q257" s="234" t="s">
        <v>229</v>
      </c>
      <c r="R257" s="235" t="s">
        <v>490</v>
      </c>
      <c r="S257" s="235" t="s">
        <v>562</v>
      </c>
      <c r="T257" s="234" t="s">
        <v>232</v>
      </c>
    </row>
    <row r="258" spans="1:20" s="1361" customFormat="1" hidden="1">
      <c r="A258" s="281"/>
      <c r="B258" s="295" t="s">
        <v>2077</v>
      </c>
      <c r="C258" s="1391" t="s">
        <v>561</v>
      </c>
      <c r="D258" s="296" t="s">
        <v>609</v>
      </c>
      <c r="E258" s="1392" t="s">
        <v>2079</v>
      </c>
      <c r="F258" s="295" t="s">
        <v>2080</v>
      </c>
      <c r="G258" s="289" t="s">
        <v>2081</v>
      </c>
      <c r="H258" s="290" t="s">
        <v>557</v>
      </c>
      <c r="I258" s="290" t="s">
        <v>224</v>
      </c>
      <c r="J258" s="290" t="s">
        <v>346</v>
      </c>
      <c r="K258" s="1393"/>
      <c r="L258" s="296" t="s">
        <v>285</v>
      </c>
      <c r="M258" s="291" t="s">
        <v>597</v>
      </c>
      <c r="N258" s="289" t="s">
        <v>2258</v>
      </c>
      <c r="O258" s="293" t="s">
        <v>227</v>
      </c>
      <c r="P258" s="293" t="s">
        <v>228</v>
      </c>
      <c r="Q258" s="293" t="s">
        <v>229</v>
      </c>
      <c r="R258" s="292" t="s">
        <v>490</v>
      </c>
      <c r="S258" s="292" t="s">
        <v>562</v>
      </c>
      <c r="T258" s="293" t="s">
        <v>232</v>
      </c>
    </row>
    <row r="259" spans="1:20" s="1327" customFormat="1" ht="17.25" hidden="1">
      <c r="A259" s="274" t="s">
        <v>610</v>
      </c>
      <c r="B259" s="302" t="s">
        <v>611</v>
      </c>
      <c r="C259" s="303"/>
      <c r="D259" s="261"/>
      <c r="E259" s="1339"/>
      <c r="F259" s="259"/>
      <c r="G259" s="263"/>
      <c r="H259" s="260"/>
      <c r="I259" s="260"/>
      <c r="J259" s="260"/>
      <c r="K259" s="1341"/>
      <c r="L259" s="261"/>
      <c r="M259" s="1341"/>
      <c r="N259" s="263"/>
      <c r="O259" s="1359"/>
      <c r="P259" s="1359"/>
      <c r="Q259" s="1359"/>
      <c r="R259" s="1359"/>
      <c r="S259" s="1359"/>
      <c r="T259" s="1359"/>
    </row>
    <row r="260" spans="1:20" s="1361" customFormat="1" hidden="1">
      <c r="A260" s="281"/>
      <c r="B260" s="267" t="s">
        <v>2077</v>
      </c>
      <c r="C260" s="304" t="s">
        <v>2259</v>
      </c>
      <c r="D260" s="304" t="s">
        <v>612</v>
      </c>
      <c r="E260" s="1348" t="s">
        <v>2079</v>
      </c>
      <c r="F260" s="267" t="s">
        <v>2080</v>
      </c>
      <c r="G260" s="1349" t="s">
        <v>2081</v>
      </c>
      <c r="H260" s="268" t="s">
        <v>2260</v>
      </c>
      <c r="I260" s="268" t="s">
        <v>224</v>
      </c>
      <c r="J260" s="268" t="s">
        <v>225</v>
      </c>
      <c r="K260" s="1350"/>
      <c r="L260" s="269" t="s">
        <v>285</v>
      </c>
      <c r="M260" s="270" t="s">
        <v>280</v>
      </c>
      <c r="N260" s="1351" t="s">
        <v>2015</v>
      </c>
      <c r="O260" s="271" t="s">
        <v>227</v>
      </c>
      <c r="P260" s="271" t="s">
        <v>228</v>
      </c>
      <c r="Q260" s="271" t="s">
        <v>229</v>
      </c>
      <c r="R260" s="1351" t="s">
        <v>321</v>
      </c>
      <c r="S260" s="270" t="s">
        <v>2261</v>
      </c>
      <c r="T260" s="270" t="s">
        <v>232</v>
      </c>
    </row>
    <row r="261" spans="1:20" s="1361" customFormat="1" hidden="1">
      <c r="A261" s="281" t="s">
        <v>2262</v>
      </c>
      <c r="B261" s="229" t="s">
        <v>2066</v>
      </c>
      <c r="C261" s="282" t="s">
        <v>2047</v>
      </c>
      <c r="D261" s="1394" t="s">
        <v>2263</v>
      </c>
      <c r="E261" s="1343" t="s">
        <v>1977</v>
      </c>
      <c r="F261" s="229" t="s">
        <v>1978</v>
      </c>
      <c r="G261" s="1305" t="s">
        <v>2264</v>
      </c>
      <c r="H261" s="305" t="s">
        <v>2056</v>
      </c>
      <c r="I261" s="230" t="s">
        <v>224</v>
      </c>
      <c r="J261" s="230" t="s">
        <v>225</v>
      </c>
      <c r="K261" s="1345"/>
      <c r="L261" s="239" t="s">
        <v>1960</v>
      </c>
      <c r="M261" s="234" t="s">
        <v>280</v>
      </c>
      <c r="N261" s="1309" t="s">
        <v>2015</v>
      </c>
      <c r="O261" s="235" t="s">
        <v>227</v>
      </c>
      <c r="P261" s="235" t="s">
        <v>228</v>
      </c>
      <c r="Q261" s="235" t="s">
        <v>229</v>
      </c>
      <c r="R261" s="1309" t="s">
        <v>321</v>
      </c>
      <c r="S261" s="234" t="s">
        <v>2261</v>
      </c>
      <c r="T261" s="234" t="s">
        <v>232</v>
      </c>
    </row>
    <row r="262" spans="1:20" s="1327" customFormat="1" ht="17.25" hidden="1">
      <c r="A262" s="297" t="s">
        <v>2265</v>
      </c>
      <c r="B262" s="274"/>
      <c r="C262" s="1372"/>
      <c r="D262" s="1338"/>
      <c r="E262" s="1339"/>
      <c r="F262" s="259"/>
      <c r="G262" s="1340"/>
      <c r="H262" s="260"/>
      <c r="I262" s="260"/>
      <c r="J262" s="260"/>
      <c r="K262" s="1341"/>
      <c r="L262" s="261"/>
      <c r="M262" s="286"/>
      <c r="N262" s="1395"/>
      <c r="O262" s="1359"/>
      <c r="P262" s="1359"/>
      <c r="Q262" s="1359"/>
      <c r="R262" s="1359"/>
      <c r="S262" s="1359"/>
      <c r="T262" s="1359"/>
    </row>
    <row r="263" spans="1:20" s="1361" customFormat="1" hidden="1">
      <c r="A263" s="1396"/>
      <c r="B263" s="306" t="s">
        <v>222</v>
      </c>
      <c r="C263" s="1397" t="s">
        <v>613</v>
      </c>
      <c r="D263" s="1397" t="s">
        <v>614</v>
      </c>
      <c r="E263" s="1398" t="s">
        <v>1977</v>
      </c>
      <c r="F263" s="306" t="s">
        <v>1978</v>
      </c>
      <c r="G263" s="1397" t="s">
        <v>2266</v>
      </c>
      <c r="H263" s="307" t="s">
        <v>2267</v>
      </c>
      <c r="I263" s="307" t="s">
        <v>224</v>
      </c>
      <c r="J263" s="307" t="s">
        <v>225</v>
      </c>
      <c r="K263" s="1399"/>
      <c r="L263" s="308" t="s">
        <v>2268</v>
      </c>
      <c r="M263" s="309" t="s">
        <v>226</v>
      </c>
      <c r="N263" s="1400" t="s">
        <v>2015</v>
      </c>
      <c r="O263" s="310" t="s">
        <v>227</v>
      </c>
      <c r="P263" s="1401" t="s">
        <v>228</v>
      </c>
      <c r="Q263" s="310" t="s">
        <v>229</v>
      </c>
      <c r="R263" s="312" t="s">
        <v>230</v>
      </c>
      <c r="S263" s="313" t="s">
        <v>231</v>
      </c>
      <c r="T263" s="314" t="s">
        <v>232</v>
      </c>
    </row>
    <row r="264" spans="1:20" s="1361" customFormat="1" hidden="1">
      <c r="A264" s="1396"/>
      <c r="B264" s="229" t="s">
        <v>222</v>
      </c>
      <c r="C264" s="1305" t="s">
        <v>613</v>
      </c>
      <c r="D264" s="1343" t="s">
        <v>2269</v>
      </c>
      <c r="E264" s="1343" t="s">
        <v>1977</v>
      </c>
      <c r="F264" s="229" t="s">
        <v>1978</v>
      </c>
      <c r="G264" s="1305" t="s">
        <v>2270</v>
      </c>
      <c r="H264" s="230" t="s">
        <v>2267</v>
      </c>
      <c r="I264" s="230" t="s">
        <v>224</v>
      </c>
      <c r="J264" s="230" t="s">
        <v>225</v>
      </c>
      <c r="K264" s="1345"/>
      <c r="L264" s="1311" t="s">
        <v>2271</v>
      </c>
      <c r="M264" s="233" t="s">
        <v>226</v>
      </c>
      <c r="N264" s="1309" t="s">
        <v>2015</v>
      </c>
      <c r="O264" s="235" t="s">
        <v>227</v>
      </c>
      <c r="P264" s="235" t="s">
        <v>228</v>
      </c>
      <c r="Q264" s="235" t="s">
        <v>229</v>
      </c>
      <c r="R264" s="253" t="s">
        <v>230</v>
      </c>
      <c r="S264" s="254" t="s">
        <v>231</v>
      </c>
      <c r="T264" s="234" t="s">
        <v>232</v>
      </c>
    </row>
    <row r="265" spans="1:20" s="1327" customFormat="1" ht="17.25" hidden="1">
      <c r="A265" s="1402" t="s">
        <v>615</v>
      </c>
      <c r="B265" s="229"/>
      <c r="C265" s="1314"/>
      <c r="D265" s="1303"/>
      <c r="E265" s="1304"/>
      <c r="F265" s="229"/>
      <c r="G265" s="1305"/>
      <c r="H265" s="230"/>
      <c r="I265" s="230"/>
      <c r="J265" s="230"/>
      <c r="K265" s="1306"/>
      <c r="L265" s="239"/>
      <c r="M265" s="233"/>
      <c r="N265" s="1309"/>
      <c r="O265" s="1293"/>
      <c r="P265" s="1293"/>
      <c r="Q265" s="1293"/>
      <c r="R265" s="1293"/>
      <c r="S265" s="1293"/>
      <c r="T265" s="1293"/>
    </row>
    <row r="266" spans="1:20" s="1361" customFormat="1" hidden="1">
      <c r="A266" s="281" t="s">
        <v>2272</v>
      </c>
      <c r="B266" s="229" t="s">
        <v>2066</v>
      </c>
      <c r="C266" s="1303" t="s">
        <v>616</v>
      </c>
      <c r="D266" s="1303" t="s">
        <v>2273</v>
      </c>
      <c r="E266" s="1343" t="s">
        <v>1977</v>
      </c>
      <c r="F266" s="229" t="s">
        <v>1978</v>
      </c>
      <c r="G266" s="1305" t="s">
        <v>2274</v>
      </c>
      <c r="H266" s="230" t="s">
        <v>2275</v>
      </c>
      <c r="I266" s="230" t="s">
        <v>224</v>
      </c>
      <c r="J266" s="1403" t="s">
        <v>617</v>
      </c>
      <c r="K266" s="1345"/>
      <c r="L266" s="1311" t="s">
        <v>2276</v>
      </c>
      <c r="M266" s="1364" t="s">
        <v>240</v>
      </c>
      <c r="N266" s="233" t="s">
        <v>414</v>
      </c>
      <c r="O266" s="234" t="s">
        <v>227</v>
      </c>
      <c r="P266" s="234" t="s">
        <v>228</v>
      </c>
      <c r="Q266" s="234" t="s">
        <v>229</v>
      </c>
      <c r="R266" s="235" t="s">
        <v>230</v>
      </c>
      <c r="S266" s="235" t="s">
        <v>231</v>
      </c>
      <c r="T266" s="234" t="s">
        <v>232</v>
      </c>
    </row>
    <row r="267" spans="1:20" s="1361" customFormat="1" hidden="1">
      <c r="A267" s="281" t="s">
        <v>2277</v>
      </c>
      <c r="B267" s="229" t="s">
        <v>2049</v>
      </c>
      <c r="C267" s="1303" t="s">
        <v>616</v>
      </c>
      <c r="D267" s="1303" t="s">
        <v>2278</v>
      </c>
      <c r="E267" s="1343" t="s">
        <v>2011</v>
      </c>
      <c r="F267" s="229" t="s">
        <v>2012</v>
      </c>
      <c r="G267" s="1305" t="s">
        <v>2274</v>
      </c>
      <c r="H267" s="230" t="s">
        <v>2275</v>
      </c>
      <c r="I267" s="230" t="s">
        <v>224</v>
      </c>
      <c r="J267" s="1403" t="s">
        <v>617</v>
      </c>
      <c r="K267" s="1345"/>
      <c r="L267" s="1311" t="s">
        <v>2276</v>
      </c>
      <c r="M267" s="1364" t="s">
        <v>495</v>
      </c>
      <c r="N267" s="283" t="s">
        <v>2279</v>
      </c>
      <c r="O267" s="234" t="s">
        <v>227</v>
      </c>
      <c r="P267" s="234" t="s">
        <v>228</v>
      </c>
      <c r="Q267" s="234" t="s">
        <v>229</v>
      </c>
      <c r="R267" s="235" t="s">
        <v>230</v>
      </c>
      <c r="S267" s="235" t="s">
        <v>231</v>
      </c>
      <c r="T267" s="234" t="s">
        <v>232</v>
      </c>
    </row>
    <row r="268" spans="1:20" s="1361" customFormat="1" hidden="1">
      <c r="A268" s="281"/>
      <c r="B268" s="229" t="s">
        <v>2049</v>
      </c>
      <c r="C268" s="1303" t="s">
        <v>616</v>
      </c>
      <c r="D268" s="1303" t="s">
        <v>2280</v>
      </c>
      <c r="E268" s="1343" t="s">
        <v>2011</v>
      </c>
      <c r="F268" s="229" t="s">
        <v>2012</v>
      </c>
      <c r="G268" s="1305" t="s">
        <v>2274</v>
      </c>
      <c r="H268" s="230" t="s">
        <v>2275</v>
      </c>
      <c r="I268" s="230" t="s">
        <v>224</v>
      </c>
      <c r="J268" s="1403" t="s">
        <v>617</v>
      </c>
      <c r="K268" s="1345"/>
      <c r="L268" s="1311" t="s">
        <v>2281</v>
      </c>
      <c r="M268" s="1364" t="s">
        <v>291</v>
      </c>
      <c r="N268" s="283" t="s">
        <v>384</v>
      </c>
      <c r="O268" s="234" t="s">
        <v>227</v>
      </c>
      <c r="P268" s="234" t="s">
        <v>228</v>
      </c>
      <c r="Q268" s="234" t="s">
        <v>229</v>
      </c>
      <c r="R268" s="235" t="s">
        <v>230</v>
      </c>
      <c r="S268" s="235" t="s">
        <v>231</v>
      </c>
      <c r="T268" s="234" t="s">
        <v>232</v>
      </c>
    </row>
    <row r="269" spans="1:20" s="1361" customFormat="1" hidden="1">
      <c r="A269" s="281" t="s">
        <v>2282</v>
      </c>
      <c r="B269" s="229" t="s">
        <v>2049</v>
      </c>
      <c r="C269" s="1303" t="s">
        <v>616</v>
      </c>
      <c r="D269" s="1303" t="s">
        <v>2283</v>
      </c>
      <c r="E269" s="1343" t="s">
        <v>2011</v>
      </c>
      <c r="F269" s="229" t="s">
        <v>2012</v>
      </c>
      <c r="G269" s="1305" t="s">
        <v>2274</v>
      </c>
      <c r="H269" s="230" t="s">
        <v>2275</v>
      </c>
      <c r="I269" s="230" t="s">
        <v>224</v>
      </c>
      <c r="J269" s="1403" t="s">
        <v>618</v>
      </c>
      <c r="K269" s="1345"/>
      <c r="L269" s="1311" t="s">
        <v>2276</v>
      </c>
      <c r="M269" s="233" t="s">
        <v>226</v>
      </c>
      <c r="N269" s="1404" t="s">
        <v>619</v>
      </c>
      <c r="O269" s="234" t="s">
        <v>227</v>
      </c>
      <c r="P269" s="234" t="s">
        <v>228</v>
      </c>
      <c r="Q269" s="234" t="s">
        <v>229</v>
      </c>
      <c r="R269" s="235" t="s">
        <v>230</v>
      </c>
      <c r="S269" s="235" t="s">
        <v>231</v>
      </c>
      <c r="T269" s="234" t="s">
        <v>232</v>
      </c>
    </row>
    <row r="270" spans="1:20" s="1327" customFormat="1" hidden="1">
      <c r="A270" s="281"/>
      <c r="B270" s="229" t="s">
        <v>2049</v>
      </c>
      <c r="C270" s="1303" t="s">
        <v>616</v>
      </c>
      <c r="D270" s="1405" t="s">
        <v>2284</v>
      </c>
      <c r="E270" s="1304" t="s">
        <v>2011</v>
      </c>
      <c r="F270" s="229" t="s">
        <v>2012</v>
      </c>
      <c r="G270" s="1305" t="s">
        <v>2285</v>
      </c>
      <c r="H270" s="230" t="s">
        <v>2286</v>
      </c>
      <c r="I270" s="230" t="s">
        <v>224</v>
      </c>
      <c r="J270" s="230" t="s">
        <v>346</v>
      </c>
      <c r="K270" s="1306"/>
      <c r="L270" s="232" t="s">
        <v>2287</v>
      </c>
      <c r="M270" s="233" t="s">
        <v>226</v>
      </c>
      <c r="N270" s="1404" t="s">
        <v>619</v>
      </c>
      <c r="O270" s="234" t="s">
        <v>227</v>
      </c>
      <c r="P270" s="234" t="s">
        <v>228</v>
      </c>
      <c r="Q270" s="234" t="s">
        <v>229</v>
      </c>
      <c r="R270" s="235" t="s">
        <v>230</v>
      </c>
      <c r="S270" s="235" t="s">
        <v>231</v>
      </c>
      <c r="T270" s="234" t="s">
        <v>232</v>
      </c>
    </row>
    <row r="271" spans="1:20" s="1327" customFormat="1" hidden="1">
      <c r="A271" s="281"/>
      <c r="B271" s="229" t="s">
        <v>2077</v>
      </c>
      <c r="C271" s="1303" t="s">
        <v>616</v>
      </c>
      <c r="D271" s="1405" t="s">
        <v>2288</v>
      </c>
      <c r="E271" s="1304" t="s">
        <v>2079</v>
      </c>
      <c r="F271" s="229" t="s">
        <v>2080</v>
      </c>
      <c r="G271" s="1305" t="s">
        <v>2289</v>
      </c>
      <c r="H271" s="230" t="s">
        <v>2290</v>
      </c>
      <c r="I271" s="230" t="s">
        <v>224</v>
      </c>
      <c r="J271" s="230" t="s">
        <v>346</v>
      </c>
      <c r="K271" s="1306"/>
      <c r="L271" s="232" t="s">
        <v>2291</v>
      </c>
      <c r="M271" s="1406" t="s">
        <v>243</v>
      </c>
      <c r="N271" s="238" t="s">
        <v>472</v>
      </c>
      <c r="O271" s="234" t="s">
        <v>227</v>
      </c>
      <c r="P271" s="234" t="s">
        <v>228</v>
      </c>
      <c r="Q271" s="234" t="s">
        <v>229</v>
      </c>
      <c r="R271" s="235" t="s">
        <v>230</v>
      </c>
      <c r="S271" s="235" t="s">
        <v>231</v>
      </c>
      <c r="T271" s="234" t="s">
        <v>232</v>
      </c>
    </row>
    <row r="272" spans="1:20" s="1327" customFormat="1" hidden="1">
      <c r="A272" s="281"/>
      <c r="B272" s="229" t="s">
        <v>2077</v>
      </c>
      <c r="C272" s="1303" t="s">
        <v>616</v>
      </c>
      <c r="D272" s="1310" t="s">
        <v>620</v>
      </c>
      <c r="E272" s="1304" t="s">
        <v>2079</v>
      </c>
      <c r="F272" s="229" t="s">
        <v>2080</v>
      </c>
      <c r="G272" s="1305" t="s">
        <v>2289</v>
      </c>
      <c r="H272" s="230" t="s">
        <v>2292</v>
      </c>
      <c r="I272" s="230" t="s">
        <v>224</v>
      </c>
      <c r="J272" s="230" t="s">
        <v>346</v>
      </c>
      <c r="K272" s="1306"/>
      <c r="L272" s="232" t="s">
        <v>2293</v>
      </c>
      <c r="M272" s="252" t="s">
        <v>495</v>
      </c>
      <c r="N272" s="237" t="s">
        <v>621</v>
      </c>
      <c r="O272" s="234" t="s">
        <v>227</v>
      </c>
      <c r="P272" s="234" t="s">
        <v>228</v>
      </c>
      <c r="Q272" s="234" t="s">
        <v>229</v>
      </c>
      <c r="R272" s="235" t="s">
        <v>490</v>
      </c>
      <c r="S272" s="235" t="s">
        <v>562</v>
      </c>
      <c r="T272" s="234" t="s">
        <v>232</v>
      </c>
    </row>
    <row r="273" spans="1:20" s="1327" customFormat="1" hidden="1">
      <c r="A273" s="281"/>
      <c r="B273" s="229" t="s">
        <v>2077</v>
      </c>
      <c r="C273" s="1303" t="s">
        <v>616</v>
      </c>
      <c r="D273" s="1310" t="s">
        <v>2294</v>
      </c>
      <c r="E273" s="1304" t="s">
        <v>2011</v>
      </c>
      <c r="F273" s="229" t="s">
        <v>2012</v>
      </c>
      <c r="G273" s="1305" t="s">
        <v>2285</v>
      </c>
      <c r="H273" s="230" t="s">
        <v>2295</v>
      </c>
      <c r="I273" s="230" t="s">
        <v>224</v>
      </c>
      <c r="J273" s="230" t="s">
        <v>346</v>
      </c>
      <c r="K273" s="1306"/>
      <c r="L273" s="232" t="s">
        <v>2296</v>
      </c>
      <c r="M273" s="252" t="s">
        <v>495</v>
      </c>
      <c r="N273" s="237" t="s">
        <v>564</v>
      </c>
      <c r="O273" s="234" t="s">
        <v>227</v>
      </c>
      <c r="P273" s="234" t="s">
        <v>228</v>
      </c>
      <c r="Q273" s="234" t="s">
        <v>229</v>
      </c>
      <c r="R273" s="235" t="s">
        <v>490</v>
      </c>
      <c r="S273" s="235" t="s">
        <v>562</v>
      </c>
      <c r="T273" s="234" t="s">
        <v>232</v>
      </c>
    </row>
    <row r="274" spans="1:20" s="1327" customFormat="1" hidden="1">
      <c r="A274" s="281"/>
      <c r="B274" s="229" t="s">
        <v>2077</v>
      </c>
      <c r="C274" s="1303" t="s">
        <v>616</v>
      </c>
      <c r="D274" s="1310" t="s">
        <v>2297</v>
      </c>
      <c r="E274" s="1304" t="s">
        <v>2079</v>
      </c>
      <c r="F274" s="229" t="s">
        <v>2080</v>
      </c>
      <c r="G274" s="1305" t="s">
        <v>2289</v>
      </c>
      <c r="H274" s="230" t="s">
        <v>2292</v>
      </c>
      <c r="I274" s="230" t="s">
        <v>224</v>
      </c>
      <c r="J274" s="230" t="s">
        <v>346</v>
      </c>
      <c r="K274" s="1306"/>
      <c r="L274" s="232" t="s">
        <v>2296</v>
      </c>
      <c r="M274" s="252" t="s">
        <v>622</v>
      </c>
      <c r="N274" s="237" t="s">
        <v>623</v>
      </c>
      <c r="O274" s="234" t="s">
        <v>227</v>
      </c>
      <c r="P274" s="234" t="s">
        <v>228</v>
      </c>
      <c r="Q274" s="234" t="s">
        <v>229</v>
      </c>
      <c r="R274" s="235" t="s">
        <v>490</v>
      </c>
      <c r="S274" s="235" t="s">
        <v>562</v>
      </c>
      <c r="T274" s="234" t="s">
        <v>232</v>
      </c>
    </row>
    <row r="275" spans="1:20" s="1327" customFormat="1" hidden="1">
      <c r="A275" s="281"/>
      <c r="B275" s="229" t="s">
        <v>2077</v>
      </c>
      <c r="C275" s="1303" t="s">
        <v>616</v>
      </c>
      <c r="D275" s="1310" t="s">
        <v>2298</v>
      </c>
      <c r="E275" s="1304" t="s">
        <v>2079</v>
      </c>
      <c r="F275" s="229" t="s">
        <v>2080</v>
      </c>
      <c r="G275" s="1305" t="s">
        <v>2289</v>
      </c>
      <c r="H275" s="230" t="s">
        <v>2292</v>
      </c>
      <c r="I275" s="230" t="s">
        <v>224</v>
      </c>
      <c r="J275" s="230" t="s">
        <v>346</v>
      </c>
      <c r="K275" s="1306"/>
      <c r="L275" s="232" t="s">
        <v>2296</v>
      </c>
      <c r="M275" s="252" t="s">
        <v>291</v>
      </c>
      <c r="N275" s="237" t="s">
        <v>292</v>
      </c>
      <c r="O275" s="234" t="s">
        <v>227</v>
      </c>
      <c r="P275" s="234" t="s">
        <v>228</v>
      </c>
      <c r="Q275" s="234" t="s">
        <v>229</v>
      </c>
      <c r="R275" s="235" t="s">
        <v>490</v>
      </c>
      <c r="S275" s="235" t="s">
        <v>562</v>
      </c>
      <c r="T275" s="234" t="s">
        <v>232</v>
      </c>
    </row>
    <row r="276" spans="1:20" s="1327" customFormat="1" hidden="1">
      <c r="A276" s="281"/>
      <c r="B276" s="229" t="s">
        <v>2077</v>
      </c>
      <c r="C276" s="1303" t="s">
        <v>616</v>
      </c>
      <c r="D276" s="1310" t="s">
        <v>624</v>
      </c>
      <c r="E276" s="1304" t="s">
        <v>2079</v>
      </c>
      <c r="F276" s="229" t="s">
        <v>2080</v>
      </c>
      <c r="G276" s="1305" t="s">
        <v>2289</v>
      </c>
      <c r="H276" s="230" t="s">
        <v>2292</v>
      </c>
      <c r="I276" s="230" t="s">
        <v>224</v>
      </c>
      <c r="J276" s="230" t="s">
        <v>346</v>
      </c>
      <c r="K276" s="1306"/>
      <c r="L276" s="232" t="s">
        <v>2299</v>
      </c>
      <c r="M276" s="252" t="s">
        <v>597</v>
      </c>
      <c r="N276" s="237" t="s">
        <v>2300</v>
      </c>
      <c r="O276" s="234" t="s">
        <v>227</v>
      </c>
      <c r="P276" s="234" t="s">
        <v>228</v>
      </c>
      <c r="Q276" s="234" t="s">
        <v>229</v>
      </c>
      <c r="R276" s="235" t="s">
        <v>490</v>
      </c>
      <c r="S276" s="235" t="s">
        <v>562</v>
      </c>
      <c r="T276" s="234" t="s">
        <v>232</v>
      </c>
    </row>
    <row r="277" spans="1:20" s="1327" customFormat="1" hidden="1">
      <c r="A277" s="281"/>
      <c r="B277" s="229" t="s">
        <v>2077</v>
      </c>
      <c r="C277" s="1303" t="s">
        <v>616</v>
      </c>
      <c r="D277" s="1310" t="s">
        <v>625</v>
      </c>
      <c r="E277" s="1304" t="s">
        <v>2079</v>
      </c>
      <c r="F277" s="229" t="s">
        <v>2080</v>
      </c>
      <c r="G277" s="1305" t="s">
        <v>2289</v>
      </c>
      <c r="H277" s="230" t="s">
        <v>2292</v>
      </c>
      <c r="I277" s="230" t="s">
        <v>224</v>
      </c>
      <c r="J277" s="230" t="s">
        <v>346</v>
      </c>
      <c r="K277" s="1306"/>
      <c r="L277" s="232" t="s">
        <v>2296</v>
      </c>
      <c r="M277" s="252" t="s">
        <v>495</v>
      </c>
      <c r="N277" s="237" t="s">
        <v>564</v>
      </c>
      <c r="O277" s="234" t="s">
        <v>227</v>
      </c>
      <c r="P277" s="234" t="s">
        <v>228</v>
      </c>
      <c r="Q277" s="234" t="s">
        <v>229</v>
      </c>
      <c r="R277" s="235" t="s">
        <v>490</v>
      </c>
      <c r="S277" s="235" t="s">
        <v>562</v>
      </c>
      <c r="T277" s="234" t="s">
        <v>232</v>
      </c>
    </row>
    <row r="278" spans="1:20" s="1327" customFormat="1" hidden="1">
      <c r="A278" s="281"/>
      <c r="B278" s="229" t="s">
        <v>2077</v>
      </c>
      <c r="C278" s="1303" t="s">
        <v>616</v>
      </c>
      <c r="D278" s="1310" t="s">
        <v>626</v>
      </c>
      <c r="E278" s="1304" t="s">
        <v>2079</v>
      </c>
      <c r="F278" s="229" t="s">
        <v>2080</v>
      </c>
      <c r="G278" s="1305" t="s">
        <v>2289</v>
      </c>
      <c r="H278" s="230" t="s">
        <v>2292</v>
      </c>
      <c r="I278" s="230" t="s">
        <v>224</v>
      </c>
      <c r="J278" s="230" t="s">
        <v>346</v>
      </c>
      <c r="K278" s="1306"/>
      <c r="L278" s="232" t="s">
        <v>2296</v>
      </c>
      <c r="M278" s="252" t="s">
        <v>622</v>
      </c>
      <c r="N278" s="237" t="s">
        <v>623</v>
      </c>
      <c r="O278" s="234" t="s">
        <v>227</v>
      </c>
      <c r="P278" s="234" t="s">
        <v>228</v>
      </c>
      <c r="Q278" s="234" t="s">
        <v>229</v>
      </c>
      <c r="R278" s="235" t="s">
        <v>490</v>
      </c>
      <c r="S278" s="235" t="s">
        <v>562</v>
      </c>
      <c r="T278" s="234" t="s">
        <v>232</v>
      </c>
    </row>
    <row r="279" spans="1:20" s="1327" customFormat="1" hidden="1">
      <c r="A279" s="281"/>
      <c r="B279" s="229" t="s">
        <v>2077</v>
      </c>
      <c r="C279" s="1303" t="s">
        <v>616</v>
      </c>
      <c r="D279" s="1310" t="s">
        <v>627</v>
      </c>
      <c r="E279" s="1304" t="s">
        <v>2079</v>
      </c>
      <c r="F279" s="229" t="s">
        <v>2080</v>
      </c>
      <c r="G279" s="1305" t="s">
        <v>2289</v>
      </c>
      <c r="H279" s="230" t="s">
        <v>2292</v>
      </c>
      <c r="I279" s="230" t="s">
        <v>224</v>
      </c>
      <c r="J279" s="230" t="s">
        <v>346</v>
      </c>
      <c r="K279" s="1306"/>
      <c r="L279" s="232" t="s">
        <v>2296</v>
      </c>
      <c r="M279" s="252" t="s">
        <v>291</v>
      </c>
      <c r="N279" s="237" t="s">
        <v>292</v>
      </c>
      <c r="O279" s="234" t="s">
        <v>227</v>
      </c>
      <c r="P279" s="234" t="s">
        <v>228</v>
      </c>
      <c r="Q279" s="234" t="s">
        <v>229</v>
      </c>
      <c r="R279" s="235" t="s">
        <v>490</v>
      </c>
      <c r="S279" s="235" t="s">
        <v>562</v>
      </c>
      <c r="T279" s="234" t="s">
        <v>232</v>
      </c>
    </row>
    <row r="280" spans="1:20" s="1327" customFormat="1" hidden="1">
      <c r="A280" s="281"/>
      <c r="B280" s="229" t="s">
        <v>2077</v>
      </c>
      <c r="C280" s="1303" t="s">
        <v>616</v>
      </c>
      <c r="D280" s="1305" t="s">
        <v>2301</v>
      </c>
      <c r="E280" s="1304" t="s">
        <v>2079</v>
      </c>
      <c r="F280" s="229" t="s">
        <v>2080</v>
      </c>
      <c r="G280" s="1305" t="s">
        <v>2289</v>
      </c>
      <c r="H280" s="230" t="s">
        <v>2292</v>
      </c>
      <c r="I280" s="230" t="s">
        <v>224</v>
      </c>
      <c r="J280" s="230" t="s">
        <v>346</v>
      </c>
      <c r="K280" s="1306"/>
      <c r="L280" s="232" t="s">
        <v>2302</v>
      </c>
      <c r="M280" s="236" t="s">
        <v>248</v>
      </c>
      <c r="N280" s="238" t="s">
        <v>628</v>
      </c>
      <c r="O280" s="234" t="s">
        <v>227</v>
      </c>
      <c r="P280" s="234" t="s">
        <v>228</v>
      </c>
      <c r="Q280" s="234" t="s">
        <v>229</v>
      </c>
      <c r="R280" s="235" t="s">
        <v>490</v>
      </c>
      <c r="S280" s="235" t="s">
        <v>562</v>
      </c>
      <c r="T280" s="234" t="s">
        <v>232</v>
      </c>
    </row>
    <row r="281" spans="1:20" s="1327" customFormat="1" hidden="1">
      <c r="A281" s="281"/>
      <c r="B281" s="229" t="s">
        <v>2077</v>
      </c>
      <c r="C281" s="1303" t="s">
        <v>616</v>
      </c>
      <c r="D281" s="1305" t="s">
        <v>629</v>
      </c>
      <c r="E281" s="1304" t="s">
        <v>2079</v>
      </c>
      <c r="F281" s="229" t="s">
        <v>2080</v>
      </c>
      <c r="G281" s="1305" t="s">
        <v>2289</v>
      </c>
      <c r="H281" s="230" t="s">
        <v>2292</v>
      </c>
      <c r="I281" s="230" t="s">
        <v>224</v>
      </c>
      <c r="J281" s="230" t="s">
        <v>346</v>
      </c>
      <c r="K281" s="1306"/>
      <c r="L281" s="232" t="s">
        <v>2302</v>
      </c>
      <c r="M281" s="236" t="s">
        <v>495</v>
      </c>
      <c r="N281" s="238" t="s">
        <v>630</v>
      </c>
      <c r="O281" s="234" t="s">
        <v>227</v>
      </c>
      <c r="P281" s="234" t="s">
        <v>228</v>
      </c>
      <c r="Q281" s="234" t="s">
        <v>229</v>
      </c>
      <c r="R281" s="235" t="s">
        <v>490</v>
      </c>
      <c r="S281" s="235" t="s">
        <v>562</v>
      </c>
      <c r="T281" s="234" t="s">
        <v>232</v>
      </c>
    </row>
    <row r="282" spans="1:20" s="1361" customFormat="1" hidden="1">
      <c r="A282" s="281" t="s">
        <v>2303</v>
      </c>
      <c r="B282" s="229" t="s">
        <v>2077</v>
      </c>
      <c r="C282" s="1303" t="s">
        <v>616</v>
      </c>
      <c r="D282" s="1343" t="s">
        <v>2304</v>
      </c>
      <c r="E282" s="1343" t="s">
        <v>2079</v>
      </c>
      <c r="F282" s="229" t="s">
        <v>2080</v>
      </c>
      <c r="G282" s="1305" t="s">
        <v>2305</v>
      </c>
      <c r="H282" s="230" t="s">
        <v>2306</v>
      </c>
      <c r="I282" s="230" t="s">
        <v>224</v>
      </c>
      <c r="J282" s="230" t="s">
        <v>346</v>
      </c>
      <c r="K282" s="1345"/>
      <c r="L282" s="1311" t="s">
        <v>2307</v>
      </c>
      <c r="M282" s="1364" t="s">
        <v>495</v>
      </c>
      <c r="N282" s="1312" t="s">
        <v>621</v>
      </c>
      <c r="O282" s="234" t="s">
        <v>227</v>
      </c>
      <c r="P282" s="234" t="s">
        <v>228</v>
      </c>
      <c r="Q282" s="234" t="s">
        <v>229</v>
      </c>
      <c r="R282" s="235" t="s">
        <v>490</v>
      </c>
      <c r="S282" s="235" t="s">
        <v>562</v>
      </c>
      <c r="T282" s="234" t="s">
        <v>232</v>
      </c>
    </row>
    <row r="283" spans="1:20" s="1327" customFormat="1" ht="17.25" hidden="1">
      <c r="A283" s="1271" t="s">
        <v>631</v>
      </c>
      <c r="B283" s="1272"/>
      <c r="C283" s="1314"/>
      <c r="D283" s="1303"/>
      <c r="E283" s="1304"/>
      <c r="F283" s="229"/>
      <c r="G283" s="1305"/>
      <c r="H283" s="230"/>
      <c r="I283" s="230"/>
      <c r="J283" s="230"/>
      <c r="K283" s="1306"/>
      <c r="L283" s="239"/>
      <c r="M283" s="233"/>
      <c r="N283" s="1309"/>
      <c r="O283" s="1359"/>
      <c r="P283" s="1359"/>
      <c r="Q283" s="1359"/>
      <c r="R283" s="1359"/>
      <c r="S283" s="1359"/>
      <c r="T283" s="1359"/>
    </row>
    <row r="284" spans="1:20" s="1361" customFormat="1" hidden="1">
      <c r="A284" s="281"/>
      <c r="B284" s="229" t="s">
        <v>632</v>
      </c>
      <c r="C284" s="1407" t="s">
        <v>616</v>
      </c>
      <c r="D284" s="1407" t="s">
        <v>633</v>
      </c>
      <c r="E284" s="1392" t="s">
        <v>2079</v>
      </c>
      <c r="F284" s="295" t="s">
        <v>2308</v>
      </c>
      <c r="G284" s="1408" t="s">
        <v>2309</v>
      </c>
      <c r="H284" s="290" t="s">
        <v>2310</v>
      </c>
      <c r="I284" s="290" t="s">
        <v>2310</v>
      </c>
      <c r="J284" s="290" t="s">
        <v>225</v>
      </c>
      <c r="K284" s="1393"/>
      <c r="L284" s="296" t="s">
        <v>2311</v>
      </c>
      <c r="M284" s="293" t="s">
        <v>280</v>
      </c>
      <c r="N284" s="289" t="s">
        <v>2015</v>
      </c>
      <c r="O284" s="292" t="s">
        <v>227</v>
      </c>
      <c r="P284" s="292" t="s">
        <v>228</v>
      </c>
      <c r="Q284" s="292" t="s">
        <v>229</v>
      </c>
      <c r="R284" s="292" t="s">
        <v>234</v>
      </c>
      <c r="S284" s="292" t="s">
        <v>415</v>
      </c>
      <c r="T284" s="293" t="s">
        <v>232</v>
      </c>
    </row>
    <row r="285" spans="1:20" s="1327" customFormat="1" ht="17.25" hidden="1">
      <c r="A285" s="1273" t="s">
        <v>2312</v>
      </c>
      <c r="B285" s="1274"/>
      <c r="C285" s="1314"/>
      <c r="D285" s="1303"/>
      <c r="E285" s="1304"/>
      <c r="F285" s="229"/>
      <c r="G285" s="1305"/>
      <c r="H285" s="230"/>
      <c r="I285" s="230"/>
      <c r="J285" s="230"/>
      <c r="K285" s="1306"/>
      <c r="L285" s="239"/>
      <c r="M285" s="233"/>
      <c r="N285" s="1309"/>
      <c r="O285" s="1359"/>
      <c r="P285" s="1359"/>
      <c r="Q285" s="1359"/>
      <c r="R285" s="1359"/>
      <c r="S285" s="1359"/>
      <c r="T285" s="1359"/>
    </row>
    <row r="286" spans="1:20" s="1327" customFormat="1" hidden="1">
      <c r="A286" s="281"/>
      <c r="B286" s="229" t="s">
        <v>634</v>
      </c>
      <c r="C286" s="1303" t="s">
        <v>616</v>
      </c>
      <c r="D286" s="1310" t="s">
        <v>635</v>
      </c>
      <c r="E286" s="1304" t="s">
        <v>1977</v>
      </c>
      <c r="F286" s="229" t="s">
        <v>2313</v>
      </c>
      <c r="G286" s="1305" t="s">
        <v>2314</v>
      </c>
      <c r="H286" s="230" t="s">
        <v>2315</v>
      </c>
      <c r="I286" s="230" t="s">
        <v>2315</v>
      </c>
      <c r="J286" s="230" t="s">
        <v>225</v>
      </c>
      <c r="K286" s="1306"/>
      <c r="L286" s="232" t="s">
        <v>2064</v>
      </c>
      <c r="M286" s="233" t="s">
        <v>226</v>
      </c>
      <c r="N286" s="1404" t="s">
        <v>636</v>
      </c>
      <c r="O286" s="235" t="s">
        <v>227</v>
      </c>
      <c r="P286" s="235" t="s">
        <v>228</v>
      </c>
      <c r="Q286" s="235" t="s">
        <v>229</v>
      </c>
      <c r="R286" s="235" t="s">
        <v>234</v>
      </c>
      <c r="S286" s="235" t="s">
        <v>415</v>
      </c>
      <c r="T286" s="234" t="s">
        <v>232</v>
      </c>
    </row>
    <row r="287" spans="1:20" s="1361" customFormat="1" hidden="1">
      <c r="A287" s="281" t="s">
        <v>2316</v>
      </c>
      <c r="B287" s="229" t="s">
        <v>634</v>
      </c>
      <c r="C287" s="1303" t="s">
        <v>616</v>
      </c>
      <c r="D287" s="1342" t="s">
        <v>2317</v>
      </c>
      <c r="E287" s="1343" t="s">
        <v>1977</v>
      </c>
      <c r="F287" s="229" t="s">
        <v>2318</v>
      </c>
      <c r="G287" s="1305" t="s">
        <v>2319</v>
      </c>
      <c r="H287" s="230" t="s">
        <v>2267</v>
      </c>
      <c r="I287" s="230" t="s">
        <v>2267</v>
      </c>
      <c r="J287" s="230" t="s">
        <v>225</v>
      </c>
      <c r="K287" s="1345"/>
      <c r="L287" s="1311" t="s">
        <v>1960</v>
      </c>
      <c r="M287" s="233" t="s">
        <v>226</v>
      </c>
      <c r="N287" s="1409" t="s">
        <v>2015</v>
      </c>
      <c r="O287" s="235" t="s">
        <v>227</v>
      </c>
      <c r="P287" s="235" t="s">
        <v>228</v>
      </c>
      <c r="Q287" s="235" t="s">
        <v>229</v>
      </c>
      <c r="R287" s="235" t="s">
        <v>234</v>
      </c>
      <c r="S287" s="235" t="s">
        <v>415</v>
      </c>
      <c r="T287" s="234" t="s">
        <v>232</v>
      </c>
    </row>
    <row r="288" spans="1:20" s="1361" customFormat="1" hidden="1">
      <c r="A288" s="281"/>
      <c r="B288" s="229" t="s">
        <v>634</v>
      </c>
      <c r="C288" s="1303" t="s">
        <v>616</v>
      </c>
      <c r="D288" s="1342" t="s">
        <v>637</v>
      </c>
      <c r="E288" s="1343" t="s">
        <v>1977</v>
      </c>
      <c r="F288" s="229" t="s">
        <v>2318</v>
      </c>
      <c r="G288" s="1305" t="s">
        <v>2319</v>
      </c>
      <c r="H288" s="230" t="s">
        <v>2267</v>
      </c>
      <c r="I288" s="230" t="s">
        <v>2267</v>
      </c>
      <c r="J288" s="230" t="s">
        <v>225</v>
      </c>
      <c r="K288" s="1345"/>
      <c r="L288" s="1311" t="s">
        <v>1992</v>
      </c>
      <c r="M288" s="233" t="s">
        <v>226</v>
      </c>
      <c r="N288" s="1409" t="s">
        <v>2015</v>
      </c>
      <c r="O288" s="235" t="s">
        <v>227</v>
      </c>
      <c r="P288" s="235" t="s">
        <v>228</v>
      </c>
      <c r="Q288" s="235" t="s">
        <v>229</v>
      </c>
      <c r="R288" s="235" t="s">
        <v>234</v>
      </c>
      <c r="S288" s="235" t="s">
        <v>415</v>
      </c>
      <c r="T288" s="234" t="s">
        <v>232</v>
      </c>
    </row>
    <row r="289" spans="1:20" s="1327" customFormat="1" ht="27" hidden="1">
      <c r="A289" s="1410" t="s">
        <v>638</v>
      </c>
      <c r="B289" s="315"/>
      <c r="C289" s="316"/>
      <c r="D289" s="317" t="s">
        <v>639</v>
      </c>
      <c r="E289" s="318"/>
      <c r="F289" s="1275"/>
      <c r="G289" s="1275"/>
      <c r="H289" s="1275"/>
      <c r="I289" s="319"/>
      <c r="J289" s="1411"/>
      <c r="K289" s="1412"/>
      <c r="L289" s="320"/>
      <c r="M289" s="1412"/>
      <c r="N289" s="315"/>
      <c r="O289" s="1359"/>
      <c r="P289" s="1359"/>
      <c r="Q289" s="1359"/>
      <c r="R289" s="1359"/>
      <c r="S289" s="1359"/>
      <c r="T289" s="1359"/>
    </row>
    <row r="290" spans="1:20" s="1361" customFormat="1" hidden="1">
      <c r="A290" s="1301"/>
      <c r="B290" s="295" t="s">
        <v>2066</v>
      </c>
      <c r="C290" s="1391" t="s">
        <v>638</v>
      </c>
      <c r="D290" s="1407" t="s">
        <v>2320</v>
      </c>
      <c r="E290" s="1392" t="s">
        <v>554</v>
      </c>
      <c r="F290" s="295" t="s">
        <v>555</v>
      </c>
      <c r="G290" s="1408" t="s">
        <v>640</v>
      </c>
      <c r="H290" s="290" t="s">
        <v>557</v>
      </c>
      <c r="I290" s="290" t="s">
        <v>224</v>
      </c>
      <c r="J290" s="290" t="s">
        <v>346</v>
      </c>
      <c r="K290" s="1393"/>
      <c r="L290" s="296" t="s">
        <v>2321</v>
      </c>
      <c r="M290" s="293" t="s">
        <v>272</v>
      </c>
      <c r="N290" s="1413" t="s">
        <v>642</v>
      </c>
      <c r="O290" s="292" t="s">
        <v>227</v>
      </c>
      <c r="P290" s="1414" t="s">
        <v>228</v>
      </c>
      <c r="Q290" s="292" t="s">
        <v>229</v>
      </c>
      <c r="R290" s="292" t="s">
        <v>490</v>
      </c>
      <c r="S290" s="292" t="s">
        <v>562</v>
      </c>
      <c r="T290" s="293" t="s">
        <v>232</v>
      </c>
    </row>
    <row r="291" spans="1:20" s="1327" customFormat="1" ht="17.25" hidden="1">
      <c r="A291" s="1410" t="s">
        <v>638</v>
      </c>
      <c r="B291" s="315"/>
      <c r="C291" s="316"/>
      <c r="D291" s="571" t="s">
        <v>643</v>
      </c>
      <c r="E291" s="318"/>
      <c r="F291" s="1275"/>
      <c r="G291" s="1275"/>
      <c r="H291" s="1275"/>
      <c r="I291" s="319"/>
      <c r="J291" s="1411"/>
      <c r="K291" s="1412"/>
      <c r="L291" s="320"/>
      <c r="M291" s="1412"/>
      <c r="N291" s="315"/>
      <c r="O291" s="1359"/>
      <c r="P291" s="1359"/>
      <c r="Q291" s="1359"/>
      <c r="R291" s="1359"/>
      <c r="S291" s="1359"/>
      <c r="T291" s="1359"/>
    </row>
    <row r="292" spans="1:20" s="1361" customFormat="1" hidden="1">
      <c r="A292" s="1301"/>
      <c r="B292" s="229" t="s">
        <v>2077</v>
      </c>
      <c r="C292" s="1363" t="s">
        <v>638</v>
      </c>
      <c r="D292" s="1342" t="s">
        <v>2322</v>
      </c>
      <c r="E292" s="1343" t="s">
        <v>554</v>
      </c>
      <c r="F292" s="229" t="s">
        <v>555</v>
      </c>
      <c r="G292" s="1305" t="s">
        <v>640</v>
      </c>
      <c r="H292" s="230" t="s">
        <v>557</v>
      </c>
      <c r="I292" s="230" t="s">
        <v>224</v>
      </c>
      <c r="J292" s="230" t="s">
        <v>346</v>
      </c>
      <c r="K292" s="1345"/>
      <c r="L292" s="1311" t="s">
        <v>1960</v>
      </c>
      <c r="M292" s="1364" t="s">
        <v>622</v>
      </c>
      <c r="N292" s="1409" t="s">
        <v>2323</v>
      </c>
      <c r="O292" s="235" t="s">
        <v>227</v>
      </c>
      <c r="P292" s="235" t="s">
        <v>228</v>
      </c>
      <c r="Q292" s="235" t="s">
        <v>229</v>
      </c>
      <c r="R292" s="235" t="s">
        <v>490</v>
      </c>
      <c r="S292" s="235" t="s">
        <v>562</v>
      </c>
      <c r="T292" s="234" t="s">
        <v>232</v>
      </c>
    </row>
    <row r="293" spans="1:20" s="1361" customFormat="1" hidden="1">
      <c r="A293" s="1301"/>
      <c r="B293" s="229" t="s">
        <v>2077</v>
      </c>
      <c r="C293" s="1363" t="s">
        <v>638</v>
      </c>
      <c r="D293" s="1342" t="s">
        <v>2324</v>
      </c>
      <c r="E293" s="1343" t="s">
        <v>554</v>
      </c>
      <c r="F293" s="229" t="s">
        <v>555</v>
      </c>
      <c r="G293" s="1305" t="s">
        <v>640</v>
      </c>
      <c r="H293" s="230" t="s">
        <v>557</v>
      </c>
      <c r="I293" s="230" t="s">
        <v>224</v>
      </c>
      <c r="J293" s="230" t="s">
        <v>346</v>
      </c>
      <c r="K293" s="1345"/>
      <c r="L293" s="1311" t="s">
        <v>1960</v>
      </c>
      <c r="M293" s="1364" t="s">
        <v>622</v>
      </c>
      <c r="N293" s="1409" t="s">
        <v>2325</v>
      </c>
      <c r="O293" s="235" t="s">
        <v>227</v>
      </c>
      <c r="P293" s="235" t="s">
        <v>228</v>
      </c>
      <c r="Q293" s="235" t="s">
        <v>229</v>
      </c>
      <c r="R293" s="235" t="s">
        <v>490</v>
      </c>
      <c r="S293" s="235" t="s">
        <v>562</v>
      </c>
      <c r="T293" s="234" t="s">
        <v>232</v>
      </c>
    </row>
    <row r="294" spans="1:20" s="1361" customFormat="1" hidden="1">
      <c r="A294" s="1301"/>
      <c r="B294" s="229" t="s">
        <v>2077</v>
      </c>
      <c r="C294" s="1363" t="s">
        <v>638</v>
      </c>
      <c r="D294" s="1342" t="s">
        <v>2326</v>
      </c>
      <c r="E294" s="1343" t="s">
        <v>554</v>
      </c>
      <c r="F294" s="229" t="s">
        <v>555</v>
      </c>
      <c r="G294" s="1305" t="s">
        <v>640</v>
      </c>
      <c r="H294" s="230" t="s">
        <v>557</v>
      </c>
      <c r="I294" s="230" t="s">
        <v>224</v>
      </c>
      <c r="J294" s="230" t="s">
        <v>346</v>
      </c>
      <c r="K294" s="1345"/>
      <c r="L294" s="1311" t="s">
        <v>1960</v>
      </c>
      <c r="M294" s="1364" t="s">
        <v>644</v>
      </c>
      <c r="N294" s="1409" t="s">
        <v>2327</v>
      </c>
      <c r="O294" s="235" t="s">
        <v>227</v>
      </c>
      <c r="P294" s="235" t="s">
        <v>228</v>
      </c>
      <c r="Q294" s="235" t="s">
        <v>229</v>
      </c>
      <c r="R294" s="235" t="s">
        <v>490</v>
      </c>
      <c r="S294" s="235" t="s">
        <v>562</v>
      </c>
      <c r="T294" s="234" t="s">
        <v>232</v>
      </c>
    </row>
    <row r="295" spans="1:20" s="1361" customFormat="1" hidden="1">
      <c r="A295" s="1301"/>
      <c r="B295" s="229" t="s">
        <v>2077</v>
      </c>
      <c r="C295" s="1363" t="s">
        <v>638</v>
      </c>
      <c r="D295" s="1342" t="s">
        <v>2328</v>
      </c>
      <c r="E295" s="1343" t="s">
        <v>554</v>
      </c>
      <c r="F295" s="229" t="s">
        <v>555</v>
      </c>
      <c r="G295" s="1305" t="s">
        <v>640</v>
      </c>
      <c r="H295" s="230" t="s">
        <v>557</v>
      </c>
      <c r="I295" s="230" t="s">
        <v>224</v>
      </c>
      <c r="J295" s="230" t="s">
        <v>346</v>
      </c>
      <c r="K295" s="1345"/>
      <c r="L295" s="1311" t="s">
        <v>1960</v>
      </c>
      <c r="M295" s="1364" t="s">
        <v>644</v>
      </c>
      <c r="N295" s="1409" t="s">
        <v>2329</v>
      </c>
      <c r="O295" s="235" t="s">
        <v>227</v>
      </c>
      <c r="P295" s="235" t="s">
        <v>228</v>
      </c>
      <c r="Q295" s="235" t="s">
        <v>229</v>
      </c>
      <c r="R295" s="235" t="s">
        <v>490</v>
      </c>
      <c r="S295" s="235" t="s">
        <v>562</v>
      </c>
      <c r="T295" s="234" t="s">
        <v>232</v>
      </c>
    </row>
    <row r="296" spans="1:20" s="1361" customFormat="1" hidden="1">
      <c r="A296" s="1301"/>
      <c r="B296" s="229" t="s">
        <v>2077</v>
      </c>
      <c r="C296" s="1363" t="s">
        <v>638</v>
      </c>
      <c r="D296" s="1342" t="s">
        <v>2330</v>
      </c>
      <c r="E296" s="1343" t="s">
        <v>554</v>
      </c>
      <c r="F296" s="229" t="s">
        <v>555</v>
      </c>
      <c r="G296" s="1305" t="s">
        <v>640</v>
      </c>
      <c r="H296" s="230" t="s">
        <v>557</v>
      </c>
      <c r="I296" s="230" t="s">
        <v>224</v>
      </c>
      <c r="J296" s="230" t="s">
        <v>346</v>
      </c>
      <c r="K296" s="1345"/>
      <c r="L296" s="1311" t="s">
        <v>1960</v>
      </c>
      <c r="M296" s="1364" t="s">
        <v>644</v>
      </c>
      <c r="N296" s="1409" t="s">
        <v>2331</v>
      </c>
      <c r="O296" s="235" t="s">
        <v>227</v>
      </c>
      <c r="P296" s="235" t="s">
        <v>228</v>
      </c>
      <c r="Q296" s="235" t="s">
        <v>229</v>
      </c>
      <c r="R296" s="235" t="s">
        <v>490</v>
      </c>
      <c r="S296" s="235" t="s">
        <v>562</v>
      </c>
      <c r="T296" s="234" t="s">
        <v>232</v>
      </c>
    </row>
    <row r="297" spans="1:20" s="1361" customFormat="1" hidden="1">
      <c r="A297" s="1301"/>
      <c r="B297" s="229" t="s">
        <v>2077</v>
      </c>
      <c r="C297" s="1363" t="s">
        <v>638</v>
      </c>
      <c r="D297" s="1342" t="s">
        <v>2332</v>
      </c>
      <c r="E297" s="1343" t="s">
        <v>554</v>
      </c>
      <c r="F297" s="229" t="s">
        <v>555</v>
      </c>
      <c r="G297" s="1305" t="s">
        <v>640</v>
      </c>
      <c r="H297" s="230" t="s">
        <v>557</v>
      </c>
      <c r="I297" s="230" t="s">
        <v>224</v>
      </c>
      <c r="J297" s="230" t="s">
        <v>346</v>
      </c>
      <c r="K297" s="1345"/>
      <c r="L297" s="1311" t="s">
        <v>1960</v>
      </c>
      <c r="M297" s="1364" t="s">
        <v>644</v>
      </c>
      <c r="N297" s="1409" t="s">
        <v>2333</v>
      </c>
      <c r="O297" s="235" t="s">
        <v>227</v>
      </c>
      <c r="P297" s="235" t="s">
        <v>228</v>
      </c>
      <c r="Q297" s="235" t="s">
        <v>229</v>
      </c>
      <c r="R297" s="235" t="s">
        <v>490</v>
      </c>
      <c r="S297" s="235" t="s">
        <v>562</v>
      </c>
      <c r="T297" s="234" t="s">
        <v>232</v>
      </c>
    </row>
    <row r="298" spans="1:20" s="1361" customFormat="1" hidden="1">
      <c r="A298" s="1301"/>
      <c r="B298" s="229" t="s">
        <v>2077</v>
      </c>
      <c r="C298" s="1363" t="s">
        <v>638</v>
      </c>
      <c r="D298" s="1342" t="s">
        <v>2334</v>
      </c>
      <c r="E298" s="1343" t="s">
        <v>554</v>
      </c>
      <c r="F298" s="229" t="s">
        <v>555</v>
      </c>
      <c r="G298" s="1305" t="s">
        <v>640</v>
      </c>
      <c r="H298" s="230" t="s">
        <v>557</v>
      </c>
      <c r="I298" s="230" t="s">
        <v>224</v>
      </c>
      <c r="J298" s="230" t="s">
        <v>346</v>
      </c>
      <c r="K298" s="1345"/>
      <c r="L298" s="1311" t="s">
        <v>1960</v>
      </c>
      <c r="M298" s="1364" t="s">
        <v>645</v>
      </c>
      <c r="N298" s="1409" t="s">
        <v>2335</v>
      </c>
      <c r="O298" s="235" t="s">
        <v>227</v>
      </c>
      <c r="P298" s="235" t="s">
        <v>228</v>
      </c>
      <c r="Q298" s="235" t="s">
        <v>229</v>
      </c>
      <c r="R298" s="235" t="s">
        <v>490</v>
      </c>
      <c r="S298" s="235" t="s">
        <v>562</v>
      </c>
      <c r="T298" s="234" t="s">
        <v>232</v>
      </c>
    </row>
    <row r="299" spans="1:20" s="1327" customFormat="1" ht="17.25" hidden="1">
      <c r="A299" s="1415" t="s">
        <v>2336</v>
      </c>
      <c r="B299" s="321"/>
      <c r="C299" s="322"/>
      <c r="D299" s="572" t="s">
        <v>646</v>
      </c>
      <c r="E299" s="323"/>
      <c r="F299" s="1276" t="s">
        <v>646</v>
      </c>
      <c r="G299" s="1276"/>
      <c r="H299" s="1276"/>
      <c r="I299" s="324"/>
      <c r="J299" s="1416"/>
      <c r="K299" s="1390"/>
      <c r="L299" s="325" t="s">
        <v>647</v>
      </c>
      <c r="M299" s="1390"/>
      <c r="N299" s="321"/>
      <c r="O299" s="1293"/>
      <c r="P299" s="1293"/>
      <c r="Q299" s="1293"/>
      <c r="R299" s="1293"/>
      <c r="S299" s="1293"/>
      <c r="T299" s="1293"/>
    </row>
    <row r="300" spans="1:20" s="1361" customFormat="1" hidden="1">
      <c r="A300" s="281" t="s">
        <v>2337</v>
      </c>
      <c r="B300" s="229" t="s">
        <v>2077</v>
      </c>
      <c r="C300" s="1363" t="s">
        <v>638</v>
      </c>
      <c r="D300" s="1342" t="s">
        <v>2338</v>
      </c>
      <c r="E300" s="1343" t="s">
        <v>2079</v>
      </c>
      <c r="F300" s="229" t="s">
        <v>2080</v>
      </c>
      <c r="G300" s="1305" t="s">
        <v>2339</v>
      </c>
      <c r="H300" s="326" t="s">
        <v>2082</v>
      </c>
      <c r="I300" s="327" t="s">
        <v>224</v>
      </c>
      <c r="J300" s="230" t="s">
        <v>346</v>
      </c>
      <c r="K300" s="1345"/>
      <c r="L300" s="1311" t="s">
        <v>1960</v>
      </c>
      <c r="M300" s="233" t="s">
        <v>226</v>
      </c>
      <c r="N300" s="1404" t="s">
        <v>619</v>
      </c>
      <c r="O300" s="235" t="s">
        <v>227</v>
      </c>
      <c r="P300" s="235" t="s">
        <v>228</v>
      </c>
      <c r="Q300" s="235" t="s">
        <v>229</v>
      </c>
      <c r="R300" s="235" t="s">
        <v>490</v>
      </c>
      <c r="S300" s="235" t="s">
        <v>562</v>
      </c>
      <c r="T300" s="234" t="s">
        <v>232</v>
      </c>
    </row>
    <row r="301" spans="1:20" s="1327" customFormat="1" hidden="1">
      <c r="A301" s="281"/>
      <c r="B301" s="229" t="s">
        <v>2077</v>
      </c>
      <c r="C301" s="1314" t="s">
        <v>638</v>
      </c>
      <c r="D301" s="1303" t="s">
        <v>648</v>
      </c>
      <c r="E301" s="1304" t="s">
        <v>2079</v>
      </c>
      <c r="F301" s="229" t="s">
        <v>2080</v>
      </c>
      <c r="G301" s="1305" t="s">
        <v>2339</v>
      </c>
      <c r="H301" s="326" t="s">
        <v>2082</v>
      </c>
      <c r="I301" s="327" t="s">
        <v>224</v>
      </c>
      <c r="J301" s="230" t="s">
        <v>346</v>
      </c>
      <c r="K301" s="1306"/>
      <c r="L301" s="232" t="s">
        <v>2340</v>
      </c>
      <c r="M301" s="236" t="s">
        <v>301</v>
      </c>
      <c r="N301" s="1404" t="s">
        <v>623</v>
      </c>
      <c r="O301" s="235" t="s">
        <v>227</v>
      </c>
      <c r="P301" s="235" t="s">
        <v>228</v>
      </c>
      <c r="Q301" s="235" t="s">
        <v>229</v>
      </c>
      <c r="R301" s="235" t="s">
        <v>490</v>
      </c>
      <c r="S301" s="235" t="s">
        <v>562</v>
      </c>
      <c r="T301" s="234" t="s">
        <v>232</v>
      </c>
    </row>
    <row r="302" spans="1:20" s="1327" customFormat="1" hidden="1">
      <c r="A302" s="281"/>
      <c r="B302" s="229" t="s">
        <v>2077</v>
      </c>
      <c r="C302" s="1314" t="s">
        <v>638</v>
      </c>
      <c r="D302" s="1303" t="s">
        <v>649</v>
      </c>
      <c r="E302" s="1304" t="s">
        <v>2079</v>
      </c>
      <c r="F302" s="229" t="s">
        <v>2080</v>
      </c>
      <c r="G302" s="1305" t="s">
        <v>2339</v>
      </c>
      <c r="H302" s="326" t="s">
        <v>2082</v>
      </c>
      <c r="I302" s="327" t="s">
        <v>224</v>
      </c>
      <c r="J302" s="230" t="s">
        <v>346</v>
      </c>
      <c r="K302" s="1306"/>
      <c r="L302" s="232" t="s">
        <v>2340</v>
      </c>
      <c r="M302" s="236" t="s">
        <v>240</v>
      </c>
      <c r="N302" s="1404" t="s">
        <v>270</v>
      </c>
      <c r="O302" s="235" t="s">
        <v>227</v>
      </c>
      <c r="P302" s="235" t="s">
        <v>228</v>
      </c>
      <c r="Q302" s="235" t="s">
        <v>229</v>
      </c>
      <c r="R302" s="235" t="s">
        <v>490</v>
      </c>
      <c r="S302" s="235" t="s">
        <v>562</v>
      </c>
      <c r="T302" s="234" t="s">
        <v>232</v>
      </c>
    </row>
    <row r="303" spans="1:20" s="1327" customFormat="1" hidden="1">
      <c r="A303" s="281"/>
      <c r="B303" s="229" t="s">
        <v>2077</v>
      </c>
      <c r="C303" s="1314" t="s">
        <v>638</v>
      </c>
      <c r="D303" s="1310" t="s">
        <v>2341</v>
      </c>
      <c r="E303" s="1304" t="s">
        <v>2079</v>
      </c>
      <c r="F303" s="229" t="s">
        <v>2080</v>
      </c>
      <c r="G303" s="1305" t="s">
        <v>2339</v>
      </c>
      <c r="H303" s="326" t="s">
        <v>2082</v>
      </c>
      <c r="I303" s="327" t="s">
        <v>224</v>
      </c>
      <c r="J303" s="230" t="s">
        <v>346</v>
      </c>
      <c r="K303" s="1306"/>
      <c r="L303" s="232" t="s">
        <v>2340</v>
      </c>
      <c r="M303" s="236" t="s">
        <v>582</v>
      </c>
      <c r="N303" s="238" t="s">
        <v>533</v>
      </c>
      <c r="O303" s="235" t="s">
        <v>227</v>
      </c>
      <c r="P303" s="235" t="s">
        <v>228</v>
      </c>
      <c r="Q303" s="235" t="s">
        <v>229</v>
      </c>
      <c r="R303" s="235" t="s">
        <v>490</v>
      </c>
      <c r="S303" s="235" t="s">
        <v>562</v>
      </c>
      <c r="T303" s="234" t="s">
        <v>232</v>
      </c>
    </row>
    <row r="304" spans="1:20" s="1327" customFormat="1" hidden="1">
      <c r="A304" s="281"/>
      <c r="B304" s="229" t="s">
        <v>2077</v>
      </c>
      <c r="C304" s="1314" t="s">
        <v>638</v>
      </c>
      <c r="D304" s="1303" t="s">
        <v>650</v>
      </c>
      <c r="E304" s="1304" t="s">
        <v>2079</v>
      </c>
      <c r="F304" s="229" t="s">
        <v>2080</v>
      </c>
      <c r="G304" s="1305" t="s">
        <v>2339</v>
      </c>
      <c r="H304" s="326" t="s">
        <v>2082</v>
      </c>
      <c r="I304" s="327" t="s">
        <v>224</v>
      </c>
      <c r="J304" s="230" t="s">
        <v>346</v>
      </c>
      <c r="K304" s="1306"/>
      <c r="L304" s="232" t="s">
        <v>2340</v>
      </c>
      <c r="M304" s="236" t="s">
        <v>597</v>
      </c>
      <c r="N304" s="238" t="s">
        <v>651</v>
      </c>
      <c r="O304" s="235" t="s">
        <v>227</v>
      </c>
      <c r="P304" s="235" t="s">
        <v>228</v>
      </c>
      <c r="Q304" s="235" t="s">
        <v>229</v>
      </c>
      <c r="R304" s="235" t="s">
        <v>490</v>
      </c>
      <c r="S304" s="235" t="s">
        <v>562</v>
      </c>
      <c r="T304" s="234" t="s">
        <v>232</v>
      </c>
    </row>
    <row r="305" spans="1:20" s="1327" customFormat="1" hidden="1">
      <c r="A305" s="281"/>
      <c r="B305" s="229" t="s">
        <v>2077</v>
      </c>
      <c r="C305" s="1314" t="s">
        <v>638</v>
      </c>
      <c r="D305" s="1303" t="s">
        <v>652</v>
      </c>
      <c r="E305" s="1304" t="s">
        <v>2079</v>
      </c>
      <c r="F305" s="229" t="s">
        <v>2080</v>
      </c>
      <c r="G305" s="1305" t="s">
        <v>2339</v>
      </c>
      <c r="H305" s="326" t="s">
        <v>2082</v>
      </c>
      <c r="I305" s="327" t="s">
        <v>224</v>
      </c>
      <c r="J305" s="230" t="s">
        <v>346</v>
      </c>
      <c r="K305" s="1306"/>
      <c r="L305" s="232" t="s">
        <v>2340</v>
      </c>
      <c r="M305" s="236" t="s">
        <v>597</v>
      </c>
      <c r="N305" s="1404" t="s">
        <v>653</v>
      </c>
      <c r="O305" s="235" t="s">
        <v>227</v>
      </c>
      <c r="P305" s="235" t="s">
        <v>228</v>
      </c>
      <c r="Q305" s="235" t="s">
        <v>229</v>
      </c>
      <c r="R305" s="235" t="s">
        <v>490</v>
      </c>
      <c r="S305" s="235" t="s">
        <v>562</v>
      </c>
      <c r="T305" s="234" t="s">
        <v>232</v>
      </c>
    </row>
    <row r="306" spans="1:20" s="1327" customFormat="1" hidden="1">
      <c r="A306" s="281"/>
      <c r="B306" s="229" t="s">
        <v>2077</v>
      </c>
      <c r="C306" s="1314" t="s">
        <v>638</v>
      </c>
      <c r="D306" s="1303" t="s">
        <v>654</v>
      </c>
      <c r="E306" s="1304" t="s">
        <v>2079</v>
      </c>
      <c r="F306" s="229" t="s">
        <v>2080</v>
      </c>
      <c r="G306" s="1305" t="s">
        <v>2339</v>
      </c>
      <c r="H306" s="326" t="s">
        <v>2082</v>
      </c>
      <c r="I306" s="327" t="s">
        <v>224</v>
      </c>
      <c r="J306" s="230" t="s">
        <v>346</v>
      </c>
      <c r="K306" s="1306"/>
      <c r="L306" s="239" t="s">
        <v>516</v>
      </c>
      <c r="M306" s="1306" t="s">
        <v>2342</v>
      </c>
      <c r="N306" s="1404" t="s">
        <v>655</v>
      </c>
      <c r="O306" s="235" t="s">
        <v>227</v>
      </c>
      <c r="P306" s="235" t="s">
        <v>228</v>
      </c>
      <c r="Q306" s="235" t="s">
        <v>229</v>
      </c>
      <c r="R306" s="235" t="s">
        <v>490</v>
      </c>
      <c r="S306" s="235" t="s">
        <v>562</v>
      </c>
      <c r="T306" s="234" t="s">
        <v>232</v>
      </c>
    </row>
    <row r="307" spans="1:20" s="1327" customFormat="1" hidden="1">
      <c r="A307" s="281"/>
      <c r="B307" s="229" t="s">
        <v>2077</v>
      </c>
      <c r="C307" s="1314" t="s">
        <v>638</v>
      </c>
      <c r="D307" s="1303" t="s">
        <v>656</v>
      </c>
      <c r="E307" s="1304" t="s">
        <v>2079</v>
      </c>
      <c r="F307" s="229" t="s">
        <v>2080</v>
      </c>
      <c r="G307" s="1305" t="s">
        <v>2339</v>
      </c>
      <c r="H307" s="326" t="s">
        <v>2082</v>
      </c>
      <c r="I307" s="327" t="s">
        <v>224</v>
      </c>
      <c r="J307" s="230" t="s">
        <v>346</v>
      </c>
      <c r="K307" s="1306"/>
      <c r="L307" s="239" t="s">
        <v>516</v>
      </c>
      <c r="M307" s="236" t="s">
        <v>597</v>
      </c>
      <c r="N307" s="1404" t="s">
        <v>657</v>
      </c>
      <c r="O307" s="235" t="s">
        <v>227</v>
      </c>
      <c r="P307" s="235" t="s">
        <v>228</v>
      </c>
      <c r="Q307" s="235" t="s">
        <v>229</v>
      </c>
      <c r="R307" s="235" t="s">
        <v>490</v>
      </c>
      <c r="S307" s="235" t="s">
        <v>562</v>
      </c>
      <c r="T307" s="234" t="s">
        <v>232</v>
      </c>
    </row>
    <row r="308" spans="1:20" s="1327" customFormat="1" hidden="1">
      <c r="A308" s="281"/>
      <c r="B308" s="229" t="s">
        <v>2077</v>
      </c>
      <c r="C308" s="1314" t="s">
        <v>638</v>
      </c>
      <c r="D308" s="1303" t="s">
        <v>658</v>
      </c>
      <c r="E308" s="1304" t="s">
        <v>2079</v>
      </c>
      <c r="F308" s="229" t="s">
        <v>2080</v>
      </c>
      <c r="G308" s="1305" t="s">
        <v>2339</v>
      </c>
      <c r="H308" s="326" t="s">
        <v>2082</v>
      </c>
      <c r="I308" s="327" t="s">
        <v>224</v>
      </c>
      <c r="J308" s="230" t="s">
        <v>346</v>
      </c>
      <c r="K308" s="1306"/>
      <c r="L308" s="239" t="s">
        <v>516</v>
      </c>
      <c r="M308" s="236" t="s">
        <v>659</v>
      </c>
      <c r="N308" s="1404" t="s">
        <v>660</v>
      </c>
      <c r="O308" s="235" t="s">
        <v>227</v>
      </c>
      <c r="P308" s="235" t="s">
        <v>228</v>
      </c>
      <c r="Q308" s="235" t="s">
        <v>229</v>
      </c>
      <c r="R308" s="235" t="s">
        <v>490</v>
      </c>
      <c r="S308" s="235" t="s">
        <v>562</v>
      </c>
      <c r="T308" s="234" t="s">
        <v>232</v>
      </c>
    </row>
    <row r="309" spans="1:20" s="1327" customFormat="1" hidden="1">
      <c r="A309" s="281"/>
      <c r="B309" s="229" t="s">
        <v>2077</v>
      </c>
      <c r="C309" s="1314" t="s">
        <v>638</v>
      </c>
      <c r="D309" s="1303" t="s">
        <v>661</v>
      </c>
      <c r="E309" s="1304" t="s">
        <v>2079</v>
      </c>
      <c r="F309" s="229" t="s">
        <v>2080</v>
      </c>
      <c r="G309" s="1305" t="s">
        <v>2339</v>
      </c>
      <c r="H309" s="326" t="s">
        <v>2082</v>
      </c>
      <c r="I309" s="327" t="s">
        <v>224</v>
      </c>
      <c r="J309" s="230" t="s">
        <v>346</v>
      </c>
      <c r="K309" s="1306"/>
      <c r="L309" s="239" t="s">
        <v>516</v>
      </c>
      <c r="M309" s="236" t="s">
        <v>659</v>
      </c>
      <c r="N309" s="1404" t="s">
        <v>660</v>
      </c>
      <c r="O309" s="235" t="s">
        <v>227</v>
      </c>
      <c r="P309" s="235" t="s">
        <v>228</v>
      </c>
      <c r="Q309" s="235" t="s">
        <v>229</v>
      </c>
      <c r="R309" s="235" t="s">
        <v>490</v>
      </c>
      <c r="S309" s="235" t="s">
        <v>562</v>
      </c>
      <c r="T309" s="234" t="s">
        <v>232</v>
      </c>
    </row>
    <row r="310" spans="1:20" s="1327" customFormat="1" hidden="1">
      <c r="A310" s="281"/>
      <c r="B310" s="229" t="s">
        <v>2077</v>
      </c>
      <c r="C310" s="1314" t="s">
        <v>638</v>
      </c>
      <c r="D310" s="1303" t="s">
        <v>662</v>
      </c>
      <c r="E310" s="1304" t="s">
        <v>2079</v>
      </c>
      <c r="F310" s="229" t="s">
        <v>2080</v>
      </c>
      <c r="G310" s="1305" t="s">
        <v>2339</v>
      </c>
      <c r="H310" s="326" t="s">
        <v>2082</v>
      </c>
      <c r="I310" s="327" t="s">
        <v>224</v>
      </c>
      <c r="J310" s="230" t="s">
        <v>346</v>
      </c>
      <c r="K310" s="1306"/>
      <c r="L310" s="239" t="s">
        <v>516</v>
      </c>
      <c r="M310" s="236" t="s">
        <v>659</v>
      </c>
      <c r="N310" s="1404" t="s">
        <v>663</v>
      </c>
      <c r="O310" s="235" t="s">
        <v>227</v>
      </c>
      <c r="P310" s="235" t="s">
        <v>228</v>
      </c>
      <c r="Q310" s="235" t="s">
        <v>229</v>
      </c>
      <c r="R310" s="235" t="s">
        <v>490</v>
      </c>
      <c r="S310" s="235" t="s">
        <v>562</v>
      </c>
      <c r="T310" s="234" t="s">
        <v>232</v>
      </c>
    </row>
    <row r="311" spans="1:20" s="1327" customFormat="1" hidden="1">
      <c r="A311" s="281"/>
      <c r="B311" s="229" t="s">
        <v>2077</v>
      </c>
      <c r="C311" s="1314" t="s">
        <v>638</v>
      </c>
      <c r="D311" s="1303" t="s">
        <v>664</v>
      </c>
      <c r="E311" s="1304" t="s">
        <v>2079</v>
      </c>
      <c r="F311" s="229" t="s">
        <v>2080</v>
      </c>
      <c r="G311" s="1305" t="s">
        <v>2339</v>
      </c>
      <c r="H311" s="326" t="s">
        <v>2082</v>
      </c>
      <c r="I311" s="327" t="s">
        <v>224</v>
      </c>
      <c r="J311" s="230" t="s">
        <v>346</v>
      </c>
      <c r="K311" s="1306"/>
      <c r="L311" s="239" t="s">
        <v>516</v>
      </c>
      <c r="M311" s="236" t="s">
        <v>597</v>
      </c>
      <c r="N311" s="1404" t="s">
        <v>665</v>
      </c>
      <c r="O311" s="235" t="s">
        <v>227</v>
      </c>
      <c r="P311" s="235" t="s">
        <v>228</v>
      </c>
      <c r="Q311" s="235" t="s">
        <v>229</v>
      </c>
      <c r="R311" s="235" t="s">
        <v>490</v>
      </c>
      <c r="S311" s="235" t="s">
        <v>562</v>
      </c>
      <c r="T311" s="234" t="s">
        <v>232</v>
      </c>
    </row>
    <row r="312" spans="1:20" s="1327" customFormat="1" hidden="1">
      <c r="A312" s="281"/>
      <c r="B312" s="229" t="s">
        <v>2077</v>
      </c>
      <c r="C312" s="1314" t="s">
        <v>638</v>
      </c>
      <c r="D312" s="1303" t="s">
        <v>666</v>
      </c>
      <c r="E312" s="1304" t="s">
        <v>2079</v>
      </c>
      <c r="F312" s="229" t="s">
        <v>2080</v>
      </c>
      <c r="G312" s="1305" t="s">
        <v>2339</v>
      </c>
      <c r="H312" s="326" t="s">
        <v>2082</v>
      </c>
      <c r="I312" s="327" t="s">
        <v>224</v>
      </c>
      <c r="J312" s="230" t="s">
        <v>346</v>
      </c>
      <c r="K312" s="1306"/>
      <c r="L312" s="239" t="s">
        <v>516</v>
      </c>
      <c r="M312" s="233" t="s">
        <v>667</v>
      </c>
      <c r="N312" s="1404" t="s">
        <v>267</v>
      </c>
      <c r="O312" s="235" t="s">
        <v>227</v>
      </c>
      <c r="P312" s="235" t="s">
        <v>228</v>
      </c>
      <c r="Q312" s="235" t="s">
        <v>229</v>
      </c>
      <c r="R312" s="235" t="s">
        <v>490</v>
      </c>
      <c r="S312" s="235" t="s">
        <v>562</v>
      </c>
      <c r="T312" s="234" t="s">
        <v>232</v>
      </c>
    </row>
    <row r="313" spans="1:20" s="1327" customFormat="1" hidden="1">
      <c r="A313" s="281"/>
      <c r="B313" s="229" t="s">
        <v>2077</v>
      </c>
      <c r="C313" s="1314" t="s">
        <v>638</v>
      </c>
      <c r="D313" s="1303" t="s">
        <v>668</v>
      </c>
      <c r="E313" s="1304" t="s">
        <v>2079</v>
      </c>
      <c r="F313" s="229" t="s">
        <v>2080</v>
      </c>
      <c r="G313" s="1305" t="s">
        <v>2339</v>
      </c>
      <c r="H313" s="326" t="s">
        <v>2082</v>
      </c>
      <c r="I313" s="327" t="s">
        <v>224</v>
      </c>
      <c r="J313" s="230" t="s">
        <v>346</v>
      </c>
      <c r="K313" s="1306"/>
      <c r="L313" s="239" t="s">
        <v>516</v>
      </c>
      <c r="M313" s="233" t="s">
        <v>667</v>
      </c>
      <c r="N313" s="1404" t="s">
        <v>270</v>
      </c>
      <c r="O313" s="235" t="s">
        <v>227</v>
      </c>
      <c r="P313" s="235" t="s">
        <v>228</v>
      </c>
      <c r="Q313" s="235" t="s">
        <v>229</v>
      </c>
      <c r="R313" s="235" t="s">
        <v>490</v>
      </c>
      <c r="S313" s="235" t="s">
        <v>562</v>
      </c>
      <c r="T313" s="234" t="s">
        <v>232</v>
      </c>
    </row>
    <row r="314" spans="1:20" s="1327" customFormat="1" hidden="1">
      <c r="A314" s="281"/>
      <c r="B314" s="229" t="s">
        <v>2077</v>
      </c>
      <c r="C314" s="1314" t="s">
        <v>638</v>
      </c>
      <c r="D314" s="1303" t="s">
        <v>669</v>
      </c>
      <c r="E314" s="1304" t="s">
        <v>2079</v>
      </c>
      <c r="F314" s="229" t="s">
        <v>2080</v>
      </c>
      <c r="G314" s="1305" t="s">
        <v>2339</v>
      </c>
      <c r="H314" s="326" t="s">
        <v>2082</v>
      </c>
      <c r="I314" s="327" t="s">
        <v>224</v>
      </c>
      <c r="J314" s="230" t="s">
        <v>346</v>
      </c>
      <c r="K314" s="1306"/>
      <c r="L314" s="239" t="s">
        <v>516</v>
      </c>
      <c r="M314" s="233" t="s">
        <v>670</v>
      </c>
      <c r="N314" s="1404" t="s">
        <v>623</v>
      </c>
      <c r="O314" s="235" t="s">
        <v>227</v>
      </c>
      <c r="P314" s="235" t="s">
        <v>228</v>
      </c>
      <c r="Q314" s="235" t="s">
        <v>229</v>
      </c>
      <c r="R314" s="235" t="s">
        <v>490</v>
      </c>
      <c r="S314" s="235" t="s">
        <v>562</v>
      </c>
      <c r="T314" s="234" t="s">
        <v>232</v>
      </c>
    </row>
    <row r="315" spans="1:20" s="1327" customFormat="1" hidden="1">
      <c r="A315" s="281"/>
      <c r="B315" s="229" t="s">
        <v>2077</v>
      </c>
      <c r="C315" s="1314" t="s">
        <v>638</v>
      </c>
      <c r="D315" s="1303" t="s">
        <v>671</v>
      </c>
      <c r="E315" s="1304" t="s">
        <v>2079</v>
      </c>
      <c r="F315" s="229" t="s">
        <v>2080</v>
      </c>
      <c r="G315" s="1305" t="s">
        <v>2339</v>
      </c>
      <c r="H315" s="326" t="s">
        <v>2082</v>
      </c>
      <c r="I315" s="327" t="s">
        <v>224</v>
      </c>
      <c r="J315" s="230" t="s">
        <v>346</v>
      </c>
      <c r="K315" s="1306"/>
      <c r="L315" s="239" t="s">
        <v>516</v>
      </c>
      <c r="M315" s="236" t="s">
        <v>272</v>
      </c>
      <c r="N315" s="1404" t="s">
        <v>672</v>
      </c>
      <c r="O315" s="235" t="s">
        <v>227</v>
      </c>
      <c r="P315" s="235" t="s">
        <v>228</v>
      </c>
      <c r="Q315" s="235" t="s">
        <v>229</v>
      </c>
      <c r="R315" s="235" t="s">
        <v>490</v>
      </c>
      <c r="S315" s="235" t="s">
        <v>562</v>
      </c>
      <c r="T315" s="234" t="s">
        <v>232</v>
      </c>
    </row>
    <row r="316" spans="1:20" s="1327" customFormat="1" hidden="1">
      <c r="A316" s="281"/>
      <c r="B316" s="229" t="s">
        <v>2077</v>
      </c>
      <c r="C316" s="1314" t="s">
        <v>638</v>
      </c>
      <c r="D316" s="1303" t="s">
        <v>673</v>
      </c>
      <c r="E316" s="1304" t="s">
        <v>2079</v>
      </c>
      <c r="F316" s="229" t="s">
        <v>2080</v>
      </c>
      <c r="G316" s="1305" t="s">
        <v>2339</v>
      </c>
      <c r="H316" s="326" t="s">
        <v>2082</v>
      </c>
      <c r="I316" s="327" t="s">
        <v>224</v>
      </c>
      <c r="J316" s="230" t="s">
        <v>346</v>
      </c>
      <c r="K316" s="1306"/>
      <c r="L316" s="239" t="s">
        <v>516</v>
      </c>
      <c r="M316" s="233" t="s">
        <v>667</v>
      </c>
      <c r="N316" s="1404" t="s">
        <v>270</v>
      </c>
      <c r="O316" s="235" t="s">
        <v>227</v>
      </c>
      <c r="P316" s="235" t="s">
        <v>228</v>
      </c>
      <c r="Q316" s="235" t="s">
        <v>229</v>
      </c>
      <c r="R316" s="235" t="s">
        <v>490</v>
      </c>
      <c r="S316" s="235" t="s">
        <v>562</v>
      </c>
      <c r="T316" s="234" t="s">
        <v>232</v>
      </c>
    </row>
    <row r="317" spans="1:20" s="1327" customFormat="1" hidden="1">
      <c r="A317" s="281"/>
      <c r="B317" s="229" t="s">
        <v>2077</v>
      </c>
      <c r="C317" s="1314" t="s">
        <v>638</v>
      </c>
      <c r="D317" s="1303" t="s">
        <v>674</v>
      </c>
      <c r="E317" s="1304" t="s">
        <v>2079</v>
      </c>
      <c r="F317" s="229" t="s">
        <v>2080</v>
      </c>
      <c r="G317" s="1305" t="s">
        <v>2339</v>
      </c>
      <c r="H317" s="326" t="s">
        <v>2082</v>
      </c>
      <c r="I317" s="327" t="s">
        <v>224</v>
      </c>
      <c r="J317" s="230" t="s">
        <v>346</v>
      </c>
      <c r="K317" s="1306"/>
      <c r="L317" s="239" t="s">
        <v>516</v>
      </c>
      <c r="M317" s="233" t="s">
        <v>667</v>
      </c>
      <c r="N317" s="1404" t="s">
        <v>675</v>
      </c>
      <c r="O317" s="235" t="s">
        <v>227</v>
      </c>
      <c r="P317" s="235" t="s">
        <v>228</v>
      </c>
      <c r="Q317" s="235" t="s">
        <v>229</v>
      </c>
      <c r="R317" s="235" t="s">
        <v>490</v>
      </c>
      <c r="S317" s="235" t="s">
        <v>562</v>
      </c>
      <c r="T317" s="234" t="s">
        <v>232</v>
      </c>
    </row>
    <row r="318" spans="1:20" s="1327" customFormat="1" hidden="1">
      <c r="A318" s="281"/>
      <c r="B318" s="229" t="s">
        <v>2077</v>
      </c>
      <c r="C318" s="1314" t="s">
        <v>638</v>
      </c>
      <c r="D318" s="1303" t="s">
        <v>676</v>
      </c>
      <c r="E318" s="1304" t="s">
        <v>2079</v>
      </c>
      <c r="F318" s="229" t="s">
        <v>2080</v>
      </c>
      <c r="G318" s="1305" t="s">
        <v>2339</v>
      </c>
      <c r="H318" s="326" t="s">
        <v>2082</v>
      </c>
      <c r="I318" s="327" t="s">
        <v>224</v>
      </c>
      <c r="J318" s="230" t="s">
        <v>346</v>
      </c>
      <c r="K318" s="1306"/>
      <c r="L318" s="239" t="s">
        <v>516</v>
      </c>
      <c r="M318" s="233" t="s">
        <v>667</v>
      </c>
      <c r="N318" s="1404" t="s">
        <v>677</v>
      </c>
      <c r="O318" s="235" t="s">
        <v>227</v>
      </c>
      <c r="P318" s="235" t="s">
        <v>228</v>
      </c>
      <c r="Q318" s="235" t="s">
        <v>229</v>
      </c>
      <c r="R318" s="235" t="s">
        <v>490</v>
      </c>
      <c r="S318" s="235" t="s">
        <v>562</v>
      </c>
      <c r="T318" s="234" t="s">
        <v>232</v>
      </c>
    </row>
    <row r="319" spans="1:20" s="1327" customFormat="1" hidden="1">
      <c r="A319" s="281"/>
      <c r="B319" s="229" t="s">
        <v>2077</v>
      </c>
      <c r="C319" s="1314" t="s">
        <v>638</v>
      </c>
      <c r="D319" s="1303" t="s">
        <v>678</v>
      </c>
      <c r="E319" s="1304" t="s">
        <v>2079</v>
      </c>
      <c r="F319" s="229" t="s">
        <v>2080</v>
      </c>
      <c r="G319" s="1305" t="s">
        <v>2339</v>
      </c>
      <c r="H319" s="326" t="s">
        <v>2082</v>
      </c>
      <c r="I319" s="327" t="s">
        <v>224</v>
      </c>
      <c r="J319" s="230" t="s">
        <v>346</v>
      </c>
      <c r="K319" s="1306"/>
      <c r="L319" s="239" t="s">
        <v>516</v>
      </c>
      <c r="M319" s="236" t="s">
        <v>597</v>
      </c>
      <c r="N319" s="1404" t="s">
        <v>679</v>
      </c>
      <c r="O319" s="235" t="s">
        <v>227</v>
      </c>
      <c r="P319" s="235" t="s">
        <v>228</v>
      </c>
      <c r="Q319" s="235" t="s">
        <v>229</v>
      </c>
      <c r="R319" s="235" t="s">
        <v>490</v>
      </c>
      <c r="S319" s="235" t="s">
        <v>562</v>
      </c>
      <c r="T319" s="234" t="s">
        <v>232</v>
      </c>
    </row>
    <row r="320" spans="1:20" s="1327" customFormat="1" hidden="1">
      <c r="A320" s="281"/>
      <c r="B320" s="229" t="s">
        <v>2077</v>
      </c>
      <c r="C320" s="1314" t="s">
        <v>638</v>
      </c>
      <c r="D320" s="1303" t="s">
        <v>680</v>
      </c>
      <c r="E320" s="1304" t="s">
        <v>2079</v>
      </c>
      <c r="F320" s="229" t="s">
        <v>2080</v>
      </c>
      <c r="G320" s="1305" t="s">
        <v>2339</v>
      </c>
      <c r="H320" s="326" t="s">
        <v>2082</v>
      </c>
      <c r="I320" s="327" t="s">
        <v>224</v>
      </c>
      <c r="J320" s="230" t="s">
        <v>346</v>
      </c>
      <c r="K320" s="1306"/>
      <c r="L320" s="239" t="s">
        <v>516</v>
      </c>
      <c r="M320" s="236" t="s">
        <v>659</v>
      </c>
      <c r="N320" s="1404" t="s">
        <v>660</v>
      </c>
      <c r="O320" s="235" t="s">
        <v>227</v>
      </c>
      <c r="P320" s="235" t="s">
        <v>228</v>
      </c>
      <c r="Q320" s="235" t="s">
        <v>229</v>
      </c>
      <c r="R320" s="235" t="s">
        <v>490</v>
      </c>
      <c r="S320" s="235" t="s">
        <v>562</v>
      </c>
      <c r="T320" s="234" t="s">
        <v>232</v>
      </c>
    </row>
    <row r="321" spans="1:20" s="1327" customFormat="1" hidden="1">
      <c r="A321" s="281"/>
      <c r="B321" s="229" t="s">
        <v>2077</v>
      </c>
      <c r="C321" s="1314" t="s">
        <v>638</v>
      </c>
      <c r="D321" s="1303" t="s">
        <v>681</v>
      </c>
      <c r="E321" s="1304" t="s">
        <v>2079</v>
      </c>
      <c r="F321" s="229" t="s">
        <v>2080</v>
      </c>
      <c r="G321" s="1305" t="s">
        <v>2339</v>
      </c>
      <c r="H321" s="326" t="s">
        <v>2082</v>
      </c>
      <c r="I321" s="327" t="s">
        <v>224</v>
      </c>
      <c r="J321" s="230" t="s">
        <v>346</v>
      </c>
      <c r="K321" s="1306"/>
      <c r="L321" s="239" t="s">
        <v>516</v>
      </c>
      <c r="M321" s="236" t="s">
        <v>659</v>
      </c>
      <c r="N321" s="1404" t="s">
        <v>663</v>
      </c>
      <c r="O321" s="235" t="s">
        <v>227</v>
      </c>
      <c r="P321" s="235" t="s">
        <v>228</v>
      </c>
      <c r="Q321" s="235" t="s">
        <v>229</v>
      </c>
      <c r="R321" s="235" t="s">
        <v>490</v>
      </c>
      <c r="S321" s="235" t="s">
        <v>562</v>
      </c>
      <c r="T321" s="234" t="s">
        <v>232</v>
      </c>
    </row>
    <row r="322" spans="1:20" s="1327" customFormat="1" hidden="1">
      <c r="A322" s="281"/>
      <c r="B322" s="229" t="s">
        <v>2077</v>
      </c>
      <c r="C322" s="1314" t="s">
        <v>638</v>
      </c>
      <c r="D322" s="1303" t="s">
        <v>682</v>
      </c>
      <c r="E322" s="1304" t="s">
        <v>2079</v>
      </c>
      <c r="F322" s="229" t="s">
        <v>2080</v>
      </c>
      <c r="G322" s="1305" t="s">
        <v>2339</v>
      </c>
      <c r="H322" s="326" t="s">
        <v>2082</v>
      </c>
      <c r="I322" s="327" t="s">
        <v>224</v>
      </c>
      <c r="J322" s="230" t="s">
        <v>346</v>
      </c>
      <c r="K322" s="1306"/>
      <c r="L322" s="239" t="s">
        <v>516</v>
      </c>
      <c r="M322" s="233" t="s">
        <v>578</v>
      </c>
      <c r="N322" s="1404" t="s">
        <v>267</v>
      </c>
      <c r="O322" s="235" t="s">
        <v>227</v>
      </c>
      <c r="P322" s="235" t="s">
        <v>228</v>
      </c>
      <c r="Q322" s="235" t="s">
        <v>229</v>
      </c>
      <c r="R322" s="235" t="s">
        <v>490</v>
      </c>
      <c r="S322" s="235" t="s">
        <v>562</v>
      </c>
      <c r="T322" s="234" t="s">
        <v>232</v>
      </c>
    </row>
    <row r="323" spans="1:20" s="1327" customFormat="1" hidden="1">
      <c r="A323" s="281"/>
      <c r="B323" s="229" t="s">
        <v>2077</v>
      </c>
      <c r="C323" s="1314" t="s">
        <v>638</v>
      </c>
      <c r="D323" s="1303" t="s">
        <v>683</v>
      </c>
      <c r="E323" s="1304" t="s">
        <v>2079</v>
      </c>
      <c r="F323" s="229" t="s">
        <v>2080</v>
      </c>
      <c r="G323" s="1305" t="s">
        <v>2339</v>
      </c>
      <c r="H323" s="326" t="s">
        <v>2082</v>
      </c>
      <c r="I323" s="327" t="s">
        <v>224</v>
      </c>
      <c r="J323" s="230" t="s">
        <v>346</v>
      </c>
      <c r="K323" s="1306"/>
      <c r="L323" s="239" t="s">
        <v>516</v>
      </c>
      <c r="M323" s="233" t="s">
        <v>593</v>
      </c>
      <c r="N323" s="1404" t="s">
        <v>623</v>
      </c>
      <c r="O323" s="235" t="s">
        <v>227</v>
      </c>
      <c r="P323" s="235" t="s">
        <v>228</v>
      </c>
      <c r="Q323" s="235" t="s">
        <v>229</v>
      </c>
      <c r="R323" s="235" t="s">
        <v>490</v>
      </c>
      <c r="S323" s="235" t="s">
        <v>562</v>
      </c>
      <c r="T323" s="234" t="s">
        <v>232</v>
      </c>
    </row>
    <row r="324" spans="1:20" s="1327" customFormat="1" hidden="1">
      <c r="A324" s="1417"/>
      <c r="B324" s="229" t="s">
        <v>2077</v>
      </c>
      <c r="C324" s="1314" t="s">
        <v>638</v>
      </c>
      <c r="D324" s="1303" t="s">
        <v>684</v>
      </c>
      <c r="E324" s="1304" t="s">
        <v>2079</v>
      </c>
      <c r="F324" s="229" t="s">
        <v>2080</v>
      </c>
      <c r="G324" s="1305" t="s">
        <v>2339</v>
      </c>
      <c r="H324" s="326" t="s">
        <v>2082</v>
      </c>
      <c r="I324" s="327" t="s">
        <v>224</v>
      </c>
      <c r="J324" s="230" t="s">
        <v>346</v>
      </c>
      <c r="K324" s="1306"/>
      <c r="L324" s="239" t="s">
        <v>516</v>
      </c>
      <c r="M324" s="233" t="s">
        <v>593</v>
      </c>
      <c r="N324" s="1404" t="s">
        <v>685</v>
      </c>
      <c r="O324" s="235" t="s">
        <v>227</v>
      </c>
      <c r="P324" s="235" t="s">
        <v>228</v>
      </c>
      <c r="Q324" s="235" t="s">
        <v>229</v>
      </c>
      <c r="R324" s="235" t="s">
        <v>490</v>
      </c>
      <c r="S324" s="235" t="s">
        <v>562</v>
      </c>
      <c r="T324" s="234" t="s">
        <v>232</v>
      </c>
    </row>
    <row r="325" spans="1:20" s="1327" customFormat="1" hidden="1">
      <c r="A325" s="281"/>
      <c r="B325" s="229" t="s">
        <v>2077</v>
      </c>
      <c r="C325" s="1314" t="s">
        <v>638</v>
      </c>
      <c r="D325" s="1303" t="s">
        <v>686</v>
      </c>
      <c r="E325" s="1304" t="s">
        <v>2079</v>
      </c>
      <c r="F325" s="229" t="s">
        <v>2080</v>
      </c>
      <c r="G325" s="1305" t="s">
        <v>2339</v>
      </c>
      <c r="H325" s="326" t="s">
        <v>2082</v>
      </c>
      <c r="I325" s="327" t="s">
        <v>224</v>
      </c>
      <c r="J325" s="230" t="s">
        <v>346</v>
      </c>
      <c r="K325" s="1306"/>
      <c r="L325" s="232" t="s">
        <v>2343</v>
      </c>
      <c r="M325" s="233" t="s">
        <v>593</v>
      </c>
      <c r="N325" s="1404" t="s">
        <v>623</v>
      </c>
      <c r="O325" s="235" t="s">
        <v>227</v>
      </c>
      <c r="P325" s="235" t="s">
        <v>228</v>
      </c>
      <c r="Q325" s="235" t="s">
        <v>229</v>
      </c>
      <c r="R325" s="235" t="s">
        <v>490</v>
      </c>
      <c r="S325" s="235" t="s">
        <v>562</v>
      </c>
      <c r="T325" s="234" t="s">
        <v>232</v>
      </c>
    </row>
    <row r="326" spans="1:20" s="1327" customFormat="1" hidden="1">
      <c r="A326" s="281"/>
      <c r="B326" s="229" t="s">
        <v>2077</v>
      </c>
      <c r="C326" s="1314" t="s">
        <v>638</v>
      </c>
      <c r="D326" s="1303" t="s">
        <v>687</v>
      </c>
      <c r="E326" s="1304" t="s">
        <v>2079</v>
      </c>
      <c r="F326" s="229" t="s">
        <v>2080</v>
      </c>
      <c r="G326" s="1305" t="s">
        <v>2339</v>
      </c>
      <c r="H326" s="326" t="s">
        <v>2082</v>
      </c>
      <c r="I326" s="327" t="s">
        <v>224</v>
      </c>
      <c r="J326" s="230" t="s">
        <v>346</v>
      </c>
      <c r="K326" s="1306"/>
      <c r="L326" s="239" t="s">
        <v>262</v>
      </c>
      <c r="M326" s="233" t="s">
        <v>593</v>
      </c>
      <c r="N326" s="1404" t="s">
        <v>623</v>
      </c>
      <c r="O326" s="235" t="s">
        <v>227</v>
      </c>
      <c r="P326" s="235" t="s">
        <v>228</v>
      </c>
      <c r="Q326" s="235" t="s">
        <v>229</v>
      </c>
      <c r="R326" s="235" t="s">
        <v>490</v>
      </c>
      <c r="S326" s="235" t="s">
        <v>562</v>
      </c>
      <c r="T326" s="234" t="s">
        <v>232</v>
      </c>
    </row>
    <row r="327" spans="1:20" s="1327" customFormat="1" hidden="1">
      <c r="A327" s="281"/>
      <c r="B327" s="229" t="s">
        <v>2077</v>
      </c>
      <c r="C327" s="1314" t="s">
        <v>638</v>
      </c>
      <c r="D327" s="1303" t="s">
        <v>688</v>
      </c>
      <c r="E327" s="1304" t="s">
        <v>2079</v>
      </c>
      <c r="F327" s="229" t="s">
        <v>2080</v>
      </c>
      <c r="G327" s="1305" t="s">
        <v>2339</v>
      </c>
      <c r="H327" s="326" t="s">
        <v>2082</v>
      </c>
      <c r="I327" s="327" t="s">
        <v>224</v>
      </c>
      <c r="J327" s="230" t="s">
        <v>346</v>
      </c>
      <c r="K327" s="1306"/>
      <c r="L327" s="239" t="s">
        <v>262</v>
      </c>
      <c r="M327" s="233" t="s">
        <v>578</v>
      </c>
      <c r="N327" s="1404" t="s">
        <v>267</v>
      </c>
      <c r="O327" s="235" t="s">
        <v>227</v>
      </c>
      <c r="P327" s="235" t="s">
        <v>228</v>
      </c>
      <c r="Q327" s="235" t="s">
        <v>229</v>
      </c>
      <c r="R327" s="235" t="s">
        <v>490</v>
      </c>
      <c r="S327" s="235" t="s">
        <v>562</v>
      </c>
      <c r="T327" s="234" t="s">
        <v>232</v>
      </c>
    </row>
    <row r="328" spans="1:20" s="1327" customFormat="1" hidden="1">
      <c r="A328" s="281"/>
      <c r="B328" s="229" t="s">
        <v>2077</v>
      </c>
      <c r="C328" s="1314" t="s">
        <v>638</v>
      </c>
      <c r="D328" s="1303" t="s">
        <v>689</v>
      </c>
      <c r="E328" s="1304" t="s">
        <v>2079</v>
      </c>
      <c r="F328" s="229" t="s">
        <v>2080</v>
      </c>
      <c r="G328" s="1305" t="s">
        <v>2339</v>
      </c>
      <c r="H328" s="326" t="s">
        <v>2082</v>
      </c>
      <c r="I328" s="327" t="s">
        <v>224</v>
      </c>
      <c r="J328" s="230" t="s">
        <v>346</v>
      </c>
      <c r="K328" s="1306"/>
      <c r="L328" s="239" t="s">
        <v>262</v>
      </c>
      <c r="M328" s="233" t="s">
        <v>667</v>
      </c>
      <c r="N328" s="1404" t="s">
        <v>677</v>
      </c>
      <c r="O328" s="235" t="s">
        <v>227</v>
      </c>
      <c r="P328" s="235" t="s">
        <v>228</v>
      </c>
      <c r="Q328" s="235" t="s">
        <v>229</v>
      </c>
      <c r="R328" s="235" t="s">
        <v>490</v>
      </c>
      <c r="S328" s="235" t="s">
        <v>562</v>
      </c>
      <c r="T328" s="234" t="s">
        <v>232</v>
      </c>
    </row>
    <row r="329" spans="1:20" s="1327" customFormat="1" hidden="1">
      <c r="A329" s="281"/>
      <c r="B329" s="229" t="s">
        <v>2077</v>
      </c>
      <c r="C329" s="1314" t="s">
        <v>638</v>
      </c>
      <c r="D329" s="1303" t="s">
        <v>690</v>
      </c>
      <c r="E329" s="1304" t="s">
        <v>2079</v>
      </c>
      <c r="F329" s="229" t="s">
        <v>2080</v>
      </c>
      <c r="G329" s="1305" t="s">
        <v>2339</v>
      </c>
      <c r="H329" s="326" t="s">
        <v>2082</v>
      </c>
      <c r="I329" s="327" t="s">
        <v>224</v>
      </c>
      <c r="J329" s="230" t="s">
        <v>346</v>
      </c>
      <c r="K329" s="1306"/>
      <c r="L329" s="239" t="s">
        <v>262</v>
      </c>
      <c r="M329" s="236" t="s">
        <v>597</v>
      </c>
      <c r="N329" s="1404" t="s">
        <v>679</v>
      </c>
      <c r="O329" s="235" t="s">
        <v>227</v>
      </c>
      <c r="P329" s="235" t="s">
        <v>228</v>
      </c>
      <c r="Q329" s="235" t="s">
        <v>229</v>
      </c>
      <c r="R329" s="235" t="s">
        <v>490</v>
      </c>
      <c r="S329" s="235" t="s">
        <v>562</v>
      </c>
      <c r="T329" s="234" t="s">
        <v>232</v>
      </c>
    </row>
    <row r="330" spans="1:20" s="1327" customFormat="1" hidden="1">
      <c r="A330" s="281"/>
      <c r="B330" s="229" t="s">
        <v>2077</v>
      </c>
      <c r="C330" s="1314" t="s">
        <v>638</v>
      </c>
      <c r="D330" s="1303" t="s">
        <v>691</v>
      </c>
      <c r="E330" s="1304" t="s">
        <v>2079</v>
      </c>
      <c r="F330" s="229" t="s">
        <v>2080</v>
      </c>
      <c r="G330" s="1305" t="s">
        <v>2339</v>
      </c>
      <c r="H330" s="326" t="s">
        <v>2082</v>
      </c>
      <c r="I330" s="327" t="s">
        <v>224</v>
      </c>
      <c r="J330" s="230" t="s">
        <v>346</v>
      </c>
      <c r="K330" s="1306"/>
      <c r="L330" s="239" t="s">
        <v>262</v>
      </c>
      <c r="M330" s="236" t="s">
        <v>597</v>
      </c>
      <c r="N330" s="1418" t="s">
        <v>665</v>
      </c>
      <c r="O330" s="235" t="s">
        <v>227</v>
      </c>
      <c r="P330" s="235" t="s">
        <v>228</v>
      </c>
      <c r="Q330" s="235" t="s">
        <v>229</v>
      </c>
      <c r="R330" s="235" t="s">
        <v>490</v>
      </c>
      <c r="S330" s="235" t="s">
        <v>562</v>
      </c>
      <c r="T330" s="234" t="s">
        <v>232</v>
      </c>
    </row>
    <row r="331" spans="1:20" s="1327" customFormat="1" hidden="1">
      <c r="A331" s="281"/>
      <c r="B331" s="229" t="s">
        <v>2077</v>
      </c>
      <c r="C331" s="1314" t="s">
        <v>638</v>
      </c>
      <c r="D331" s="1303" t="s">
        <v>692</v>
      </c>
      <c r="E331" s="1304" t="s">
        <v>2079</v>
      </c>
      <c r="F331" s="229" t="s">
        <v>2080</v>
      </c>
      <c r="G331" s="1305" t="s">
        <v>2339</v>
      </c>
      <c r="H331" s="326" t="s">
        <v>2082</v>
      </c>
      <c r="I331" s="327" t="s">
        <v>224</v>
      </c>
      <c r="J331" s="230" t="s">
        <v>346</v>
      </c>
      <c r="K331" s="1306"/>
      <c r="L331" s="239" t="s">
        <v>262</v>
      </c>
      <c r="M331" s="236" t="s">
        <v>659</v>
      </c>
      <c r="N331" s="1404" t="s">
        <v>660</v>
      </c>
      <c r="O331" s="235" t="s">
        <v>227</v>
      </c>
      <c r="P331" s="235" t="s">
        <v>228</v>
      </c>
      <c r="Q331" s="235" t="s">
        <v>229</v>
      </c>
      <c r="R331" s="235" t="s">
        <v>490</v>
      </c>
      <c r="S331" s="235" t="s">
        <v>562</v>
      </c>
      <c r="T331" s="234" t="s">
        <v>232</v>
      </c>
    </row>
    <row r="332" spans="1:20" s="1327" customFormat="1" hidden="1">
      <c r="A332" s="281"/>
      <c r="B332" s="229" t="s">
        <v>2077</v>
      </c>
      <c r="C332" s="1314" t="s">
        <v>638</v>
      </c>
      <c r="D332" s="1303" t="s">
        <v>693</v>
      </c>
      <c r="E332" s="1304" t="s">
        <v>2079</v>
      </c>
      <c r="F332" s="229" t="s">
        <v>2080</v>
      </c>
      <c r="G332" s="1305" t="s">
        <v>2339</v>
      </c>
      <c r="H332" s="326" t="s">
        <v>2082</v>
      </c>
      <c r="I332" s="327" t="s">
        <v>224</v>
      </c>
      <c r="J332" s="230" t="s">
        <v>346</v>
      </c>
      <c r="K332" s="1306"/>
      <c r="L332" s="239" t="s">
        <v>262</v>
      </c>
      <c r="M332" s="236" t="s">
        <v>659</v>
      </c>
      <c r="N332" s="1404" t="s">
        <v>660</v>
      </c>
      <c r="O332" s="235" t="s">
        <v>227</v>
      </c>
      <c r="P332" s="235" t="s">
        <v>228</v>
      </c>
      <c r="Q332" s="235" t="s">
        <v>229</v>
      </c>
      <c r="R332" s="235" t="s">
        <v>490</v>
      </c>
      <c r="S332" s="235" t="s">
        <v>562</v>
      </c>
      <c r="T332" s="234" t="s">
        <v>232</v>
      </c>
    </row>
    <row r="333" spans="1:20" s="1327" customFormat="1" hidden="1">
      <c r="A333" s="281"/>
      <c r="B333" s="229" t="s">
        <v>2077</v>
      </c>
      <c r="C333" s="1314" t="s">
        <v>638</v>
      </c>
      <c r="D333" s="1303" t="s">
        <v>694</v>
      </c>
      <c r="E333" s="1304" t="s">
        <v>2079</v>
      </c>
      <c r="F333" s="229" t="s">
        <v>2080</v>
      </c>
      <c r="G333" s="1305" t="s">
        <v>2339</v>
      </c>
      <c r="H333" s="326" t="s">
        <v>2082</v>
      </c>
      <c r="I333" s="327" t="s">
        <v>224</v>
      </c>
      <c r="J333" s="230" t="s">
        <v>346</v>
      </c>
      <c r="K333" s="1306"/>
      <c r="L333" s="239" t="s">
        <v>262</v>
      </c>
      <c r="M333" s="236" t="s">
        <v>659</v>
      </c>
      <c r="N333" s="1404" t="s">
        <v>663</v>
      </c>
      <c r="O333" s="235" t="s">
        <v>227</v>
      </c>
      <c r="P333" s="235" t="s">
        <v>228</v>
      </c>
      <c r="Q333" s="235" t="s">
        <v>229</v>
      </c>
      <c r="R333" s="235" t="s">
        <v>490</v>
      </c>
      <c r="S333" s="235" t="s">
        <v>562</v>
      </c>
      <c r="T333" s="234" t="s">
        <v>232</v>
      </c>
    </row>
    <row r="334" spans="1:20" s="1361" customFormat="1" hidden="1">
      <c r="A334" s="281"/>
      <c r="B334" s="295" t="s">
        <v>2077</v>
      </c>
      <c r="C334" s="1391" t="s">
        <v>638</v>
      </c>
      <c r="D334" s="1407" t="s">
        <v>695</v>
      </c>
      <c r="E334" s="1392" t="s">
        <v>2079</v>
      </c>
      <c r="F334" s="295" t="s">
        <v>2080</v>
      </c>
      <c r="G334" s="1408" t="s">
        <v>2339</v>
      </c>
      <c r="H334" s="328" t="s">
        <v>2082</v>
      </c>
      <c r="I334" s="329" t="s">
        <v>224</v>
      </c>
      <c r="J334" s="290" t="s">
        <v>346</v>
      </c>
      <c r="K334" s="1393"/>
      <c r="L334" s="296" t="s">
        <v>285</v>
      </c>
      <c r="M334" s="291" t="s">
        <v>240</v>
      </c>
      <c r="N334" s="1408" t="s">
        <v>696</v>
      </c>
      <c r="O334" s="292" t="s">
        <v>227</v>
      </c>
      <c r="P334" s="292" t="s">
        <v>228</v>
      </c>
      <c r="Q334" s="292" t="s">
        <v>229</v>
      </c>
      <c r="R334" s="292" t="s">
        <v>490</v>
      </c>
      <c r="S334" s="292" t="s">
        <v>562</v>
      </c>
      <c r="T334" s="293" t="s">
        <v>232</v>
      </c>
    </row>
    <row r="335" spans="1:20" s="1361" customFormat="1" hidden="1">
      <c r="A335" s="281"/>
      <c r="B335" s="295" t="s">
        <v>2077</v>
      </c>
      <c r="C335" s="1391" t="s">
        <v>638</v>
      </c>
      <c r="D335" s="1407" t="s">
        <v>697</v>
      </c>
      <c r="E335" s="1419" t="s">
        <v>2079</v>
      </c>
      <c r="F335" s="330" t="s">
        <v>2080</v>
      </c>
      <c r="G335" s="1420" t="s">
        <v>2339</v>
      </c>
      <c r="H335" s="328" t="s">
        <v>2082</v>
      </c>
      <c r="I335" s="329" t="s">
        <v>224</v>
      </c>
      <c r="J335" s="290" t="s">
        <v>346</v>
      </c>
      <c r="K335" s="1393"/>
      <c r="L335" s="296" t="s">
        <v>2344</v>
      </c>
      <c r="M335" s="291" t="s">
        <v>597</v>
      </c>
      <c r="N335" s="1408" t="s">
        <v>679</v>
      </c>
      <c r="O335" s="292" t="s">
        <v>227</v>
      </c>
      <c r="P335" s="292" t="s">
        <v>228</v>
      </c>
      <c r="Q335" s="292" t="s">
        <v>229</v>
      </c>
      <c r="R335" s="292" t="s">
        <v>490</v>
      </c>
      <c r="S335" s="292" t="s">
        <v>562</v>
      </c>
      <c r="T335" s="293" t="s">
        <v>232</v>
      </c>
    </row>
    <row r="336" spans="1:20" s="1361" customFormat="1" hidden="1">
      <c r="A336" s="281"/>
      <c r="B336" s="295" t="s">
        <v>2077</v>
      </c>
      <c r="C336" s="1391" t="s">
        <v>638</v>
      </c>
      <c r="D336" s="1421" t="s">
        <v>698</v>
      </c>
      <c r="E336" s="1419" t="s">
        <v>2079</v>
      </c>
      <c r="F336" s="330" t="s">
        <v>2080</v>
      </c>
      <c r="G336" s="1420" t="s">
        <v>2339</v>
      </c>
      <c r="H336" s="328" t="s">
        <v>2082</v>
      </c>
      <c r="I336" s="329" t="s">
        <v>224</v>
      </c>
      <c r="J336" s="290" t="s">
        <v>346</v>
      </c>
      <c r="K336" s="1393"/>
      <c r="L336" s="296" t="s">
        <v>285</v>
      </c>
      <c r="M336" s="291" t="s">
        <v>2345</v>
      </c>
      <c r="N336" s="1392" t="s">
        <v>660</v>
      </c>
      <c r="O336" s="292" t="s">
        <v>227</v>
      </c>
      <c r="P336" s="292" t="s">
        <v>228</v>
      </c>
      <c r="Q336" s="292" t="s">
        <v>229</v>
      </c>
      <c r="R336" s="292" t="s">
        <v>490</v>
      </c>
      <c r="S336" s="292" t="s">
        <v>562</v>
      </c>
      <c r="T336" s="293" t="s">
        <v>232</v>
      </c>
    </row>
    <row r="337" spans="1:20" s="1361" customFormat="1" hidden="1">
      <c r="A337" s="281" t="s">
        <v>2346</v>
      </c>
      <c r="B337" s="229" t="s">
        <v>2077</v>
      </c>
      <c r="C337" s="1363" t="s">
        <v>638</v>
      </c>
      <c r="D337" s="1342" t="s">
        <v>700</v>
      </c>
      <c r="E337" s="1422" t="s">
        <v>2079</v>
      </c>
      <c r="F337" s="331" t="s">
        <v>2080</v>
      </c>
      <c r="G337" s="1423" t="s">
        <v>2339</v>
      </c>
      <c r="H337" s="326" t="s">
        <v>2082</v>
      </c>
      <c r="I337" s="327" t="s">
        <v>224</v>
      </c>
      <c r="J337" s="230" t="s">
        <v>346</v>
      </c>
      <c r="K337" s="1345"/>
      <c r="L337" s="1311" t="s">
        <v>2307</v>
      </c>
      <c r="M337" s="1345" t="s">
        <v>243</v>
      </c>
      <c r="N337" s="1343" t="s">
        <v>701</v>
      </c>
      <c r="O337" s="235" t="s">
        <v>227</v>
      </c>
      <c r="P337" s="235" t="s">
        <v>228</v>
      </c>
      <c r="Q337" s="235" t="s">
        <v>229</v>
      </c>
      <c r="R337" s="235" t="s">
        <v>490</v>
      </c>
      <c r="S337" s="235" t="s">
        <v>562</v>
      </c>
      <c r="T337" s="234" t="s">
        <v>232</v>
      </c>
    </row>
    <row r="338" spans="1:20" s="1361" customFormat="1" hidden="1">
      <c r="A338" s="281" t="s">
        <v>2347</v>
      </c>
      <c r="B338" s="229" t="s">
        <v>2077</v>
      </c>
      <c r="C338" s="1363" t="s">
        <v>638</v>
      </c>
      <c r="D338" s="1342" t="s">
        <v>2348</v>
      </c>
      <c r="E338" s="1422" t="s">
        <v>2349</v>
      </c>
      <c r="F338" s="331" t="s">
        <v>2350</v>
      </c>
      <c r="G338" s="1423" t="s">
        <v>2351</v>
      </c>
      <c r="H338" s="326" t="s">
        <v>2352</v>
      </c>
      <c r="I338" s="327" t="s">
        <v>224</v>
      </c>
      <c r="J338" s="230" t="s">
        <v>346</v>
      </c>
      <c r="K338" s="1345"/>
      <c r="L338" s="1311" t="s">
        <v>2353</v>
      </c>
      <c r="M338" s="1364" t="s">
        <v>240</v>
      </c>
      <c r="N338" s="1305" t="s">
        <v>270</v>
      </c>
      <c r="O338" s="235" t="s">
        <v>227</v>
      </c>
      <c r="P338" s="235" t="s">
        <v>228</v>
      </c>
      <c r="Q338" s="235" t="s">
        <v>229</v>
      </c>
      <c r="R338" s="235" t="s">
        <v>490</v>
      </c>
      <c r="S338" s="235" t="s">
        <v>562</v>
      </c>
      <c r="T338" s="234" t="s">
        <v>232</v>
      </c>
    </row>
    <row r="339" spans="1:20" s="1361" customFormat="1" hidden="1">
      <c r="A339" s="281" t="s">
        <v>2354</v>
      </c>
      <c r="B339" s="229" t="s">
        <v>2077</v>
      </c>
      <c r="C339" s="1363" t="s">
        <v>638</v>
      </c>
      <c r="D339" s="1303" t="s">
        <v>702</v>
      </c>
      <c r="E339" s="1422" t="s">
        <v>2079</v>
      </c>
      <c r="F339" s="331" t="s">
        <v>2080</v>
      </c>
      <c r="G339" s="1423" t="s">
        <v>2339</v>
      </c>
      <c r="H339" s="326" t="s">
        <v>2082</v>
      </c>
      <c r="I339" s="327" t="s">
        <v>224</v>
      </c>
      <c r="J339" s="230" t="s">
        <v>346</v>
      </c>
      <c r="K339" s="1345"/>
      <c r="L339" s="1311" t="s">
        <v>2355</v>
      </c>
      <c r="M339" s="233" t="s">
        <v>226</v>
      </c>
      <c r="N339" s="1404" t="s">
        <v>619</v>
      </c>
      <c r="O339" s="235" t="s">
        <v>227</v>
      </c>
      <c r="P339" s="235" t="s">
        <v>228</v>
      </c>
      <c r="Q339" s="235" t="s">
        <v>229</v>
      </c>
      <c r="R339" s="235" t="s">
        <v>490</v>
      </c>
      <c r="S339" s="235" t="s">
        <v>562</v>
      </c>
      <c r="T339" s="234" t="s">
        <v>232</v>
      </c>
    </row>
    <row r="340" spans="1:20" s="1327" customFormat="1" hidden="1">
      <c r="A340" s="281"/>
      <c r="B340" s="229" t="s">
        <v>2077</v>
      </c>
      <c r="C340" s="1314" t="s">
        <v>638</v>
      </c>
      <c r="D340" s="1310" t="s">
        <v>703</v>
      </c>
      <c r="E340" s="1424" t="s">
        <v>2079</v>
      </c>
      <c r="F340" s="331" t="s">
        <v>2080</v>
      </c>
      <c r="G340" s="1423" t="s">
        <v>2339</v>
      </c>
      <c r="H340" s="326" t="s">
        <v>2082</v>
      </c>
      <c r="I340" s="327" t="s">
        <v>224</v>
      </c>
      <c r="J340" s="230" t="s">
        <v>346</v>
      </c>
      <c r="K340" s="1306"/>
      <c r="L340" s="232" t="s">
        <v>2356</v>
      </c>
      <c r="M340" s="236" t="s">
        <v>597</v>
      </c>
      <c r="N340" s="1418" t="s">
        <v>704</v>
      </c>
      <c r="O340" s="235" t="s">
        <v>227</v>
      </c>
      <c r="P340" s="235" t="s">
        <v>228</v>
      </c>
      <c r="Q340" s="235" t="s">
        <v>229</v>
      </c>
      <c r="R340" s="235" t="s">
        <v>490</v>
      </c>
      <c r="S340" s="235" t="s">
        <v>562</v>
      </c>
      <c r="T340" s="234" t="s">
        <v>232</v>
      </c>
    </row>
    <row r="341" spans="1:20" s="1327" customFormat="1" hidden="1">
      <c r="A341" s="281"/>
      <c r="B341" s="229" t="s">
        <v>2357</v>
      </c>
      <c r="C341" s="1314" t="s">
        <v>638</v>
      </c>
      <c r="D341" s="1310" t="s">
        <v>705</v>
      </c>
      <c r="E341" s="1424" t="s">
        <v>1972</v>
      </c>
      <c r="F341" s="331" t="s">
        <v>2358</v>
      </c>
      <c r="G341" s="1423" t="s">
        <v>2359</v>
      </c>
      <c r="H341" s="326" t="s">
        <v>2360</v>
      </c>
      <c r="I341" s="327" t="s">
        <v>224</v>
      </c>
      <c r="J341" s="230" t="s">
        <v>346</v>
      </c>
      <c r="K341" s="1306"/>
      <c r="L341" s="232" t="s">
        <v>2361</v>
      </c>
      <c r="M341" s="236" t="s">
        <v>659</v>
      </c>
      <c r="N341" s="1418" t="s">
        <v>706</v>
      </c>
      <c r="O341" s="235" t="s">
        <v>227</v>
      </c>
      <c r="P341" s="235" t="s">
        <v>228</v>
      </c>
      <c r="Q341" s="235" t="s">
        <v>229</v>
      </c>
      <c r="R341" s="235" t="s">
        <v>490</v>
      </c>
      <c r="S341" s="235" t="s">
        <v>562</v>
      </c>
      <c r="T341" s="234" t="s">
        <v>232</v>
      </c>
    </row>
    <row r="342" spans="1:20" s="1327" customFormat="1" hidden="1">
      <c r="A342" s="281"/>
      <c r="B342" s="229" t="s">
        <v>2077</v>
      </c>
      <c r="C342" s="1314" t="s">
        <v>638</v>
      </c>
      <c r="D342" s="1310" t="s">
        <v>707</v>
      </c>
      <c r="E342" s="1424" t="s">
        <v>2079</v>
      </c>
      <c r="F342" s="331" t="s">
        <v>2080</v>
      </c>
      <c r="G342" s="1423" t="s">
        <v>2339</v>
      </c>
      <c r="H342" s="326" t="s">
        <v>2082</v>
      </c>
      <c r="I342" s="327" t="s">
        <v>224</v>
      </c>
      <c r="J342" s="230" t="s">
        <v>346</v>
      </c>
      <c r="K342" s="1306"/>
      <c r="L342" s="232" t="s">
        <v>2361</v>
      </c>
      <c r="M342" s="236" t="s">
        <v>263</v>
      </c>
      <c r="N342" s="1418" t="s">
        <v>708</v>
      </c>
      <c r="O342" s="235" t="s">
        <v>227</v>
      </c>
      <c r="P342" s="235" t="s">
        <v>228</v>
      </c>
      <c r="Q342" s="235" t="s">
        <v>229</v>
      </c>
      <c r="R342" s="235" t="s">
        <v>490</v>
      </c>
      <c r="S342" s="235" t="s">
        <v>562</v>
      </c>
      <c r="T342" s="234" t="s">
        <v>232</v>
      </c>
    </row>
    <row r="343" spans="1:20" s="1327" customFormat="1" hidden="1">
      <c r="A343" s="281"/>
      <c r="B343" s="229" t="s">
        <v>2077</v>
      </c>
      <c r="C343" s="1314" t="s">
        <v>638</v>
      </c>
      <c r="D343" s="1310" t="s">
        <v>709</v>
      </c>
      <c r="E343" s="1424" t="s">
        <v>2079</v>
      </c>
      <c r="F343" s="331" t="s">
        <v>2080</v>
      </c>
      <c r="G343" s="1423" t="s">
        <v>2339</v>
      </c>
      <c r="H343" s="326" t="s">
        <v>2082</v>
      </c>
      <c r="I343" s="327" t="s">
        <v>224</v>
      </c>
      <c r="J343" s="230" t="s">
        <v>346</v>
      </c>
      <c r="K343" s="1306"/>
      <c r="L343" s="232" t="s">
        <v>2361</v>
      </c>
      <c r="M343" s="236" t="s">
        <v>622</v>
      </c>
      <c r="N343" s="1418" t="s">
        <v>2325</v>
      </c>
      <c r="O343" s="235" t="s">
        <v>227</v>
      </c>
      <c r="P343" s="235" t="s">
        <v>228</v>
      </c>
      <c r="Q343" s="235" t="s">
        <v>229</v>
      </c>
      <c r="R343" s="235" t="s">
        <v>490</v>
      </c>
      <c r="S343" s="235" t="s">
        <v>562</v>
      </c>
      <c r="T343" s="234" t="s">
        <v>232</v>
      </c>
    </row>
    <row r="344" spans="1:20" s="1327" customFormat="1" hidden="1">
      <c r="A344" s="281"/>
      <c r="B344" s="295" t="s">
        <v>2077</v>
      </c>
      <c r="C344" s="332" t="s">
        <v>638</v>
      </c>
      <c r="D344" s="1425" t="s">
        <v>710</v>
      </c>
      <c r="E344" s="1426" t="s">
        <v>2079</v>
      </c>
      <c r="F344" s="330" t="s">
        <v>2080</v>
      </c>
      <c r="G344" s="1420" t="s">
        <v>2339</v>
      </c>
      <c r="H344" s="328" t="s">
        <v>2290</v>
      </c>
      <c r="I344" s="329" t="s">
        <v>224</v>
      </c>
      <c r="J344" s="290" t="s">
        <v>346</v>
      </c>
      <c r="K344" s="1427"/>
      <c r="L344" s="296" t="s">
        <v>285</v>
      </c>
      <c r="M344" s="292" t="s">
        <v>641</v>
      </c>
      <c r="N344" s="1428" t="s">
        <v>445</v>
      </c>
      <c r="O344" s="292" t="s">
        <v>227</v>
      </c>
      <c r="P344" s="292" t="s">
        <v>228</v>
      </c>
      <c r="Q344" s="292" t="s">
        <v>229</v>
      </c>
      <c r="R344" s="292" t="s">
        <v>490</v>
      </c>
      <c r="S344" s="292" t="s">
        <v>562</v>
      </c>
      <c r="T344" s="293" t="s">
        <v>232</v>
      </c>
    </row>
    <row r="345" spans="1:20" s="1327" customFormat="1" hidden="1">
      <c r="A345" s="281"/>
      <c r="B345" s="295" t="s">
        <v>2077</v>
      </c>
      <c r="C345" s="332" t="s">
        <v>638</v>
      </c>
      <c r="D345" s="1425" t="s">
        <v>711</v>
      </c>
      <c r="E345" s="1426" t="s">
        <v>2079</v>
      </c>
      <c r="F345" s="330" t="s">
        <v>2080</v>
      </c>
      <c r="G345" s="1420" t="s">
        <v>2339</v>
      </c>
      <c r="H345" s="328" t="s">
        <v>2290</v>
      </c>
      <c r="I345" s="329" t="s">
        <v>224</v>
      </c>
      <c r="J345" s="290" t="s">
        <v>346</v>
      </c>
      <c r="K345" s="1427"/>
      <c r="L345" s="296" t="s">
        <v>285</v>
      </c>
      <c r="M345" s="292" t="s">
        <v>287</v>
      </c>
      <c r="N345" s="1428" t="s">
        <v>712</v>
      </c>
      <c r="O345" s="292" t="s">
        <v>227</v>
      </c>
      <c r="P345" s="292" t="s">
        <v>228</v>
      </c>
      <c r="Q345" s="292" t="s">
        <v>229</v>
      </c>
      <c r="R345" s="292" t="s">
        <v>490</v>
      </c>
      <c r="S345" s="292" t="s">
        <v>562</v>
      </c>
      <c r="T345" s="293" t="s">
        <v>232</v>
      </c>
    </row>
    <row r="346" spans="1:20" s="1327" customFormat="1" hidden="1">
      <c r="A346" s="281"/>
      <c r="B346" s="295" t="s">
        <v>2077</v>
      </c>
      <c r="C346" s="332" t="s">
        <v>638</v>
      </c>
      <c r="D346" s="1425" t="s">
        <v>713</v>
      </c>
      <c r="E346" s="1426" t="s">
        <v>2079</v>
      </c>
      <c r="F346" s="330" t="s">
        <v>2080</v>
      </c>
      <c r="G346" s="1420" t="s">
        <v>2339</v>
      </c>
      <c r="H346" s="328" t="s">
        <v>2290</v>
      </c>
      <c r="I346" s="329" t="s">
        <v>224</v>
      </c>
      <c r="J346" s="290" t="s">
        <v>346</v>
      </c>
      <c r="K346" s="1427"/>
      <c r="L346" s="296" t="s">
        <v>285</v>
      </c>
      <c r="M346" s="292" t="s">
        <v>567</v>
      </c>
      <c r="N346" s="1428" t="s">
        <v>714</v>
      </c>
      <c r="O346" s="292" t="s">
        <v>227</v>
      </c>
      <c r="P346" s="292" t="s">
        <v>228</v>
      </c>
      <c r="Q346" s="292" t="s">
        <v>229</v>
      </c>
      <c r="R346" s="292" t="s">
        <v>490</v>
      </c>
      <c r="S346" s="292" t="s">
        <v>562</v>
      </c>
      <c r="T346" s="293" t="s">
        <v>232</v>
      </c>
    </row>
    <row r="347" spans="1:20" s="1327" customFormat="1" hidden="1">
      <c r="A347" s="281"/>
      <c r="B347" s="295" t="s">
        <v>2077</v>
      </c>
      <c r="C347" s="332" t="s">
        <v>638</v>
      </c>
      <c r="D347" s="1425" t="s">
        <v>715</v>
      </c>
      <c r="E347" s="1426" t="s">
        <v>2079</v>
      </c>
      <c r="F347" s="330" t="s">
        <v>2080</v>
      </c>
      <c r="G347" s="1420" t="s">
        <v>2339</v>
      </c>
      <c r="H347" s="328" t="s">
        <v>2290</v>
      </c>
      <c r="I347" s="329" t="s">
        <v>224</v>
      </c>
      <c r="J347" s="290" t="s">
        <v>346</v>
      </c>
      <c r="K347" s="1427"/>
      <c r="L347" s="296" t="s">
        <v>285</v>
      </c>
      <c r="M347" s="292" t="s">
        <v>699</v>
      </c>
      <c r="N347" s="1428" t="s">
        <v>373</v>
      </c>
      <c r="O347" s="292" t="s">
        <v>227</v>
      </c>
      <c r="P347" s="292" t="s">
        <v>228</v>
      </c>
      <c r="Q347" s="292" t="s">
        <v>229</v>
      </c>
      <c r="R347" s="292" t="s">
        <v>490</v>
      </c>
      <c r="S347" s="292" t="s">
        <v>562</v>
      </c>
      <c r="T347" s="293" t="s">
        <v>232</v>
      </c>
    </row>
    <row r="348" spans="1:20" s="1327" customFormat="1" hidden="1">
      <c r="A348" s="281"/>
      <c r="B348" s="295" t="s">
        <v>2077</v>
      </c>
      <c r="C348" s="332" t="s">
        <v>638</v>
      </c>
      <c r="D348" s="1429" t="s">
        <v>716</v>
      </c>
      <c r="E348" s="1426" t="s">
        <v>2079</v>
      </c>
      <c r="F348" s="330" t="s">
        <v>2080</v>
      </c>
      <c r="G348" s="1420" t="s">
        <v>2339</v>
      </c>
      <c r="H348" s="328" t="s">
        <v>2290</v>
      </c>
      <c r="I348" s="329" t="s">
        <v>224</v>
      </c>
      <c r="J348" s="290" t="s">
        <v>346</v>
      </c>
      <c r="K348" s="1427"/>
      <c r="L348" s="296" t="s">
        <v>285</v>
      </c>
      <c r="M348" s="292" t="s">
        <v>699</v>
      </c>
      <c r="N348" s="1428" t="s">
        <v>660</v>
      </c>
      <c r="O348" s="292" t="s">
        <v>227</v>
      </c>
      <c r="P348" s="292" t="s">
        <v>228</v>
      </c>
      <c r="Q348" s="292" t="s">
        <v>229</v>
      </c>
      <c r="R348" s="292" t="s">
        <v>490</v>
      </c>
      <c r="S348" s="292" t="s">
        <v>562</v>
      </c>
      <c r="T348" s="293" t="s">
        <v>232</v>
      </c>
    </row>
    <row r="349" spans="1:20" s="1327" customFormat="1" hidden="1">
      <c r="A349" s="281"/>
      <c r="B349" s="295" t="s">
        <v>2077</v>
      </c>
      <c r="C349" s="332" t="s">
        <v>638</v>
      </c>
      <c r="D349" s="1425" t="s">
        <v>717</v>
      </c>
      <c r="E349" s="1426" t="s">
        <v>2079</v>
      </c>
      <c r="F349" s="330" t="s">
        <v>2080</v>
      </c>
      <c r="G349" s="1420" t="s">
        <v>2339</v>
      </c>
      <c r="H349" s="328" t="s">
        <v>2290</v>
      </c>
      <c r="I349" s="329" t="s">
        <v>224</v>
      </c>
      <c r="J349" s="290" t="s">
        <v>346</v>
      </c>
      <c r="K349" s="1427"/>
      <c r="L349" s="296" t="s">
        <v>285</v>
      </c>
      <c r="M349" s="291" t="s">
        <v>699</v>
      </c>
      <c r="N349" s="1428" t="s">
        <v>663</v>
      </c>
      <c r="O349" s="292" t="s">
        <v>227</v>
      </c>
      <c r="P349" s="292" t="s">
        <v>228</v>
      </c>
      <c r="Q349" s="292" t="s">
        <v>229</v>
      </c>
      <c r="R349" s="292" t="s">
        <v>490</v>
      </c>
      <c r="S349" s="292" t="s">
        <v>562</v>
      </c>
      <c r="T349" s="293" t="s">
        <v>232</v>
      </c>
    </row>
    <row r="350" spans="1:20" s="1327" customFormat="1" hidden="1">
      <c r="A350" s="294"/>
      <c r="B350" s="295" t="s">
        <v>2077</v>
      </c>
      <c r="C350" s="332" t="s">
        <v>638</v>
      </c>
      <c r="D350" s="1425" t="s">
        <v>718</v>
      </c>
      <c r="E350" s="1426" t="s">
        <v>2079</v>
      </c>
      <c r="F350" s="330" t="s">
        <v>2080</v>
      </c>
      <c r="G350" s="1420" t="s">
        <v>2339</v>
      </c>
      <c r="H350" s="328" t="s">
        <v>2290</v>
      </c>
      <c r="I350" s="329" t="s">
        <v>224</v>
      </c>
      <c r="J350" s="290" t="s">
        <v>346</v>
      </c>
      <c r="K350" s="1427"/>
      <c r="L350" s="296" t="s">
        <v>285</v>
      </c>
      <c r="M350" s="292" t="s">
        <v>641</v>
      </c>
      <c r="N350" s="1428" t="s">
        <v>719</v>
      </c>
      <c r="O350" s="292" t="s">
        <v>227</v>
      </c>
      <c r="P350" s="292" t="s">
        <v>228</v>
      </c>
      <c r="Q350" s="292" t="s">
        <v>229</v>
      </c>
      <c r="R350" s="292" t="s">
        <v>490</v>
      </c>
      <c r="S350" s="292" t="s">
        <v>562</v>
      </c>
      <c r="T350" s="293" t="s">
        <v>232</v>
      </c>
    </row>
    <row r="351" spans="1:20" s="1327" customFormat="1" hidden="1">
      <c r="A351" s="294"/>
      <c r="B351" s="295" t="s">
        <v>2077</v>
      </c>
      <c r="C351" s="332" t="s">
        <v>638</v>
      </c>
      <c r="D351" s="1425" t="s">
        <v>720</v>
      </c>
      <c r="E351" s="1426" t="s">
        <v>2079</v>
      </c>
      <c r="F351" s="330" t="s">
        <v>2080</v>
      </c>
      <c r="G351" s="1420" t="s">
        <v>2339</v>
      </c>
      <c r="H351" s="328" t="s">
        <v>2290</v>
      </c>
      <c r="I351" s="329" t="s">
        <v>224</v>
      </c>
      <c r="J351" s="290" t="s">
        <v>346</v>
      </c>
      <c r="K351" s="1427"/>
      <c r="L351" s="296" t="s">
        <v>285</v>
      </c>
      <c r="M351" s="292" t="s">
        <v>641</v>
      </c>
      <c r="N351" s="1428" t="s">
        <v>701</v>
      </c>
      <c r="O351" s="292" t="s">
        <v>227</v>
      </c>
      <c r="P351" s="292" t="s">
        <v>228</v>
      </c>
      <c r="Q351" s="292" t="s">
        <v>229</v>
      </c>
      <c r="R351" s="292" t="s">
        <v>490</v>
      </c>
      <c r="S351" s="292" t="s">
        <v>562</v>
      </c>
      <c r="T351" s="293" t="s">
        <v>232</v>
      </c>
    </row>
    <row r="352" spans="1:20" s="1327" customFormat="1" hidden="1">
      <c r="A352" s="281"/>
      <c r="B352" s="295" t="s">
        <v>2077</v>
      </c>
      <c r="C352" s="332" t="s">
        <v>638</v>
      </c>
      <c r="D352" s="1425" t="s">
        <v>721</v>
      </c>
      <c r="E352" s="1426" t="s">
        <v>2079</v>
      </c>
      <c r="F352" s="330" t="s">
        <v>2080</v>
      </c>
      <c r="G352" s="1420" t="s">
        <v>2339</v>
      </c>
      <c r="H352" s="328" t="s">
        <v>2082</v>
      </c>
      <c r="I352" s="329" t="s">
        <v>224</v>
      </c>
      <c r="J352" s="290" t="s">
        <v>346</v>
      </c>
      <c r="K352" s="1427"/>
      <c r="L352" s="296" t="s">
        <v>285</v>
      </c>
      <c r="M352" s="291" t="s">
        <v>699</v>
      </c>
      <c r="N352" s="1428" t="s">
        <v>373</v>
      </c>
      <c r="O352" s="292" t="s">
        <v>227</v>
      </c>
      <c r="P352" s="292" t="s">
        <v>228</v>
      </c>
      <c r="Q352" s="292" t="s">
        <v>229</v>
      </c>
      <c r="R352" s="292" t="s">
        <v>490</v>
      </c>
      <c r="S352" s="292" t="s">
        <v>562</v>
      </c>
      <c r="T352" s="293" t="s">
        <v>232</v>
      </c>
    </row>
    <row r="353" spans="1:20" s="1327" customFormat="1" hidden="1">
      <c r="A353" s="281"/>
      <c r="B353" s="295" t="s">
        <v>2077</v>
      </c>
      <c r="C353" s="332" t="s">
        <v>638</v>
      </c>
      <c r="D353" s="1407" t="s">
        <v>722</v>
      </c>
      <c r="E353" s="1426" t="s">
        <v>2079</v>
      </c>
      <c r="F353" s="330" t="s">
        <v>2080</v>
      </c>
      <c r="G353" s="1420" t="s">
        <v>2339</v>
      </c>
      <c r="H353" s="328" t="s">
        <v>2082</v>
      </c>
      <c r="I353" s="329" t="s">
        <v>224</v>
      </c>
      <c r="J353" s="290" t="s">
        <v>346</v>
      </c>
      <c r="K353" s="1427"/>
      <c r="L353" s="296" t="s">
        <v>285</v>
      </c>
      <c r="M353" s="292" t="s">
        <v>567</v>
      </c>
      <c r="N353" s="1428" t="s">
        <v>723</v>
      </c>
      <c r="O353" s="292" t="s">
        <v>227</v>
      </c>
      <c r="P353" s="292" t="s">
        <v>228</v>
      </c>
      <c r="Q353" s="292" t="s">
        <v>229</v>
      </c>
      <c r="R353" s="292" t="s">
        <v>490</v>
      </c>
      <c r="S353" s="292" t="s">
        <v>562</v>
      </c>
      <c r="T353" s="293" t="s">
        <v>232</v>
      </c>
    </row>
    <row r="354" spans="1:20" s="1327" customFormat="1" hidden="1">
      <c r="A354" s="281"/>
      <c r="B354" s="295" t="s">
        <v>2077</v>
      </c>
      <c r="C354" s="332" t="s">
        <v>638</v>
      </c>
      <c r="D354" s="1425" t="s">
        <v>724</v>
      </c>
      <c r="E354" s="1426" t="s">
        <v>2079</v>
      </c>
      <c r="F354" s="330" t="s">
        <v>2080</v>
      </c>
      <c r="G354" s="1420" t="s">
        <v>2339</v>
      </c>
      <c r="H354" s="328" t="s">
        <v>2082</v>
      </c>
      <c r="I354" s="329" t="s">
        <v>224</v>
      </c>
      <c r="J354" s="290" t="s">
        <v>346</v>
      </c>
      <c r="K354" s="1427"/>
      <c r="L354" s="296" t="s">
        <v>285</v>
      </c>
      <c r="M354" s="292" t="s">
        <v>725</v>
      </c>
      <c r="N354" s="1428" t="s">
        <v>726</v>
      </c>
      <c r="O354" s="292" t="s">
        <v>227</v>
      </c>
      <c r="P354" s="292" t="s">
        <v>228</v>
      </c>
      <c r="Q354" s="292" t="s">
        <v>229</v>
      </c>
      <c r="R354" s="292" t="s">
        <v>490</v>
      </c>
      <c r="S354" s="292" t="s">
        <v>562</v>
      </c>
      <c r="T354" s="293" t="s">
        <v>232</v>
      </c>
    </row>
    <row r="355" spans="1:20" s="1327" customFormat="1" hidden="1">
      <c r="A355" s="281"/>
      <c r="B355" s="295" t="s">
        <v>2077</v>
      </c>
      <c r="C355" s="332" t="s">
        <v>638</v>
      </c>
      <c r="D355" s="1425" t="s">
        <v>727</v>
      </c>
      <c r="E355" s="1426" t="s">
        <v>2079</v>
      </c>
      <c r="F355" s="330" t="s">
        <v>2080</v>
      </c>
      <c r="G355" s="1420" t="s">
        <v>2339</v>
      </c>
      <c r="H355" s="328" t="s">
        <v>2082</v>
      </c>
      <c r="I355" s="329" t="s">
        <v>224</v>
      </c>
      <c r="J355" s="290" t="s">
        <v>346</v>
      </c>
      <c r="K355" s="1427"/>
      <c r="L355" s="296" t="s">
        <v>285</v>
      </c>
      <c r="M355" s="291" t="s">
        <v>699</v>
      </c>
      <c r="N355" s="1428" t="s">
        <v>660</v>
      </c>
      <c r="O355" s="292" t="s">
        <v>227</v>
      </c>
      <c r="P355" s="292" t="s">
        <v>228</v>
      </c>
      <c r="Q355" s="292" t="s">
        <v>229</v>
      </c>
      <c r="R355" s="292" t="s">
        <v>490</v>
      </c>
      <c r="S355" s="292" t="s">
        <v>562</v>
      </c>
      <c r="T355" s="293" t="s">
        <v>232</v>
      </c>
    </row>
    <row r="356" spans="1:20" s="1327" customFormat="1" hidden="1">
      <c r="A356" s="281"/>
      <c r="B356" s="295" t="s">
        <v>2077</v>
      </c>
      <c r="C356" s="332" t="s">
        <v>638</v>
      </c>
      <c r="D356" s="1425" t="s">
        <v>728</v>
      </c>
      <c r="E356" s="1426" t="s">
        <v>2079</v>
      </c>
      <c r="F356" s="330" t="s">
        <v>2080</v>
      </c>
      <c r="G356" s="1420" t="s">
        <v>2339</v>
      </c>
      <c r="H356" s="328" t="s">
        <v>2082</v>
      </c>
      <c r="I356" s="329" t="s">
        <v>224</v>
      </c>
      <c r="J356" s="290" t="s">
        <v>346</v>
      </c>
      <c r="K356" s="1427"/>
      <c r="L356" s="296" t="s">
        <v>285</v>
      </c>
      <c r="M356" s="292" t="s">
        <v>725</v>
      </c>
      <c r="N356" s="1428" t="s">
        <v>729</v>
      </c>
      <c r="O356" s="292" t="s">
        <v>227</v>
      </c>
      <c r="P356" s="292" t="s">
        <v>228</v>
      </c>
      <c r="Q356" s="292" t="s">
        <v>229</v>
      </c>
      <c r="R356" s="292" t="s">
        <v>490</v>
      </c>
      <c r="S356" s="292" t="s">
        <v>562</v>
      </c>
      <c r="T356" s="293" t="s">
        <v>232</v>
      </c>
    </row>
    <row r="357" spans="1:20" s="1327" customFormat="1" hidden="1">
      <c r="A357" s="281"/>
      <c r="B357" s="295" t="s">
        <v>2077</v>
      </c>
      <c r="C357" s="332" t="s">
        <v>638</v>
      </c>
      <c r="D357" s="1425" t="s">
        <v>730</v>
      </c>
      <c r="E357" s="1426" t="s">
        <v>2079</v>
      </c>
      <c r="F357" s="330" t="s">
        <v>2080</v>
      </c>
      <c r="G357" s="1420" t="s">
        <v>2339</v>
      </c>
      <c r="H357" s="328" t="s">
        <v>2082</v>
      </c>
      <c r="I357" s="329" t="s">
        <v>224</v>
      </c>
      <c r="J357" s="290" t="s">
        <v>346</v>
      </c>
      <c r="K357" s="1427"/>
      <c r="L357" s="296" t="s">
        <v>285</v>
      </c>
      <c r="M357" s="291" t="s">
        <v>699</v>
      </c>
      <c r="N357" s="1428" t="s">
        <v>663</v>
      </c>
      <c r="O357" s="292" t="s">
        <v>227</v>
      </c>
      <c r="P357" s="292" t="s">
        <v>228</v>
      </c>
      <c r="Q357" s="292" t="s">
        <v>229</v>
      </c>
      <c r="R357" s="292" t="s">
        <v>490</v>
      </c>
      <c r="S357" s="292" t="s">
        <v>562</v>
      </c>
      <c r="T357" s="293" t="s">
        <v>232</v>
      </c>
    </row>
    <row r="358" spans="1:20" s="1327" customFormat="1" hidden="1">
      <c r="A358" s="281"/>
      <c r="B358" s="295" t="s">
        <v>2077</v>
      </c>
      <c r="C358" s="332" t="s">
        <v>638</v>
      </c>
      <c r="D358" s="1425" t="s">
        <v>731</v>
      </c>
      <c r="E358" s="1426" t="s">
        <v>2079</v>
      </c>
      <c r="F358" s="330" t="s">
        <v>2080</v>
      </c>
      <c r="G358" s="1420" t="s">
        <v>2339</v>
      </c>
      <c r="H358" s="328" t="s">
        <v>2082</v>
      </c>
      <c r="I358" s="329" t="s">
        <v>224</v>
      </c>
      <c r="J358" s="290" t="s">
        <v>346</v>
      </c>
      <c r="K358" s="1427"/>
      <c r="L358" s="296" t="s">
        <v>285</v>
      </c>
      <c r="M358" s="292" t="s">
        <v>641</v>
      </c>
      <c r="N358" s="1428" t="s">
        <v>719</v>
      </c>
      <c r="O358" s="292" t="s">
        <v>227</v>
      </c>
      <c r="P358" s="292" t="s">
        <v>228</v>
      </c>
      <c r="Q358" s="292" t="s">
        <v>229</v>
      </c>
      <c r="R358" s="292" t="s">
        <v>490</v>
      </c>
      <c r="S358" s="292" t="s">
        <v>562</v>
      </c>
      <c r="T358" s="293" t="s">
        <v>232</v>
      </c>
    </row>
    <row r="359" spans="1:20" s="1327" customFormat="1" hidden="1">
      <c r="A359" s="281"/>
      <c r="B359" s="295" t="s">
        <v>2077</v>
      </c>
      <c r="C359" s="332" t="s">
        <v>638</v>
      </c>
      <c r="D359" s="1425" t="s">
        <v>732</v>
      </c>
      <c r="E359" s="1426" t="s">
        <v>2079</v>
      </c>
      <c r="F359" s="330" t="s">
        <v>2080</v>
      </c>
      <c r="G359" s="1420" t="s">
        <v>2339</v>
      </c>
      <c r="H359" s="328" t="s">
        <v>2082</v>
      </c>
      <c r="I359" s="329" t="s">
        <v>224</v>
      </c>
      <c r="J359" s="290" t="s">
        <v>346</v>
      </c>
      <c r="K359" s="1427"/>
      <c r="L359" s="296" t="s">
        <v>285</v>
      </c>
      <c r="M359" s="292" t="s">
        <v>641</v>
      </c>
      <c r="N359" s="1428" t="s">
        <v>733</v>
      </c>
      <c r="O359" s="292" t="s">
        <v>227</v>
      </c>
      <c r="P359" s="292" t="s">
        <v>228</v>
      </c>
      <c r="Q359" s="292" t="s">
        <v>229</v>
      </c>
      <c r="R359" s="292" t="s">
        <v>490</v>
      </c>
      <c r="S359" s="292" t="s">
        <v>562</v>
      </c>
      <c r="T359" s="293" t="s">
        <v>232</v>
      </c>
    </row>
    <row r="360" spans="1:20" s="1327" customFormat="1" hidden="1">
      <c r="A360" s="281"/>
      <c r="B360" s="295" t="s">
        <v>2077</v>
      </c>
      <c r="C360" s="332" t="s">
        <v>638</v>
      </c>
      <c r="D360" s="1425" t="s">
        <v>734</v>
      </c>
      <c r="E360" s="1426" t="s">
        <v>2079</v>
      </c>
      <c r="F360" s="330" t="s">
        <v>2080</v>
      </c>
      <c r="G360" s="1420" t="s">
        <v>2339</v>
      </c>
      <c r="H360" s="328" t="s">
        <v>2082</v>
      </c>
      <c r="I360" s="329" t="s">
        <v>224</v>
      </c>
      <c r="J360" s="290" t="s">
        <v>346</v>
      </c>
      <c r="K360" s="1427"/>
      <c r="L360" s="296" t="s">
        <v>285</v>
      </c>
      <c r="M360" s="292" t="s">
        <v>641</v>
      </c>
      <c r="N360" s="1428" t="s">
        <v>735</v>
      </c>
      <c r="O360" s="292" t="s">
        <v>227</v>
      </c>
      <c r="P360" s="292" t="s">
        <v>228</v>
      </c>
      <c r="Q360" s="292" t="s">
        <v>229</v>
      </c>
      <c r="R360" s="292" t="s">
        <v>490</v>
      </c>
      <c r="S360" s="292" t="s">
        <v>562</v>
      </c>
      <c r="T360" s="293" t="s">
        <v>232</v>
      </c>
    </row>
    <row r="361" spans="1:20" s="1327" customFormat="1" hidden="1">
      <c r="A361" s="281"/>
      <c r="B361" s="295" t="s">
        <v>2077</v>
      </c>
      <c r="C361" s="332" t="s">
        <v>638</v>
      </c>
      <c r="D361" s="1425" t="s">
        <v>736</v>
      </c>
      <c r="E361" s="1426" t="s">
        <v>2079</v>
      </c>
      <c r="F361" s="330" t="s">
        <v>2080</v>
      </c>
      <c r="G361" s="1420" t="s">
        <v>2339</v>
      </c>
      <c r="H361" s="328" t="s">
        <v>2082</v>
      </c>
      <c r="I361" s="329" t="s">
        <v>224</v>
      </c>
      <c r="J361" s="290" t="s">
        <v>346</v>
      </c>
      <c r="K361" s="1427"/>
      <c r="L361" s="296" t="s">
        <v>285</v>
      </c>
      <c r="M361" s="292" t="s">
        <v>641</v>
      </c>
      <c r="N361" s="1428" t="s">
        <v>701</v>
      </c>
      <c r="O361" s="292" t="s">
        <v>227</v>
      </c>
      <c r="P361" s="292" t="s">
        <v>228</v>
      </c>
      <c r="Q361" s="292" t="s">
        <v>229</v>
      </c>
      <c r="R361" s="292" t="s">
        <v>490</v>
      </c>
      <c r="S361" s="292" t="s">
        <v>562</v>
      </c>
      <c r="T361" s="293" t="s">
        <v>232</v>
      </c>
    </row>
    <row r="362" spans="1:20" s="1327" customFormat="1" hidden="1">
      <c r="A362" s="281"/>
      <c r="B362" s="229" t="s">
        <v>2077</v>
      </c>
      <c r="C362" s="284" t="s">
        <v>638</v>
      </c>
      <c r="D362" s="1310" t="s">
        <v>2362</v>
      </c>
      <c r="E362" s="1424" t="s">
        <v>2079</v>
      </c>
      <c r="F362" s="331" t="s">
        <v>2080</v>
      </c>
      <c r="G362" s="1423" t="s">
        <v>2339</v>
      </c>
      <c r="H362" s="326" t="s">
        <v>2363</v>
      </c>
      <c r="I362" s="327" t="s">
        <v>224</v>
      </c>
      <c r="J362" s="266" t="s">
        <v>225</v>
      </c>
      <c r="K362" s="1306"/>
      <c r="L362" s="232" t="s">
        <v>2364</v>
      </c>
      <c r="M362" s="236" t="s">
        <v>291</v>
      </c>
      <c r="N362" s="1304" t="s">
        <v>373</v>
      </c>
      <c r="O362" s="235" t="s">
        <v>227</v>
      </c>
      <c r="P362" s="235" t="s">
        <v>228</v>
      </c>
      <c r="Q362" s="235" t="s">
        <v>229</v>
      </c>
      <c r="R362" s="235" t="s">
        <v>230</v>
      </c>
      <c r="S362" s="235" t="s">
        <v>231</v>
      </c>
      <c r="T362" s="234" t="s">
        <v>232</v>
      </c>
    </row>
    <row r="363" spans="1:20" s="1327" customFormat="1" hidden="1">
      <c r="A363" s="281"/>
      <c r="B363" s="229" t="s">
        <v>2066</v>
      </c>
      <c r="C363" s="284" t="s">
        <v>638</v>
      </c>
      <c r="D363" s="1310" t="s">
        <v>2365</v>
      </c>
      <c r="E363" s="1424" t="s">
        <v>1977</v>
      </c>
      <c r="F363" s="331" t="s">
        <v>1978</v>
      </c>
      <c r="G363" s="1423" t="s">
        <v>2366</v>
      </c>
      <c r="H363" s="326" t="s">
        <v>2367</v>
      </c>
      <c r="I363" s="327" t="s">
        <v>224</v>
      </c>
      <c r="J363" s="230" t="s">
        <v>346</v>
      </c>
      <c r="K363" s="1306"/>
      <c r="L363" s="232" t="s">
        <v>2166</v>
      </c>
      <c r="M363" s="1406" t="s">
        <v>243</v>
      </c>
      <c r="N363" s="238" t="s">
        <v>435</v>
      </c>
      <c r="O363" s="235" t="s">
        <v>227</v>
      </c>
      <c r="P363" s="235" t="s">
        <v>228</v>
      </c>
      <c r="Q363" s="235" t="s">
        <v>229</v>
      </c>
      <c r="R363" s="235" t="s">
        <v>490</v>
      </c>
      <c r="S363" s="235" t="s">
        <v>562</v>
      </c>
      <c r="T363" s="234" t="s">
        <v>232</v>
      </c>
    </row>
    <row r="364" spans="1:20" s="1361" customFormat="1" hidden="1">
      <c r="A364" s="281" t="s">
        <v>2368</v>
      </c>
      <c r="B364" s="229" t="s">
        <v>2077</v>
      </c>
      <c r="C364" s="284" t="s">
        <v>638</v>
      </c>
      <c r="D364" s="1342" t="s">
        <v>2369</v>
      </c>
      <c r="E364" s="1422" t="s">
        <v>2079</v>
      </c>
      <c r="F364" s="331" t="s">
        <v>2080</v>
      </c>
      <c r="G364" s="1423" t="s">
        <v>2339</v>
      </c>
      <c r="H364" s="326" t="s">
        <v>2363</v>
      </c>
      <c r="I364" s="327" t="s">
        <v>224</v>
      </c>
      <c r="J364" s="230" t="s">
        <v>346</v>
      </c>
      <c r="K364" s="1345"/>
      <c r="L364" s="1311" t="s">
        <v>2152</v>
      </c>
      <c r="M364" s="233" t="s">
        <v>226</v>
      </c>
      <c r="N364" s="1305" t="s">
        <v>2184</v>
      </c>
      <c r="O364" s="235" t="s">
        <v>227</v>
      </c>
      <c r="P364" s="235" t="s">
        <v>228</v>
      </c>
      <c r="Q364" s="235" t="s">
        <v>229</v>
      </c>
      <c r="R364" s="235" t="s">
        <v>490</v>
      </c>
      <c r="S364" s="235" t="s">
        <v>562</v>
      </c>
      <c r="T364" s="234" t="s">
        <v>232</v>
      </c>
    </row>
    <row r="365" spans="1:20" s="1327" customFormat="1" ht="17.25" hidden="1">
      <c r="A365" s="1402" t="s">
        <v>737</v>
      </c>
      <c r="B365" s="229"/>
      <c r="C365" s="1314"/>
      <c r="D365" s="1303"/>
      <c r="E365" s="1304"/>
      <c r="F365" s="229"/>
      <c r="G365" s="1305"/>
      <c r="H365" s="230"/>
      <c r="I365" s="230"/>
      <c r="J365" s="230"/>
      <c r="K365" s="1306"/>
      <c r="L365" s="239"/>
      <c r="M365" s="233"/>
      <c r="N365" s="1309"/>
      <c r="O365" s="1359"/>
      <c r="P365" s="1359"/>
      <c r="Q365" s="1359"/>
      <c r="R365" s="1359"/>
      <c r="S365" s="1359"/>
      <c r="T365" s="1359"/>
    </row>
    <row r="366" spans="1:20" s="1361" customFormat="1" hidden="1">
      <c r="A366" s="281"/>
      <c r="B366" s="229" t="s">
        <v>632</v>
      </c>
      <c r="C366" s="1363" t="s">
        <v>737</v>
      </c>
      <c r="D366" s="1342" t="s">
        <v>738</v>
      </c>
      <c r="E366" s="1343" t="s">
        <v>2079</v>
      </c>
      <c r="F366" s="229" t="s">
        <v>2370</v>
      </c>
      <c r="G366" s="1305" t="s">
        <v>2371</v>
      </c>
      <c r="H366" s="230" t="s">
        <v>2306</v>
      </c>
      <c r="I366" s="230" t="s">
        <v>224</v>
      </c>
      <c r="J366" s="230" t="s">
        <v>346</v>
      </c>
      <c r="K366" s="1345"/>
      <c r="L366" s="1311" t="s">
        <v>2372</v>
      </c>
      <c r="M366" s="1345" t="s">
        <v>263</v>
      </c>
      <c r="N366" s="1409" t="s">
        <v>739</v>
      </c>
      <c r="O366" s="235" t="s">
        <v>227</v>
      </c>
      <c r="P366" s="1360" t="s">
        <v>228</v>
      </c>
      <c r="Q366" s="235" t="s">
        <v>229</v>
      </c>
      <c r="R366" s="235" t="s">
        <v>490</v>
      </c>
      <c r="S366" s="235" t="s">
        <v>562</v>
      </c>
      <c r="T366" s="234" t="s">
        <v>232</v>
      </c>
    </row>
    <row r="367" spans="1:20" s="1361" customFormat="1" hidden="1">
      <c r="A367" s="281"/>
      <c r="B367" s="229" t="s">
        <v>632</v>
      </c>
      <c r="C367" s="1363" t="s">
        <v>737</v>
      </c>
      <c r="D367" s="1342" t="s">
        <v>2373</v>
      </c>
      <c r="E367" s="1343" t="s">
        <v>2079</v>
      </c>
      <c r="F367" s="229" t="s">
        <v>2370</v>
      </c>
      <c r="G367" s="1305" t="s">
        <v>2371</v>
      </c>
      <c r="H367" s="1344" t="s">
        <v>2363</v>
      </c>
      <c r="I367" s="230" t="s">
        <v>224</v>
      </c>
      <c r="J367" s="1344" t="s">
        <v>225</v>
      </c>
      <c r="K367" s="1345"/>
      <c r="L367" s="1311" t="s">
        <v>2374</v>
      </c>
      <c r="M367" s="1345" t="s">
        <v>226</v>
      </c>
      <c r="N367" s="1404" t="s">
        <v>2015</v>
      </c>
      <c r="O367" s="235" t="s">
        <v>227</v>
      </c>
      <c r="P367" s="1360" t="s">
        <v>228</v>
      </c>
      <c r="Q367" s="235" t="s">
        <v>229</v>
      </c>
      <c r="R367" s="235" t="s">
        <v>490</v>
      </c>
      <c r="S367" s="235" t="s">
        <v>562</v>
      </c>
      <c r="T367" s="234" t="s">
        <v>232</v>
      </c>
    </row>
    <row r="368" spans="1:20" s="1361" customFormat="1" hidden="1">
      <c r="A368" s="281"/>
      <c r="B368" s="295" t="s">
        <v>632</v>
      </c>
      <c r="C368" s="1391" t="s">
        <v>737</v>
      </c>
      <c r="D368" s="1421" t="s">
        <v>740</v>
      </c>
      <c r="E368" s="1392" t="s">
        <v>1977</v>
      </c>
      <c r="F368" s="295" t="s">
        <v>2375</v>
      </c>
      <c r="G368" s="1408" t="s">
        <v>2376</v>
      </c>
      <c r="H368" s="290" t="s">
        <v>2377</v>
      </c>
      <c r="I368" s="290" t="s">
        <v>224</v>
      </c>
      <c r="J368" s="290" t="s">
        <v>346</v>
      </c>
      <c r="K368" s="1393"/>
      <c r="L368" s="296" t="s">
        <v>2378</v>
      </c>
      <c r="M368" s="1393" t="s">
        <v>725</v>
      </c>
      <c r="N368" s="289" t="s">
        <v>741</v>
      </c>
      <c r="O368" s="292" t="s">
        <v>227</v>
      </c>
      <c r="P368" s="1414" t="s">
        <v>228</v>
      </c>
      <c r="Q368" s="292" t="s">
        <v>229</v>
      </c>
      <c r="R368" s="292" t="s">
        <v>490</v>
      </c>
      <c r="S368" s="292" t="s">
        <v>562</v>
      </c>
      <c r="T368" s="293" t="s">
        <v>232</v>
      </c>
    </row>
    <row r="369" spans="1:20" s="1361" customFormat="1" hidden="1">
      <c r="A369" s="281"/>
      <c r="B369" s="295" t="s">
        <v>632</v>
      </c>
      <c r="C369" s="1391" t="s">
        <v>737</v>
      </c>
      <c r="D369" s="1421" t="s">
        <v>742</v>
      </c>
      <c r="E369" s="1392" t="s">
        <v>2079</v>
      </c>
      <c r="F369" s="295" t="s">
        <v>2370</v>
      </c>
      <c r="G369" s="1408" t="s">
        <v>2371</v>
      </c>
      <c r="H369" s="290" t="s">
        <v>2306</v>
      </c>
      <c r="I369" s="290" t="s">
        <v>224</v>
      </c>
      <c r="J369" s="290" t="s">
        <v>346</v>
      </c>
      <c r="K369" s="1393"/>
      <c r="L369" s="296" t="s">
        <v>2378</v>
      </c>
      <c r="M369" s="1393" t="s">
        <v>725</v>
      </c>
      <c r="N369" s="1408" t="s">
        <v>696</v>
      </c>
      <c r="O369" s="292" t="s">
        <v>227</v>
      </c>
      <c r="P369" s="1414" t="s">
        <v>228</v>
      </c>
      <c r="Q369" s="292" t="s">
        <v>229</v>
      </c>
      <c r="R369" s="292" t="s">
        <v>490</v>
      </c>
      <c r="S369" s="292" t="s">
        <v>562</v>
      </c>
      <c r="T369" s="293" t="s">
        <v>232</v>
      </c>
    </row>
    <row r="370" spans="1:20" s="1361" customFormat="1" hidden="1">
      <c r="A370" s="281"/>
      <c r="B370" s="295" t="s">
        <v>632</v>
      </c>
      <c r="C370" s="1391" t="s">
        <v>737</v>
      </c>
      <c r="D370" s="1407" t="s">
        <v>743</v>
      </c>
      <c r="E370" s="1392" t="s">
        <v>2079</v>
      </c>
      <c r="F370" s="295" t="s">
        <v>2370</v>
      </c>
      <c r="G370" s="1408" t="s">
        <v>2371</v>
      </c>
      <c r="H370" s="290" t="s">
        <v>2306</v>
      </c>
      <c r="I370" s="290" t="s">
        <v>224</v>
      </c>
      <c r="J370" s="290" t="s">
        <v>346</v>
      </c>
      <c r="K370" s="1421"/>
      <c r="L370" s="296" t="s">
        <v>2378</v>
      </c>
      <c r="M370" s="291" t="s">
        <v>226</v>
      </c>
      <c r="N370" s="289" t="s">
        <v>2184</v>
      </c>
      <c r="O370" s="292" t="s">
        <v>227</v>
      </c>
      <c r="P370" s="1414" t="s">
        <v>228</v>
      </c>
      <c r="Q370" s="292" t="s">
        <v>229</v>
      </c>
      <c r="R370" s="292" t="s">
        <v>490</v>
      </c>
      <c r="S370" s="292" t="s">
        <v>562</v>
      </c>
      <c r="T370" s="293" t="s">
        <v>232</v>
      </c>
    </row>
    <row r="371" spans="1:20" s="1361" customFormat="1" hidden="1">
      <c r="A371" s="281"/>
      <c r="B371" s="295" t="s">
        <v>632</v>
      </c>
      <c r="C371" s="1391" t="s">
        <v>737</v>
      </c>
      <c r="D371" s="1421" t="s">
        <v>744</v>
      </c>
      <c r="E371" s="1392" t="s">
        <v>2079</v>
      </c>
      <c r="F371" s="295" t="s">
        <v>2370</v>
      </c>
      <c r="G371" s="1408" t="s">
        <v>2371</v>
      </c>
      <c r="H371" s="290" t="s">
        <v>2306</v>
      </c>
      <c r="I371" s="290" t="s">
        <v>224</v>
      </c>
      <c r="J371" s="290" t="s">
        <v>346</v>
      </c>
      <c r="K371" s="1393"/>
      <c r="L371" s="296" t="s">
        <v>2378</v>
      </c>
      <c r="M371" s="291" t="s">
        <v>226</v>
      </c>
      <c r="N371" s="289" t="s">
        <v>2184</v>
      </c>
      <c r="O371" s="292" t="s">
        <v>227</v>
      </c>
      <c r="P371" s="1414" t="s">
        <v>228</v>
      </c>
      <c r="Q371" s="292" t="s">
        <v>229</v>
      </c>
      <c r="R371" s="292" t="s">
        <v>490</v>
      </c>
      <c r="S371" s="292" t="s">
        <v>562</v>
      </c>
      <c r="T371" s="293" t="s">
        <v>232</v>
      </c>
    </row>
    <row r="372" spans="1:20" s="1361" customFormat="1" hidden="1">
      <c r="A372" s="281"/>
      <c r="B372" s="295" t="s">
        <v>632</v>
      </c>
      <c r="C372" s="1391" t="s">
        <v>737</v>
      </c>
      <c r="D372" s="1407" t="s">
        <v>745</v>
      </c>
      <c r="E372" s="1392" t="s">
        <v>2079</v>
      </c>
      <c r="F372" s="295" t="s">
        <v>2370</v>
      </c>
      <c r="G372" s="1408" t="s">
        <v>2371</v>
      </c>
      <c r="H372" s="290" t="s">
        <v>2310</v>
      </c>
      <c r="I372" s="290" t="s">
        <v>224</v>
      </c>
      <c r="J372" s="290" t="s">
        <v>346</v>
      </c>
      <c r="K372" s="1393"/>
      <c r="L372" s="296" t="s">
        <v>2378</v>
      </c>
      <c r="M372" s="291" t="s">
        <v>287</v>
      </c>
      <c r="N372" s="289" t="s">
        <v>260</v>
      </c>
      <c r="O372" s="292" t="s">
        <v>227</v>
      </c>
      <c r="P372" s="1414" t="s">
        <v>228</v>
      </c>
      <c r="Q372" s="292" t="s">
        <v>229</v>
      </c>
      <c r="R372" s="292" t="s">
        <v>490</v>
      </c>
      <c r="S372" s="292" t="s">
        <v>562</v>
      </c>
      <c r="T372" s="293" t="s">
        <v>232</v>
      </c>
    </row>
    <row r="373" spans="1:20" s="1361" customFormat="1" hidden="1">
      <c r="A373" s="281"/>
      <c r="B373" s="295" t="s">
        <v>632</v>
      </c>
      <c r="C373" s="1391" t="s">
        <v>737</v>
      </c>
      <c r="D373" s="1407" t="s">
        <v>746</v>
      </c>
      <c r="E373" s="1392" t="s">
        <v>2079</v>
      </c>
      <c r="F373" s="295" t="s">
        <v>2370</v>
      </c>
      <c r="G373" s="1408" t="s">
        <v>2371</v>
      </c>
      <c r="H373" s="290" t="s">
        <v>2310</v>
      </c>
      <c r="I373" s="290" t="s">
        <v>224</v>
      </c>
      <c r="J373" s="290" t="s">
        <v>346</v>
      </c>
      <c r="K373" s="1393"/>
      <c r="L373" s="296" t="s">
        <v>2378</v>
      </c>
      <c r="M373" s="291" t="s">
        <v>226</v>
      </c>
      <c r="N373" s="289" t="s">
        <v>267</v>
      </c>
      <c r="O373" s="292" t="s">
        <v>227</v>
      </c>
      <c r="P373" s="1414" t="s">
        <v>228</v>
      </c>
      <c r="Q373" s="292" t="s">
        <v>229</v>
      </c>
      <c r="R373" s="292" t="s">
        <v>490</v>
      </c>
      <c r="S373" s="292" t="s">
        <v>562</v>
      </c>
      <c r="T373" s="293" t="s">
        <v>232</v>
      </c>
    </row>
    <row r="374" spans="1:20" s="1361" customFormat="1" hidden="1">
      <c r="A374" s="281"/>
      <c r="B374" s="295" t="s">
        <v>632</v>
      </c>
      <c r="C374" s="1391" t="s">
        <v>737</v>
      </c>
      <c r="D374" s="1407" t="s">
        <v>747</v>
      </c>
      <c r="E374" s="1392" t="s">
        <v>2079</v>
      </c>
      <c r="F374" s="295" t="s">
        <v>2370</v>
      </c>
      <c r="G374" s="1408" t="s">
        <v>2371</v>
      </c>
      <c r="H374" s="290" t="s">
        <v>2310</v>
      </c>
      <c r="I374" s="290" t="s">
        <v>224</v>
      </c>
      <c r="J374" s="290" t="s">
        <v>346</v>
      </c>
      <c r="K374" s="1393"/>
      <c r="L374" s="296" t="s">
        <v>2378</v>
      </c>
      <c r="M374" s="291" t="s">
        <v>226</v>
      </c>
      <c r="N374" s="289" t="s">
        <v>2184</v>
      </c>
      <c r="O374" s="292" t="s">
        <v>227</v>
      </c>
      <c r="P374" s="1414" t="s">
        <v>228</v>
      </c>
      <c r="Q374" s="292" t="s">
        <v>229</v>
      </c>
      <c r="R374" s="292" t="s">
        <v>490</v>
      </c>
      <c r="S374" s="292" t="s">
        <v>562</v>
      </c>
      <c r="T374" s="293" t="s">
        <v>232</v>
      </c>
    </row>
    <row r="375" spans="1:20" s="1361" customFormat="1" hidden="1">
      <c r="A375" s="281"/>
      <c r="B375" s="295" t="s">
        <v>632</v>
      </c>
      <c r="C375" s="1391" t="s">
        <v>737</v>
      </c>
      <c r="D375" s="1407" t="s">
        <v>748</v>
      </c>
      <c r="E375" s="1392" t="s">
        <v>2079</v>
      </c>
      <c r="F375" s="295" t="s">
        <v>2370</v>
      </c>
      <c r="G375" s="1408" t="s">
        <v>2371</v>
      </c>
      <c r="H375" s="290" t="s">
        <v>2310</v>
      </c>
      <c r="I375" s="290" t="s">
        <v>224</v>
      </c>
      <c r="J375" s="290" t="s">
        <v>346</v>
      </c>
      <c r="K375" s="1393"/>
      <c r="L375" s="296" t="s">
        <v>2378</v>
      </c>
      <c r="M375" s="291" t="s">
        <v>749</v>
      </c>
      <c r="N375" s="289" t="s">
        <v>260</v>
      </c>
      <c r="O375" s="292" t="s">
        <v>227</v>
      </c>
      <c r="P375" s="1414" t="s">
        <v>228</v>
      </c>
      <c r="Q375" s="292" t="s">
        <v>229</v>
      </c>
      <c r="R375" s="292" t="s">
        <v>490</v>
      </c>
      <c r="S375" s="292" t="s">
        <v>562</v>
      </c>
      <c r="T375" s="293" t="s">
        <v>232</v>
      </c>
    </row>
    <row r="376" spans="1:20" s="1361" customFormat="1" hidden="1">
      <c r="A376" s="281"/>
      <c r="B376" s="295" t="s">
        <v>632</v>
      </c>
      <c r="C376" s="1391" t="s">
        <v>737</v>
      </c>
      <c r="D376" s="1407" t="s">
        <v>750</v>
      </c>
      <c r="E376" s="1392" t="s">
        <v>2079</v>
      </c>
      <c r="F376" s="295" t="s">
        <v>2370</v>
      </c>
      <c r="G376" s="1408" t="s">
        <v>2371</v>
      </c>
      <c r="H376" s="290" t="s">
        <v>2310</v>
      </c>
      <c r="I376" s="290" t="s">
        <v>224</v>
      </c>
      <c r="J376" s="290" t="s">
        <v>225</v>
      </c>
      <c r="K376" s="1393"/>
      <c r="L376" s="296" t="s">
        <v>2379</v>
      </c>
      <c r="M376" s="291" t="s">
        <v>226</v>
      </c>
      <c r="N376" s="289" t="s">
        <v>2015</v>
      </c>
      <c r="O376" s="292" t="s">
        <v>227</v>
      </c>
      <c r="P376" s="1414" t="s">
        <v>228</v>
      </c>
      <c r="Q376" s="292" t="s">
        <v>229</v>
      </c>
      <c r="R376" s="292" t="s">
        <v>230</v>
      </c>
      <c r="S376" s="292" t="s">
        <v>231</v>
      </c>
      <c r="T376" s="293" t="s">
        <v>232</v>
      </c>
    </row>
    <row r="377" spans="1:20" s="1361" customFormat="1" hidden="1">
      <c r="A377" s="281"/>
      <c r="B377" s="229" t="s">
        <v>632</v>
      </c>
      <c r="C377" s="1363" t="s">
        <v>737</v>
      </c>
      <c r="D377" s="1342" t="s">
        <v>751</v>
      </c>
      <c r="E377" s="1343" t="s">
        <v>1977</v>
      </c>
      <c r="F377" s="229" t="s">
        <v>2375</v>
      </c>
      <c r="G377" s="1305" t="s">
        <v>2376</v>
      </c>
      <c r="H377" s="230" t="s">
        <v>2377</v>
      </c>
      <c r="I377" s="230" t="s">
        <v>224</v>
      </c>
      <c r="J377" s="230" t="s">
        <v>346</v>
      </c>
      <c r="K377" s="1345"/>
      <c r="L377" s="239" t="s">
        <v>2380</v>
      </c>
      <c r="M377" s="1364" t="s">
        <v>291</v>
      </c>
      <c r="N377" s="1343" t="s">
        <v>373</v>
      </c>
      <c r="O377" s="235" t="s">
        <v>227</v>
      </c>
      <c r="P377" s="1360" t="s">
        <v>228</v>
      </c>
      <c r="Q377" s="235" t="s">
        <v>229</v>
      </c>
      <c r="R377" s="235" t="s">
        <v>490</v>
      </c>
      <c r="S377" s="235" t="s">
        <v>562</v>
      </c>
      <c r="T377" s="234" t="s">
        <v>232</v>
      </c>
    </row>
    <row r="378" spans="1:20" s="1361" customFormat="1" hidden="1">
      <c r="A378" s="281"/>
      <c r="B378" s="229" t="s">
        <v>632</v>
      </c>
      <c r="C378" s="1363" t="s">
        <v>737</v>
      </c>
      <c r="D378" s="1342" t="s">
        <v>752</v>
      </c>
      <c r="E378" s="1343" t="s">
        <v>2079</v>
      </c>
      <c r="F378" s="229" t="s">
        <v>2370</v>
      </c>
      <c r="G378" s="1305" t="s">
        <v>2371</v>
      </c>
      <c r="H378" s="230" t="s">
        <v>2306</v>
      </c>
      <c r="I378" s="230" t="s">
        <v>224</v>
      </c>
      <c r="J378" s="230" t="s">
        <v>346</v>
      </c>
      <c r="K378" s="1345"/>
      <c r="L378" s="239" t="s">
        <v>2380</v>
      </c>
      <c r="M378" s="1364" t="s">
        <v>291</v>
      </c>
      <c r="N378" s="1343" t="s">
        <v>373</v>
      </c>
      <c r="O378" s="235" t="s">
        <v>227</v>
      </c>
      <c r="P378" s="1360" t="s">
        <v>228</v>
      </c>
      <c r="Q378" s="235" t="s">
        <v>229</v>
      </c>
      <c r="R378" s="235" t="s">
        <v>490</v>
      </c>
      <c r="S378" s="235" t="s">
        <v>562</v>
      </c>
      <c r="T378" s="234" t="s">
        <v>232</v>
      </c>
    </row>
    <row r="379" spans="1:20" s="1361" customFormat="1" hidden="1">
      <c r="A379" s="281"/>
      <c r="B379" s="295" t="s">
        <v>632</v>
      </c>
      <c r="C379" s="1391" t="s">
        <v>737</v>
      </c>
      <c r="D379" s="1407" t="s">
        <v>2381</v>
      </c>
      <c r="E379" s="1392" t="s">
        <v>2079</v>
      </c>
      <c r="F379" s="295" t="s">
        <v>2370</v>
      </c>
      <c r="G379" s="1408" t="s">
        <v>2371</v>
      </c>
      <c r="H379" s="290" t="s">
        <v>2306</v>
      </c>
      <c r="I379" s="290" t="s">
        <v>224</v>
      </c>
      <c r="J379" s="290" t="s">
        <v>346</v>
      </c>
      <c r="K379" s="1393"/>
      <c r="L379" s="296" t="s">
        <v>2378</v>
      </c>
      <c r="M379" s="291" t="s">
        <v>2382</v>
      </c>
      <c r="N379" s="289" t="s">
        <v>753</v>
      </c>
      <c r="O379" s="292" t="s">
        <v>227</v>
      </c>
      <c r="P379" s="1414" t="s">
        <v>228</v>
      </c>
      <c r="Q379" s="292" t="s">
        <v>229</v>
      </c>
      <c r="R379" s="292" t="s">
        <v>490</v>
      </c>
      <c r="S379" s="292" t="s">
        <v>562</v>
      </c>
      <c r="T379" s="293" t="s">
        <v>232</v>
      </c>
    </row>
    <row r="380" spans="1:20" s="1361" customFormat="1" hidden="1">
      <c r="A380" s="281"/>
      <c r="B380" s="295" t="s">
        <v>632</v>
      </c>
      <c r="C380" s="1391" t="s">
        <v>737</v>
      </c>
      <c r="D380" s="1407" t="s">
        <v>754</v>
      </c>
      <c r="E380" s="1392" t="s">
        <v>2079</v>
      </c>
      <c r="F380" s="295" t="s">
        <v>2370</v>
      </c>
      <c r="G380" s="1408" t="s">
        <v>2371</v>
      </c>
      <c r="H380" s="290" t="s">
        <v>2306</v>
      </c>
      <c r="I380" s="290" t="s">
        <v>224</v>
      </c>
      <c r="J380" s="290" t="s">
        <v>346</v>
      </c>
      <c r="K380" s="1393"/>
      <c r="L380" s="296" t="s">
        <v>2378</v>
      </c>
      <c r="M380" s="291" t="s">
        <v>2382</v>
      </c>
      <c r="N380" s="289" t="s">
        <v>755</v>
      </c>
      <c r="O380" s="292" t="s">
        <v>227</v>
      </c>
      <c r="P380" s="1414" t="s">
        <v>228</v>
      </c>
      <c r="Q380" s="292" t="s">
        <v>229</v>
      </c>
      <c r="R380" s="292" t="s">
        <v>490</v>
      </c>
      <c r="S380" s="292" t="s">
        <v>562</v>
      </c>
      <c r="T380" s="293" t="s">
        <v>232</v>
      </c>
    </row>
    <row r="381" spans="1:20" s="1361" customFormat="1" hidden="1">
      <c r="A381" s="281"/>
      <c r="B381" s="295" t="s">
        <v>632</v>
      </c>
      <c r="C381" s="1391" t="s">
        <v>737</v>
      </c>
      <c r="D381" s="1407" t="s">
        <v>756</v>
      </c>
      <c r="E381" s="1392" t="s">
        <v>554</v>
      </c>
      <c r="F381" s="295" t="s">
        <v>757</v>
      </c>
      <c r="G381" s="1408" t="s">
        <v>758</v>
      </c>
      <c r="H381" s="290" t="s">
        <v>759</v>
      </c>
      <c r="I381" s="290" t="s">
        <v>224</v>
      </c>
      <c r="J381" s="290" t="s">
        <v>346</v>
      </c>
      <c r="K381" s="1393"/>
      <c r="L381" s="296" t="s">
        <v>2378</v>
      </c>
      <c r="M381" s="291" t="s">
        <v>287</v>
      </c>
      <c r="N381" s="289" t="s">
        <v>2383</v>
      </c>
      <c r="O381" s="292" t="s">
        <v>227</v>
      </c>
      <c r="P381" s="1414" t="s">
        <v>228</v>
      </c>
      <c r="Q381" s="292" t="s">
        <v>229</v>
      </c>
      <c r="R381" s="292" t="s">
        <v>490</v>
      </c>
      <c r="S381" s="292" t="s">
        <v>562</v>
      </c>
      <c r="T381" s="293" t="s">
        <v>232</v>
      </c>
    </row>
    <row r="382" spans="1:20" s="1361" customFormat="1" hidden="1">
      <c r="A382" s="281"/>
      <c r="B382" s="295" t="s">
        <v>632</v>
      </c>
      <c r="C382" s="1391" t="s">
        <v>737</v>
      </c>
      <c r="D382" s="1407" t="s">
        <v>760</v>
      </c>
      <c r="E382" s="1392" t="s">
        <v>554</v>
      </c>
      <c r="F382" s="295" t="s">
        <v>757</v>
      </c>
      <c r="G382" s="1408" t="s">
        <v>758</v>
      </c>
      <c r="H382" s="290" t="s">
        <v>759</v>
      </c>
      <c r="I382" s="290" t="s">
        <v>224</v>
      </c>
      <c r="J382" s="290" t="s">
        <v>346</v>
      </c>
      <c r="K382" s="1393"/>
      <c r="L382" s="296" t="s">
        <v>2378</v>
      </c>
      <c r="M382" s="291" t="s">
        <v>699</v>
      </c>
      <c r="N382" s="289" t="s">
        <v>663</v>
      </c>
      <c r="O382" s="292" t="s">
        <v>227</v>
      </c>
      <c r="P382" s="1414" t="s">
        <v>228</v>
      </c>
      <c r="Q382" s="292" t="s">
        <v>229</v>
      </c>
      <c r="R382" s="292" t="s">
        <v>490</v>
      </c>
      <c r="S382" s="292" t="s">
        <v>562</v>
      </c>
      <c r="T382" s="293" t="s">
        <v>232</v>
      </c>
    </row>
    <row r="383" spans="1:20" s="1361" customFormat="1" hidden="1">
      <c r="A383" s="281"/>
      <c r="B383" s="295" t="s">
        <v>632</v>
      </c>
      <c r="C383" s="1391" t="s">
        <v>737</v>
      </c>
      <c r="D383" s="1407" t="s">
        <v>761</v>
      </c>
      <c r="E383" s="1392" t="s">
        <v>554</v>
      </c>
      <c r="F383" s="295" t="s">
        <v>757</v>
      </c>
      <c r="G383" s="1408" t="s">
        <v>758</v>
      </c>
      <c r="H383" s="290" t="s">
        <v>759</v>
      </c>
      <c r="I383" s="290" t="s">
        <v>224</v>
      </c>
      <c r="J383" s="290" t="s">
        <v>346</v>
      </c>
      <c r="K383" s="1393"/>
      <c r="L383" s="296" t="s">
        <v>2378</v>
      </c>
      <c r="M383" s="291" t="s">
        <v>762</v>
      </c>
      <c r="N383" s="289" t="s">
        <v>763</v>
      </c>
      <c r="O383" s="292" t="s">
        <v>227</v>
      </c>
      <c r="P383" s="1414" t="s">
        <v>228</v>
      </c>
      <c r="Q383" s="292" t="s">
        <v>229</v>
      </c>
      <c r="R383" s="292" t="s">
        <v>490</v>
      </c>
      <c r="S383" s="292" t="s">
        <v>562</v>
      </c>
      <c r="T383" s="293" t="s">
        <v>232</v>
      </c>
    </row>
    <row r="384" spans="1:20" s="1361" customFormat="1" hidden="1">
      <c r="A384" s="281"/>
      <c r="B384" s="295" t="s">
        <v>632</v>
      </c>
      <c r="C384" s="1391" t="s">
        <v>737</v>
      </c>
      <c r="D384" s="1407" t="s">
        <v>764</v>
      </c>
      <c r="E384" s="1392" t="s">
        <v>554</v>
      </c>
      <c r="F384" s="295" t="s">
        <v>757</v>
      </c>
      <c r="G384" s="1408" t="s">
        <v>758</v>
      </c>
      <c r="H384" s="290" t="s">
        <v>759</v>
      </c>
      <c r="I384" s="290" t="s">
        <v>224</v>
      </c>
      <c r="J384" s="290" t="s">
        <v>346</v>
      </c>
      <c r="K384" s="1393"/>
      <c r="L384" s="296" t="s">
        <v>2378</v>
      </c>
      <c r="M384" s="291" t="s">
        <v>765</v>
      </c>
      <c r="N384" s="289" t="s">
        <v>755</v>
      </c>
      <c r="O384" s="292" t="s">
        <v>227</v>
      </c>
      <c r="P384" s="1414" t="s">
        <v>228</v>
      </c>
      <c r="Q384" s="292" t="s">
        <v>229</v>
      </c>
      <c r="R384" s="292" t="s">
        <v>490</v>
      </c>
      <c r="S384" s="292" t="s">
        <v>562</v>
      </c>
      <c r="T384" s="293" t="s">
        <v>232</v>
      </c>
    </row>
    <row r="385" spans="1:20" s="1361" customFormat="1" hidden="1">
      <c r="A385" s="281" t="s">
        <v>2384</v>
      </c>
      <c r="B385" s="229" t="s">
        <v>632</v>
      </c>
      <c r="C385" s="1363" t="s">
        <v>737</v>
      </c>
      <c r="D385" s="1342" t="s">
        <v>2385</v>
      </c>
      <c r="E385" s="1343" t="s">
        <v>2079</v>
      </c>
      <c r="F385" s="229" t="s">
        <v>757</v>
      </c>
      <c r="G385" s="1305" t="s">
        <v>758</v>
      </c>
      <c r="H385" s="230" t="s">
        <v>759</v>
      </c>
      <c r="I385" s="230" t="s">
        <v>224</v>
      </c>
      <c r="J385" s="230" t="s">
        <v>346</v>
      </c>
      <c r="K385" s="1345"/>
      <c r="L385" s="1311" t="s">
        <v>1960</v>
      </c>
      <c r="M385" s="1430"/>
      <c r="N385" s="1431"/>
      <c r="O385" s="235" t="s">
        <v>227</v>
      </c>
      <c r="P385" s="1360" t="s">
        <v>228</v>
      </c>
      <c r="Q385" s="235" t="s">
        <v>229</v>
      </c>
      <c r="R385" s="235" t="s">
        <v>490</v>
      </c>
      <c r="S385" s="235" t="s">
        <v>562</v>
      </c>
      <c r="T385" s="234" t="s">
        <v>232</v>
      </c>
    </row>
    <row r="386" spans="1:20" s="1361" customFormat="1" hidden="1">
      <c r="A386" s="281"/>
      <c r="B386" s="229" t="s">
        <v>632</v>
      </c>
      <c r="C386" s="1363" t="s">
        <v>737</v>
      </c>
      <c r="D386" s="1342" t="s">
        <v>766</v>
      </c>
      <c r="E386" s="1343" t="s">
        <v>2079</v>
      </c>
      <c r="F386" s="229" t="s">
        <v>757</v>
      </c>
      <c r="G386" s="1305" t="s">
        <v>758</v>
      </c>
      <c r="H386" s="230" t="s">
        <v>759</v>
      </c>
      <c r="I386" s="230" t="s">
        <v>224</v>
      </c>
      <c r="J386" s="230" t="s">
        <v>346</v>
      </c>
      <c r="K386" s="1345"/>
      <c r="L386" s="1311" t="s">
        <v>1960</v>
      </c>
      <c r="M386" s="1364" t="s">
        <v>767</v>
      </c>
      <c r="N386" s="1312" t="s">
        <v>564</v>
      </c>
      <c r="O386" s="235" t="s">
        <v>227</v>
      </c>
      <c r="P386" s="1360" t="s">
        <v>228</v>
      </c>
      <c r="Q386" s="235" t="s">
        <v>229</v>
      </c>
      <c r="R386" s="235" t="s">
        <v>490</v>
      </c>
      <c r="S386" s="235" t="s">
        <v>562</v>
      </c>
      <c r="T386" s="234" t="s">
        <v>232</v>
      </c>
    </row>
    <row r="387" spans="1:20" s="1361" customFormat="1" hidden="1">
      <c r="A387" s="281" t="s">
        <v>2386</v>
      </c>
      <c r="B387" s="229" t="s">
        <v>632</v>
      </c>
      <c r="C387" s="1363" t="s">
        <v>737</v>
      </c>
      <c r="D387" s="1342" t="s">
        <v>766</v>
      </c>
      <c r="E387" s="1343" t="s">
        <v>2079</v>
      </c>
      <c r="F387" s="229" t="s">
        <v>757</v>
      </c>
      <c r="G387" s="1305" t="s">
        <v>758</v>
      </c>
      <c r="H387" s="230" t="s">
        <v>759</v>
      </c>
      <c r="I387" s="230" t="s">
        <v>224</v>
      </c>
      <c r="J387" s="230" t="s">
        <v>346</v>
      </c>
      <c r="K387" s="1345"/>
      <c r="L387" s="1311" t="s">
        <v>1960</v>
      </c>
      <c r="M387" s="1430"/>
      <c r="N387" s="1431"/>
      <c r="O387" s="235" t="s">
        <v>227</v>
      </c>
      <c r="P387" s="1360" t="s">
        <v>228</v>
      </c>
      <c r="Q387" s="235" t="s">
        <v>229</v>
      </c>
      <c r="R387" s="235" t="s">
        <v>490</v>
      </c>
      <c r="S387" s="235" t="s">
        <v>562</v>
      </c>
      <c r="T387" s="234" t="s">
        <v>232</v>
      </c>
    </row>
    <row r="388" spans="1:20" s="1361" customFormat="1" hidden="1">
      <c r="A388" s="1382" t="s">
        <v>2387</v>
      </c>
      <c r="B388" s="229" t="s">
        <v>632</v>
      </c>
      <c r="C388" s="1363" t="s">
        <v>737</v>
      </c>
      <c r="D388" s="1342" t="s">
        <v>768</v>
      </c>
      <c r="E388" s="1343" t="s">
        <v>2079</v>
      </c>
      <c r="F388" s="229" t="s">
        <v>757</v>
      </c>
      <c r="G388" s="1305" t="s">
        <v>758</v>
      </c>
      <c r="H388" s="230" t="s">
        <v>759</v>
      </c>
      <c r="I388" s="230" t="s">
        <v>224</v>
      </c>
      <c r="J388" s="230" t="s">
        <v>346</v>
      </c>
      <c r="K388" s="1345"/>
      <c r="L388" s="1311" t="s">
        <v>1960</v>
      </c>
      <c r="M388" s="234" t="s">
        <v>280</v>
      </c>
      <c r="N388" s="238" t="s">
        <v>2184</v>
      </c>
      <c r="O388" s="235" t="s">
        <v>227</v>
      </c>
      <c r="P388" s="1360" t="s">
        <v>228</v>
      </c>
      <c r="Q388" s="235" t="s">
        <v>229</v>
      </c>
      <c r="R388" s="235" t="s">
        <v>490</v>
      </c>
      <c r="S388" s="235" t="s">
        <v>562</v>
      </c>
      <c r="T388" s="234" t="s">
        <v>232</v>
      </c>
    </row>
    <row r="389" spans="1:20" s="1327" customFormat="1" ht="14.25" hidden="1" customHeight="1">
      <c r="A389" s="1402" t="s">
        <v>769</v>
      </c>
      <c r="B389" s="229"/>
      <c r="C389" s="1314"/>
      <c r="D389" s="1303"/>
      <c r="E389" s="1304"/>
      <c r="F389" s="229"/>
      <c r="G389" s="1305"/>
      <c r="H389" s="230"/>
      <c r="I389" s="230"/>
      <c r="J389" s="230"/>
      <c r="K389" s="1306"/>
      <c r="L389" s="239"/>
      <c r="M389" s="233"/>
      <c r="N389" s="1309"/>
      <c r="O389" s="272"/>
      <c r="P389" s="272"/>
      <c r="Q389" s="272"/>
      <c r="R389" s="1359"/>
      <c r="S389" s="1359"/>
      <c r="T389" s="1359"/>
    </row>
    <row r="390" spans="1:20" s="1361" customFormat="1" ht="14.25" hidden="1" customHeight="1">
      <c r="A390" s="281"/>
      <c r="B390" s="306" t="s">
        <v>632</v>
      </c>
      <c r="C390" s="1432" t="s">
        <v>770</v>
      </c>
      <c r="D390" s="1303" t="s">
        <v>614</v>
      </c>
      <c r="E390" s="1343" t="s">
        <v>2079</v>
      </c>
      <c r="F390" s="229" t="s">
        <v>2370</v>
      </c>
      <c r="G390" s="1305" t="s">
        <v>2371</v>
      </c>
      <c r="H390" s="230" t="s">
        <v>2310</v>
      </c>
      <c r="I390" s="230" t="s">
        <v>224</v>
      </c>
      <c r="J390" s="230" t="s">
        <v>346</v>
      </c>
      <c r="K390" s="1345"/>
      <c r="L390" s="239" t="s">
        <v>2388</v>
      </c>
      <c r="M390" s="233" t="s">
        <v>771</v>
      </c>
      <c r="N390" s="238" t="s">
        <v>2184</v>
      </c>
      <c r="O390" s="310" t="s">
        <v>227</v>
      </c>
      <c r="P390" s="1401" t="s">
        <v>228</v>
      </c>
      <c r="Q390" s="310" t="s">
        <v>229</v>
      </c>
      <c r="R390" s="312" t="s">
        <v>230</v>
      </c>
      <c r="S390" s="313" t="s">
        <v>231</v>
      </c>
      <c r="T390" s="314" t="s">
        <v>232</v>
      </c>
    </row>
    <row r="391" spans="1:20" s="1361" customFormat="1" hidden="1">
      <c r="A391" s="281"/>
      <c r="B391" s="306" t="s">
        <v>632</v>
      </c>
      <c r="C391" s="1432" t="s">
        <v>770</v>
      </c>
      <c r="D391" s="1303" t="s">
        <v>772</v>
      </c>
      <c r="E391" s="1343" t="s">
        <v>2079</v>
      </c>
      <c r="F391" s="229" t="s">
        <v>2370</v>
      </c>
      <c r="G391" s="1305" t="s">
        <v>2371</v>
      </c>
      <c r="H391" s="230" t="s">
        <v>2310</v>
      </c>
      <c r="I391" s="230" t="s">
        <v>224</v>
      </c>
      <c r="J391" s="230" t="s">
        <v>346</v>
      </c>
      <c r="K391" s="1345"/>
      <c r="L391" s="239" t="s">
        <v>2388</v>
      </c>
      <c r="M391" s="233" t="s">
        <v>771</v>
      </c>
      <c r="N391" s="238" t="s">
        <v>2184</v>
      </c>
      <c r="O391" s="310" t="s">
        <v>227</v>
      </c>
      <c r="P391" s="310" t="s">
        <v>228</v>
      </c>
      <c r="Q391" s="310" t="s">
        <v>229</v>
      </c>
      <c r="R391" s="312" t="s">
        <v>230</v>
      </c>
      <c r="S391" s="313" t="s">
        <v>231</v>
      </c>
      <c r="T391" s="314" t="s">
        <v>232</v>
      </c>
    </row>
    <row r="392" spans="1:20" s="1361" customFormat="1" hidden="1">
      <c r="A392" s="281"/>
      <c r="B392" s="229"/>
      <c r="C392" s="1363"/>
      <c r="D392" s="1303"/>
      <c r="E392" s="1343"/>
      <c r="F392" s="229"/>
      <c r="G392" s="1305"/>
      <c r="H392" s="230"/>
      <c r="I392" s="230"/>
      <c r="J392" s="230"/>
      <c r="K392" s="1345"/>
      <c r="L392" s="239"/>
      <c r="M392" s="233"/>
      <c r="N392" s="238"/>
      <c r="O392" s="235"/>
      <c r="P392" s="235"/>
      <c r="Q392" s="235"/>
      <c r="R392" s="234"/>
      <c r="S392" s="234"/>
      <c r="T392" s="234"/>
    </row>
    <row r="393" spans="1:20" s="1327" customFormat="1" hidden="1">
      <c r="A393" s="281"/>
      <c r="B393" s="229"/>
      <c r="C393" s="1314"/>
      <c r="D393" s="1303"/>
      <c r="E393" s="1304"/>
      <c r="F393" s="229"/>
      <c r="G393" s="1305"/>
      <c r="H393" s="230"/>
      <c r="I393" s="230"/>
      <c r="J393" s="230"/>
      <c r="K393" s="1306"/>
      <c r="L393" s="239"/>
      <c r="M393" s="233"/>
      <c r="N393" s="238"/>
      <c r="O393" s="235"/>
      <c r="P393" s="235"/>
      <c r="Q393" s="235"/>
      <c r="R393" s="234"/>
      <c r="S393" s="234"/>
      <c r="T393" s="234"/>
    </row>
    <row r="394" spans="1:20" s="1327" customFormat="1" ht="17.25" hidden="1">
      <c r="A394" s="374" t="s">
        <v>773</v>
      </c>
      <c r="B394" s="334"/>
      <c r="C394" s="335"/>
      <c r="D394" s="336" t="s">
        <v>774</v>
      </c>
      <c r="E394" s="337"/>
      <c r="F394" s="334"/>
      <c r="G394" s="337" t="s">
        <v>775</v>
      </c>
      <c r="H394" s="338"/>
      <c r="I394" s="338"/>
      <c r="J394" s="260"/>
      <c r="K394" s="1341"/>
      <c r="L394" s="278" t="s">
        <v>776</v>
      </c>
      <c r="M394" s="1341"/>
      <c r="N394" s="334"/>
      <c r="O394" s="235"/>
      <c r="P394" s="235"/>
      <c r="Q394" s="235"/>
      <c r="R394" s="234"/>
      <c r="S394" s="234"/>
      <c r="T394" s="234"/>
    </row>
    <row r="395" spans="1:20" s="1327" customFormat="1" hidden="1">
      <c r="A395" s="323"/>
      <c r="B395" s="339"/>
      <c r="C395" s="572"/>
      <c r="D395" s="572" t="s">
        <v>777</v>
      </c>
      <c r="E395" s="339"/>
      <c r="F395" s="339"/>
      <c r="G395" s="339" t="s">
        <v>777</v>
      </c>
      <c r="H395" s="340"/>
      <c r="I395" s="340"/>
      <c r="J395" s="230" t="s">
        <v>346</v>
      </c>
      <c r="K395" s="1306"/>
      <c r="L395" s="339" t="s">
        <v>777</v>
      </c>
      <c r="M395" s="1306"/>
      <c r="N395" s="339"/>
      <c r="O395" s="235"/>
      <c r="P395" s="235"/>
      <c r="Q395" s="235"/>
      <c r="R395" s="234"/>
      <c r="S395" s="234"/>
      <c r="T395" s="234"/>
    </row>
    <row r="396" spans="1:20" s="1361" customFormat="1" hidden="1">
      <c r="A396" s="351" t="s">
        <v>2389</v>
      </c>
      <c r="B396" s="234" t="s">
        <v>2390</v>
      </c>
      <c r="C396" s="1363" t="s">
        <v>2391</v>
      </c>
      <c r="D396" s="352" t="s">
        <v>2392</v>
      </c>
      <c r="E396" s="1343" t="s">
        <v>2079</v>
      </c>
      <c r="F396" s="229">
        <v>100</v>
      </c>
      <c r="G396" s="229">
        <v>30100</v>
      </c>
      <c r="H396" s="353" t="s">
        <v>2393</v>
      </c>
      <c r="I396" s="354" t="s">
        <v>778</v>
      </c>
      <c r="J396" s="230" t="s">
        <v>346</v>
      </c>
      <c r="K396" s="1345"/>
      <c r="L396" s="239" t="s">
        <v>2394</v>
      </c>
      <c r="M396" s="233" t="s">
        <v>780</v>
      </c>
      <c r="N396" s="238" t="s">
        <v>623</v>
      </c>
      <c r="O396" s="235" t="s">
        <v>2395</v>
      </c>
      <c r="P396" s="235" t="s">
        <v>2396</v>
      </c>
      <c r="Q396" s="235" t="s">
        <v>229</v>
      </c>
      <c r="R396" s="234" t="s">
        <v>2397</v>
      </c>
      <c r="S396" s="234" t="s">
        <v>2398</v>
      </c>
      <c r="T396" s="234" t="s">
        <v>232</v>
      </c>
    </row>
    <row r="397" spans="1:20" s="1361" customFormat="1" hidden="1">
      <c r="A397" s="351"/>
      <c r="B397" s="341" t="s">
        <v>958</v>
      </c>
      <c r="C397" s="1433" t="s">
        <v>2391</v>
      </c>
      <c r="D397" s="342" t="s">
        <v>781</v>
      </c>
      <c r="E397" s="1434" t="s">
        <v>2079</v>
      </c>
      <c r="F397" s="343">
        <v>100</v>
      </c>
      <c r="G397" s="343">
        <v>30100</v>
      </c>
      <c r="H397" s="344" t="s">
        <v>2393</v>
      </c>
      <c r="I397" s="345" t="s">
        <v>778</v>
      </c>
      <c r="J397" s="346" t="s">
        <v>346</v>
      </c>
      <c r="K397" s="1435"/>
      <c r="L397" s="347" t="s">
        <v>2399</v>
      </c>
      <c r="M397" s="1436" t="s">
        <v>780</v>
      </c>
      <c r="N397" s="349" t="s">
        <v>782</v>
      </c>
      <c r="O397" s="350" t="s">
        <v>2395</v>
      </c>
      <c r="P397" s="350" t="s">
        <v>2396</v>
      </c>
      <c r="Q397" s="350" t="s">
        <v>229</v>
      </c>
      <c r="R397" s="341" t="s">
        <v>2397</v>
      </c>
      <c r="S397" s="341" t="s">
        <v>2400</v>
      </c>
      <c r="T397" s="341" t="s">
        <v>232</v>
      </c>
    </row>
    <row r="398" spans="1:20" s="1361" customFormat="1" hidden="1">
      <c r="A398" s="351"/>
      <c r="B398" s="341" t="s">
        <v>958</v>
      </c>
      <c r="C398" s="1433" t="s">
        <v>2391</v>
      </c>
      <c r="D398" s="342" t="s">
        <v>783</v>
      </c>
      <c r="E398" s="1434" t="s">
        <v>2079</v>
      </c>
      <c r="F398" s="343">
        <v>100</v>
      </c>
      <c r="G398" s="343">
        <v>30100</v>
      </c>
      <c r="H398" s="344" t="s">
        <v>2393</v>
      </c>
      <c r="I398" s="345" t="s">
        <v>778</v>
      </c>
      <c r="J398" s="346" t="s">
        <v>346</v>
      </c>
      <c r="K398" s="1435"/>
      <c r="L398" s="347" t="s">
        <v>784</v>
      </c>
      <c r="M398" s="1436" t="s">
        <v>780</v>
      </c>
      <c r="N398" s="349" t="s">
        <v>785</v>
      </c>
      <c r="O398" s="350" t="s">
        <v>2395</v>
      </c>
      <c r="P398" s="350" t="s">
        <v>2396</v>
      </c>
      <c r="Q398" s="350" t="s">
        <v>229</v>
      </c>
      <c r="R398" s="341" t="s">
        <v>2397</v>
      </c>
      <c r="S398" s="341" t="s">
        <v>2400</v>
      </c>
      <c r="T398" s="341" t="s">
        <v>232</v>
      </c>
    </row>
    <row r="399" spans="1:20" s="1361" customFormat="1" hidden="1">
      <c r="A399" s="351"/>
      <c r="B399" s="341" t="s">
        <v>958</v>
      </c>
      <c r="C399" s="1433" t="s">
        <v>2391</v>
      </c>
      <c r="D399" s="342" t="s">
        <v>2401</v>
      </c>
      <c r="E399" s="1434" t="s">
        <v>2079</v>
      </c>
      <c r="F399" s="343">
        <v>100</v>
      </c>
      <c r="G399" s="343">
        <v>30100</v>
      </c>
      <c r="H399" s="344" t="s">
        <v>2393</v>
      </c>
      <c r="I399" s="345" t="s">
        <v>778</v>
      </c>
      <c r="J399" s="346" t="s">
        <v>346</v>
      </c>
      <c r="K399" s="1435"/>
      <c r="L399" s="347" t="s">
        <v>2402</v>
      </c>
      <c r="M399" s="1436" t="s">
        <v>780</v>
      </c>
      <c r="N399" s="349" t="s">
        <v>786</v>
      </c>
      <c r="O399" s="350" t="s">
        <v>2395</v>
      </c>
      <c r="P399" s="350" t="s">
        <v>2396</v>
      </c>
      <c r="Q399" s="350" t="s">
        <v>229</v>
      </c>
      <c r="R399" s="341" t="s">
        <v>2397</v>
      </c>
      <c r="S399" s="341" t="s">
        <v>2400</v>
      </c>
      <c r="T399" s="341" t="s">
        <v>232</v>
      </c>
    </row>
    <row r="400" spans="1:20" s="1361" customFormat="1" hidden="1">
      <c r="A400" s="351"/>
      <c r="B400" s="341" t="s">
        <v>958</v>
      </c>
      <c r="C400" s="1433" t="s">
        <v>2391</v>
      </c>
      <c r="D400" s="342" t="s">
        <v>787</v>
      </c>
      <c r="E400" s="1434" t="s">
        <v>2079</v>
      </c>
      <c r="F400" s="343">
        <v>100</v>
      </c>
      <c r="G400" s="343">
        <v>30100</v>
      </c>
      <c r="H400" s="344" t="s">
        <v>2393</v>
      </c>
      <c r="I400" s="345" t="s">
        <v>778</v>
      </c>
      <c r="J400" s="346" t="s">
        <v>346</v>
      </c>
      <c r="K400" s="1435"/>
      <c r="L400" s="347" t="s">
        <v>2403</v>
      </c>
      <c r="M400" s="1436" t="s">
        <v>780</v>
      </c>
      <c r="N400" s="349" t="s">
        <v>786</v>
      </c>
      <c r="O400" s="350" t="s">
        <v>2395</v>
      </c>
      <c r="P400" s="350" t="s">
        <v>2396</v>
      </c>
      <c r="Q400" s="350" t="s">
        <v>229</v>
      </c>
      <c r="R400" s="341" t="s">
        <v>2397</v>
      </c>
      <c r="S400" s="341" t="s">
        <v>2400</v>
      </c>
      <c r="T400" s="341" t="s">
        <v>232</v>
      </c>
    </row>
    <row r="401" spans="1:20" s="1361" customFormat="1" hidden="1">
      <c r="A401" s="351"/>
      <c r="B401" s="341" t="s">
        <v>958</v>
      </c>
      <c r="C401" s="1433" t="s">
        <v>2391</v>
      </c>
      <c r="D401" s="342" t="s">
        <v>2404</v>
      </c>
      <c r="E401" s="1434" t="s">
        <v>2079</v>
      </c>
      <c r="F401" s="343">
        <v>100</v>
      </c>
      <c r="G401" s="343">
        <v>30100</v>
      </c>
      <c r="H401" s="344" t="s">
        <v>2393</v>
      </c>
      <c r="I401" s="345" t="s">
        <v>778</v>
      </c>
      <c r="J401" s="346" t="s">
        <v>346</v>
      </c>
      <c r="K401" s="1435"/>
      <c r="L401" s="347" t="s">
        <v>2405</v>
      </c>
      <c r="M401" s="1435"/>
      <c r="N401" s="349" t="s">
        <v>351</v>
      </c>
      <c r="O401" s="350" t="s">
        <v>2395</v>
      </c>
      <c r="P401" s="350" t="s">
        <v>2396</v>
      </c>
      <c r="Q401" s="350" t="s">
        <v>229</v>
      </c>
      <c r="R401" s="341" t="s">
        <v>2397</v>
      </c>
      <c r="S401" s="341" t="s">
        <v>2400</v>
      </c>
      <c r="T401" s="341" t="s">
        <v>232</v>
      </c>
    </row>
    <row r="402" spans="1:20" s="1327" customFormat="1" hidden="1">
      <c r="A402" s="323"/>
      <c r="B402" s="373"/>
      <c r="C402" s="1437"/>
      <c r="D402" s="1437" t="s">
        <v>788</v>
      </c>
      <c r="E402" s="373"/>
      <c r="F402" s="373"/>
      <c r="G402" s="373" t="s">
        <v>788</v>
      </c>
      <c r="H402" s="1438"/>
      <c r="I402" s="1438"/>
      <c r="J402" s="346" t="s">
        <v>346</v>
      </c>
      <c r="K402" s="1439"/>
      <c r="L402" s="1437" t="s">
        <v>789</v>
      </c>
      <c r="M402" s="1439"/>
      <c r="N402" s="373"/>
      <c r="O402" s="373"/>
      <c r="P402" s="373"/>
      <c r="Q402" s="373"/>
      <c r="R402" s="350"/>
      <c r="S402" s="373"/>
      <c r="T402" s="341" t="s">
        <v>232</v>
      </c>
    </row>
    <row r="403" spans="1:20" s="1327" customFormat="1" hidden="1">
      <c r="A403" s="351"/>
      <c r="B403" s="341" t="s">
        <v>958</v>
      </c>
      <c r="C403" s="1440" t="s">
        <v>790</v>
      </c>
      <c r="D403" s="342" t="s">
        <v>791</v>
      </c>
      <c r="E403" s="1441" t="s">
        <v>2079</v>
      </c>
      <c r="F403" s="343">
        <v>100</v>
      </c>
      <c r="G403" s="356">
        <v>40100</v>
      </c>
      <c r="H403" s="344" t="s">
        <v>2393</v>
      </c>
      <c r="I403" s="345" t="s">
        <v>778</v>
      </c>
      <c r="J403" s="346" t="s">
        <v>346</v>
      </c>
      <c r="K403" s="1439"/>
      <c r="L403" s="347" t="s">
        <v>792</v>
      </c>
      <c r="M403" s="1439"/>
      <c r="N403" s="1442" t="s">
        <v>2406</v>
      </c>
      <c r="O403" s="1443" t="s">
        <v>2395</v>
      </c>
      <c r="P403" s="1443" t="s">
        <v>2396</v>
      </c>
      <c r="Q403" s="350" t="s">
        <v>229</v>
      </c>
      <c r="R403" s="1444" t="s">
        <v>2397</v>
      </c>
      <c r="S403" s="1444" t="s">
        <v>2400</v>
      </c>
      <c r="T403" s="341" t="s">
        <v>232</v>
      </c>
    </row>
    <row r="404" spans="1:20" s="1327" customFormat="1" hidden="1">
      <c r="A404" s="323"/>
      <c r="B404" s="373"/>
      <c r="C404" s="1437"/>
      <c r="D404" s="1437" t="s">
        <v>793</v>
      </c>
      <c r="E404" s="373"/>
      <c r="F404" s="373"/>
      <c r="G404" s="373" t="s">
        <v>793</v>
      </c>
      <c r="H404" s="1438"/>
      <c r="I404" s="1438"/>
      <c r="J404" s="346" t="s">
        <v>346</v>
      </c>
      <c r="K404" s="1439"/>
      <c r="L404" s="373" t="s">
        <v>793</v>
      </c>
      <c r="M404" s="1439"/>
      <c r="N404" s="373"/>
      <c r="O404" s="350"/>
      <c r="P404" s="350"/>
      <c r="Q404" s="350"/>
      <c r="R404" s="341"/>
      <c r="S404" s="341"/>
      <c r="T404" s="341"/>
    </row>
    <row r="405" spans="1:20" s="1327" customFormat="1" hidden="1">
      <c r="A405" s="351"/>
      <c r="B405" s="341" t="s">
        <v>958</v>
      </c>
      <c r="C405" s="1445" t="s">
        <v>2391</v>
      </c>
      <c r="D405" s="342" t="s">
        <v>794</v>
      </c>
      <c r="E405" s="1441" t="s">
        <v>2079</v>
      </c>
      <c r="F405" s="343">
        <v>100</v>
      </c>
      <c r="G405" s="343">
        <v>30100</v>
      </c>
      <c r="H405" s="344" t="s">
        <v>2393</v>
      </c>
      <c r="I405" s="345" t="s">
        <v>778</v>
      </c>
      <c r="J405" s="346" t="s">
        <v>346</v>
      </c>
      <c r="K405" s="1439"/>
      <c r="L405" s="347" t="s">
        <v>795</v>
      </c>
      <c r="M405" s="1439" t="s">
        <v>2407</v>
      </c>
      <c r="N405" s="349" t="s">
        <v>435</v>
      </c>
      <c r="O405" s="1443" t="s">
        <v>2395</v>
      </c>
      <c r="P405" s="1443" t="s">
        <v>2396</v>
      </c>
      <c r="Q405" s="350" t="s">
        <v>229</v>
      </c>
      <c r="R405" s="1444" t="s">
        <v>2397</v>
      </c>
      <c r="S405" s="1444" t="s">
        <v>2400</v>
      </c>
      <c r="T405" s="341" t="s">
        <v>232</v>
      </c>
    </row>
    <row r="406" spans="1:20" s="1446" customFormat="1" hidden="1">
      <c r="A406" s="351"/>
      <c r="B406" s="341" t="s">
        <v>958</v>
      </c>
      <c r="C406" s="1445" t="s">
        <v>2391</v>
      </c>
      <c r="D406" s="342" t="s">
        <v>796</v>
      </c>
      <c r="E406" s="1441" t="s">
        <v>2079</v>
      </c>
      <c r="F406" s="343">
        <v>100</v>
      </c>
      <c r="G406" s="343">
        <v>30100</v>
      </c>
      <c r="H406" s="344" t="s">
        <v>2393</v>
      </c>
      <c r="I406" s="345" t="s">
        <v>778</v>
      </c>
      <c r="J406" s="346" t="s">
        <v>346</v>
      </c>
      <c r="K406" s="1439"/>
      <c r="L406" s="347" t="s">
        <v>797</v>
      </c>
      <c r="M406" s="1439"/>
      <c r="N406" s="349" t="s">
        <v>798</v>
      </c>
      <c r="O406" s="1443" t="s">
        <v>2395</v>
      </c>
      <c r="P406" s="1443" t="s">
        <v>2396</v>
      </c>
      <c r="Q406" s="350" t="s">
        <v>229</v>
      </c>
      <c r="R406" s="1444" t="s">
        <v>2397</v>
      </c>
      <c r="S406" s="1444" t="s">
        <v>2400</v>
      </c>
      <c r="T406" s="341" t="s">
        <v>232</v>
      </c>
    </row>
    <row r="407" spans="1:20" s="1450" customFormat="1" hidden="1">
      <c r="A407" s="281" t="s">
        <v>2408</v>
      </c>
      <c r="B407" s="234" t="s">
        <v>958</v>
      </c>
      <c r="C407" s="1447" t="s">
        <v>2391</v>
      </c>
      <c r="D407" s="352" t="s">
        <v>2409</v>
      </c>
      <c r="E407" s="1304" t="s">
        <v>2079</v>
      </c>
      <c r="F407" s="229">
        <v>100</v>
      </c>
      <c r="G407" s="229">
        <v>30100</v>
      </c>
      <c r="H407" s="353" t="s">
        <v>2393</v>
      </c>
      <c r="I407" s="354" t="s">
        <v>778</v>
      </c>
      <c r="J407" s="230" t="s">
        <v>346</v>
      </c>
      <c r="K407" s="1306"/>
      <c r="L407" s="239" t="s">
        <v>2410</v>
      </c>
      <c r="M407" s="1306" t="s">
        <v>799</v>
      </c>
      <c r="N407" s="238" t="s">
        <v>800</v>
      </c>
      <c r="O407" s="1448" t="s">
        <v>2395</v>
      </c>
      <c r="P407" s="1448" t="s">
        <v>2396</v>
      </c>
      <c r="Q407" s="235" t="s">
        <v>229</v>
      </c>
      <c r="R407" s="1449" t="s">
        <v>2397</v>
      </c>
      <c r="S407" s="1449" t="s">
        <v>2400</v>
      </c>
      <c r="T407" s="234" t="s">
        <v>232</v>
      </c>
    </row>
    <row r="408" spans="1:20" s="1446" customFormat="1" hidden="1">
      <c r="A408" s="323"/>
      <c r="B408" s="234"/>
      <c r="C408" s="572"/>
      <c r="D408" s="572" t="s">
        <v>801</v>
      </c>
      <c r="E408" s="339"/>
      <c r="F408" s="339"/>
      <c r="G408" s="339" t="s">
        <v>801</v>
      </c>
      <c r="H408" s="340"/>
      <c r="I408" s="340"/>
      <c r="J408" s="230" t="s">
        <v>346</v>
      </c>
      <c r="K408" s="1306"/>
      <c r="L408" s="339" t="s">
        <v>801</v>
      </c>
      <c r="M408" s="1306"/>
      <c r="N408" s="339"/>
      <c r="O408" s="235"/>
      <c r="P408" s="235"/>
      <c r="Q408" s="235"/>
      <c r="R408" s="234"/>
      <c r="S408" s="234"/>
      <c r="T408" s="234"/>
    </row>
    <row r="409" spans="1:20" s="1446" customFormat="1" hidden="1">
      <c r="A409" s="281"/>
      <c r="B409" s="341" t="s">
        <v>958</v>
      </c>
      <c r="C409" s="1445" t="s">
        <v>2391</v>
      </c>
      <c r="D409" s="342" t="s">
        <v>802</v>
      </c>
      <c r="E409" s="1441" t="s">
        <v>2079</v>
      </c>
      <c r="F409" s="343">
        <v>100</v>
      </c>
      <c r="G409" s="343">
        <v>30100</v>
      </c>
      <c r="H409" s="344" t="s">
        <v>2393</v>
      </c>
      <c r="I409" s="345" t="s">
        <v>778</v>
      </c>
      <c r="J409" s="346" t="s">
        <v>346</v>
      </c>
      <c r="K409" s="1439"/>
      <c r="L409" s="347" t="s">
        <v>2411</v>
      </c>
      <c r="M409" s="1439" t="s">
        <v>803</v>
      </c>
      <c r="N409" s="349" t="s">
        <v>804</v>
      </c>
      <c r="O409" s="1443" t="s">
        <v>2395</v>
      </c>
      <c r="P409" s="1443" t="s">
        <v>2396</v>
      </c>
      <c r="Q409" s="350" t="s">
        <v>229</v>
      </c>
      <c r="R409" s="1444" t="s">
        <v>2397</v>
      </c>
      <c r="S409" s="1444" t="s">
        <v>2400</v>
      </c>
      <c r="T409" s="341" t="s">
        <v>232</v>
      </c>
    </row>
    <row r="410" spans="1:20" s="1446" customFormat="1" hidden="1">
      <c r="A410" s="281"/>
      <c r="B410" s="341" t="s">
        <v>958</v>
      </c>
      <c r="C410" s="1445" t="s">
        <v>2412</v>
      </c>
      <c r="D410" s="342" t="s">
        <v>805</v>
      </c>
      <c r="E410" s="1441" t="s">
        <v>2413</v>
      </c>
      <c r="F410" s="343">
        <v>100</v>
      </c>
      <c r="G410" s="343">
        <v>30100</v>
      </c>
      <c r="H410" s="344" t="s">
        <v>2414</v>
      </c>
      <c r="I410" s="345" t="s">
        <v>778</v>
      </c>
      <c r="J410" s="346" t="s">
        <v>346</v>
      </c>
      <c r="K410" s="1439"/>
      <c r="L410" s="347" t="s">
        <v>2415</v>
      </c>
      <c r="M410" s="1439" t="s">
        <v>803</v>
      </c>
      <c r="N410" s="349" t="s">
        <v>267</v>
      </c>
      <c r="O410" s="1443" t="s">
        <v>2395</v>
      </c>
      <c r="P410" s="1443" t="s">
        <v>2396</v>
      </c>
      <c r="Q410" s="350" t="s">
        <v>229</v>
      </c>
      <c r="R410" s="1444" t="s">
        <v>2397</v>
      </c>
      <c r="S410" s="1444" t="s">
        <v>2400</v>
      </c>
      <c r="T410" s="341" t="s">
        <v>232</v>
      </c>
    </row>
    <row r="411" spans="1:20" s="1446" customFormat="1" hidden="1">
      <c r="A411" s="281" t="s">
        <v>2416</v>
      </c>
      <c r="B411" s="234" t="s">
        <v>958</v>
      </c>
      <c r="C411" s="1447" t="s">
        <v>2412</v>
      </c>
      <c r="D411" s="352" t="s">
        <v>2417</v>
      </c>
      <c r="E411" s="1304" t="s">
        <v>2413</v>
      </c>
      <c r="F411" s="229">
        <v>100</v>
      </c>
      <c r="G411" s="229">
        <v>30100</v>
      </c>
      <c r="H411" s="353" t="s">
        <v>2414</v>
      </c>
      <c r="I411" s="354" t="s">
        <v>778</v>
      </c>
      <c r="J411" s="230" t="s">
        <v>346</v>
      </c>
      <c r="K411" s="1306"/>
      <c r="L411" s="239" t="s">
        <v>2418</v>
      </c>
      <c r="M411" s="1306" t="s">
        <v>803</v>
      </c>
      <c r="N411" s="238" t="s">
        <v>267</v>
      </c>
      <c r="O411" s="1448" t="s">
        <v>2395</v>
      </c>
      <c r="P411" s="1448" t="s">
        <v>2396</v>
      </c>
      <c r="Q411" s="235" t="s">
        <v>229</v>
      </c>
      <c r="R411" s="1449" t="s">
        <v>2397</v>
      </c>
      <c r="S411" s="1449" t="s">
        <v>2400</v>
      </c>
      <c r="T411" s="234" t="s">
        <v>232</v>
      </c>
    </row>
    <row r="412" spans="1:20" s="1446" customFormat="1" hidden="1">
      <c r="A412" s="281" t="s">
        <v>2419</v>
      </c>
      <c r="B412" s="341" t="s">
        <v>958</v>
      </c>
      <c r="C412" s="1445" t="s">
        <v>806</v>
      </c>
      <c r="D412" s="342" t="s">
        <v>2420</v>
      </c>
      <c r="E412" s="1441" t="s">
        <v>554</v>
      </c>
      <c r="F412" s="343">
        <v>100</v>
      </c>
      <c r="G412" s="343">
        <v>30100</v>
      </c>
      <c r="H412" s="344" t="s">
        <v>778</v>
      </c>
      <c r="I412" s="345" t="s">
        <v>778</v>
      </c>
      <c r="J412" s="346" t="s">
        <v>346</v>
      </c>
      <c r="K412" s="1439"/>
      <c r="L412" s="239" t="s">
        <v>2410</v>
      </c>
      <c r="M412" s="1439" t="s">
        <v>803</v>
      </c>
      <c r="N412" s="349" t="s">
        <v>426</v>
      </c>
      <c r="O412" s="1443" t="s">
        <v>2395</v>
      </c>
      <c r="P412" s="1443" t="s">
        <v>2396</v>
      </c>
      <c r="Q412" s="350" t="s">
        <v>229</v>
      </c>
      <c r="R412" s="1444" t="s">
        <v>2397</v>
      </c>
      <c r="S412" s="1444" t="s">
        <v>2400</v>
      </c>
      <c r="T412" s="341" t="s">
        <v>232</v>
      </c>
    </row>
    <row r="413" spans="1:20" s="1446" customFormat="1" hidden="1">
      <c r="A413" s="281"/>
      <c r="B413" s="341" t="s">
        <v>958</v>
      </c>
      <c r="C413" s="1445" t="s">
        <v>806</v>
      </c>
      <c r="D413" s="1451" t="s">
        <v>2421</v>
      </c>
      <c r="E413" s="1441" t="s">
        <v>554</v>
      </c>
      <c r="F413" s="343">
        <v>100</v>
      </c>
      <c r="G413" s="343">
        <v>30100</v>
      </c>
      <c r="H413" s="344" t="s">
        <v>778</v>
      </c>
      <c r="I413" s="345" t="s">
        <v>778</v>
      </c>
      <c r="J413" s="346" t="s">
        <v>346</v>
      </c>
      <c r="K413" s="1439"/>
      <c r="L413" s="1452" t="s">
        <v>2422</v>
      </c>
      <c r="M413" s="1439" t="s">
        <v>803</v>
      </c>
      <c r="N413" s="1442" t="s">
        <v>739</v>
      </c>
      <c r="O413" s="1443" t="s">
        <v>2395</v>
      </c>
      <c r="P413" s="1443" t="s">
        <v>2396</v>
      </c>
      <c r="Q413" s="350" t="s">
        <v>229</v>
      </c>
      <c r="R413" s="1444" t="s">
        <v>2397</v>
      </c>
      <c r="S413" s="1444" t="s">
        <v>2400</v>
      </c>
      <c r="T413" s="341" t="s">
        <v>232</v>
      </c>
    </row>
    <row r="414" spans="1:20" s="1446" customFormat="1" hidden="1">
      <c r="A414" s="281"/>
      <c r="B414" s="234"/>
      <c r="C414" s="572"/>
      <c r="D414" s="572" t="s">
        <v>807</v>
      </c>
      <c r="E414" s="339"/>
      <c r="F414" s="339"/>
      <c r="G414" s="339" t="s">
        <v>808</v>
      </c>
      <c r="H414" s="340"/>
      <c r="I414" s="340"/>
      <c r="J414" s="230" t="s">
        <v>346</v>
      </c>
      <c r="K414" s="1306"/>
      <c r="L414" s="572" t="s">
        <v>809</v>
      </c>
      <c r="M414" s="1306"/>
      <c r="N414" s="339"/>
      <c r="O414" s="235"/>
      <c r="P414" s="235"/>
      <c r="Q414" s="235"/>
      <c r="R414" s="234"/>
      <c r="S414" s="234"/>
      <c r="T414" s="234"/>
    </row>
    <row r="415" spans="1:20" s="1446" customFormat="1" hidden="1">
      <c r="A415" s="281"/>
      <c r="B415" s="341" t="s">
        <v>958</v>
      </c>
      <c r="C415" s="1445" t="s">
        <v>2391</v>
      </c>
      <c r="D415" s="342" t="s">
        <v>810</v>
      </c>
      <c r="E415" s="349" t="s">
        <v>2079</v>
      </c>
      <c r="F415" s="343">
        <v>100</v>
      </c>
      <c r="G415" s="343">
        <v>30100</v>
      </c>
      <c r="H415" s="344" t="s">
        <v>2423</v>
      </c>
      <c r="I415" s="345" t="s">
        <v>778</v>
      </c>
      <c r="J415" s="346" t="s">
        <v>346</v>
      </c>
      <c r="K415" s="1439"/>
      <c r="L415" s="347" t="s">
        <v>811</v>
      </c>
      <c r="M415" s="348" t="s">
        <v>2382</v>
      </c>
      <c r="N415" s="349" t="s">
        <v>812</v>
      </c>
      <c r="O415" s="1443" t="s">
        <v>2395</v>
      </c>
      <c r="P415" s="1443" t="s">
        <v>2396</v>
      </c>
      <c r="Q415" s="350" t="s">
        <v>229</v>
      </c>
      <c r="R415" s="1444" t="s">
        <v>2397</v>
      </c>
      <c r="S415" s="1444" t="s">
        <v>2400</v>
      </c>
      <c r="T415" s="341" t="s">
        <v>232</v>
      </c>
    </row>
    <row r="416" spans="1:20" s="1446" customFormat="1" hidden="1">
      <c r="A416" s="281" t="s">
        <v>2424</v>
      </c>
      <c r="B416" s="234" t="s">
        <v>958</v>
      </c>
      <c r="C416" s="1447" t="s">
        <v>2391</v>
      </c>
      <c r="D416" s="352" t="s">
        <v>2425</v>
      </c>
      <c r="E416" s="238" t="s">
        <v>2079</v>
      </c>
      <c r="F416" s="229">
        <v>100</v>
      </c>
      <c r="G416" s="229">
        <v>30100</v>
      </c>
      <c r="H416" s="353" t="s">
        <v>2423</v>
      </c>
      <c r="I416" s="354" t="s">
        <v>778</v>
      </c>
      <c r="J416" s="230" t="s">
        <v>346</v>
      </c>
      <c r="K416" s="1306"/>
      <c r="L416" s="239" t="s">
        <v>2394</v>
      </c>
      <c r="M416" s="233" t="s">
        <v>814</v>
      </c>
      <c r="N416" s="238" t="s">
        <v>665</v>
      </c>
      <c r="O416" s="1448" t="s">
        <v>2395</v>
      </c>
      <c r="P416" s="1448" t="s">
        <v>2396</v>
      </c>
      <c r="Q416" s="235" t="s">
        <v>229</v>
      </c>
      <c r="R416" s="1449" t="s">
        <v>2397</v>
      </c>
      <c r="S416" s="1449" t="s">
        <v>2400</v>
      </c>
      <c r="T416" s="234" t="s">
        <v>232</v>
      </c>
    </row>
    <row r="417" spans="1:20" s="1446" customFormat="1" hidden="1">
      <c r="A417" s="281"/>
      <c r="B417" s="341" t="s">
        <v>958</v>
      </c>
      <c r="C417" s="1445" t="s">
        <v>2426</v>
      </c>
      <c r="D417" s="342" t="s">
        <v>815</v>
      </c>
      <c r="E417" s="349" t="s">
        <v>2427</v>
      </c>
      <c r="F417" s="343">
        <v>100</v>
      </c>
      <c r="G417" s="343">
        <v>30100</v>
      </c>
      <c r="H417" s="344" t="s">
        <v>2428</v>
      </c>
      <c r="I417" s="345" t="s">
        <v>778</v>
      </c>
      <c r="J417" s="346" t="s">
        <v>346</v>
      </c>
      <c r="K417" s="1439"/>
      <c r="L417" s="347" t="s">
        <v>816</v>
      </c>
      <c r="M417" s="1453" t="s">
        <v>814</v>
      </c>
      <c r="N417" s="349" t="s">
        <v>817</v>
      </c>
      <c r="O417" s="1443" t="s">
        <v>2395</v>
      </c>
      <c r="P417" s="1443" t="s">
        <v>2396</v>
      </c>
      <c r="Q417" s="350" t="s">
        <v>229</v>
      </c>
      <c r="R417" s="1444" t="s">
        <v>2397</v>
      </c>
      <c r="S417" s="1444" t="s">
        <v>2400</v>
      </c>
      <c r="T417" s="341" t="s">
        <v>232</v>
      </c>
    </row>
    <row r="418" spans="1:20" s="1446" customFormat="1" hidden="1">
      <c r="A418" s="281"/>
      <c r="B418" s="341" t="s">
        <v>958</v>
      </c>
      <c r="C418" s="1445" t="s">
        <v>2426</v>
      </c>
      <c r="D418" s="342" t="s">
        <v>818</v>
      </c>
      <c r="E418" s="349" t="s">
        <v>2427</v>
      </c>
      <c r="F418" s="343">
        <v>100</v>
      </c>
      <c r="G418" s="343">
        <v>30100</v>
      </c>
      <c r="H418" s="344" t="s">
        <v>2428</v>
      </c>
      <c r="I418" s="345" t="s">
        <v>778</v>
      </c>
      <c r="J418" s="346" t="s">
        <v>346</v>
      </c>
      <c r="K418" s="1439"/>
      <c r="L418" s="347" t="s">
        <v>811</v>
      </c>
      <c r="M418" s="1453" t="s">
        <v>814</v>
      </c>
      <c r="N418" s="349" t="s">
        <v>753</v>
      </c>
      <c r="O418" s="1443" t="s">
        <v>2395</v>
      </c>
      <c r="P418" s="1443" t="s">
        <v>2396</v>
      </c>
      <c r="Q418" s="350" t="s">
        <v>229</v>
      </c>
      <c r="R418" s="1444" t="s">
        <v>2397</v>
      </c>
      <c r="S418" s="1444" t="s">
        <v>2400</v>
      </c>
      <c r="T418" s="341" t="s">
        <v>232</v>
      </c>
    </row>
    <row r="419" spans="1:20" s="1446" customFormat="1" hidden="1">
      <c r="A419" s="281" t="s">
        <v>2429</v>
      </c>
      <c r="B419" s="234" t="s">
        <v>958</v>
      </c>
      <c r="C419" s="1447" t="s">
        <v>2426</v>
      </c>
      <c r="D419" s="352" t="s">
        <v>2430</v>
      </c>
      <c r="E419" s="238" t="s">
        <v>2427</v>
      </c>
      <c r="F419" s="229">
        <v>100</v>
      </c>
      <c r="G419" s="229">
        <v>30100</v>
      </c>
      <c r="H419" s="353" t="s">
        <v>2428</v>
      </c>
      <c r="I419" s="354" t="s">
        <v>778</v>
      </c>
      <c r="J419" s="230" t="s">
        <v>346</v>
      </c>
      <c r="K419" s="1306"/>
      <c r="L419" s="1454" t="s">
        <v>2431</v>
      </c>
      <c r="M419" s="233" t="s">
        <v>814</v>
      </c>
      <c r="N419" s="238" t="s">
        <v>819</v>
      </c>
      <c r="O419" s="1448" t="s">
        <v>2395</v>
      </c>
      <c r="P419" s="1448" t="s">
        <v>2396</v>
      </c>
      <c r="Q419" s="235" t="s">
        <v>229</v>
      </c>
      <c r="R419" s="1449" t="s">
        <v>2397</v>
      </c>
      <c r="S419" s="1449" t="s">
        <v>2400</v>
      </c>
      <c r="T419" s="234" t="s">
        <v>232</v>
      </c>
    </row>
    <row r="420" spans="1:20" s="1446" customFormat="1" hidden="1">
      <c r="A420" s="281"/>
      <c r="B420" s="341" t="s">
        <v>958</v>
      </c>
      <c r="C420" s="1445" t="s">
        <v>2426</v>
      </c>
      <c r="D420" s="342" t="s">
        <v>820</v>
      </c>
      <c r="E420" s="349" t="s">
        <v>2427</v>
      </c>
      <c r="F420" s="343">
        <v>100</v>
      </c>
      <c r="G420" s="343">
        <v>30100</v>
      </c>
      <c r="H420" s="344" t="s">
        <v>2428</v>
      </c>
      <c r="I420" s="345" t="s">
        <v>778</v>
      </c>
      <c r="J420" s="346" t="s">
        <v>346</v>
      </c>
      <c r="K420" s="1439"/>
      <c r="L420" s="347" t="s">
        <v>811</v>
      </c>
      <c r="M420" s="1453" t="s">
        <v>814</v>
      </c>
      <c r="N420" s="349" t="s">
        <v>821</v>
      </c>
      <c r="O420" s="1443" t="s">
        <v>2395</v>
      </c>
      <c r="P420" s="1443" t="s">
        <v>2396</v>
      </c>
      <c r="Q420" s="350" t="s">
        <v>229</v>
      </c>
      <c r="R420" s="1444" t="s">
        <v>2397</v>
      </c>
      <c r="S420" s="1444" t="s">
        <v>2400</v>
      </c>
      <c r="T420" s="341" t="s">
        <v>232</v>
      </c>
    </row>
    <row r="421" spans="1:20" s="1446" customFormat="1" hidden="1">
      <c r="A421" s="281" t="s">
        <v>2432</v>
      </c>
      <c r="B421" s="234" t="s">
        <v>958</v>
      </c>
      <c r="C421" s="1447" t="s">
        <v>2426</v>
      </c>
      <c r="D421" s="352" t="s">
        <v>2433</v>
      </c>
      <c r="E421" s="238" t="s">
        <v>2427</v>
      </c>
      <c r="F421" s="229">
        <v>100</v>
      </c>
      <c r="G421" s="229">
        <v>30100</v>
      </c>
      <c r="H421" s="353" t="s">
        <v>2428</v>
      </c>
      <c r="I421" s="354" t="s">
        <v>778</v>
      </c>
      <c r="J421" s="230" t="s">
        <v>346</v>
      </c>
      <c r="K421" s="1306"/>
      <c r="L421" s="1454" t="s">
        <v>2431</v>
      </c>
      <c r="M421" s="233" t="s">
        <v>814</v>
      </c>
      <c r="N421" s="238" t="s">
        <v>822</v>
      </c>
      <c r="O421" s="1448" t="s">
        <v>2395</v>
      </c>
      <c r="P421" s="1448" t="s">
        <v>2396</v>
      </c>
      <c r="Q421" s="235" t="s">
        <v>229</v>
      </c>
      <c r="R421" s="1449" t="s">
        <v>2397</v>
      </c>
      <c r="S421" s="1449" t="s">
        <v>2400</v>
      </c>
      <c r="T421" s="234" t="s">
        <v>232</v>
      </c>
    </row>
    <row r="422" spans="1:20" s="1446" customFormat="1" hidden="1">
      <c r="A422" s="281"/>
      <c r="B422" s="341" t="s">
        <v>958</v>
      </c>
      <c r="C422" s="1445" t="s">
        <v>2426</v>
      </c>
      <c r="D422" s="342" t="s">
        <v>823</v>
      </c>
      <c r="E422" s="349" t="s">
        <v>2427</v>
      </c>
      <c r="F422" s="343">
        <v>100</v>
      </c>
      <c r="G422" s="343">
        <v>30100</v>
      </c>
      <c r="H422" s="344" t="s">
        <v>2428</v>
      </c>
      <c r="I422" s="345" t="s">
        <v>778</v>
      </c>
      <c r="J422" s="346" t="s">
        <v>346</v>
      </c>
      <c r="K422" s="1439"/>
      <c r="L422" s="347" t="s">
        <v>824</v>
      </c>
      <c r="M422" s="1453" t="s">
        <v>814</v>
      </c>
      <c r="N422" s="349" t="s">
        <v>723</v>
      </c>
      <c r="O422" s="1443" t="s">
        <v>2395</v>
      </c>
      <c r="P422" s="1443" t="s">
        <v>2396</v>
      </c>
      <c r="Q422" s="350" t="s">
        <v>229</v>
      </c>
      <c r="R422" s="1444" t="s">
        <v>2397</v>
      </c>
      <c r="S422" s="1444" t="s">
        <v>2400</v>
      </c>
      <c r="T422" s="341" t="s">
        <v>232</v>
      </c>
    </row>
    <row r="423" spans="1:20" s="1446" customFormat="1" hidden="1">
      <c r="A423" s="281"/>
      <c r="B423" s="341" t="s">
        <v>958</v>
      </c>
      <c r="C423" s="1445" t="s">
        <v>2426</v>
      </c>
      <c r="D423" s="342" t="s">
        <v>2434</v>
      </c>
      <c r="E423" s="349" t="s">
        <v>2427</v>
      </c>
      <c r="F423" s="343" t="s">
        <v>2435</v>
      </c>
      <c r="G423" s="343">
        <v>30100</v>
      </c>
      <c r="H423" s="344" t="s">
        <v>2428</v>
      </c>
      <c r="I423" s="345" t="s">
        <v>778</v>
      </c>
      <c r="J423" s="346" t="s">
        <v>346</v>
      </c>
      <c r="K423" s="1439"/>
      <c r="L423" s="347" t="s">
        <v>2436</v>
      </c>
      <c r="M423" s="1453" t="s">
        <v>814</v>
      </c>
      <c r="N423" s="349" t="s">
        <v>825</v>
      </c>
      <c r="O423" s="1443" t="s">
        <v>2395</v>
      </c>
      <c r="P423" s="1443" t="s">
        <v>2396</v>
      </c>
      <c r="Q423" s="350" t="s">
        <v>229</v>
      </c>
      <c r="R423" s="1444" t="s">
        <v>2397</v>
      </c>
      <c r="S423" s="1444" t="s">
        <v>2400</v>
      </c>
      <c r="T423" s="341" t="s">
        <v>232</v>
      </c>
    </row>
    <row r="424" spans="1:20" s="1446" customFormat="1" hidden="1">
      <c r="A424" s="281"/>
      <c r="B424" s="341" t="s">
        <v>958</v>
      </c>
      <c r="C424" s="1445" t="s">
        <v>2426</v>
      </c>
      <c r="D424" s="342" t="s">
        <v>826</v>
      </c>
      <c r="E424" s="349" t="s">
        <v>2427</v>
      </c>
      <c r="F424" s="343">
        <v>100</v>
      </c>
      <c r="G424" s="343">
        <v>30100</v>
      </c>
      <c r="H424" s="344" t="s">
        <v>2428</v>
      </c>
      <c r="I424" s="345" t="s">
        <v>778</v>
      </c>
      <c r="J424" s="346" t="s">
        <v>346</v>
      </c>
      <c r="K424" s="1439"/>
      <c r="L424" s="347" t="s">
        <v>827</v>
      </c>
      <c r="M424" s="1453" t="s">
        <v>814</v>
      </c>
      <c r="N424" s="349" t="s">
        <v>819</v>
      </c>
      <c r="O424" s="1443" t="s">
        <v>2395</v>
      </c>
      <c r="P424" s="1443" t="s">
        <v>2396</v>
      </c>
      <c r="Q424" s="350" t="s">
        <v>229</v>
      </c>
      <c r="R424" s="1444" t="s">
        <v>2397</v>
      </c>
      <c r="S424" s="1444" t="s">
        <v>2400</v>
      </c>
      <c r="T424" s="341" t="s">
        <v>232</v>
      </c>
    </row>
    <row r="425" spans="1:20" s="1446" customFormat="1" hidden="1">
      <c r="A425" s="281"/>
      <c r="B425" s="341" t="s">
        <v>958</v>
      </c>
      <c r="C425" s="1445" t="s">
        <v>2426</v>
      </c>
      <c r="D425" s="342" t="s">
        <v>828</v>
      </c>
      <c r="E425" s="349" t="s">
        <v>2427</v>
      </c>
      <c r="F425" s="343">
        <v>100</v>
      </c>
      <c r="G425" s="343">
        <v>30100</v>
      </c>
      <c r="H425" s="344" t="s">
        <v>2428</v>
      </c>
      <c r="I425" s="345" t="s">
        <v>778</v>
      </c>
      <c r="J425" s="346" t="s">
        <v>346</v>
      </c>
      <c r="K425" s="1439"/>
      <c r="L425" s="347" t="s">
        <v>829</v>
      </c>
      <c r="M425" s="1453" t="s">
        <v>814</v>
      </c>
      <c r="N425" s="349" t="s">
        <v>830</v>
      </c>
      <c r="O425" s="1443" t="s">
        <v>2395</v>
      </c>
      <c r="P425" s="1443" t="s">
        <v>2396</v>
      </c>
      <c r="Q425" s="350" t="s">
        <v>229</v>
      </c>
      <c r="R425" s="1444" t="s">
        <v>2397</v>
      </c>
      <c r="S425" s="1444" t="s">
        <v>2400</v>
      </c>
      <c r="T425" s="341" t="s">
        <v>232</v>
      </c>
    </row>
    <row r="426" spans="1:20" s="1446" customFormat="1" hidden="1">
      <c r="A426" s="281"/>
      <c r="B426" s="341" t="s">
        <v>958</v>
      </c>
      <c r="C426" s="1445" t="s">
        <v>2426</v>
      </c>
      <c r="D426" s="342" t="s">
        <v>831</v>
      </c>
      <c r="E426" s="349" t="s">
        <v>2427</v>
      </c>
      <c r="F426" s="343">
        <v>100</v>
      </c>
      <c r="G426" s="343">
        <v>30100</v>
      </c>
      <c r="H426" s="344" t="s">
        <v>2428</v>
      </c>
      <c r="I426" s="345" t="s">
        <v>778</v>
      </c>
      <c r="J426" s="346" t="s">
        <v>346</v>
      </c>
      <c r="K426" s="1439"/>
      <c r="L426" s="1452" t="s">
        <v>832</v>
      </c>
      <c r="M426" s="1453" t="s">
        <v>814</v>
      </c>
      <c r="N426" s="349" t="s">
        <v>2437</v>
      </c>
      <c r="O426" s="1443" t="s">
        <v>2395</v>
      </c>
      <c r="P426" s="1443" t="s">
        <v>2396</v>
      </c>
      <c r="Q426" s="350" t="s">
        <v>229</v>
      </c>
      <c r="R426" s="1444" t="s">
        <v>2397</v>
      </c>
      <c r="S426" s="1444" t="s">
        <v>2400</v>
      </c>
      <c r="T426" s="341" t="s">
        <v>232</v>
      </c>
    </row>
    <row r="427" spans="1:20" s="1450" customFormat="1" hidden="1">
      <c r="A427" s="281"/>
      <c r="B427" s="341" t="s">
        <v>958</v>
      </c>
      <c r="C427" s="1445" t="s">
        <v>2426</v>
      </c>
      <c r="D427" s="342" t="s">
        <v>833</v>
      </c>
      <c r="E427" s="349" t="s">
        <v>2427</v>
      </c>
      <c r="F427" s="343">
        <v>100</v>
      </c>
      <c r="G427" s="343">
        <v>30100</v>
      </c>
      <c r="H427" s="344" t="s">
        <v>2428</v>
      </c>
      <c r="I427" s="345" t="s">
        <v>778</v>
      </c>
      <c r="J427" s="346" t="s">
        <v>346</v>
      </c>
      <c r="K427" s="1439"/>
      <c r="L427" s="347" t="s">
        <v>2438</v>
      </c>
      <c r="M427" s="1453" t="s">
        <v>814</v>
      </c>
      <c r="N427" s="1442" t="s">
        <v>679</v>
      </c>
      <c r="O427" s="1443" t="s">
        <v>2395</v>
      </c>
      <c r="P427" s="1443" t="s">
        <v>2396</v>
      </c>
      <c r="Q427" s="350" t="s">
        <v>229</v>
      </c>
      <c r="R427" s="1444" t="s">
        <v>2397</v>
      </c>
      <c r="S427" s="1444" t="s">
        <v>2400</v>
      </c>
      <c r="T427" s="341" t="s">
        <v>232</v>
      </c>
    </row>
    <row r="428" spans="1:20" s="1450" customFormat="1" hidden="1">
      <c r="A428" s="281"/>
      <c r="B428" s="341" t="s">
        <v>958</v>
      </c>
      <c r="C428" s="1445" t="s">
        <v>2426</v>
      </c>
      <c r="D428" s="342" t="s">
        <v>834</v>
      </c>
      <c r="E428" s="349" t="s">
        <v>2427</v>
      </c>
      <c r="F428" s="343">
        <v>100</v>
      </c>
      <c r="G428" s="343">
        <v>30100</v>
      </c>
      <c r="H428" s="344" t="s">
        <v>2428</v>
      </c>
      <c r="I428" s="345" t="s">
        <v>778</v>
      </c>
      <c r="J428" s="346" t="s">
        <v>346</v>
      </c>
      <c r="K428" s="1439"/>
      <c r="L428" s="347" t="s">
        <v>835</v>
      </c>
      <c r="M428" s="1453" t="s">
        <v>814</v>
      </c>
      <c r="N428" s="349" t="s">
        <v>819</v>
      </c>
      <c r="O428" s="1443" t="s">
        <v>2395</v>
      </c>
      <c r="P428" s="1443" t="s">
        <v>2396</v>
      </c>
      <c r="Q428" s="350" t="s">
        <v>229</v>
      </c>
      <c r="R428" s="1444" t="s">
        <v>2397</v>
      </c>
      <c r="S428" s="1444" t="s">
        <v>2400</v>
      </c>
      <c r="T428" s="341" t="s">
        <v>232</v>
      </c>
    </row>
    <row r="429" spans="1:20" s="1446" customFormat="1" hidden="1">
      <c r="A429" s="281"/>
      <c r="B429" s="341" t="s">
        <v>958</v>
      </c>
      <c r="C429" s="1445" t="s">
        <v>2426</v>
      </c>
      <c r="D429" s="342" t="s">
        <v>836</v>
      </c>
      <c r="E429" s="349" t="s">
        <v>2427</v>
      </c>
      <c r="F429" s="343">
        <v>100</v>
      </c>
      <c r="G429" s="343">
        <v>30100</v>
      </c>
      <c r="H429" s="344" t="s">
        <v>2428</v>
      </c>
      <c r="I429" s="345" t="s">
        <v>778</v>
      </c>
      <c r="J429" s="346" t="s">
        <v>346</v>
      </c>
      <c r="K429" s="1439"/>
      <c r="L429" s="347" t="s">
        <v>813</v>
      </c>
      <c r="M429" s="348" t="s">
        <v>814</v>
      </c>
      <c r="N429" s="349" t="s">
        <v>2439</v>
      </c>
      <c r="O429" s="1443" t="s">
        <v>2395</v>
      </c>
      <c r="P429" s="1443" t="s">
        <v>2396</v>
      </c>
      <c r="Q429" s="350" t="s">
        <v>229</v>
      </c>
      <c r="R429" s="1444" t="s">
        <v>2397</v>
      </c>
      <c r="S429" s="1444" t="s">
        <v>2400</v>
      </c>
      <c r="T429" s="341" t="s">
        <v>232</v>
      </c>
    </row>
    <row r="430" spans="1:20" s="1446" customFormat="1" hidden="1">
      <c r="A430" s="281" t="s">
        <v>2440</v>
      </c>
      <c r="B430" s="234" t="s">
        <v>958</v>
      </c>
      <c r="C430" s="1447" t="s">
        <v>2426</v>
      </c>
      <c r="D430" s="352" t="s">
        <v>2441</v>
      </c>
      <c r="E430" s="238" t="s">
        <v>2427</v>
      </c>
      <c r="F430" s="229">
        <v>100</v>
      </c>
      <c r="G430" s="229">
        <v>30100</v>
      </c>
      <c r="H430" s="353" t="s">
        <v>2428</v>
      </c>
      <c r="I430" s="354" t="s">
        <v>778</v>
      </c>
      <c r="J430" s="230" t="s">
        <v>346</v>
      </c>
      <c r="K430" s="1306"/>
      <c r="L430" s="1454" t="s">
        <v>2431</v>
      </c>
      <c r="M430" s="233" t="s">
        <v>814</v>
      </c>
      <c r="N430" s="238" t="s">
        <v>2439</v>
      </c>
      <c r="O430" s="1448" t="s">
        <v>2395</v>
      </c>
      <c r="P430" s="1448" t="s">
        <v>2396</v>
      </c>
      <c r="Q430" s="235" t="s">
        <v>229</v>
      </c>
      <c r="R430" s="1449" t="s">
        <v>2397</v>
      </c>
      <c r="S430" s="1449" t="s">
        <v>2400</v>
      </c>
      <c r="T430" s="234" t="s">
        <v>232</v>
      </c>
    </row>
    <row r="431" spans="1:20" s="1446" customFormat="1" hidden="1">
      <c r="A431" s="281" t="s">
        <v>2442</v>
      </c>
      <c r="B431" s="234" t="s">
        <v>958</v>
      </c>
      <c r="C431" s="1447" t="s">
        <v>806</v>
      </c>
      <c r="D431" s="1455" t="s">
        <v>2443</v>
      </c>
      <c r="E431" s="238" t="s">
        <v>554</v>
      </c>
      <c r="F431" s="229">
        <v>100</v>
      </c>
      <c r="G431" s="229">
        <v>30100</v>
      </c>
      <c r="H431" s="353" t="s">
        <v>778</v>
      </c>
      <c r="I431" s="354" t="s">
        <v>778</v>
      </c>
      <c r="J431" s="230" t="s">
        <v>346</v>
      </c>
      <c r="K431" s="1306"/>
      <c r="L431" s="232" t="s">
        <v>2444</v>
      </c>
      <c r="M431" s="236" t="s">
        <v>814</v>
      </c>
      <c r="N431" s="237" t="s">
        <v>564</v>
      </c>
      <c r="O431" s="1448" t="s">
        <v>2395</v>
      </c>
      <c r="P431" s="1448" t="s">
        <v>2396</v>
      </c>
      <c r="Q431" s="235" t="s">
        <v>229</v>
      </c>
      <c r="R431" s="1449" t="s">
        <v>2397</v>
      </c>
      <c r="S431" s="1449" t="s">
        <v>2400</v>
      </c>
      <c r="T431" s="234" t="s">
        <v>232</v>
      </c>
    </row>
    <row r="432" spans="1:20" s="1446" customFormat="1" hidden="1">
      <c r="A432" s="281"/>
      <c r="B432" s="234"/>
      <c r="C432" s="572"/>
      <c r="D432" s="572" t="s">
        <v>837</v>
      </c>
      <c r="E432" s="339"/>
      <c r="F432" s="339"/>
      <c r="G432" s="339" t="s">
        <v>837</v>
      </c>
      <c r="H432" s="340"/>
      <c r="I432" s="340"/>
      <c r="J432" s="230" t="s">
        <v>346</v>
      </c>
      <c r="K432" s="1306"/>
      <c r="L432" s="572" t="s">
        <v>838</v>
      </c>
      <c r="M432" s="1306"/>
      <c r="N432" s="339"/>
      <c r="O432" s="235"/>
      <c r="P432" s="235"/>
      <c r="Q432" s="235"/>
      <c r="R432" s="234"/>
      <c r="S432" s="234"/>
      <c r="T432" s="234"/>
    </row>
    <row r="433" spans="1:20" s="1446" customFormat="1" hidden="1">
      <c r="A433" s="281"/>
      <c r="B433" s="341" t="s">
        <v>958</v>
      </c>
      <c r="C433" s="1440" t="s">
        <v>790</v>
      </c>
      <c r="D433" s="342" t="s">
        <v>839</v>
      </c>
      <c r="E433" s="1441" t="s">
        <v>2079</v>
      </c>
      <c r="F433" s="343">
        <v>100</v>
      </c>
      <c r="G433" s="356">
        <v>40100</v>
      </c>
      <c r="H433" s="344" t="s">
        <v>2393</v>
      </c>
      <c r="I433" s="345" t="s">
        <v>778</v>
      </c>
      <c r="J433" s="346" t="s">
        <v>346</v>
      </c>
      <c r="K433" s="1439"/>
      <c r="L433" s="347" t="s">
        <v>779</v>
      </c>
      <c r="M433" s="1439" t="s">
        <v>814</v>
      </c>
      <c r="N433" s="349" t="s">
        <v>825</v>
      </c>
      <c r="O433" s="1443" t="s">
        <v>2395</v>
      </c>
      <c r="P433" s="1443" t="s">
        <v>2396</v>
      </c>
      <c r="Q433" s="350" t="s">
        <v>229</v>
      </c>
      <c r="R433" s="1444" t="s">
        <v>2397</v>
      </c>
      <c r="S433" s="1444" t="s">
        <v>2400</v>
      </c>
      <c r="T433" s="341" t="s">
        <v>232</v>
      </c>
    </row>
    <row r="434" spans="1:20" s="1446" customFormat="1" hidden="1">
      <c r="A434" s="281"/>
      <c r="B434" s="341" t="s">
        <v>958</v>
      </c>
      <c r="C434" s="1440" t="s">
        <v>790</v>
      </c>
      <c r="D434" s="342" t="s">
        <v>840</v>
      </c>
      <c r="E434" s="1441" t="s">
        <v>2427</v>
      </c>
      <c r="F434" s="343">
        <v>100</v>
      </c>
      <c r="G434" s="356">
        <v>40100</v>
      </c>
      <c r="H434" s="344" t="s">
        <v>2445</v>
      </c>
      <c r="I434" s="345" t="s">
        <v>778</v>
      </c>
      <c r="J434" s="346" t="s">
        <v>346</v>
      </c>
      <c r="K434" s="1439"/>
      <c r="L434" s="347" t="s">
        <v>784</v>
      </c>
      <c r="M434" s="1439"/>
      <c r="N434" s="349" t="s">
        <v>812</v>
      </c>
      <c r="O434" s="1443" t="s">
        <v>2395</v>
      </c>
      <c r="P434" s="1443" t="s">
        <v>2396</v>
      </c>
      <c r="Q434" s="350" t="s">
        <v>229</v>
      </c>
      <c r="R434" s="1444" t="s">
        <v>2397</v>
      </c>
      <c r="S434" s="1444" t="s">
        <v>2400</v>
      </c>
      <c r="T434" s="341" t="s">
        <v>232</v>
      </c>
    </row>
    <row r="435" spans="1:20" s="1446" customFormat="1" hidden="1">
      <c r="A435" s="281"/>
      <c r="B435" s="341" t="s">
        <v>958</v>
      </c>
      <c r="C435" s="1440" t="s">
        <v>790</v>
      </c>
      <c r="D435" s="342" t="s">
        <v>841</v>
      </c>
      <c r="E435" s="1441" t="s">
        <v>2079</v>
      </c>
      <c r="F435" s="343">
        <v>100</v>
      </c>
      <c r="G435" s="356">
        <v>40100</v>
      </c>
      <c r="H435" s="344" t="s">
        <v>2393</v>
      </c>
      <c r="I435" s="345" t="s">
        <v>778</v>
      </c>
      <c r="J435" s="346" t="s">
        <v>346</v>
      </c>
      <c r="K435" s="1439"/>
      <c r="L435" s="347" t="s">
        <v>842</v>
      </c>
      <c r="M435" s="1453" t="s">
        <v>814</v>
      </c>
      <c r="N435" s="349" t="s">
        <v>825</v>
      </c>
      <c r="O435" s="1443" t="s">
        <v>2395</v>
      </c>
      <c r="P435" s="1443" t="s">
        <v>2396</v>
      </c>
      <c r="Q435" s="350" t="s">
        <v>229</v>
      </c>
      <c r="R435" s="1444" t="s">
        <v>2397</v>
      </c>
      <c r="S435" s="1444" t="s">
        <v>2400</v>
      </c>
      <c r="T435" s="341" t="s">
        <v>232</v>
      </c>
    </row>
    <row r="436" spans="1:20" s="1446" customFormat="1" hidden="1">
      <c r="A436" s="281"/>
      <c r="B436" s="341" t="s">
        <v>958</v>
      </c>
      <c r="C436" s="1440" t="s">
        <v>790</v>
      </c>
      <c r="D436" s="342" t="s">
        <v>843</v>
      </c>
      <c r="E436" s="1441" t="s">
        <v>2427</v>
      </c>
      <c r="F436" s="343">
        <v>100</v>
      </c>
      <c r="G436" s="356">
        <v>40100</v>
      </c>
      <c r="H436" s="344" t="s">
        <v>2445</v>
      </c>
      <c r="I436" s="345" t="s">
        <v>778</v>
      </c>
      <c r="J436" s="346" t="s">
        <v>346</v>
      </c>
      <c r="K436" s="1439"/>
      <c r="L436" s="347" t="s">
        <v>784</v>
      </c>
      <c r="M436" s="1439"/>
      <c r="N436" s="349" t="s">
        <v>844</v>
      </c>
      <c r="O436" s="1443" t="s">
        <v>2395</v>
      </c>
      <c r="P436" s="1443" t="s">
        <v>2396</v>
      </c>
      <c r="Q436" s="350" t="s">
        <v>229</v>
      </c>
      <c r="R436" s="1444" t="s">
        <v>2397</v>
      </c>
      <c r="S436" s="1444" t="s">
        <v>2400</v>
      </c>
      <c r="T436" s="341" t="s">
        <v>232</v>
      </c>
    </row>
    <row r="437" spans="1:20" s="1446" customFormat="1" hidden="1">
      <c r="A437" s="281"/>
      <c r="B437" s="341" t="s">
        <v>958</v>
      </c>
      <c r="C437" s="1440" t="s">
        <v>790</v>
      </c>
      <c r="D437" s="342" t="s">
        <v>845</v>
      </c>
      <c r="E437" s="1441" t="s">
        <v>2079</v>
      </c>
      <c r="F437" s="343">
        <v>100</v>
      </c>
      <c r="G437" s="356">
        <v>40100</v>
      </c>
      <c r="H437" s="344" t="s">
        <v>2393</v>
      </c>
      <c r="I437" s="345" t="s">
        <v>778</v>
      </c>
      <c r="J437" s="346" t="s">
        <v>346</v>
      </c>
      <c r="K437" s="1439"/>
      <c r="L437" s="347" t="s">
        <v>784</v>
      </c>
      <c r="M437" s="1439"/>
      <c r="N437" s="349" t="s">
        <v>822</v>
      </c>
      <c r="O437" s="1443" t="s">
        <v>2395</v>
      </c>
      <c r="P437" s="1443" t="s">
        <v>2396</v>
      </c>
      <c r="Q437" s="350" t="s">
        <v>229</v>
      </c>
      <c r="R437" s="1444" t="s">
        <v>2397</v>
      </c>
      <c r="S437" s="1444" t="s">
        <v>2400</v>
      </c>
      <c r="T437" s="341" t="s">
        <v>232</v>
      </c>
    </row>
    <row r="438" spans="1:20" s="1446" customFormat="1" hidden="1">
      <c r="A438" s="281"/>
      <c r="B438" s="341"/>
      <c r="C438" s="1437"/>
      <c r="D438" s="1437" t="s">
        <v>846</v>
      </c>
      <c r="E438" s="373"/>
      <c r="F438" s="373"/>
      <c r="G438" s="373" t="s">
        <v>846</v>
      </c>
      <c r="H438" s="1438"/>
      <c r="I438" s="1438"/>
      <c r="J438" s="346" t="s">
        <v>346</v>
      </c>
      <c r="K438" s="1439"/>
      <c r="L438" s="1437" t="s">
        <v>847</v>
      </c>
      <c r="M438" s="1439"/>
      <c r="N438" s="373"/>
      <c r="O438" s="350"/>
      <c r="P438" s="350"/>
      <c r="Q438" s="350"/>
      <c r="R438" s="341"/>
      <c r="S438" s="341"/>
      <c r="T438" s="341"/>
    </row>
    <row r="439" spans="1:20" s="1327" customFormat="1" hidden="1">
      <c r="A439" s="281"/>
      <c r="B439" s="341" t="s">
        <v>958</v>
      </c>
      <c r="C439" s="1445" t="s">
        <v>2391</v>
      </c>
      <c r="D439" s="342" t="s">
        <v>848</v>
      </c>
      <c r="E439" s="349" t="s">
        <v>2079</v>
      </c>
      <c r="F439" s="343">
        <v>100</v>
      </c>
      <c r="G439" s="343">
        <v>30100</v>
      </c>
      <c r="H439" s="344" t="s">
        <v>2423</v>
      </c>
      <c r="I439" s="345" t="s">
        <v>778</v>
      </c>
      <c r="J439" s="346" t="s">
        <v>346</v>
      </c>
      <c r="K439" s="1439"/>
      <c r="L439" s="347" t="s">
        <v>849</v>
      </c>
      <c r="M439" s="1456" t="s">
        <v>850</v>
      </c>
      <c r="N439" s="349" t="s">
        <v>851</v>
      </c>
      <c r="O439" s="1443" t="s">
        <v>2395</v>
      </c>
      <c r="P439" s="1443" t="s">
        <v>2396</v>
      </c>
      <c r="Q439" s="350" t="s">
        <v>229</v>
      </c>
      <c r="R439" s="1444" t="s">
        <v>2397</v>
      </c>
      <c r="S439" s="1444" t="s">
        <v>2400</v>
      </c>
      <c r="T439" s="341" t="s">
        <v>232</v>
      </c>
    </row>
    <row r="440" spans="1:20" s="1327" customFormat="1" hidden="1">
      <c r="A440" s="281"/>
      <c r="B440" s="341" t="s">
        <v>958</v>
      </c>
      <c r="C440" s="1445" t="s">
        <v>2446</v>
      </c>
      <c r="D440" s="342" t="s">
        <v>852</v>
      </c>
      <c r="E440" s="349" t="s">
        <v>2447</v>
      </c>
      <c r="F440" s="343">
        <v>100</v>
      </c>
      <c r="G440" s="343">
        <v>30100</v>
      </c>
      <c r="H440" s="344" t="s">
        <v>2448</v>
      </c>
      <c r="I440" s="345" t="s">
        <v>778</v>
      </c>
      <c r="J440" s="346" t="s">
        <v>346</v>
      </c>
      <c r="K440" s="1439"/>
      <c r="L440" s="347" t="s">
        <v>853</v>
      </c>
      <c r="M440" s="1456" t="s">
        <v>850</v>
      </c>
      <c r="N440" s="349" t="s">
        <v>851</v>
      </c>
      <c r="O440" s="1443" t="s">
        <v>2395</v>
      </c>
      <c r="P440" s="1443" t="s">
        <v>2396</v>
      </c>
      <c r="Q440" s="350" t="s">
        <v>229</v>
      </c>
      <c r="R440" s="1444" t="s">
        <v>2397</v>
      </c>
      <c r="S440" s="1444" t="s">
        <v>2400</v>
      </c>
      <c r="T440" s="341" t="s">
        <v>232</v>
      </c>
    </row>
    <row r="441" spans="1:20" s="1327" customFormat="1" hidden="1">
      <c r="A441" s="281"/>
      <c r="B441" s="341" t="s">
        <v>958</v>
      </c>
      <c r="C441" s="1445" t="s">
        <v>2446</v>
      </c>
      <c r="D441" s="342" t="s">
        <v>854</v>
      </c>
      <c r="E441" s="349" t="s">
        <v>2447</v>
      </c>
      <c r="F441" s="343">
        <v>100</v>
      </c>
      <c r="G441" s="343">
        <v>30100</v>
      </c>
      <c r="H441" s="344" t="s">
        <v>2448</v>
      </c>
      <c r="I441" s="345" t="s">
        <v>778</v>
      </c>
      <c r="J441" s="346" t="s">
        <v>346</v>
      </c>
      <c r="K441" s="1439"/>
      <c r="L441" s="347" t="s">
        <v>855</v>
      </c>
      <c r="M441" s="1439"/>
      <c r="N441" s="349" t="s">
        <v>856</v>
      </c>
      <c r="O441" s="1443" t="s">
        <v>2395</v>
      </c>
      <c r="P441" s="1443" t="s">
        <v>2396</v>
      </c>
      <c r="Q441" s="350" t="s">
        <v>229</v>
      </c>
      <c r="R441" s="1444" t="s">
        <v>2397</v>
      </c>
      <c r="S441" s="1444" t="s">
        <v>2400</v>
      </c>
      <c r="T441" s="341" t="s">
        <v>232</v>
      </c>
    </row>
    <row r="442" spans="1:20" s="1327" customFormat="1" hidden="1">
      <c r="A442" s="281"/>
      <c r="B442" s="341" t="s">
        <v>958</v>
      </c>
      <c r="C442" s="1445" t="s">
        <v>2391</v>
      </c>
      <c r="D442" s="342" t="s">
        <v>857</v>
      </c>
      <c r="E442" s="349" t="s">
        <v>2079</v>
      </c>
      <c r="F442" s="343">
        <v>100</v>
      </c>
      <c r="G442" s="343">
        <v>30100</v>
      </c>
      <c r="H442" s="344" t="s">
        <v>2423</v>
      </c>
      <c r="I442" s="345" t="s">
        <v>778</v>
      </c>
      <c r="J442" s="346" t="s">
        <v>346</v>
      </c>
      <c r="K442" s="1439"/>
      <c r="L442" s="347" t="s">
        <v>858</v>
      </c>
      <c r="M442" s="1456" t="s">
        <v>850</v>
      </c>
      <c r="N442" s="349" t="s">
        <v>663</v>
      </c>
      <c r="O442" s="1443" t="s">
        <v>2395</v>
      </c>
      <c r="P442" s="1443" t="s">
        <v>2396</v>
      </c>
      <c r="Q442" s="350" t="s">
        <v>229</v>
      </c>
      <c r="R442" s="1444" t="s">
        <v>2397</v>
      </c>
      <c r="S442" s="1444" t="s">
        <v>2400</v>
      </c>
      <c r="T442" s="341" t="s">
        <v>232</v>
      </c>
    </row>
    <row r="443" spans="1:20" s="1327" customFormat="1" hidden="1">
      <c r="A443" s="281"/>
      <c r="B443" s="341"/>
      <c r="C443" s="1437"/>
      <c r="D443" s="1437" t="s">
        <v>859</v>
      </c>
      <c r="E443" s="373"/>
      <c r="F443" s="373"/>
      <c r="G443" s="373" t="s">
        <v>859</v>
      </c>
      <c r="H443" s="1438"/>
      <c r="I443" s="1438"/>
      <c r="J443" s="346" t="s">
        <v>346</v>
      </c>
      <c r="K443" s="1439"/>
      <c r="L443" s="1437"/>
      <c r="M443" s="1439"/>
      <c r="N443" s="373"/>
      <c r="O443" s="350"/>
      <c r="P443" s="350"/>
      <c r="Q443" s="350"/>
      <c r="R443" s="341"/>
      <c r="S443" s="341"/>
      <c r="T443" s="341"/>
    </row>
    <row r="444" spans="1:20" s="1327" customFormat="1" hidden="1">
      <c r="A444" s="281"/>
      <c r="B444" s="341" t="s">
        <v>958</v>
      </c>
      <c r="C444" s="1440" t="s">
        <v>790</v>
      </c>
      <c r="D444" s="342" t="s">
        <v>860</v>
      </c>
      <c r="E444" s="1441" t="s">
        <v>2079</v>
      </c>
      <c r="F444" s="343">
        <v>100</v>
      </c>
      <c r="G444" s="356">
        <v>40100</v>
      </c>
      <c r="H444" s="344" t="s">
        <v>2393</v>
      </c>
      <c r="I444" s="345" t="s">
        <v>778</v>
      </c>
      <c r="J444" s="346" t="s">
        <v>346</v>
      </c>
      <c r="K444" s="1439"/>
      <c r="L444" s="347" t="s">
        <v>2449</v>
      </c>
      <c r="M444" s="1456" t="s">
        <v>850</v>
      </c>
      <c r="N444" s="349" t="s">
        <v>851</v>
      </c>
      <c r="O444" s="1443" t="s">
        <v>2395</v>
      </c>
      <c r="P444" s="1443" t="s">
        <v>2396</v>
      </c>
      <c r="Q444" s="350" t="s">
        <v>229</v>
      </c>
      <c r="R444" s="1444" t="s">
        <v>2397</v>
      </c>
      <c r="S444" s="1444" t="s">
        <v>2400</v>
      </c>
      <c r="T444" s="341" t="s">
        <v>232</v>
      </c>
    </row>
    <row r="445" spans="1:20" s="1327" customFormat="1" hidden="1">
      <c r="A445" s="323"/>
      <c r="B445" s="341"/>
      <c r="C445" s="1437"/>
      <c r="D445" s="1437" t="s">
        <v>861</v>
      </c>
      <c r="E445" s="373"/>
      <c r="F445" s="373"/>
      <c r="G445" s="373" t="s">
        <v>861</v>
      </c>
      <c r="H445" s="1438"/>
      <c r="I445" s="1438"/>
      <c r="J445" s="346" t="s">
        <v>346</v>
      </c>
      <c r="K445" s="1439"/>
      <c r="L445" s="373" t="s">
        <v>861</v>
      </c>
      <c r="M445" s="1439"/>
      <c r="N445" s="373"/>
      <c r="O445" s="350"/>
      <c r="P445" s="350"/>
      <c r="Q445" s="350"/>
      <c r="R445" s="341"/>
      <c r="S445" s="341"/>
      <c r="T445" s="341"/>
    </row>
    <row r="446" spans="1:20" s="1327" customFormat="1" hidden="1">
      <c r="A446" s="351"/>
      <c r="B446" s="341" t="s">
        <v>958</v>
      </c>
      <c r="C446" s="1445" t="s">
        <v>2391</v>
      </c>
      <c r="D446" s="342" t="s">
        <v>862</v>
      </c>
      <c r="E446" s="1441" t="s">
        <v>2079</v>
      </c>
      <c r="F446" s="343">
        <v>100</v>
      </c>
      <c r="G446" s="343">
        <v>30100</v>
      </c>
      <c r="H446" s="344" t="s">
        <v>2393</v>
      </c>
      <c r="I446" s="345" t="s">
        <v>778</v>
      </c>
      <c r="J446" s="346" t="s">
        <v>346</v>
      </c>
      <c r="K446" s="1439"/>
      <c r="L446" s="347" t="s">
        <v>863</v>
      </c>
      <c r="M446" s="1453" t="s">
        <v>864</v>
      </c>
      <c r="N446" s="349" t="s">
        <v>865</v>
      </c>
      <c r="O446" s="1443" t="s">
        <v>2395</v>
      </c>
      <c r="P446" s="1443" t="s">
        <v>2396</v>
      </c>
      <c r="Q446" s="350" t="s">
        <v>229</v>
      </c>
      <c r="R446" s="1444" t="s">
        <v>2397</v>
      </c>
      <c r="S446" s="1444" t="s">
        <v>2400</v>
      </c>
      <c r="T446" s="341" t="s">
        <v>232</v>
      </c>
    </row>
    <row r="447" spans="1:20" s="1327" customFormat="1" hidden="1">
      <c r="A447" s="281"/>
      <c r="B447" s="341" t="s">
        <v>958</v>
      </c>
      <c r="C447" s="1445" t="s">
        <v>2450</v>
      </c>
      <c r="D447" s="342" t="s">
        <v>866</v>
      </c>
      <c r="E447" s="1441" t="s">
        <v>2451</v>
      </c>
      <c r="F447" s="343">
        <v>100</v>
      </c>
      <c r="G447" s="343">
        <v>30100</v>
      </c>
      <c r="H447" s="344" t="s">
        <v>2452</v>
      </c>
      <c r="I447" s="345" t="s">
        <v>778</v>
      </c>
      <c r="J447" s="346" t="s">
        <v>346</v>
      </c>
      <c r="K447" s="1439"/>
      <c r="L447" s="347" t="s">
        <v>2453</v>
      </c>
      <c r="M447" s="348" t="s">
        <v>864</v>
      </c>
      <c r="N447" s="349" t="s">
        <v>865</v>
      </c>
      <c r="O447" s="1443" t="s">
        <v>2395</v>
      </c>
      <c r="P447" s="1443" t="s">
        <v>2396</v>
      </c>
      <c r="Q447" s="350" t="s">
        <v>229</v>
      </c>
      <c r="R447" s="1444" t="s">
        <v>2397</v>
      </c>
      <c r="S447" s="1444" t="s">
        <v>2400</v>
      </c>
      <c r="T447" s="341" t="s">
        <v>232</v>
      </c>
    </row>
    <row r="448" spans="1:20" s="1327" customFormat="1" hidden="1">
      <c r="A448" s="351"/>
      <c r="B448" s="341" t="s">
        <v>958</v>
      </c>
      <c r="C448" s="1445" t="s">
        <v>2450</v>
      </c>
      <c r="D448" s="342" t="s">
        <v>868</v>
      </c>
      <c r="E448" s="1441" t="s">
        <v>2451</v>
      </c>
      <c r="F448" s="343">
        <v>100</v>
      </c>
      <c r="G448" s="343">
        <v>30100</v>
      </c>
      <c r="H448" s="344" t="s">
        <v>2452</v>
      </c>
      <c r="I448" s="345" t="s">
        <v>778</v>
      </c>
      <c r="J448" s="346" t="s">
        <v>346</v>
      </c>
      <c r="K448" s="1439"/>
      <c r="L448" s="347" t="s">
        <v>869</v>
      </c>
      <c r="M448" s="1439"/>
      <c r="N448" s="349" t="s">
        <v>870</v>
      </c>
      <c r="O448" s="1443" t="s">
        <v>2395</v>
      </c>
      <c r="P448" s="1443" t="s">
        <v>2396</v>
      </c>
      <c r="Q448" s="350" t="s">
        <v>229</v>
      </c>
      <c r="R448" s="1444" t="s">
        <v>2397</v>
      </c>
      <c r="S448" s="1444" t="s">
        <v>2400</v>
      </c>
      <c r="T448" s="341" t="s">
        <v>232</v>
      </c>
    </row>
    <row r="449" spans="1:20" hidden="1">
      <c r="A449" s="351"/>
      <c r="B449" s="341" t="s">
        <v>958</v>
      </c>
      <c r="C449" s="1445" t="s">
        <v>2391</v>
      </c>
      <c r="D449" s="342" t="s">
        <v>871</v>
      </c>
      <c r="E449" s="1441" t="s">
        <v>2079</v>
      </c>
      <c r="F449" s="343">
        <v>100</v>
      </c>
      <c r="G449" s="343">
        <v>30100</v>
      </c>
      <c r="H449" s="344" t="s">
        <v>2393</v>
      </c>
      <c r="I449" s="345" t="s">
        <v>778</v>
      </c>
      <c r="J449" s="346" t="s">
        <v>346</v>
      </c>
      <c r="K449" s="1439"/>
      <c r="L449" s="347" t="s">
        <v>872</v>
      </c>
      <c r="M449" s="1439"/>
      <c r="N449" s="349" t="s">
        <v>483</v>
      </c>
      <c r="O449" s="1443" t="s">
        <v>2395</v>
      </c>
      <c r="P449" s="1443" t="s">
        <v>2396</v>
      </c>
      <c r="Q449" s="350" t="s">
        <v>229</v>
      </c>
      <c r="R449" s="1444" t="s">
        <v>2397</v>
      </c>
      <c r="S449" s="1444" t="s">
        <v>2400</v>
      </c>
      <c r="T449" s="341" t="s">
        <v>232</v>
      </c>
    </row>
    <row r="450" spans="1:20" s="1327" customFormat="1" hidden="1">
      <c r="A450" s="323"/>
      <c r="B450" s="341"/>
      <c r="C450" s="1437"/>
      <c r="D450" s="1437" t="s">
        <v>873</v>
      </c>
      <c r="E450" s="373"/>
      <c r="F450" s="373"/>
      <c r="G450" s="373" t="s">
        <v>861</v>
      </c>
      <c r="H450" s="1438"/>
      <c r="I450" s="1438"/>
      <c r="J450" s="346" t="s">
        <v>346</v>
      </c>
      <c r="K450" s="1439"/>
      <c r="L450" s="373" t="s">
        <v>861</v>
      </c>
      <c r="M450" s="1439"/>
      <c r="N450" s="373"/>
      <c r="O450" s="350"/>
      <c r="P450" s="350"/>
      <c r="Q450" s="350"/>
      <c r="R450" s="341"/>
      <c r="S450" s="341"/>
      <c r="T450" s="341"/>
    </row>
    <row r="451" spans="1:20" s="1327" customFormat="1" hidden="1">
      <c r="A451" s="351"/>
      <c r="B451" s="341" t="s">
        <v>958</v>
      </c>
      <c r="C451" s="1445" t="s">
        <v>2391</v>
      </c>
      <c r="D451" s="342" t="s">
        <v>874</v>
      </c>
      <c r="E451" s="1441" t="s">
        <v>2079</v>
      </c>
      <c r="F451" s="343">
        <v>100</v>
      </c>
      <c r="G451" s="343">
        <v>30100</v>
      </c>
      <c r="H451" s="344" t="s">
        <v>2393</v>
      </c>
      <c r="I451" s="345" t="s">
        <v>778</v>
      </c>
      <c r="J451" s="346" t="s">
        <v>346</v>
      </c>
      <c r="K451" s="1439"/>
      <c r="L451" s="347" t="s">
        <v>2454</v>
      </c>
      <c r="M451" s="1453" t="s">
        <v>864</v>
      </c>
      <c r="N451" s="349" t="s">
        <v>865</v>
      </c>
      <c r="O451" s="1443" t="s">
        <v>2395</v>
      </c>
      <c r="P451" s="1443" t="s">
        <v>2396</v>
      </c>
      <c r="Q451" s="350" t="s">
        <v>229</v>
      </c>
      <c r="R451" s="1444" t="s">
        <v>2397</v>
      </c>
      <c r="S451" s="1444" t="s">
        <v>2400</v>
      </c>
      <c r="T451" s="341" t="s">
        <v>232</v>
      </c>
    </row>
    <row r="452" spans="1:20" s="1327" customFormat="1" hidden="1">
      <c r="A452" s="281"/>
      <c r="B452" s="234"/>
      <c r="C452" s="1314"/>
      <c r="D452" s="352"/>
      <c r="E452" s="1304"/>
      <c r="F452" s="229"/>
      <c r="G452" s="355"/>
      <c r="H452" s="353"/>
      <c r="I452" s="354"/>
      <c r="J452" s="230"/>
      <c r="K452" s="1306"/>
      <c r="L452" s="239"/>
      <c r="M452" s="1306"/>
      <c r="N452" s="238"/>
      <c r="O452" s="235"/>
      <c r="P452" s="235"/>
      <c r="Q452" s="235"/>
      <c r="R452" s="234"/>
      <c r="S452" s="234"/>
      <c r="T452" s="234"/>
    </row>
    <row r="453" spans="1:20" s="1327" customFormat="1" ht="17.25" hidden="1">
      <c r="A453" s="374" t="s">
        <v>2455</v>
      </c>
      <c r="B453" s="375"/>
      <c r="C453" s="573"/>
      <c r="D453" s="376" t="s">
        <v>2456</v>
      </c>
      <c r="E453" s="337"/>
      <c r="F453" s="334"/>
      <c r="G453" s="337" t="s">
        <v>2457</v>
      </c>
      <c r="H453" s="338"/>
      <c r="I453" s="338"/>
      <c r="J453" s="1362"/>
      <c r="K453" s="1341"/>
      <c r="L453" s="278" t="s">
        <v>875</v>
      </c>
      <c r="M453" s="1341"/>
      <c r="N453" s="334"/>
      <c r="O453" s="235"/>
      <c r="P453" s="235"/>
      <c r="Q453" s="235"/>
      <c r="R453" s="234"/>
      <c r="S453" s="234"/>
      <c r="T453" s="234"/>
    </row>
    <row r="454" spans="1:20" s="1361" customFormat="1" hidden="1">
      <c r="A454" s="281"/>
      <c r="B454" s="1325" t="s">
        <v>2458</v>
      </c>
      <c r="C454" s="1374" t="s">
        <v>1726</v>
      </c>
      <c r="D454" s="1325" t="s">
        <v>876</v>
      </c>
      <c r="E454" s="1324" t="s">
        <v>2451</v>
      </c>
      <c r="F454" s="1315" t="s">
        <v>2459</v>
      </c>
      <c r="G454" s="1315" t="s">
        <v>2460</v>
      </c>
      <c r="H454" s="1457" t="s">
        <v>2461</v>
      </c>
      <c r="I454" s="1457" t="s">
        <v>2461</v>
      </c>
      <c r="J454" s="1320" t="s">
        <v>346</v>
      </c>
      <c r="K454" s="1357"/>
      <c r="L454" s="1458" t="s">
        <v>2462</v>
      </c>
      <c r="M454" s="1357"/>
      <c r="N454" s="1325" t="s">
        <v>851</v>
      </c>
      <c r="O454" s="1326" t="s">
        <v>2463</v>
      </c>
      <c r="P454" s="1326" t="s">
        <v>2464</v>
      </c>
      <c r="Q454" s="1326" t="s">
        <v>229</v>
      </c>
      <c r="R454" s="1325" t="s">
        <v>2465</v>
      </c>
      <c r="S454" s="1325" t="s">
        <v>2466</v>
      </c>
      <c r="T454" s="1325" t="s">
        <v>232</v>
      </c>
    </row>
    <row r="455" spans="1:20" s="1327" customFormat="1" hidden="1">
      <c r="A455" s="281"/>
      <c r="B455" s="238"/>
      <c r="C455" s="1363"/>
      <c r="D455" s="572" t="s">
        <v>877</v>
      </c>
      <c r="E455" s="339"/>
      <c r="F455" s="339"/>
      <c r="G455" s="339" t="s">
        <v>877</v>
      </c>
      <c r="H455" s="340"/>
      <c r="I455" s="340"/>
      <c r="J455" s="1459"/>
      <c r="K455" s="1306"/>
      <c r="L455" s="572" t="s">
        <v>878</v>
      </c>
      <c r="M455" s="1306"/>
      <c r="N455" s="339"/>
      <c r="O455" s="235"/>
      <c r="P455" s="235"/>
      <c r="Q455" s="235"/>
      <c r="R455" s="234"/>
      <c r="S455" s="234"/>
      <c r="T455" s="234"/>
    </row>
    <row r="456" spans="1:20" s="1361" customFormat="1" hidden="1">
      <c r="A456" s="281"/>
      <c r="B456" s="357" t="s">
        <v>2458</v>
      </c>
      <c r="C456" s="1460" t="s">
        <v>1726</v>
      </c>
      <c r="D456" s="1461" t="s">
        <v>879</v>
      </c>
      <c r="E456" s="1462" t="s">
        <v>2079</v>
      </c>
      <c r="F456" s="359" t="s">
        <v>2467</v>
      </c>
      <c r="G456" s="360" t="s">
        <v>2468</v>
      </c>
      <c r="H456" s="361" t="s">
        <v>2469</v>
      </c>
      <c r="I456" s="362" t="s">
        <v>2469</v>
      </c>
      <c r="J456" s="363" t="s">
        <v>346</v>
      </c>
      <c r="K456" s="1463"/>
      <c r="L456" s="1461" t="s">
        <v>880</v>
      </c>
      <c r="M456" s="1463" t="s">
        <v>291</v>
      </c>
      <c r="N456" s="1464" t="s">
        <v>881</v>
      </c>
      <c r="O456" s="364" t="s">
        <v>2463</v>
      </c>
      <c r="P456" s="364" t="s">
        <v>2464</v>
      </c>
      <c r="Q456" s="364" t="s">
        <v>229</v>
      </c>
      <c r="R456" s="357" t="s">
        <v>2465</v>
      </c>
      <c r="S456" s="357" t="s">
        <v>2466</v>
      </c>
      <c r="T456" s="357" t="s">
        <v>232</v>
      </c>
    </row>
    <row r="457" spans="1:20" s="1327" customFormat="1" hidden="1">
      <c r="A457" s="281"/>
      <c r="B457" s="238"/>
      <c r="C457" s="1363"/>
      <c r="D457" s="572" t="s">
        <v>882</v>
      </c>
      <c r="E457" s="339"/>
      <c r="F457" s="339"/>
      <c r="G457" s="339" t="s">
        <v>882</v>
      </c>
      <c r="H457" s="340"/>
      <c r="I457" s="340"/>
      <c r="J457" s="1459"/>
      <c r="K457" s="1306"/>
      <c r="L457" s="572" t="s">
        <v>883</v>
      </c>
      <c r="M457" s="1306"/>
      <c r="N457" s="339"/>
      <c r="O457" s="235"/>
      <c r="P457" s="235"/>
      <c r="Q457" s="235"/>
      <c r="R457" s="234"/>
      <c r="S457" s="234"/>
      <c r="T457" s="234"/>
    </row>
    <row r="458" spans="1:20" s="1361" customFormat="1" hidden="1">
      <c r="A458" s="281"/>
      <c r="B458" s="357" t="s">
        <v>2458</v>
      </c>
      <c r="C458" s="1460" t="s">
        <v>1726</v>
      </c>
      <c r="D458" s="358" t="s">
        <v>884</v>
      </c>
      <c r="E458" s="365" t="s">
        <v>2079</v>
      </c>
      <c r="F458" s="359" t="s">
        <v>2470</v>
      </c>
      <c r="G458" s="359" t="s">
        <v>2468</v>
      </c>
      <c r="H458" s="361" t="s">
        <v>2471</v>
      </c>
      <c r="I458" s="366" t="s">
        <v>2469</v>
      </c>
      <c r="J458" s="363" t="s">
        <v>346</v>
      </c>
      <c r="K458" s="1463"/>
      <c r="L458" s="358" t="s">
        <v>2472</v>
      </c>
      <c r="M458" s="367" t="s">
        <v>885</v>
      </c>
      <c r="N458" s="365" t="s">
        <v>786</v>
      </c>
      <c r="O458" s="364" t="s">
        <v>2463</v>
      </c>
      <c r="P458" s="364" t="s">
        <v>2464</v>
      </c>
      <c r="Q458" s="364" t="s">
        <v>229</v>
      </c>
      <c r="R458" s="357" t="s">
        <v>2465</v>
      </c>
      <c r="S458" s="357" t="s">
        <v>2466</v>
      </c>
      <c r="T458" s="357" t="s">
        <v>232</v>
      </c>
    </row>
    <row r="459" spans="1:20" s="1361" customFormat="1" hidden="1">
      <c r="A459" s="281"/>
      <c r="B459" s="357" t="s">
        <v>2458</v>
      </c>
      <c r="C459" s="1460" t="s">
        <v>1726</v>
      </c>
      <c r="D459" s="358" t="s">
        <v>886</v>
      </c>
      <c r="E459" s="365" t="s">
        <v>2079</v>
      </c>
      <c r="F459" s="359" t="s">
        <v>2470</v>
      </c>
      <c r="G459" s="359" t="s">
        <v>2468</v>
      </c>
      <c r="H459" s="361" t="s">
        <v>2469</v>
      </c>
      <c r="I459" s="366" t="s">
        <v>2469</v>
      </c>
      <c r="J459" s="363" t="s">
        <v>346</v>
      </c>
      <c r="K459" s="1463"/>
      <c r="L459" s="358" t="s">
        <v>887</v>
      </c>
      <c r="M459" s="367" t="s">
        <v>885</v>
      </c>
      <c r="N459" s="365" t="s">
        <v>712</v>
      </c>
      <c r="O459" s="364" t="s">
        <v>2463</v>
      </c>
      <c r="P459" s="364" t="s">
        <v>2464</v>
      </c>
      <c r="Q459" s="364" t="s">
        <v>229</v>
      </c>
      <c r="R459" s="357" t="s">
        <v>2465</v>
      </c>
      <c r="S459" s="357" t="s">
        <v>2466</v>
      </c>
      <c r="T459" s="357" t="s">
        <v>232</v>
      </c>
    </row>
    <row r="460" spans="1:20" s="1361" customFormat="1" hidden="1">
      <c r="A460" s="281"/>
      <c r="B460" s="357" t="s">
        <v>2458</v>
      </c>
      <c r="C460" s="1460" t="s">
        <v>1726</v>
      </c>
      <c r="D460" s="1461" t="s">
        <v>2473</v>
      </c>
      <c r="E460" s="365" t="s">
        <v>2079</v>
      </c>
      <c r="F460" s="359" t="s">
        <v>2470</v>
      </c>
      <c r="G460" s="359" t="s">
        <v>2468</v>
      </c>
      <c r="H460" s="361" t="s">
        <v>2469</v>
      </c>
      <c r="I460" s="366" t="s">
        <v>2469</v>
      </c>
      <c r="J460" s="363" t="s">
        <v>346</v>
      </c>
      <c r="K460" s="1463"/>
      <c r="L460" s="1461" t="s">
        <v>2474</v>
      </c>
      <c r="M460" s="1465" t="s">
        <v>885</v>
      </c>
      <c r="N460" s="365" t="s">
        <v>685</v>
      </c>
      <c r="O460" s="364" t="s">
        <v>2463</v>
      </c>
      <c r="P460" s="364" t="s">
        <v>2464</v>
      </c>
      <c r="Q460" s="364" t="s">
        <v>229</v>
      </c>
      <c r="R460" s="357" t="s">
        <v>2465</v>
      </c>
      <c r="S460" s="357" t="s">
        <v>2466</v>
      </c>
      <c r="T460" s="357" t="s">
        <v>232</v>
      </c>
    </row>
    <row r="461" spans="1:20" s="1361" customFormat="1" hidden="1">
      <c r="A461" s="281"/>
      <c r="B461" s="357" t="s">
        <v>2458</v>
      </c>
      <c r="C461" s="1460" t="s">
        <v>1726</v>
      </c>
      <c r="D461" s="1461" t="s">
        <v>2475</v>
      </c>
      <c r="E461" s="365" t="s">
        <v>554</v>
      </c>
      <c r="F461" s="359" t="s">
        <v>2470</v>
      </c>
      <c r="G461" s="359" t="s">
        <v>2468</v>
      </c>
      <c r="H461" s="361" t="s">
        <v>2469</v>
      </c>
      <c r="I461" s="366" t="s">
        <v>2469</v>
      </c>
      <c r="J461" s="363" t="s">
        <v>346</v>
      </c>
      <c r="K461" s="1463"/>
      <c r="L461" s="1461" t="s">
        <v>2476</v>
      </c>
      <c r="M461" s="1465" t="s">
        <v>885</v>
      </c>
      <c r="N461" s="1466" t="s">
        <v>888</v>
      </c>
      <c r="O461" s="364" t="s">
        <v>2463</v>
      </c>
      <c r="P461" s="364" t="s">
        <v>2464</v>
      </c>
      <c r="Q461" s="364" t="s">
        <v>229</v>
      </c>
      <c r="R461" s="357" t="s">
        <v>2465</v>
      </c>
      <c r="S461" s="357" t="s">
        <v>2466</v>
      </c>
      <c r="T461" s="357" t="s">
        <v>232</v>
      </c>
    </row>
    <row r="462" spans="1:20" s="1327" customFormat="1" hidden="1">
      <c r="A462" s="281"/>
      <c r="B462" s="238"/>
      <c r="C462" s="1363"/>
      <c r="D462" s="572" t="s">
        <v>889</v>
      </c>
      <c r="E462" s="339"/>
      <c r="F462" s="339"/>
      <c r="G462" s="339" t="s">
        <v>889</v>
      </c>
      <c r="H462" s="340"/>
      <c r="I462" s="1467"/>
      <c r="J462" s="1459"/>
      <c r="K462" s="1306"/>
      <c r="L462" s="572" t="s">
        <v>890</v>
      </c>
      <c r="M462" s="1306"/>
      <c r="N462" s="339"/>
      <c r="O462" s="235"/>
      <c r="P462" s="235"/>
      <c r="Q462" s="235"/>
      <c r="R462" s="234"/>
      <c r="S462" s="234"/>
      <c r="T462" s="234"/>
    </row>
    <row r="463" spans="1:20" s="1361" customFormat="1" hidden="1">
      <c r="A463" s="281"/>
      <c r="B463" s="357" t="s">
        <v>2458</v>
      </c>
      <c r="C463" s="1460" t="s">
        <v>1726</v>
      </c>
      <c r="D463" s="358" t="s">
        <v>891</v>
      </c>
      <c r="E463" s="365" t="s">
        <v>2079</v>
      </c>
      <c r="F463" s="359" t="s">
        <v>2470</v>
      </c>
      <c r="G463" s="359" t="s">
        <v>2468</v>
      </c>
      <c r="H463" s="361" t="s">
        <v>2471</v>
      </c>
      <c r="I463" s="366" t="s">
        <v>2469</v>
      </c>
      <c r="J463" s="363" t="s">
        <v>346</v>
      </c>
      <c r="K463" s="1463"/>
      <c r="L463" s="368" t="s">
        <v>887</v>
      </c>
      <c r="M463" s="1463" t="s">
        <v>263</v>
      </c>
      <c r="N463" s="365" t="s">
        <v>2477</v>
      </c>
      <c r="O463" s="364" t="s">
        <v>2463</v>
      </c>
      <c r="P463" s="364" t="s">
        <v>2464</v>
      </c>
      <c r="Q463" s="364" t="s">
        <v>229</v>
      </c>
      <c r="R463" s="357" t="s">
        <v>2465</v>
      </c>
      <c r="S463" s="357" t="s">
        <v>2466</v>
      </c>
      <c r="T463" s="357" t="s">
        <v>232</v>
      </c>
    </row>
    <row r="464" spans="1:20" s="1361" customFormat="1" hidden="1">
      <c r="A464" s="281"/>
      <c r="B464" s="357" t="s">
        <v>2458</v>
      </c>
      <c r="C464" s="1460" t="s">
        <v>1726</v>
      </c>
      <c r="D464" s="358" t="s">
        <v>2478</v>
      </c>
      <c r="E464" s="365" t="s">
        <v>2079</v>
      </c>
      <c r="F464" s="359" t="s">
        <v>2470</v>
      </c>
      <c r="G464" s="359" t="s">
        <v>2468</v>
      </c>
      <c r="H464" s="361" t="s">
        <v>2469</v>
      </c>
      <c r="I464" s="366" t="s">
        <v>2469</v>
      </c>
      <c r="J464" s="363" t="s">
        <v>346</v>
      </c>
      <c r="K464" s="1463"/>
      <c r="L464" s="358" t="s">
        <v>2479</v>
      </c>
      <c r="M464" s="1463" t="s">
        <v>263</v>
      </c>
      <c r="N464" s="365" t="s">
        <v>741</v>
      </c>
      <c r="O464" s="364" t="s">
        <v>2463</v>
      </c>
      <c r="P464" s="364" t="s">
        <v>2464</v>
      </c>
      <c r="Q464" s="364" t="s">
        <v>229</v>
      </c>
      <c r="R464" s="357" t="s">
        <v>2465</v>
      </c>
      <c r="S464" s="357" t="s">
        <v>2466</v>
      </c>
      <c r="T464" s="357" t="s">
        <v>232</v>
      </c>
    </row>
    <row r="465" spans="1:20" s="1361" customFormat="1" hidden="1">
      <c r="A465" s="281"/>
      <c r="B465" s="357" t="s">
        <v>2458</v>
      </c>
      <c r="C465" s="1460" t="s">
        <v>1726</v>
      </c>
      <c r="D465" s="1461" t="s">
        <v>2480</v>
      </c>
      <c r="E465" s="365" t="s">
        <v>2079</v>
      </c>
      <c r="F465" s="359" t="s">
        <v>2470</v>
      </c>
      <c r="G465" s="359" t="s">
        <v>2468</v>
      </c>
      <c r="H465" s="361" t="s">
        <v>2469</v>
      </c>
      <c r="I465" s="366" t="s">
        <v>2469</v>
      </c>
      <c r="J465" s="363" t="s">
        <v>346</v>
      </c>
      <c r="K465" s="1463"/>
      <c r="L465" s="1461" t="s">
        <v>893</v>
      </c>
      <c r="M465" s="1465" t="s">
        <v>803</v>
      </c>
      <c r="N465" s="365" t="s">
        <v>894</v>
      </c>
      <c r="O465" s="364" t="s">
        <v>2463</v>
      </c>
      <c r="P465" s="364" t="s">
        <v>2464</v>
      </c>
      <c r="Q465" s="364" t="s">
        <v>229</v>
      </c>
      <c r="R465" s="357" t="s">
        <v>2465</v>
      </c>
      <c r="S465" s="357" t="s">
        <v>2466</v>
      </c>
      <c r="T465" s="357" t="s">
        <v>232</v>
      </c>
    </row>
    <row r="466" spans="1:20" s="1361" customFormat="1" hidden="1">
      <c r="A466" s="281"/>
      <c r="B466" s="357" t="s">
        <v>2458</v>
      </c>
      <c r="C466" s="1460" t="s">
        <v>1726</v>
      </c>
      <c r="D466" s="1461" t="s">
        <v>2481</v>
      </c>
      <c r="E466" s="365" t="s">
        <v>2413</v>
      </c>
      <c r="F466" s="359" t="s">
        <v>2470</v>
      </c>
      <c r="G466" s="359" t="s">
        <v>2468</v>
      </c>
      <c r="H466" s="361" t="s">
        <v>2469</v>
      </c>
      <c r="I466" s="366" t="s">
        <v>2469</v>
      </c>
      <c r="J466" s="363" t="s">
        <v>346</v>
      </c>
      <c r="K466" s="1463"/>
      <c r="L466" s="1461" t="s">
        <v>2482</v>
      </c>
      <c r="M466" s="1463" t="s">
        <v>263</v>
      </c>
      <c r="N466" s="1466" t="s">
        <v>895</v>
      </c>
      <c r="O466" s="364" t="s">
        <v>2463</v>
      </c>
      <c r="P466" s="364" t="s">
        <v>2464</v>
      </c>
      <c r="Q466" s="364" t="s">
        <v>229</v>
      </c>
      <c r="R466" s="357" t="s">
        <v>2465</v>
      </c>
      <c r="S466" s="357" t="s">
        <v>2466</v>
      </c>
      <c r="T466" s="357" t="s">
        <v>232</v>
      </c>
    </row>
    <row r="467" spans="1:20" s="1327" customFormat="1" hidden="1">
      <c r="A467" s="281"/>
      <c r="B467" s="238"/>
      <c r="C467" s="1363"/>
      <c r="D467" s="572" t="s">
        <v>896</v>
      </c>
      <c r="E467" s="339"/>
      <c r="F467" s="339"/>
      <c r="G467" s="339" t="s">
        <v>897</v>
      </c>
      <c r="H467" s="340"/>
      <c r="I467" s="340"/>
      <c r="J467" s="1459"/>
      <c r="K467" s="1306"/>
      <c r="L467" s="572" t="s">
        <v>898</v>
      </c>
      <c r="M467" s="1306"/>
      <c r="N467" s="339"/>
      <c r="O467" s="235"/>
      <c r="P467" s="235"/>
      <c r="Q467" s="235"/>
      <c r="R467" s="234"/>
      <c r="S467" s="234"/>
      <c r="T467" s="234"/>
    </row>
    <row r="468" spans="1:20" s="1361" customFormat="1" hidden="1">
      <c r="A468" s="281"/>
      <c r="B468" s="1325" t="s">
        <v>2458</v>
      </c>
      <c r="C468" s="1375" t="s">
        <v>2483</v>
      </c>
      <c r="D468" s="1458" t="s">
        <v>899</v>
      </c>
      <c r="E468" s="1355" t="s">
        <v>2079</v>
      </c>
      <c r="F468" s="1315" t="s">
        <v>2484</v>
      </c>
      <c r="G468" s="1468">
        <v>40150</v>
      </c>
      <c r="H468" s="1457" t="s">
        <v>2471</v>
      </c>
      <c r="I468" s="1469" t="s">
        <v>2469</v>
      </c>
      <c r="J468" s="1320" t="s">
        <v>346</v>
      </c>
      <c r="K468" s="1357"/>
      <c r="L468" s="1458" t="s">
        <v>900</v>
      </c>
      <c r="M468" s="1470" t="s">
        <v>2485</v>
      </c>
      <c r="N468" s="1324" t="s">
        <v>901</v>
      </c>
      <c r="O468" s="1326" t="s">
        <v>2463</v>
      </c>
      <c r="P468" s="1326" t="s">
        <v>2464</v>
      </c>
      <c r="Q468" s="1326" t="s">
        <v>229</v>
      </c>
      <c r="R468" s="1325" t="s">
        <v>2465</v>
      </c>
      <c r="S468" s="1325" t="s">
        <v>2466</v>
      </c>
      <c r="T468" s="1325" t="s">
        <v>232</v>
      </c>
    </row>
    <row r="469" spans="1:20" s="1327" customFormat="1" hidden="1">
      <c r="A469" s="281"/>
      <c r="B469" s="339"/>
      <c r="C469" s="1314"/>
      <c r="D469" s="572" t="s">
        <v>902</v>
      </c>
      <c r="E469" s="339"/>
      <c r="F469" s="339"/>
      <c r="G469" s="339" t="s">
        <v>902</v>
      </c>
      <c r="H469" s="340"/>
      <c r="I469" s="340"/>
      <c r="J469" s="1459"/>
      <c r="K469" s="1306"/>
      <c r="L469" s="572" t="s">
        <v>903</v>
      </c>
      <c r="M469" s="1306"/>
      <c r="N469" s="339"/>
      <c r="O469" s="235"/>
      <c r="P469" s="235"/>
      <c r="Q469" s="235"/>
      <c r="R469" s="234"/>
      <c r="S469" s="234"/>
      <c r="T469" s="234"/>
    </row>
    <row r="470" spans="1:20" s="1361" customFormat="1" hidden="1">
      <c r="A470" s="281"/>
      <c r="B470" s="1325" t="s">
        <v>2458</v>
      </c>
      <c r="C470" s="1374" t="s">
        <v>1726</v>
      </c>
      <c r="D470" s="1458" t="s">
        <v>2486</v>
      </c>
      <c r="E470" s="1324" t="s">
        <v>2079</v>
      </c>
      <c r="F470" s="1315" t="s">
        <v>2470</v>
      </c>
      <c r="G470" s="1315" t="s">
        <v>2487</v>
      </c>
      <c r="H470" s="1457" t="s">
        <v>2471</v>
      </c>
      <c r="I470" s="1471" t="s">
        <v>2469</v>
      </c>
      <c r="J470" s="1320" t="s">
        <v>346</v>
      </c>
      <c r="K470" s="1357"/>
      <c r="L470" s="1458" t="s">
        <v>2488</v>
      </c>
      <c r="M470" s="1357" t="s">
        <v>641</v>
      </c>
      <c r="N470" s="1324" t="s">
        <v>904</v>
      </c>
      <c r="O470" s="1326" t="s">
        <v>2489</v>
      </c>
      <c r="P470" s="1326" t="s">
        <v>2464</v>
      </c>
      <c r="Q470" s="1326" t="s">
        <v>229</v>
      </c>
      <c r="R470" s="1325" t="s">
        <v>2465</v>
      </c>
      <c r="S470" s="1325" t="s">
        <v>2466</v>
      </c>
      <c r="T470" s="1325" t="s">
        <v>232</v>
      </c>
    </row>
    <row r="471" spans="1:20" s="1361" customFormat="1" hidden="1">
      <c r="A471" s="281"/>
      <c r="B471" s="357" t="s">
        <v>2458</v>
      </c>
      <c r="C471" s="1460" t="s">
        <v>1726</v>
      </c>
      <c r="D471" s="1461" t="s">
        <v>2490</v>
      </c>
      <c r="E471" s="365" t="s">
        <v>2079</v>
      </c>
      <c r="F471" s="359" t="s">
        <v>2470</v>
      </c>
      <c r="G471" s="359" t="s">
        <v>2468</v>
      </c>
      <c r="H471" s="361" t="s">
        <v>2469</v>
      </c>
      <c r="I471" s="366" t="s">
        <v>2469</v>
      </c>
      <c r="J471" s="363" t="s">
        <v>346</v>
      </c>
      <c r="K471" s="1463"/>
      <c r="L471" s="1461" t="s">
        <v>905</v>
      </c>
      <c r="M471" s="1463" t="s">
        <v>272</v>
      </c>
      <c r="N471" s="1466" t="s">
        <v>672</v>
      </c>
      <c r="O471" s="364" t="s">
        <v>2463</v>
      </c>
      <c r="P471" s="364" t="s">
        <v>2464</v>
      </c>
      <c r="Q471" s="364" t="s">
        <v>229</v>
      </c>
      <c r="R471" s="357" t="s">
        <v>2465</v>
      </c>
      <c r="S471" s="357" t="s">
        <v>2466</v>
      </c>
      <c r="T471" s="357" t="s">
        <v>232</v>
      </c>
    </row>
    <row r="472" spans="1:20" s="1361" customFormat="1" hidden="1">
      <c r="A472" s="281"/>
      <c r="B472" s="357" t="s">
        <v>2458</v>
      </c>
      <c r="C472" s="1460" t="s">
        <v>1726</v>
      </c>
      <c r="D472" s="358" t="s">
        <v>906</v>
      </c>
      <c r="E472" s="365" t="s">
        <v>2079</v>
      </c>
      <c r="F472" s="359" t="s">
        <v>2470</v>
      </c>
      <c r="G472" s="359" t="s">
        <v>2468</v>
      </c>
      <c r="H472" s="361" t="s">
        <v>2469</v>
      </c>
      <c r="I472" s="366" t="s">
        <v>2469</v>
      </c>
      <c r="J472" s="363" t="s">
        <v>346</v>
      </c>
      <c r="K472" s="1463"/>
      <c r="L472" s="358" t="s">
        <v>887</v>
      </c>
      <c r="M472" s="1463" t="s">
        <v>272</v>
      </c>
      <c r="N472" s="365" t="s">
        <v>441</v>
      </c>
      <c r="O472" s="364" t="s">
        <v>2463</v>
      </c>
      <c r="P472" s="364" t="s">
        <v>2464</v>
      </c>
      <c r="Q472" s="364" t="s">
        <v>229</v>
      </c>
      <c r="R472" s="357" t="s">
        <v>2465</v>
      </c>
      <c r="S472" s="357" t="s">
        <v>2466</v>
      </c>
      <c r="T472" s="357" t="s">
        <v>232</v>
      </c>
    </row>
    <row r="473" spans="1:20" s="1361" customFormat="1" hidden="1">
      <c r="A473" s="281"/>
      <c r="B473" s="357" t="s">
        <v>2458</v>
      </c>
      <c r="C473" s="1460" t="s">
        <v>1726</v>
      </c>
      <c r="D473" s="358" t="s">
        <v>907</v>
      </c>
      <c r="E473" s="365" t="s">
        <v>2079</v>
      </c>
      <c r="F473" s="359" t="s">
        <v>2470</v>
      </c>
      <c r="G473" s="359" t="s">
        <v>2468</v>
      </c>
      <c r="H473" s="361" t="s">
        <v>2469</v>
      </c>
      <c r="I473" s="366" t="s">
        <v>2469</v>
      </c>
      <c r="J473" s="363" t="s">
        <v>346</v>
      </c>
      <c r="K473" s="1463"/>
      <c r="L473" s="358" t="s">
        <v>2479</v>
      </c>
      <c r="M473" s="1463" t="s">
        <v>272</v>
      </c>
      <c r="N473" s="365" t="s">
        <v>908</v>
      </c>
      <c r="O473" s="364" t="s">
        <v>2463</v>
      </c>
      <c r="P473" s="364" t="s">
        <v>2464</v>
      </c>
      <c r="Q473" s="364" t="s">
        <v>229</v>
      </c>
      <c r="R473" s="357" t="s">
        <v>2465</v>
      </c>
      <c r="S473" s="357" t="s">
        <v>2466</v>
      </c>
      <c r="T473" s="357" t="s">
        <v>232</v>
      </c>
    </row>
    <row r="474" spans="1:20" s="1446" customFormat="1" hidden="1">
      <c r="A474" s="281"/>
      <c r="B474" s="234"/>
      <c r="C474" s="1314"/>
      <c r="D474" s="572" t="s">
        <v>909</v>
      </c>
      <c r="E474" s="339"/>
      <c r="F474" s="339"/>
      <c r="G474" s="339" t="s">
        <v>909</v>
      </c>
      <c r="H474" s="340"/>
      <c r="I474" s="340"/>
      <c r="J474" s="1459"/>
      <c r="K474" s="1306"/>
      <c r="L474" s="572" t="s">
        <v>910</v>
      </c>
      <c r="M474" s="1306"/>
      <c r="N474" s="238"/>
      <c r="O474" s="235"/>
      <c r="P474" s="235"/>
      <c r="Q474" s="235"/>
      <c r="R474" s="234"/>
      <c r="S474" s="234"/>
      <c r="T474" s="234"/>
    </row>
    <row r="475" spans="1:20" s="1361" customFormat="1" hidden="1">
      <c r="A475" s="281"/>
      <c r="B475" s="357" t="s">
        <v>2458</v>
      </c>
      <c r="C475" s="370" t="s">
        <v>2483</v>
      </c>
      <c r="D475" s="357" t="s">
        <v>2491</v>
      </c>
      <c r="E475" s="1462" t="s">
        <v>2079</v>
      </c>
      <c r="F475" s="359" t="s">
        <v>2470</v>
      </c>
      <c r="G475" s="360">
        <v>40150</v>
      </c>
      <c r="H475" s="361" t="s">
        <v>2471</v>
      </c>
      <c r="I475" s="362" t="s">
        <v>2469</v>
      </c>
      <c r="J475" s="363" t="s">
        <v>346</v>
      </c>
      <c r="K475" s="1463"/>
      <c r="L475" s="358" t="s">
        <v>887</v>
      </c>
      <c r="M475" s="1463" t="s">
        <v>272</v>
      </c>
      <c r="N475" s="370" t="s">
        <v>908</v>
      </c>
      <c r="O475" s="364" t="s">
        <v>2463</v>
      </c>
      <c r="P475" s="364" t="s">
        <v>2464</v>
      </c>
      <c r="Q475" s="364" t="s">
        <v>229</v>
      </c>
      <c r="R475" s="357" t="s">
        <v>2465</v>
      </c>
      <c r="S475" s="357" t="s">
        <v>2466</v>
      </c>
      <c r="T475" s="357" t="s">
        <v>232</v>
      </c>
    </row>
    <row r="476" spans="1:20" s="1446" customFormat="1" hidden="1">
      <c r="A476" s="281"/>
      <c r="B476" s="238"/>
      <c r="C476" s="1363"/>
      <c r="D476" s="572" t="s">
        <v>911</v>
      </c>
      <c r="E476" s="339"/>
      <c r="F476" s="339"/>
      <c r="G476" s="339" t="s">
        <v>911</v>
      </c>
      <c r="H476" s="340"/>
      <c r="I476" s="340"/>
      <c r="J476" s="1459"/>
      <c r="K476" s="1306"/>
      <c r="L476" s="339" t="s">
        <v>912</v>
      </c>
      <c r="M476" s="1306"/>
      <c r="N476" s="339"/>
      <c r="O476" s="235"/>
      <c r="P476" s="235"/>
      <c r="Q476" s="235"/>
      <c r="R476" s="234"/>
      <c r="S476" s="234"/>
      <c r="T476" s="234"/>
    </row>
    <row r="477" spans="1:20" s="1361" customFormat="1" hidden="1">
      <c r="A477" s="281"/>
      <c r="B477" s="357" t="s">
        <v>2458</v>
      </c>
      <c r="C477" s="1460" t="s">
        <v>1726</v>
      </c>
      <c r="D477" s="358" t="s">
        <v>913</v>
      </c>
      <c r="E477" s="1462" t="s">
        <v>2079</v>
      </c>
      <c r="F477" s="359" t="s">
        <v>2484</v>
      </c>
      <c r="G477" s="360">
        <v>30150</v>
      </c>
      <c r="H477" s="361" t="s">
        <v>2471</v>
      </c>
      <c r="I477" s="366" t="s">
        <v>2469</v>
      </c>
      <c r="J477" s="363" t="s">
        <v>346</v>
      </c>
      <c r="K477" s="1463"/>
      <c r="L477" s="358" t="s">
        <v>887</v>
      </c>
      <c r="M477" s="367" t="s">
        <v>248</v>
      </c>
      <c r="N477" s="365" t="s">
        <v>628</v>
      </c>
      <c r="O477" s="364" t="s">
        <v>2463</v>
      </c>
      <c r="P477" s="364" t="s">
        <v>2464</v>
      </c>
      <c r="Q477" s="364" t="s">
        <v>229</v>
      </c>
      <c r="R477" s="357" t="s">
        <v>2465</v>
      </c>
      <c r="S477" s="357" t="s">
        <v>2466</v>
      </c>
      <c r="T477" s="357" t="s">
        <v>232</v>
      </c>
    </row>
    <row r="478" spans="1:20" s="1361" customFormat="1" hidden="1">
      <c r="A478" s="281"/>
      <c r="B478" s="1325" t="s">
        <v>2458</v>
      </c>
      <c r="C478" s="1374" t="s">
        <v>1726</v>
      </c>
      <c r="D478" s="1458" t="s">
        <v>914</v>
      </c>
      <c r="E478" s="1355" t="s">
        <v>2079</v>
      </c>
      <c r="F478" s="1315" t="s">
        <v>2470</v>
      </c>
      <c r="G478" s="1468"/>
      <c r="H478" s="1457" t="s">
        <v>2471</v>
      </c>
      <c r="I478" s="1471" t="s">
        <v>2469</v>
      </c>
      <c r="J478" s="1320" t="s">
        <v>346</v>
      </c>
      <c r="K478" s="1357"/>
      <c r="L478" s="1458" t="s">
        <v>2492</v>
      </c>
      <c r="M478" s="1470" t="s">
        <v>2493</v>
      </c>
      <c r="N478" s="1324" t="s">
        <v>2494</v>
      </c>
      <c r="O478" s="1326" t="s">
        <v>2463</v>
      </c>
      <c r="P478" s="1326" t="s">
        <v>2464</v>
      </c>
      <c r="Q478" s="1326" t="s">
        <v>229</v>
      </c>
      <c r="R478" s="1325" t="s">
        <v>2465</v>
      </c>
      <c r="S478" s="1325" t="s">
        <v>2466</v>
      </c>
      <c r="T478" s="1325" t="s">
        <v>232</v>
      </c>
    </row>
    <row r="479" spans="1:20" s="1446" customFormat="1" hidden="1">
      <c r="A479" s="281"/>
      <c r="B479" s="238"/>
      <c r="C479" s="1363"/>
      <c r="D479" s="339" t="s">
        <v>915</v>
      </c>
      <c r="E479" s="339"/>
      <c r="F479" s="339"/>
      <c r="G479" s="339" t="s">
        <v>915</v>
      </c>
      <c r="H479" s="340"/>
      <c r="I479" s="340"/>
      <c r="J479" s="1459"/>
      <c r="K479" s="1306"/>
      <c r="L479" s="572" t="s">
        <v>916</v>
      </c>
      <c r="M479" s="1306"/>
      <c r="N479" s="339"/>
      <c r="O479" s="235"/>
      <c r="P479" s="235"/>
      <c r="Q479" s="235"/>
      <c r="R479" s="234"/>
      <c r="S479" s="234"/>
      <c r="T479" s="234"/>
    </row>
    <row r="480" spans="1:20" s="1361" customFormat="1" hidden="1">
      <c r="A480" s="281"/>
      <c r="B480" s="1325" t="s">
        <v>2458</v>
      </c>
      <c r="C480" s="1375" t="s">
        <v>2483</v>
      </c>
      <c r="D480" s="1458" t="s">
        <v>2495</v>
      </c>
      <c r="E480" s="1355" t="s">
        <v>2079</v>
      </c>
      <c r="F480" s="1315" t="s">
        <v>2484</v>
      </c>
      <c r="G480" s="1468">
        <v>40150</v>
      </c>
      <c r="H480" s="1457" t="s">
        <v>2471</v>
      </c>
      <c r="I480" s="1471" t="s">
        <v>2469</v>
      </c>
      <c r="J480" s="1320" t="s">
        <v>346</v>
      </c>
      <c r="K480" s="1357"/>
      <c r="L480" s="1458" t="s">
        <v>917</v>
      </c>
      <c r="M480" s="1470" t="s">
        <v>2493</v>
      </c>
      <c r="N480" s="1324" t="s">
        <v>2494</v>
      </c>
      <c r="O480" s="1326" t="s">
        <v>2463</v>
      </c>
      <c r="P480" s="1326" t="s">
        <v>2464</v>
      </c>
      <c r="Q480" s="1326" t="s">
        <v>229</v>
      </c>
      <c r="R480" s="1325" t="s">
        <v>2465</v>
      </c>
      <c r="S480" s="1325" t="s">
        <v>2466</v>
      </c>
      <c r="T480" s="1325" t="s">
        <v>232</v>
      </c>
    </row>
    <row r="481" spans="1:20" s="1446" customFormat="1" hidden="1">
      <c r="A481" s="281"/>
      <c r="B481" s="339"/>
      <c r="C481" s="1314"/>
      <c r="D481" s="572" t="s">
        <v>918</v>
      </c>
      <c r="E481" s="339"/>
      <c r="F481" s="339"/>
      <c r="G481" s="339" t="s">
        <v>918</v>
      </c>
      <c r="H481" s="340"/>
      <c r="I481" s="340"/>
      <c r="J481" s="1459"/>
      <c r="K481" s="1306"/>
      <c r="L481" s="572" t="s">
        <v>919</v>
      </c>
      <c r="M481" s="1306"/>
      <c r="N481" s="339"/>
      <c r="O481" s="235"/>
      <c r="P481" s="235"/>
      <c r="Q481" s="235"/>
      <c r="R481" s="234"/>
      <c r="S481" s="234"/>
      <c r="T481" s="234"/>
    </row>
    <row r="482" spans="1:20" s="1361" customFormat="1" hidden="1">
      <c r="A482" s="281"/>
      <c r="B482" s="357" t="s">
        <v>2458</v>
      </c>
      <c r="C482" s="1460" t="s">
        <v>1726</v>
      </c>
      <c r="D482" s="358" t="s">
        <v>920</v>
      </c>
      <c r="E482" s="1472" t="s">
        <v>2079</v>
      </c>
      <c r="F482" s="359" t="s">
        <v>2484</v>
      </c>
      <c r="G482" s="359" t="s">
        <v>2496</v>
      </c>
      <c r="H482" s="361" t="s">
        <v>2471</v>
      </c>
      <c r="I482" s="366" t="s">
        <v>2469</v>
      </c>
      <c r="J482" s="363" t="s">
        <v>346</v>
      </c>
      <c r="K482" s="1463"/>
      <c r="L482" s="358" t="s">
        <v>887</v>
      </c>
      <c r="M482" s="1463" t="s">
        <v>495</v>
      </c>
      <c r="N482" s="365" t="s">
        <v>921</v>
      </c>
      <c r="O482" s="364" t="s">
        <v>2463</v>
      </c>
      <c r="P482" s="364" t="s">
        <v>2464</v>
      </c>
      <c r="Q482" s="364" t="s">
        <v>229</v>
      </c>
      <c r="R482" s="365" t="s">
        <v>2465</v>
      </c>
      <c r="S482" s="357" t="s">
        <v>2466</v>
      </c>
      <c r="T482" s="365" t="s">
        <v>232</v>
      </c>
    </row>
    <row r="483" spans="1:20" s="1361" customFormat="1" hidden="1">
      <c r="A483" s="281"/>
      <c r="B483" s="357" t="s">
        <v>2458</v>
      </c>
      <c r="C483" s="1460" t="s">
        <v>1726</v>
      </c>
      <c r="D483" s="1461" t="s">
        <v>922</v>
      </c>
      <c r="E483" s="1472" t="s">
        <v>2079</v>
      </c>
      <c r="F483" s="359" t="s">
        <v>2470</v>
      </c>
      <c r="G483" s="359" t="s">
        <v>2468</v>
      </c>
      <c r="H483" s="361" t="s">
        <v>2469</v>
      </c>
      <c r="I483" s="366" t="s">
        <v>2469</v>
      </c>
      <c r="J483" s="363" t="s">
        <v>346</v>
      </c>
      <c r="K483" s="1463"/>
      <c r="L483" s="1461" t="s">
        <v>953</v>
      </c>
      <c r="M483" s="1463" t="s">
        <v>495</v>
      </c>
      <c r="N483" s="365" t="s">
        <v>819</v>
      </c>
      <c r="O483" s="364" t="s">
        <v>2463</v>
      </c>
      <c r="P483" s="364" t="s">
        <v>2464</v>
      </c>
      <c r="Q483" s="364" t="s">
        <v>229</v>
      </c>
      <c r="R483" s="357" t="s">
        <v>2465</v>
      </c>
      <c r="S483" s="357" t="s">
        <v>2466</v>
      </c>
      <c r="T483" s="357" t="s">
        <v>232</v>
      </c>
    </row>
    <row r="484" spans="1:20" s="1361" customFormat="1" hidden="1">
      <c r="A484" s="281"/>
      <c r="B484" s="357" t="s">
        <v>2458</v>
      </c>
      <c r="C484" s="1460" t="s">
        <v>1726</v>
      </c>
      <c r="D484" s="358" t="s">
        <v>2497</v>
      </c>
      <c r="E484" s="1472" t="s">
        <v>2079</v>
      </c>
      <c r="F484" s="359" t="s">
        <v>2470</v>
      </c>
      <c r="G484" s="359" t="s">
        <v>2468</v>
      </c>
      <c r="H484" s="361" t="s">
        <v>2469</v>
      </c>
      <c r="I484" s="366" t="s">
        <v>2469</v>
      </c>
      <c r="J484" s="363" t="s">
        <v>346</v>
      </c>
      <c r="K484" s="1463"/>
      <c r="L484" s="358" t="s">
        <v>2498</v>
      </c>
      <c r="M484" s="1463" t="s">
        <v>495</v>
      </c>
      <c r="N484" s="365" t="s">
        <v>753</v>
      </c>
      <c r="O484" s="364" t="s">
        <v>2463</v>
      </c>
      <c r="P484" s="364" t="s">
        <v>2464</v>
      </c>
      <c r="Q484" s="364" t="s">
        <v>229</v>
      </c>
      <c r="R484" s="357" t="s">
        <v>2465</v>
      </c>
      <c r="S484" s="357" t="s">
        <v>2466</v>
      </c>
      <c r="T484" s="357" t="s">
        <v>232</v>
      </c>
    </row>
    <row r="485" spans="1:20" s="1361" customFormat="1" hidden="1">
      <c r="A485" s="281"/>
      <c r="B485" s="357" t="s">
        <v>2458</v>
      </c>
      <c r="C485" s="1460" t="s">
        <v>1726</v>
      </c>
      <c r="D485" s="1461" t="s">
        <v>923</v>
      </c>
      <c r="E485" s="1472" t="s">
        <v>2079</v>
      </c>
      <c r="F485" s="359" t="s">
        <v>2470</v>
      </c>
      <c r="G485" s="359" t="s">
        <v>2468</v>
      </c>
      <c r="H485" s="361" t="s">
        <v>2469</v>
      </c>
      <c r="I485" s="366" t="s">
        <v>2469</v>
      </c>
      <c r="J485" s="363" t="s">
        <v>346</v>
      </c>
      <c r="K485" s="1463"/>
      <c r="L485" s="1461" t="s">
        <v>887</v>
      </c>
      <c r="M485" s="1463" t="s">
        <v>495</v>
      </c>
      <c r="N485" s="1466" t="s">
        <v>817</v>
      </c>
      <c r="O485" s="364" t="s">
        <v>2463</v>
      </c>
      <c r="P485" s="364" t="s">
        <v>2464</v>
      </c>
      <c r="Q485" s="364" t="s">
        <v>229</v>
      </c>
      <c r="R485" s="357" t="s">
        <v>2465</v>
      </c>
      <c r="S485" s="357" t="s">
        <v>2466</v>
      </c>
      <c r="T485" s="357" t="s">
        <v>232</v>
      </c>
    </row>
    <row r="486" spans="1:20" s="1361" customFormat="1" hidden="1">
      <c r="A486" s="1301"/>
      <c r="B486" s="357" t="s">
        <v>2458</v>
      </c>
      <c r="C486" s="1460" t="s">
        <v>1726</v>
      </c>
      <c r="D486" s="1464" t="s">
        <v>2499</v>
      </c>
      <c r="E486" s="1472" t="s">
        <v>2079</v>
      </c>
      <c r="F486" s="359" t="s">
        <v>2470</v>
      </c>
      <c r="G486" s="359" t="s">
        <v>2468</v>
      </c>
      <c r="H486" s="361" t="s">
        <v>2469</v>
      </c>
      <c r="I486" s="366" t="s">
        <v>2469</v>
      </c>
      <c r="J486" s="363" t="s">
        <v>346</v>
      </c>
      <c r="K486" s="1463"/>
      <c r="L486" s="1461" t="s">
        <v>2500</v>
      </c>
      <c r="M486" s="1463" t="s">
        <v>495</v>
      </c>
      <c r="N486" s="365" t="s">
        <v>819</v>
      </c>
      <c r="O486" s="364" t="s">
        <v>2463</v>
      </c>
      <c r="P486" s="364" t="s">
        <v>2464</v>
      </c>
      <c r="Q486" s="364" t="s">
        <v>229</v>
      </c>
      <c r="R486" s="357" t="s">
        <v>2465</v>
      </c>
      <c r="S486" s="357" t="s">
        <v>2466</v>
      </c>
      <c r="T486" s="357" t="s">
        <v>232</v>
      </c>
    </row>
    <row r="487" spans="1:20" s="1361" customFormat="1" hidden="1">
      <c r="A487" s="281"/>
      <c r="B487" s="357" t="s">
        <v>2458</v>
      </c>
      <c r="C487" s="1460" t="s">
        <v>1726</v>
      </c>
      <c r="D487" s="1461" t="s">
        <v>2501</v>
      </c>
      <c r="E487" s="1472" t="s">
        <v>2079</v>
      </c>
      <c r="F487" s="359" t="s">
        <v>2470</v>
      </c>
      <c r="G487" s="359" t="s">
        <v>2468</v>
      </c>
      <c r="H487" s="361" t="s">
        <v>2469</v>
      </c>
      <c r="I487" s="361" t="s">
        <v>2469</v>
      </c>
      <c r="J487" s="363" t="s">
        <v>346</v>
      </c>
      <c r="K487" s="1463"/>
      <c r="L487" s="1461" t="s">
        <v>2502</v>
      </c>
      <c r="M487" s="1463" t="s">
        <v>495</v>
      </c>
      <c r="N487" s="365" t="s">
        <v>819</v>
      </c>
      <c r="O487" s="364" t="s">
        <v>2463</v>
      </c>
      <c r="P487" s="364" t="s">
        <v>2464</v>
      </c>
      <c r="Q487" s="364" t="s">
        <v>229</v>
      </c>
      <c r="R487" s="357" t="s">
        <v>2465</v>
      </c>
      <c r="S487" s="357" t="s">
        <v>2466</v>
      </c>
      <c r="T487" s="357" t="s">
        <v>232</v>
      </c>
    </row>
    <row r="488" spans="1:20" s="1361" customFormat="1" hidden="1">
      <c r="A488" s="281"/>
      <c r="B488" s="357" t="s">
        <v>2458</v>
      </c>
      <c r="C488" s="1460" t="s">
        <v>1726</v>
      </c>
      <c r="D488" s="1461" t="s">
        <v>924</v>
      </c>
      <c r="E488" s="1472" t="s">
        <v>2079</v>
      </c>
      <c r="F488" s="359" t="s">
        <v>2470</v>
      </c>
      <c r="G488" s="359" t="s">
        <v>2468</v>
      </c>
      <c r="H488" s="361" t="s">
        <v>2469</v>
      </c>
      <c r="I488" s="366" t="s">
        <v>2469</v>
      </c>
      <c r="J488" s="363" t="s">
        <v>346</v>
      </c>
      <c r="K488" s="1463"/>
      <c r="L488" s="1461" t="s">
        <v>2503</v>
      </c>
      <c r="M488" s="1463" t="s">
        <v>495</v>
      </c>
      <c r="N488" s="365" t="s">
        <v>819</v>
      </c>
      <c r="O488" s="364" t="s">
        <v>2463</v>
      </c>
      <c r="P488" s="364" t="s">
        <v>2464</v>
      </c>
      <c r="Q488" s="364" t="s">
        <v>229</v>
      </c>
      <c r="R488" s="357" t="s">
        <v>2465</v>
      </c>
      <c r="S488" s="357" t="s">
        <v>2466</v>
      </c>
      <c r="T488" s="357" t="s">
        <v>232</v>
      </c>
    </row>
    <row r="489" spans="1:20" hidden="1">
      <c r="B489" s="1346"/>
      <c r="C489" s="1346"/>
    </row>
    <row r="490" spans="1:20" s="1361" customFormat="1" hidden="1">
      <c r="A490" s="281" t="s">
        <v>2504</v>
      </c>
      <c r="B490" s="234" t="s">
        <v>2458</v>
      </c>
      <c r="C490" s="1363" t="s">
        <v>1726</v>
      </c>
      <c r="D490" s="239" t="s">
        <v>2505</v>
      </c>
      <c r="E490" s="1305" t="s">
        <v>2079</v>
      </c>
      <c r="F490" s="229" t="s">
        <v>2484</v>
      </c>
      <c r="G490" s="229" t="s">
        <v>2496</v>
      </c>
      <c r="H490" s="353" t="s">
        <v>2471</v>
      </c>
      <c r="I490" s="354" t="s">
        <v>2469</v>
      </c>
      <c r="J490" s="230" t="s">
        <v>346</v>
      </c>
      <c r="K490" s="1345"/>
      <c r="L490" s="239" t="s">
        <v>2410</v>
      </c>
      <c r="M490" s="1345" t="s">
        <v>495</v>
      </c>
      <c r="N490" s="238" t="s">
        <v>653</v>
      </c>
      <c r="O490" s="235" t="s">
        <v>2463</v>
      </c>
      <c r="P490" s="235" t="s">
        <v>2464</v>
      </c>
      <c r="Q490" s="235" t="s">
        <v>229</v>
      </c>
      <c r="R490" s="234" t="s">
        <v>2465</v>
      </c>
      <c r="S490" s="234" t="s">
        <v>2466</v>
      </c>
      <c r="T490" s="234" t="s">
        <v>232</v>
      </c>
    </row>
    <row r="491" spans="1:20" s="1361" customFormat="1" hidden="1">
      <c r="A491" s="281"/>
      <c r="B491" s="357" t="s">
        <v>2458</v>
      </c>
      <c r="C491" s="1460" t="s">
        <v>1726</v>
      </c>
      <c r="D491" s="358" t="s">
        <v>925</v>
      </c>
      <c r="E491" s="1472" t="s">
        <v>2079</v>
      </c>
      <c r="F491" s="359" t="s">
        <v>2470</v>
      </c>
      <c r="G491" s="359" t="s">
        <v>2468</v>
      </c>
      <c r="H491" s="361" t="s">
        <v>2469</v>
      </c>
      <c r="I491" s="366" t="s">
        <v>2469</v>
      </c>
      <c r="J491" s="363" t="s">
        <v>346</v>
      </c>
      <c r="K491" s="1463"/>
      <c r="L491" s="358" t="s">
        <v>2506</v>
      </c>
      <c r="M491" s="1463" t="s">
        <v>495</v>
      </c>
      <c r="N491" s="1463" t="s">
        <v>926</v>
      </c>
      <c r="O491" s="364" t="s">
        <v>2463</v>
      </c>
      <c r="P491" s="364" t="s">
        <v>2464</v>
      </c>
      <c r="Q491" s="364" t="s">
        <v>229</v>
      </c>
      <c r="R491" s="357" t="s">
        <v>2465</v>
      </c>
      <c r="S491" s="357" t="s">
        <v>2466</v>
      </c>
      <c r="T491" s="357" t="s">
        <v>232</v>
      </c>
    </row>
    <row r="492" spans="1:20" s="1361" customFormat="1" hidden="1">
      <c r="A492" s="281"/>
      <c r="B492" s="357" t="s">
        <v>2458</v>
      </c>
      <c r="C492" s="1460" t="s">
        <v>1726</v>
      </c>
      <c r="D492" s="1461" t="s">
        <v>927</v>
      </c>
      <c r="E492" s="1472" t="s">
        <v>2079</v>
      </c>
      <c r="F492" s="359" t="s">
        <v>2470</v>
      </c>
      <c r="G492" s="359" t="s">
        <v>2468</v>
      </c>
      <c r="H492" s="361" t="s">
        <v>2469</v>
      </c>
      <c r="I492" s="366" t="s">
        <v>2469</v>
      </c>
      <c r="J492" s="363" t="s">
        <v>346</v>
      </c>
      <c r="K492" s="1463"/>
      <c r="L492" s="1461" t="s">
        <v>2507</v>
      </c>
      <c r="M492" s="1463" t="s">
        <v>495</v>
      </c>
      <c r="N492" s="1463" t="s">
        <v>926</v>
      </c>
      <c r="O492" s="364" t="s">
        <v>2463</v>
      </c>
      <c r="P492" s="364" t="s">
        <v>2464</v>
      </c>
      <c r="Q492" s="364" t="s">
        <v>229</v>
      </c>
      <c r="R492" s="357" t="s">
        <v>2465</v>
      </c>
      <c r="S492" s="357" t="s">
        <v>2466</v>
      </c>
      <c r="T492" s="357" t="s">
        <v>232</v>
      </c>
    </row>
    <row r="493" spans="1:20" s="1361" customFormat="1" hidden="1">
      <c r="A493" s="281"/>
      <c r="B493" s="357" t="s">
        <v>2458</v>
      </c>
      <c r="C493" s="1460" t="s">
        <v>1726</v>
      </c>
      <c r="D493" s="358" t="s">
        <v>928</v>
      </c>
      <c r="E493" s="1472" t="s">
        <v>2079</v>
      </c>
      <c r="F493" s="359" t="s">
        <v>2470</v>
      </c>
      <c r="G493" s="359" t="s">
        <v>2468</v>
      </c>
      <c r="H493" s="361" t="s">
        <v>2469</v>
      </c>
      <c r="I493" s="366" t="s">
        <v>2469</v>
      </c>
      <c r="J493" s="363" t="s">
        <v>346</v>
      </c>
      <c r="K493" s="1463"/>
      <c r="L493" s="358" t="s">
        <v>2508</v>
      </c>
      <c r="M493" s="1463" t="s">
        <v>495</v>
      </c>
      <c r="N493" s="365" t="s">
        <v>819</v>
      </c>
      <c r="O493" s="364" t="s">
        <v>2463</v>
      </c>
      <c r="P493" s="364" t="s">
        <v>2464</v>
      </c>
      <c r="Q493" s="364" t="s">
        <v>229</v>
      </c>
      <c r="R493" s="357" t="s">
        <v>2465</v>
      </c>
      <c r="S493" s="357" t="s">
        <v>2466</v>
      </c>
      <c r="T493" s="357" t="s">
        <v>232</v>
      </c>
    </row>
    <row r="494" spans="1:20" s="1361" customFormat="1" hidden="1">
      <c r="A494" s="281"/>
      <c r="B494" s="357" t="s">
        <v>2458</v>
      </c>
      <c r="C494" s="1460" t="s">
        <v>1726</v>
      </c>
      <c r="D494" s="1461" t="s">
        <v>2509</v>
      </c>
      <c r="E494" s="1472" t="s">
        <v>2079</v>
      </c>
      <c r="F494" s="359" t="s">
        <v>2470</v>
      </c>
      <c r="G494" s="359" t="s">
        <v>2468</v>
      </c>
      <c r="H494" s="361" t="s">
        <v>2469</v>
      </c>
      <c r="I494" s="366" t="s">
        <v>2469</v>
      </c>
      <c r="J494" s="363" t="s">
        <v>346</v>
      </c>
      <c r="K494" s="1463"/>
      <c r="L494" s="1461" t="s">
        <v>2500</v>
      </c>
      <c r="M494" s="1463" t="s">
        <v>495</v>
      </c>
      <c r="N494" s="1466" t="s">
        <v>929</v>
      </c>
      <c r="O494" s="364" t="s">
        <v>2463</v>
      </c>
      <c r="P494" s="364" t="s">
        <v>2464</v>
      </c>
      <c r="Q494" s="364" t="s">
        <v>229</v>
      </c>
      <c r="R494" s="357" t="s">
        <v>2465</v>
      </c>
      <c r="S494" s="357" t="s">
        <v>2466</v>
      </c>
      <c r="T494" s="1464" t="s">
        <v>232</v>
      </c>
    </row>
    <row r="495" spans="1:20" s="1361" customFormat="1" hidden="1">
      <c r="A495" s="281"/>
      <c r="B495" s="357" t="s">
        <v>2458</v>
      </c>
      <c r="C495" s="1460" t="s">
        <v>1726</v>
      </c>
      <c r="D495" s="1461" t="s">
        <v>930</v>
      </c>
      <c r="E495" s="1472" t="s">
        <v>2079</v>
      </c>
      <c r="F495" s="359" t="s">
        <v>2470</v>
      </c>
      <c r="G495" s="359" t="s">
        <v>2468</v>
      </c>
      <c r="H495" s="361" t="s">
        <v>2469</v>
      </c>
      <c r="I495" s="366" t="s">
        <v>2469</v>
      </c>
      <c r="J495" s="363" t="s">
        <v>346</v>
      </c>
      <c r="K495" s="1463"/>
      <c r="L495" s="1461" t="s">
        <v>887</v>
      </c>
      <c r="M495" s="1463" t="s">
        <v>495</v>
      </c>
      <c r="N495" s="365" t="s">
        <v>819</v>
      </c>
      <c r="O495" s="364" t="s">
        <v>2463</v>
      </c>
      <c r="P495" s="364" t="s">
        <v>2464</v>
      </c>
      <c r="Q495" s="364" t="s">
        <v>229</v>
      </c>
      <c r="R495" s="357" t="s">
        <v>2465</v>
      </c>
      <c r="S495" s="357" t="s">
        <v>2466</v>
      </c>
      <c r="T495" s="357" t="s">
        <v>232</v>
      </c>
    </row>
    <row r="496" spans="1:20" s="1387" customFormat="1" hidden="1">
      <c r="A496" s="281"/>
      <c r="B496" s="357" t="s">
        <v>2458</v>
      </c>
      <c r="C496" s="1460" t="s">
        <v>1726</v>
      </c>
      <c r="D496" s="358" t="s">
        <v>931</v>
      </c>
      <c r="E496" s="1472" t="s">
        <v>2079</v>
      </c>
      <c r="F496" s="359" t="s">
        <v>2470</v>
      </c>
      <c r="G496" s="359" t="s">
        <v>2468</v>
      </c>
      <c r="H496" s="361" t="s">
        <v>2469</v>
      </c>
      <c r="I496" s="366" t="s">
        <v>2469</v>
      </c>
      <c r="J496" s="363" t="s">
        <v>346</v>
      </c>
      <c r="K496" s="1463"/>
      <c r="L496" s="1461" t="s">
        <v>932</v>
      </c>
      <c r="M496" s="1463" t="s">
        <v>495</v>
      </c>
      <c r="N496" s="365" t="s">
        <v>819</v>
      </c>
      <c r="O496" s="364" t="s">
        <v>2463</v>
      </c>
      <c r="P496" s="364" t="s">
        <v>2464</v>
      </c>
      <c r="Q496" s="364" t="s">
        <v>229</v>
      </c>
      <c r="R496" s="357" t="s">
        <v>2465</v>
      </c>
      <c r="S496" s="357" t="s">
        <v>2466</v>
      </c>
      <c r="T496" s="357" t="s">
        <v>232</v>
      </c>
    </row>
    <row r="497" spans="1:20" s="1361" customFormat="1" hidden="1">
      <c r="A497" s="281" t="s">
        <v>2510</v>
      </c>
      <c r="B497" s="234" t="s">
        <v>2458</v>
      </c>
      <c r="C497" s="1363" t="s">
        <v>1726</v>
      </c>
      <c r="D497" s="1311" t="s">
        <v>2511</v>
      </c>
      <c r="E497" s="1305" t="s">
        <v>2079</v>
      </c>
      <c r="F497" s="229" t="s">
        <v>2470</v>
      </c>
      <c r="G497" s="229" t="s">
        <v>2468</v>
      </c>
      <c r="H497" s="353" t="s">
        <v>2469</v>
      </c>
      <c r="I497" s="354" t="s">
        <v>2469</v>
      </c>
      <c r="J497" s="230" t="s">
        <v>346</v>
      </c>
      <c r="K497" s="1345"/>
      <c r="L497" s="1311" t="s">
        <v>2410</v>
      </c>
      <c r="M497" s="1345" t="s">
        <v>495</v>
      </c>
      <c r="N497" s="238" t="s">
        <v>665</v>
      </c>
      <c r="O497" s="235" t="s">
        <v>2463</v>
      </c>
      <c r="P497" s="235" t="s">
        <v>2464</v>
      </c>
      <c r="Q497" s="235" t="s">
        <v>229</v>
      </c>
      <c r="R497" s="234" t="s">
        <v>2465</v>
      </c>
      <c r="S497" s="234" t="s">
        <v>2466</v>
      </c>
      <c r="T497" s="234" t="s">
        <v>232</v>
      </c>
    </row>
    <row r="498" spans="1:20" s="1387" customFormat="1" hidden="1">
      <c r="A498" s="281"/>
      <c r="B498" s="357" t="s">
        <v>2458</v>
      </c>
      <c r="C498" s="1460" t="s">
        <v>1726</v>
      </c>
      <c r="D498" s="1461" t="s">
        <v>2512</v>
      </c>
      <c r="E498" s="1472" t="s">
        <v>2079</v>
      </c>
      <c r="F498" s="359" t="s">
        <v>2470</v>
      </c>
      <c r="G498" s="359" t="s">
        <v>2468</v>
      </c>
      <c r="H498" s="361" t="s">
        <v>2469</v>
      </c>
      <c r="I498" s="366" t="s">
        <v>2469</v>
      </c>
      <c r="J498" s="363" t="s">
        <v>346</v>
      </c>
      <c r="K498" s="1463"/>
      <c r="L498" s="1461" t="s">
        <v>2513</v>
      </c>
      <c r="M498" s="1463" t="s">
        <v>495</v>
      </c>
      <c r="N498" s="1466" t="s">
        <v>607</v>
      </c>
      <c r="O498" s="364" t="s">
        <v>2463</v>
      </c>
      <c r="P498" s="364" t="s">
        <v>2464</v>
      </c>
      <c r="Q498" s="364" t="s">
        <v>229</v>
      </c>
      <c r="R498" s="357" t="s">
        <v>2465</v>
      </c>
      <c r="S498" s="357" t="s">
        <v>2466</v>
      </c>
      <c r="T498" s="357" t="s">
        <v>232</v>
      </c>
    </row>
    <row r="499" spans="1:20" s="1387" customFormat="1" hidden="1">
      <c r="A499" s="281"/>
      <c r="B499" s="1325" t="s">
        <v>2458</v>
      </c>
      <c r="C499" s="1374" t="s">
        <v>1726</v>
      </c>
      <c r="D499" s="1458" t="s">
        <v>2514</v>
      </c>
      <c r="E499" s="1319" t="s">
        <v>2079</v>
      </c>
      <c r="F499" s="1315" t="s">
        <v>2470</v>
      </c>
      <c r="G499" s="1315" t="s">
        <v>2468</v>
      </c>
      <c r="H499" s="1457" t="s">
        <v>2469</v>
      </c>
      <c r="I499" s="1471" t="s">
        <v>2469</v>
      </c>
      <c r="J499" s="1320" t="s">
        <v>346</v>
      </c>
      <c r="K499" s="1357"/>
      <c r="L499" s="1458" t="s">
        <v>2515</v>
      </c>
      <c r="M499" s="1357" t="s">
        <v>567</v>
      </c>
      <c r="N499" s="1324" t="s">
        <v>753</v>
      </c>
      <c r="O499" s="1326" t="s">
        <v>2463</v>
      </c>
      <c r="P499" s="1326" t="s">
        <v>2464</v>
      </c>
      <c r="Q499" s="1326" t="s">
        <v>229</v>
      </c>
      <c r="R499" s="1325" t="s">
        <v>2465</v>
      </c>
      <c r="S499" s="1325" t="s">
        <v>2466</v>
      </c>
      <c r="T499" s="1325" t="s">
        <v>232</v>
      </c>
    </row>
    <row r="500" spans="1:20" s="1361" customFormat="1" hidden="1">
      <c r="A500" s="281"/>
      <c r="B500" s="357" t="s">
        <v>2458</v>
      </c>
      <c r="C500" s="1460" t="s">
        <v>1726</v>
      </c>
      <c r="D500" s="358" t="s">
        <v>933</v>
      </c>
      <c r="E500" s="1472" t="s">
        <v>2079</v>
      </c>
      <c r="F500" s="359" t="s">
        <v>2470</v>
      </c>
      <c r="G500" s="359" t="s">
        <v>2468</v>
      </c>
      <c r="H500" s="361" t="s">
        <v>2469</v>
      </c>
      <c r="I500" s="366" t="s">
        <v>2469</v>
      </c>
      <c r="J500" s="363" t="s">
        <v>346</v>
      </c>
      <c r="K500" s="1463"/>
      <c r="L500" s="358" t="s">
        <v>2516</v>
      </c>
      <c r="M500" s="1463" t="s">
        <v>495</v>
      </c>
      <c r="N500" s="365" t="s">
        <v>819</v>
      </c>
      <c r="O500" s="364" t="s">
        <v>2463</v>
      </c>
      <c r="P500" s="364" t="s">
        <v>2464</v>
      </c>
      <c r="Q500" s="364" t="s">
        <v>229</v>
      </c>
      <c r="R500" s="357" t="s">
        <v>2465</v>
      </c>
      <c r="S500" s="357" t="s">
        <v>2466</v>
      </c>
      <c r="T500" s="357" t="s">
        <v>232</v>
      </c>
    </row>
    <row r="501" spans="1:20" s="1361" customFormat="1" hidden="1">
      <c r="A501" s="1301"/>
      <c r="B501" s="357" t="s">
        <v>2458</v>
      </c>
      <c r="C501" s="1460" t="s">
        <v>1726</v>
      </c>
      <c r="D501" s="1464" t="s">
        <v>2517</v>
      </c>
      <c r="E501" s="1472" t="s">
        <v>2079</v>
      </c>
      <c r="F501" s="359" t="s">
        <v>2470</v>
      </c>
      <c r="G501" s="359" t="s">
        <v>2468</v>
      </c>
      <c r="H501" s="361" t="s">
        <v>2469</v>
      </c>
      <c r="I501" s="366" t="s">
        <v>2469</v>
      </c>
      <c r="J501" s="363" t="s">
        <v>346</v>
      </c>
      <c r="K501" s="1463"/>
      <c r="L501" s="1461" t="s">
        <v>2518</v>
      </c>
      <c r="M501" s="1463" t="s">
        <v>495</v>
      </c>
      <c r="N501" s="1466" t="s">
        <v>830</v>
      </c>
      <c r="O501" s="364" t="s">
        <v>2463</v>
      </c>
      <c r="P501" s="364" t="s">
        <v>2464</v>
      </c>
      <c r="Q501" s="364" t="s">
        <v>229</v>
      </c>
      <c r="R501" s="357" t="s">
        <v>2465</v>
      </c>
      <c r="S501" s="357" t="s">
        <v>2466</v>
      </c>
      <c r="T501" s="357" t="s">
        <v>232</v>
      </c>
    </row>
    <row r="502" spans="1:20" s="1387" customFormat="1" hidden="1">
      <c r="A502" s="281"/>
      <c r="B502" s="1325" t="s">
        <v>2458</v>
      </c>
      <c r="C502" s="1374" t="s">
        <v>1726</v>
      </c>
      <c r="D502" s="1458" t="s">
        <v>2519</v>
      </c>
      <c r="E502" s="1319" t="s">
        <v>2079</v>
      </c>
      <c r="F502" s="1315" t="s">
        <v>2470</v>
      </c>
      <c r="G502" s="1315" t="s">
        <v>2468</v>
      </c>
      <c r="H502" s="1457" t="s">
        <v>2469</v>
      </c>
      <c r="I502" s="1471" t="s">
        <v>2469</v>
      </c>
      <c r="J502" s="1320" t="s">
        <v>346</v>
      </c>
      <c r="K502" s="1357"/>
      <c r="L502" s="1458" t="s">
        <v>2520</v>
      </c>
      <c r="M502" s="1357" t="s">
        <v>567</v>
      </c>
      <c r="N502" s="1324" t="s">
        <v>819</v>
      </c>
      <c r="O502" s="1326" t="s">
        <v>2463</v>
      </c>
      <c r="P502" s="1326" t="s">
        <v>2464</v>
      </c>
      <c r="Q502" s="1326" t="s">
        <v>229</v>
      </c>
      <c r="R502" s="1325" t="s">
        <v>2465</v>
      </c>
      <c r="S502" s="1325" t="s">
        <v>2466</v>
      </c>
      <c r="T502" s="1325" t="s">
        <v>232</v>
      </c>
    </row>
    <row r="503" spans="1:20" s="1361" customFormat="1" hidden="1">
      <c r="A503" s="281"/>
      <c r="B503" s="357" t="s">
        <v>2458</v>
      </c>
      <c r="C503" s="1460" t="s">
        <v>1726</v>
      </c>
      <c r="D503" s="1461" t="s">
        <v>934</v>
      </c>
      <c r="E503" s="1472" t="s">
        <v>2079</v>
      </c>
      <c r="F503" s="359" t="s">
        <v>2470</v>
      </c>
      <c r="G503" s="359" t="s">
        <v>2468</v>
      </c>
      <c r="H503" s="361" t="s">
        <v>2469</v>
      </c>
      <c r="I503" s="366" t="s">
        <v>2469</v>
      </c>
      <c r="J503" s="363" t="s">
        <v>346</v>
      </c>
      <c r="K503" s="1463"/>
      <c r="L503" s="1461" t="s">
        <v>2521</v>
      </c>
      <c r="M503" s="1463" t="s">
        <v>495</v>
      </c>
      <c r="N503" s="365" t="s">
        <v>819</v>
      </c>
      <c r="O503" s="364" t="s">
        <v>2463</v>
      </c>
      <c r="P503" s="364" t="s">
        <v>2464</v>
      </c>
      <c r="Q503" s="364" t="s">
        <v>229</v>
      </c>
      <c r="R503" s="357" t="s">
        <v>2465</v>
      </c>
      <c r="S503" s="357" t="s">
        <v>2466</v>
      </c>
      <c r="T503" s="357" t="s">
        <v>232</v>
      </c>
    </row>
    <row r="504" spans="1:20" s="1361" customFormat="1" hidden="1">
      <c r="A504" s="281"/>
      <c r="B504" s="357" t="s">
        <v>2458</v>
      </c>
      <c r="C504" s="1460" t="s">
        <v>1726</v>
      </c>
      <c r="D504" s="1461" t="s">
        <v>2522</v>
      </c>
      <c r="E504" s="1472" t="s">
        <v>554</v>
      </c>
      <c r="F504" s="359" t="s">
        <v>2470</v>
      </c>
      <c r="G504" s="359" t="s">
        <v>2468</v>
      </c>
      <c r="H504" s="361" t="s">
        <v>2469</v>
      </c>
      <c r="I504" s="366" t="s">
        <v>2469</v>
      </c>
      <c r="J504" s="363" t="s">
        <v>346</v>
      </c>
      <c r="K504" s="1463"/>
      <c r="L504" s="1461" t="s">
        <v>887</v>
      </c>
      <c r="M504" s="1463" t="s">
        <v>814</v>
      </c>
      <c r="N504" s="365" t="s">
        <v>819</v>
      </c>
      <c r="O504" s="364" t="s">
        <v>2463</v>
      </c>
      <c r="P504" s="364" t="s">
        <v>2464</v>
      </c>
      <c r="Q504" s="364" t="s">
        <v>229</v>
      </c>
      <c r="R504" s="357" t="s">
        <v>2465</v>
      </c>
      <c r="S504" s="357" t="s">
        <v>2466</v>
      </c>
      <c r="T504" s="357" t="s">
        <v>232</v>
      </c>
    </row>
    <row r="505" spans="1:20" s="1361" customFormat="1" hidden="1">
      <c r="A505" s="281"/>
      <c r="B505" s="357" t="s">
        <v>2458</v>
      </c>
      <c r="C505" s="1460" t="s">
        <v>1726</v>
      </c>
      <c r="D505" s="1464" t="s">
        <v>936</v>
      </c>
      <c r="E505" s="1472" t="s">
        <v>2427</v>
      </c>
      <c r="F505" s="359" t="s">
        <v>2470</v>
      </c>
      <c r="G505" s="359" t="s">
        <v>2468</v>
      </c>
      <c r="H505" s="361" t="s">
        <v>2469</v>
      </c>
      <c r="I505" s="366" t="s">
        <v>2469</v>
      </c>
      <c r="J505" s="363" t="s">
        <v>346</v>
      </c>
      <c r="K505" s="1463"/>
      <c r="L505" s="1461" t="s">
        <v>2523</v>
      </c>
      <c r="M505" s="1463" t="s">
        <v>814</v>
      </c>
      <c r="N505" s="365" t="s">
        <v>819</v>
      </c>
      <c r="O505" s="364" t="s">
        <v>2463</v>
      </c>
      <c r="P505" s="364" t="s">
        <v>2464</v>
      </c>
      <c r="Q505" s="364" t="s">
        <v>229</v>
      </c>
      <c r="R505" s="357" t="s">
        <v>2465</v>
      </c>
      <c r="S505" s="357" t="s">
        <v>2466</v>
      </c>
      <c r="T505" s="357" t="s">
        <v>232</v>
      </c>
    </row>
    <row r="506" spans="1:20" s="1361" customFormat="1" hidden="1">
      <c r="A506" s="281"/>
      <c r="B506" s="357" t="s">
        <v>2458</v>
      </c>
      <c r="C506" s="1460" t="s">
        <v>1726</v>
      </c>
      <c r="D506" s="358" t="s">
        <v>937</v>
      </c>
      <c r="E506" s="1472" t="s">
        <v>2427</v>
      </c>
      <c r="F506" s="359" t="s">
        <v>2470</v>
      </c>
      <c r="G506" s="359" t="s">
        <v>2468</v>
      </c>
      <c r="H506" s="361" t="s">
        <v>2469</v>
      </c>
      <c r="I506" s="366" t="s">
        <v>2469</v>
      </c>
      <c r="J506" s="363" t="s">
        <v>346</v>
      </c>
      <c r="K506" s="1463"/>
      <c r="L506" s="358" t="s">
        <v>938</v>
      </c>
      <c r="M506" s="1463" t="s">
        <v>495</v>
      </c>
      <c r="N506" s="365" t="s">
        <v>939</v>
      </c>
      <c r="O506" s="364" t="s">
        <v>2463</v>
      </c>
      <c r="P506" s="364" t="s">
        <v>2464</v>
      </c>
      <c r="Q506" s="364" t="s">
        <v>229</v>
      </c>
      <c r="R506" s="357" t="s">
        <v>2465</v>
      </c>
      <c r="S506" s="357" t="s">
        <v>2466</v>
      </c>
      <c r="T506" s="357" t="s">
        <v>232</v>
      </c>
    </row>
    <row r="507" spans="1:20" s="1361" customFormat="1" hidden="1">
      <c r="A507" s="281"/>
      <c r="B507" s="357" t="s">
        <v>2458</v>
      </c>
      <c r="C507" s="1460" t="s">
        <v>1726</v>
      </c>
      <c r="D507" s="358" t="s">
        <v>940</v>
      </c>
      <c r="E507" s="1472" t="s">
        <v>2079</v>
      </c>
      <c r="F507" s="359" t="s">
        <v>2470</v>
      </c>
      <c r="G507" s="359" t="s">
        <v>2468</v>
      </c>
      <c r="H507" s="361" t="s">
        <v>2469</v>
      </c>
      <c r="I507" s="366" t="s">
        <v>2469</v>
      </c>
      <c r="J507" s="363" t="s">
        <v>346</v>
      </c>
      <c r="K507" s="1463"/>
      <c r="L507" s="358" t="s">
        <v>938</v>
      </c>
      <c r="M507" s="1463" t="s">
        <v>495</v>
      </c>
      <c r="N507" s="365" t="s">
        <v>2524</v>
      </c>
      <c r="O507" s="364" t="s">
        <v>2463</v>
      </c>
      <c r="P507" s="364" t="s">
        <v>2464</v>
      </c>
      <c r="Q507" s="364" t="s">
        <v>229</v>
      </c>
      <c r="R507" s="357" t="s">
        <v>2465</v>
      </c>
      <c r="S507" s="357" t="s">
        <v>2466</v>
      </c>
      <c r="T507" s="357" t="s">
        <v>232</v>
      </c>
    </row>
    <row r="508" spans="1:20" s="1361" customFormat="1" hidden="1">
      <c r="A508" s="281"/>
      <c r="B508" s="357" t="s">
        <v>2458</v>
      </c>
      <c r="C508" s="1460" t="s">
        <v>1726</v>
      </c>
      <c r="D508" s="1461" t="s">
        <v>941</v>
      </c>
      <c r="E508" s="1472" t="s">
        <v>2079</v>
      </c>
      <c r="F508" s="359" t="s">
        <v>2470</v>
      </c>
      <c r="G508" s="359" t="s">
        <v>2468</v>
      </c>
      <c r="H508" s="361" t="s">
        <v>2469</v>
      </c>
      <c r="I508" s="366" t="s">
        <v>2469</v>
      </c>
      <c r="J508" s="363" t="s">
        <v>346</v>
      </c>
      <c r="K508" s="1463"/>
      <c r="L508" s="1461" t="s">
        <v>887</v>
      </c>
      <c r="M508" s="1463" t="s">
        <v>495</v>
      </c>
      <c r="N508" s="365" t="s">
        <v>819</v>
      </c>
      <c r="O508" s="364" t="s">
        <v>2463</v>
      </c>
      <c r="P508" s="364" t="s">
        <v>2464</v>
      </c>
      <c r="Q508" s="364" t="s">
        <v>229</v>
      </c>
      <c r="R508" s="357" t="s">
        <v>2465</v>
      </c>
      <c r="S508" s="357" t="s">
        <v>2466</v>
      </c>
      <c r="T508" s="357" t="s">
        <v>232</v>
      </c>
    </row>
    <row r="509" spans="1:20" s="1361" customFormat="1" hidden="1">
      <c r="A509" s="281"/>
      <c r="B509" s="1325" t="s">
        <v>2458</v>
      </c>
      <c r="C509" s="1374" t="s">
        <v>1726</v>
      </c>
      <c r="D509" s="1458" t="s">
        <v>2525</v>
      </c>
      <c r="E509" s="1319" t="s">
        <v>2079</v>
      </c>
      <c r="F509" s="1315" t="s">
        <v>2470</v>
      </c>
      <c r="G509" s="1315" t="s">
        <v>2468</v>
      </c>
      <c r="H509" s="1457" t="s">
        <v>2469</v>
      </c>
      <c r="I509" s="1471" t="s">
        <v>2469</v>
      </c>
      <c r="J509" s="1320" t="s">
        <v>346</v>
      </c>
      <c r="K509" s="1357"/>
      <c r="L509" s="1458" t="s">
        <v>2526</v>
      </c>
      <c r="M509" s="1357" t="s">
        <v>567</v>
      </c>
      <c r="N509" s="1324" t="s">
        <v>819</v>
      </c>
      <c r="O509" s="1326" t="s">
        <v>2463</v>
      </c>
      <c r="P509" s="1326" t="s">
        <v>2464</v>
      </c>
      <c r="Q509" s="1326" t="s">
        <v>229</v>
      </c>
      <c r="R509" s="1325" t="s">
        <v>2465</v>
      </c>
      <c r="S509" s="1325" t="s">
        <v>2466</v>
      </c>
      <c r="T509" s="1325" t="s">
        <v>232</v>
      </c>
    </row>
    <row r="510" spans="1:20" s="1361" customFormat="1" hidden="1">
      <c r="A510" s="281"/>
      <c r="B510" s="357" t="s">
        <v>2458</v>
      </c>
      <c r="C510" s="1460" t="s">
        <v>1726</v>
      </c>
      <c r="D510" s="358" t="s">
        <v>942</v>
      </c>
      <c r="E510" s="1472" t="s">
        <v>2079</v>
      </c>
      <c r="F510" s="359" t="s">
        <v>2470</v>
      </c>
      <c r="G510" s="359" t="s">
        <v>2468</v>
      </c>
      <c r="H510" s="361" t="s">
        <v>2469</v>
      </c>
      <c r="I510" s="366" t="s">
        <v>2469</v>
      </c>
      <c r="J510" s="363" t="s">
        <v>346</v>
      </c>
      <c r="K510" s="1463"/>
      <c r="L510" s="1461" t="s">
        <v>887</v>
      </c>
      <c r="M510" s="1463" t="s">
        <v>495</v>
      </c>
      <c r="N510" s="365" t="s">
        <v>817</v>
      </c>
      <c r="O510" s="364" t="s">
        <v>2463</v>
      </c>
      <c r="P510" s="364" t="s">
        <v>2464</v>
      </c>
      <c r="Q510" s="364" t="s">
        <v>229</v>
      </c>
      <c r="R510" s="357" t="s">
        <v>2465</v>
      </c>
      <c r="S510" s="357" t="s">
        <v>2466</v>
      </c>
      <c r="T510" s="357" t="s">
        <v>232</v>
      </c>
    </row>
    <row r="511" spans="1:20" s="1361" customFormat="1" hidden="1">
      <c r="A511" s="281"/>
      <c r="B511" s="357" t="s">
        <v>2458</v>
      </c>
      <c r="C511" s="1460" t="s">
        <v>1726</v>
      </c>
      <c r="D511" s="1461" t="s">
        <v>943</v>
      </c>
      <c r="E511" s="1472" t="s">
        <v>554</v>
      </c>
      <c r="F511" s="359" t="s">
        <v>2470</v>
      </c>
      <c r="G511" s="359" t="s">
        <v>2468</v>
      </c>
      <c r="H511" s="361" t="s">
        <v>2469</v>
      </c>
      <c r="I511" s="366" t="s">
        <v>2469</v>
      </c>
      <c r="J511" s="363" t="s">
        <v>346</v>
      </c>
      <c r="K511" s="1463"/>
      <c r="L511" s="358" t="s">
        <v>944</v>
      </c>
      <c r="M511" s="1463" t="s">
        <v>495</v>
      </c>
      <c r="N511" s="365" t="s">
        <v>753</v>
      </c>
      <c r="O511" s="364" t="s">
        <v>2463</v>
      </c>
      <c r="P511" s="364" t="s">
        <v>2464</v>
      </c>
      <c r="Q511" s="364" t="s">
        <v>229</v>
      </c>
      <c r="R511" s="357" t="s">
        <v>2465</v>
      </c>
      <c r="S511" s="357" t="s">
        <v>2466</v>
      </c>
      <c r="T511" s="357" t="s">
        <v>232</v>
      </c>
    </row>
    <row r="512" spans="1:20" s="1361" customFormat="1" hidden="1">
      <c r="A512" s="281" t="s">
        <v>2527</v>
      </c>
      <c r="B512" s="234" t="s">
        <v>2458</v>
      </c>
      <c r="C512" s="1363" t="s">
        <v>1726</v>
      </c>
      <c r="D512" s="1311" t="s">
        <v>2528</v>
      </c>
      <c r="E512" s="1305" t="s">
        <v>554</v>
      </c>
      <c r="F512" s="229" t="s">
        <v>2470</v>
      </c>
      <c r="G512" s="229" t="s">
        <v>2468</v>
      </c>
      <c r="H512" s="353" t="s">
        <v>2469</v>
      </c>
      <c r="I512" s="354" t="s">
        <v>2469</v>
      </c>
      <c r="J512" s="230" t="s">
        <v>346</v>
      </c>
      <c r="K512" s="1345"/>
      <c r="L512" s="1311" t="s">
        <v>2410</v>
      </c>
      <c r="M512" s="1345" t="s">
        <v>495</v>
      </c>
      <c r="N512" s="238" t="s">
        <v>822</v>
      </c>
      <c r="O512" s="235" t="s">
        <v>2463</v>
      </c>
      <c r="P512" s="235" t="s">
        <v>2464</v>
      </c>
      <c r="Q512" s="235" t="s">
        <v>229</v>
      </c>
      <c r="R512" s="234" t="s">
        <v>2465</v>
      </c>
      <c r="S512" s="234" t="s">
        <v>2466</v>
      </c>
      <c r="T512" s="234" t="s">
        <v>232</v>
      </c>
    </row>
    <row r="513" spans="1:20" s="1361" customFormat="1" hidden="1">
      <c r="A513" s="281"/>
      <c r="B513" s="357" t="s">
        <v>2458</v>
      </c>
      <c r="C513" s="1460" t="s">
        <v>1726</v>
      </c>
      <c r="D513" s="1461" t="s">
        <v>945</v>
      </c>
      <c r="E513" s="1472" t="s">
        <v>554</v>
      </c>
      <c r="F513" s="359" t="s">
        <v>2470</v>
      </c>
      <c r="G513" s="359" t="s">
        <v>2468</v>
      </c>
      <c r="H513" s="361" t="s">
        <v>2469</v>
      </c>
      <c r="I513" s="366" t="s">
        <v>2469</v>
      </c>
      <c r="J513" s="363" t="s">
        <v>346</v>
      </c>
      <c r="K513" s="1463"/>
      <c r="L513" s="1461" t="s">
        <v>2529</v>
      </c>
      <c r="M513" s="1463" t="s">
        <v>495</v>
      </c>
      <c r="N513" s="365" t="s">
        <v>819</v>
      </c>
      <c r="O513" s="364" t="s">
        <v>2463</v>
      </c>
      <c r="P513" s="364" t="s">
        <v>2464</v>
      </c>
      <c r="Q513" s="364" t="s">
        <v>229</v>
      </c>
      <c r="R513" s="357" t="s">
        <v>2465</v>
      </c>
      <c r="S513" s="357" t="s">
        <v>2466</v>
      </c>
      <c r="T513" s="357" t="s">
        <v>232</v>
      </c>
    </row>
    <row r="514" spans="1:20" s="1361" customFormat="1" hidden="1">
      <c r="A514" s="281"/>
      <c r="B514" s="357" t="s">
        <v>2458</v>
      </c>
      <c r="C514" s="1460" t="s">
        <v>1726</v>
      </c>
      <c r="D514" s="1461" t="s">
        <v>946</v>
      </c>
      <c r="E514" s="1472" t="s">
        <v>554</v>
      </c>
      <c r="F514" s="359" t="s">
        <v>2470</v>
      </c>
      <c r="G514" s="359" t="s">
        <v>2468</v>
      </c>
      <c r="H514" s="361" t="s">
        <v>2469</v>
      </c>
      <c r="I514" s="366" t="s">
        <v>2469</v>
      </c>
      <c r="J514" s="363" t="s">
        <v>346</v>
      </c>
      <c r="K514" s="1463"/>
      <c r="L514" s="1461" t="s">
        <v>2530</v>
      </c>
      <c r="M514" s="1463" t="s">
        <v>495</v>
      </c>
      <c r="N514" s="365" t="s">
        <v>819</v>
      </c>
      <c r="O514" s="364" t="s">
        <v>2463</v>
      </c>
      <c r="P514" s="364" t="s">
        <v>2464</v>
      </c>
      <c r="Q514" s="364" t="s">
        <v>229</v>
      </c>
      <c r="R514" s="357" t="s">
        <v>2465</v>
      </c>
      <c r="S514" s="357" t="s">
        <v>2466</v>
      </c>
      <c r="T514" s="357" t="s">
        <v>232</v>
      </c>
    </row>
    <row r="515" spans="1:20" s="1361" customFormat="1" hidden="1">
      <c r="A515" s="281"/>
      <c r="B515" s="357" t="s">
        <v>2458</v>
      </c>
      <c r="C515" s="1460" t="s">
        <v>1726</v>
      </c>
      <c r="D515" s="1461" t="s">
        <v>947</v>
      </c>
      <c r="E515" s="1472" t="s">
        <v>554</v>
      </c>
      <c r="F515" s="359" t="s">
        <v>2470</v>
      </c>
      <c r="G515" s="359" t="s">
        <v>2468</v>
      </c>
      <c r="H515" s="361" t="s">
        <v>2469</v>
      </c>
      <c r="I515" s="366" t="s">
        <v>2469</v>
      </c>
      <c r="J515" s="363" t="s">
        <v>346</v>
      </c>
      <c r="K515" s="1463"/>
      <c r="L515" s="1461" t="s">
        <v>948</v>
      </c>
      <c r="M515" s="1463" t="s">
        <v>495</v>
      </c>
      <c r="N515" s="365" t="s">
        <v>921</v>
      </c>
      <c r="O515" s="364" t="s">
        <v>2463</v>
      </c>
      <c r="P515" s="364" t="s">
        <v>2464</v>
      </c>
      <c r="Q515" s="364" t="s">
        <v>229</v>
      </c>
      <c r="R515" s="357" t="s">
        <v>2465</v>
      </c>
      <c r="S515" s="357" t="s">
        <v>2466</v>
      </c>
      <c r="T515" s="357" t="s">
        <v>232</v>
      </c>
    </row>
    <row r="516" spans="1:20" s="1361" customFormat="1" hidden="1">
      <c r="A516" s="281"/>
      <c r="B516" s="357" t="s">
        <v>2458</v>
      </c>
      <c r="C516" s="1460" t="s">
        <v>1726</v>
      </c>
      <c r="D516" s="1461" t="s">
        <v>949</v>
      </c>
      <c r="E516" s="1472" t="s">
        <v>554</v>
      </c>
      <c r="F516" s="359" t="s">
        <v>2470</v>
      </c>
      <c r="G516" s="359" t="s">
        <v>2468</v>
      </c>
      <c r="H516" s="361" t="s">
        <v>2469</v>
      </c>
      <c r="I516" s="366" t="s">
        <v>2469</v>
      </c>
      <c r="J516" s="363" t="s">
        <v>346</v>
      </c>
      <c r="K516" s="1463"/>
      <c r="L516" s="1461" t="s">
        <v>948</v>
      </c>
      <c r="M516" s="1463" t="s">
        <v>495</v>
      </c>
      <c r="N516" s="365" t="s">
        <v>753</v>
      </c>
      <c r="O516" s="364" t="s">
        <v>2463</v>
      </c>
      <c r="P516" s="364" t="s">
        <v>2464</v>
      </c>
      <c r="Q516" s="364" t="s">
        <v>229</v>
      </c>
      <c r="R516" s="357" t="s">
        <v>2465</v>
      </c>
      <c r="S516" s="357" t="s">
        <v>2466</v>
      </c>
      <c r="T516" s="357" t="s">
        <v>232</v>
      </c>
    </row>
    <row r="517" spans="1:20" s="1361" customFormat="1" hidden="1">
      <c r="A517" s="281"/>
      <c r="B517" s="357" t="s">
        <v>2458</v>
      </c>
      <c r="C517" s="1460" t="s">
        <v>1726</v>
      </c>
      <c r="D517" s="1461" t="s">
        <v>950</v>
      </c>
      <c r="E517" s="1472" t="s">
        <v>554</v>
      </c>
      <c r="F517" s="359" t="s">
        <v>2470</v>
      </c>
      <c r="G517" s="359" t="s">
        <v>2468</v>
      </c>
      <c r="H517" s="361" t="s">
        <v>2469</v>
      </c>
      <c r="I517" s="366" t="s">
        <v>2469</v>
      </c>
      <c r="J517" s="363" t="s">
        <v>346</v>
      </c>
      <c r="K517" s="1463"/>
      <c r="L517" s="1461" t="s">
        <v>948</v>
      </c>
      <c r="M517" s="1463" t="s">
        <v>495</v>
      </c>
      <c r="N517" s="365" t="s">
        <v>822</v>
      </c>
      <c r="O517" s="364" t="s">
        <v>2463</v>
      </c>
      <c r="P517" s="364" t="s">
        <v>2464</v>
      </c>
      <c r="Q517" s="364" t="s">
        <v>229</v>
      </c>
      <c r="R517" s="357" t="s">
        <v>2465</v>
      </c>
      <c r="S517" s="357" t="s">
        <v>2466</v>
      </c>
      <c r="T517" s="357" t="s">
        <v>232</v>
      </c>
    </row>
    <row r="518" spans="1:20" s="1361" customFormat="1" hidden="1">
      <c r="A518" s="281"/>
      <c r="B518" s="357" t="s">
        <v>2458</v>
      </c>
      <c r="C518" s="1460" t="s">
        <v>1726</v>
      </c>
      <c r="D518" s="1461" t="s">
        <v>951</v>
      </c>
      <c r="E518" s="1472" t="s">
        <v>554</v>
      </c>
      <c r="F518" s="359" t="s">
        <v>2470</v>
      </c>
      <c r="G518" s="359" t="s">
        <v>2468</v>
      </c>
      <c r="H518" s="361" t="s">
        <v>2469</v>
      </c>
      <c r="I518" s="366" t="s">
        <v>2469</v>
      </c>
      <c r="J518" s="363" t="s">
        <v>346</v>
      </c>
      <c r="K518" s="1463"/>
      <c r="L518" s="1461" t="s">
        <v>2531</v>
      </c>
      <c r="M518" s="1463" t="s">
        <v>495</v>
      </c>
      <c r="N518" s="365" t="s">
        <v>665</v>
      </c>
      <c r="O518" s="364" t="s">
        <v>2463</v>
      </c>
      <c r="P518" s="364" t="s">
        <v>2464</v>
      </c>
      <c r="Q518" s="364" t="s">
        <v>229</v>
      </c>
      <c r="R518" s="357" t="s">
        <v>2465</v>
      </c>
      <c r="S518" s="357" t="s">
        <v>2466</v>
      </c>
      <c r="T518" s="357" t="s">
        <v>232</v>
      </c>
    </row>
    <row r="519" spans="1:20" s="1361" customFormat="1" hidden="1">
      <c r="A519" s="281"/>
      <c r="B519" s="357" t="s">
        <v>2458</v>
      </c>
      <c r="C519" s="1460" t="s">
        <v>1726</v>
      </c>
      <c r="D519" s="1461" t="s">
        <v>2532</v>
      </c>
      <c r="E519" s="1472" t="s">
        <v>554</v>
      </c>
      <c r="F519" s="359" t="s">
        <v>2470</v>
      </c>
      <c r="G519" s="359" t="s">
        <v>2468</v>
      </c>
      <c r="H519" s="361" t="s">
        <v>2469</v>
      </c>
      <c r="I519" s="366" t="s">
        <v>2469</v>
      </c>
      <c r="J519" s="363" t="s">
        <v>346</v>
      </c>
      <c r="K519" s="1463"/>
      <c r="L519" s="1461" t="s">
        <v>2533</v>
      </c>
      <c r="M519" s="1463" t="s">
        <v>495</v>
      </c>
      <c r="N519" s="365" t="s">
        <v>939</v>
      </c>
      <c r="O519" s="364" t="s">
        <v>2463</v>
      </c>
      <c r="P519" s="364" t="s">
        <v>2464</v>
      </c>
      <c r="Q519" s="364" t="s">
        <v>229</v>
      </c>
      <c r="R519" s="357" t="s">
        <v>2465</v>
      </c>
      <c r="S519" s="357" t="s">
        <v>2466</v>
      </c>
      <c r="T519" s="357" t="s">
        <v>232</v>
      </c>
    </row>
    <row r="520" spans="1:20" s="1361" customFormat="1" hidden="1">
      <c r="A520" s="281"/>
      <c r="B520" s="357" t="s">
        <v>2458</v>
      </c>
      <c r="C520" s="1460" t="s">
        <v>1726</v>
      </c>
      <c r="D520" s="1461" t="s">
        <v>952</v>
      </c>
      <c r="E520" s="1472" t="s">
        <v>554</v>
      </c>
      <c r="F520" s="359" t="s">
        <v>2470</v>
      </c>
      <c r="G520" s="359" t="s">
        <v>2468</v>
      </c>
      <c r="H520" s="361" t="s">
        <v>2469</v>
      </c>
      <c r="I520" s="366" t="s">
        <v>2469</v>
      </c>
      <c r="J520" s="363" t="s">
        <v>346</v>
      </c>
      <c r="K520" s="1463"/>
      <c r="L520" s="1461" t="s">
        <v>953</v>
      </c>
      <c r="M520" s="1463" t="s">
        <v>495</v>
      </c>
      <c r="N520" s="365" t="s">
        <v>817</v>
      </c>
      <c r="O520" s="364" t="s">
        <v>2463</v>
      </c>
      <c r="P520" s="364" t="s">
        <v>2464</v>
      </c>
      <c r="Q520" s="364" t="s">
        <v>229</v>
      </c>
      <c r="R520" s="357" t="s">
        <v>2465</v>
      </c>
      <c r="S520" s="357" t="s">
        <v>2466</v>
      </c>
      <c r="T520" s="357" t="s">
        <v>232</v>
      </c>
    </row>
    <row r="521" spans="1:20" s="1361" customFormat="1" hidden="1">
      <c r="A521" s="281"/>
      <c r="B521" s="357" t="s">
        <v>2458</v>
      </c>
      <c r="C521" s="1460" t="s">
        <v>1726</v>
      </c>
      <c r="D521" s="1461" t="s">
        <v>2534</v>
      </c>
      <c r="E521" s="1472" t="s">
        <v>554</v>
      </c>
      <c r="F521" s="359" t="s">
        <v>2470</v>
      </c>
      <c r="G521" s="359" t="s">
        <v>2468</v>
      </c>
      <c r="H521" s="361" t="s">
        <v>2469</v>
      </c>
      <c r="I521" s="366" t="s">
        <v>2469</v>
      </c>
      <c r="J521" s="363" t="s">
        <v>346</v>
      </c>
      <c r="K521" s="1463"/>
      <c r="L521" s="1461" t="s">
        <v>2535</v>
      </c>
      <c r="M521" s="1463" t="s">
        <v>495</v>
      </c>
      <c r="N521" s="365" t="s">
        <v>819</v>
      </c>
      <c r="O521" s="364" t="s">
        <v>2463</v>
      </c>
      <c r="P521" s="364" t="s">
        <v>2464</v>
      </c>
      <c r="Q521" s="364" t="s">
        <v>229</v>
      </c>
      <c r="R521" s="357" t="s">
        <v>2465</v>
      </c>
      <c r="S521" s="357" t="s">
        <v>2466</v>
      </c>
      <c r="T521" s="357" t="s">
        <v>232</v>
      </c>
    </row>
    <row r="522" spans="1:20" s="1446" customFormat="1" hidden="1">
      <c r="A522" s="281"/>
      <c r="B522" s="339"/>
      <c r="C522" s="1314"/>
      <c r="D522" s="572" t="s">
        <v>954</v>
      </c>
      <c r="E522" s="339"/>
      <c r="F522" s="339"/>
      <c r="G522" s="339" t="s">
        <v>954</v>
      </c>
      <c r="H522" s="340"/>
      <c r="I522" s="340"/>
      <c r="J522" s="1459"/>
      <c r="K522" s="1306"/>
      <c r="L522" s="572" t="s">
        <v>955</v>
      </c>
      <c r="M522" s="1306"/>
      <c r="N522" s="339"/>
      <c r="O522" s="235"/>
      <c r="P522" s="235"/>
      <c r="Q522" s="235"/>
      <c r="R522" s="234"/>
      <c r="S522" s="234"/>
      <c r="T522" s="234"/>
    </row>
    <row r="523" spans="1:20" s="1361" customFormat="1" hidden="1">
      <c r="A523" s="281"/>
      <c r="B523" s="357" t="s">
        <v>2458</v>
      </c>
      <c r="C523" s="370" t="s">
        <v>2483</v>
      </c>
      <c r="D523" s="357" t="s">
        <v>956</v>
      </c>
      <c r="E523" s="1472" t="s">
        <v>2079</v>
      </c>
      <c r="F523" s="359" t="s">
        <v>2484</v>
      </c>
      <c r="G523" s="360">
        <v>40150</v>
      </c>
      <c r="H523" s="361" t="s">
        <v>2471</v>
      </c>
      <c r="I523" s="366" t="s">
        <v>2469</v>
      </c>
      <c r="J523" s="363" t="s">
        <v>346</v>
      </c>
      <c r="K523" s="1463"/>
      <c r="L523" s="358" t="s">
        <v>2536</v>
      </c>
      <c r="M523" s="1463" t="s">
        <v>495</v>
      </c>
      <c r="N523" s="365" t="s">
        <v>653</v>
      </c>
      <c r="O523" s="364" t="s">
        <v>2463</v>
      </c>
      <c r="P523" s="364" t="s">
        <v>2464</v>
      </c>
      <c r="Q523" s="364" t="s">
        <v>229</v>
      </c>
      <c r="R523" s="357" t="s">
        <v>2465</v>
      </c>
      <c r="S523" s="357" t="s">
        <v>2466</v>
      </c>
      <c r="T523" s="357" t="s">
        <v>232</v>
      </c>
    </row>
    <row r="524" spans="1:20" s="1361" customFormat="1" hidden="1">
      <c r="A524" s="281"/>
      <c r="B524" s="357" t="s">
        <v>2458</v>
      </c>
      <c r="C524" s="370" t="s">
        <v>2483</v>
      </c>
      <c r="D524" s="357" t="s">
        <v>2519</v>
      </c>
      <c r="E524" s="1472" t="s">
        <v>2079</v>
      </c>
      <c r="F524" s="359" t="s">
        <v>2470</v>
      </c>
      <c r="G524" s="360">
        <v>40150</v>
      </c>
      <c r="H524" s="361" t="s">
        <v>2469</v>
      </c>
      <c r="I524" s="366" t="s">
        <v>2469</v>
      </c>
      <c r="J524" s="363" t="s">
        <v>346</v>
      </c>
      <c r="K524" s="1463"/>
      <c r="L524" s="358" t="s">
        <v>932</v>
      </c>
      <c r="M524" s="1463" t="s">
        <v>495</v>
      </c>
      <c r="N524" s="365" t="s">
        <v>819</v>
      </c>
      <c r="O524" s="364" t="s">
        <v>2463</v>
      </c>
      <c r="P524" s="364" t="s">
        <v>2464</v>
      </c>
      <c r="Q524" s="364" t="s">
        <v>229</v>
      </c>
      <c r="R524" s="357" t="s">
        <v>2465</v>
      </c>
      <c r="S524" s="357" t="s">
        <v>2466</v>
      </c>
      <c r="T524" s="357" t="s">
        <v>232</v>
      </c>
    </row>
    <row r="525" spans="1:20" s="1361" customFormat="1" hidden="1">
      <c r="A525" s="1301"/>
      <c r="B525" s="357" t="s">
        <v>2458</v>
      </c>
      <c r="C525" s="370" t="s">
        <v>2483</v>
      </c>
      <c r="D525" s="357" t="s">
        <v>2537</v>
      </c>
      <c r="E525" s="1472" t="s">
        <v>2079</v>
      </c>
      <c r="F525" s="359" t="s">
        <v>2470</v>
      </c>
      <c r="G525" s="360">
        <v>40150</v>
      </c>
      <c r="H525" s="361" t="s">
        <v>2469</v>
      </c>
      <c r="I525" s="366" t="s">
        <v>2469</v>
      </c>
      <c r="J525" s="363" t="s">
        <v>346</v>
      </c>
      <c r="K525" s="1463"/>
      <c r="L525" s="358" t="s">
        <v>2538</v>
      </c>
      <c r="M525" s="1463" t="s">
        <v>495</v>
      </c>
      <c r="N525" s="365" t="s">
        <v>753</v>
      </c>
      <c r="O525" s="364" t="s">
        <v>2463</v>
      </c>
      <c r="P525" s="364" t="s">
        <v>2464</v>
      </c>
      <c r="Q525" s="364" t="s">
        <v>229</v>
      </c>
      <c r="R525" s="357" t="s">
        <v>2465</v>
      </c>
      <c r="S525" s="357" t="s">
        <v>2466</v>
      </c>
      <c r="T525" s="357" t="s">
        <v>232</v>
      </c>
    </row>
    <row r="526" spans="1:20" s="1361" customFormat="1" hidden="1">
      <c r="A526" s="281"/>
      <c r="B526" s="357" t="s">
        <v>2458</v>
      </c>
      <c r="C526" s="370" t="s">
        <v>2483</v>
      </c>
      <c r="D526" s="357" t="s">
        <v>2539</v>
      </c>
      <c r="E526" s="1472" t="s">
        <v>2079</v>
      </c>
      <c r="F526" s="359" t="s">
        <v>2470</v>
      </c>
      <c r="G526" s="360">
        <v>40150</v>
      </c>
      <c r="H526" s="361" t="s">
        <v>2469</v>
      </c>
      <c r="I526" s="366" t="s">
        <v>2469</v>
      </c>
      <c r="J526" s="363" t="s">
        <v>346</v>
      </c>
      <c r="K526" s="1463"/>
      <c r="L526" s="358" t="s">
        <v>2540</v>
      </c>
      <c r="M526" s="1463" t="s">
        <v>495</v>
      </c>
      <c r="N526" s="365" t="s">
        <v>819</v>
      </c>
      <c r="O526" s="364" t="s">
        <v>2463</v>
      </c>
      <c r="P526" s="364" t="s">
        <v>2464</v>
      </c>
      <c r="Q526" s="364" t="s">
        <v>229</v>
      </c>
      <c r="R526" s="357" t="s">
        <v>2465</v>
      </c>
      <c r="S526" s="357" t="s">
        <v>2466</v>
      </c>
      <c r="T526" s="357" t="s">
        <v>232</v>
      </c>
    </row>
    <row r="527" spans="1:20" s="1361" customFormat="1" hidden="1">
      <c r="A527" s="281"/>
      <c r="B527" s="357" t="s">
        <v>2458</v>
      </c>
      <c r="C527" s="370" t="s">
        <v>2483</v>
      </c>
      <c r="D527" s="357" t="s">
        <v>2541</v>
      </c>
      <c r="E527" s="1472" t="s">
        <v>2079</v>
      </c>
      <c r="F527" s="359" t="s">
        <v>2470</v>
      </c>
      <c r="G527" s="360">
        <v>40150</v>
      </c>
      <c r="H527" s="361" t="s">
        <v>2469</v>
      </c>
      <c r="I527" s="366" t="s">
        <v>2469</v>
      </c>
      <c r="J527" s="363" t="s">
        <v>346</v>
      </c>
      <c r="K527" s="1463"/>
      <c r="L527" s="358" t="s">
        <v>2479</v>
      </c>
      <c r="M527" s="1463" t="s">
        <v>495</v>
      </c>
      <c r="N527" s="365" t="s">
        <v>753</v>
      </c>
      <c r="O527" s="364" t="s">
        <v>2463</v>
      </c>
      <c r="P527" s="364" t="s">
        <v>2464</v>
      </c>
      <c r="Q527" s="364" t="s">
        <v>229</v>
      </c>
      <c r="R527" s="357" t="s">
        <v>2465</v>
      </c>
      <c r="S527" s="357" t="s">
        <v>2466</v>
      </c>
      <c r="T527" s="357" t="s">
        <v>232</v>
      </c>
    </row>
    <row r="528" spans="1:20" s="1361" customFormat="1" hidden="1">
      <c r="A528" s="281"/>
      <c r="B528" s="357" t="s">
        <v>2458</v>
      </c>
      <c r="C528" s="1460" t="s">
        <v>2483</v>
      </c>
      <c r="D528" s="358" t="s">
        <v>2542</v>
      </c>
      <c r="E528" s="1472" t="s">
        <v>2079</v>
      </c>
      <c r="F528" s="359" t="s">
        <v>2470</v>
      </c>
      <c r="G528" s="359">
        <v>40150</v>
      </c>
      <c r="H528" s="361" t="s">
        <v>2469</v>
      </c>
      <c r="I528" s="366" t="s">
        <v>2469</v>
      </c>
      <c r="J528" s="363" t="s">
        <v>346</v>
      </c>
      <c r="K528" s="1463"/>
      <c r="L528" s="358" t="s">
        <v>932</v>
      </c>
      <c r="M528" s="1463" t="s">
        <v>495</v>
      </c>
      <c r="N528" s="365" t="s">
        <v>819</v>
      </c>
      <c r="O528" s="364" t="s">
        <v>2463</v>
      </c>
      <c r="P528" s="364" t="s">
        <v>2464</v>
      </c>
      <c r="Q528" s="364" t="s">
        <v>229</v>
      </c>
      <c r="R528" s="357" t="s">
        <v>2465</v>
      </c>
      <c r="S528" s="357" t="s">
        <v>2466</v>
      </c>
      <c r="T528" s="357" t="s">
        <v>232</v>
      </c>
    </row>
    <row r="529" spans="1:20" s="1361" customFormat="1" hidden="1">
      <c r="A529" s="281"/>
      <c r="B529" s="357" t="s">
        <v>2458</v>
      </c>
      <c r="C529" s="1460" t="s">
        <v>2483</v>
      </c>
      <c r="D529" s="1461" t="s">
        <v>2543</v>
      </c>
      <c r="E529" s="1472" t="s">
        <v>2079</v>
      </c>
      <c r="F529" s="359" t="s">
        <v>2470</v>
      </c>
      <c r="G529" s="359">
        <v>40150</v>
      </c>
      <c r="H529" s="361" t="s">
        <v>2469</v>
      </c>
      <c r="I529" s="366" t="s">
        <v>2469</v>
      </c>
      <c r="J529" s="363" t="s">
        <v>346</v>
      </c>
      <c r="K529" s="1463"/>
      <c r="L529" s="1461" t="s">
        <v>887</v>
      </c>
      <c r="M529" s="1463" t="s">
        <v>495</v>
      </c>
      <c r="N529" s="365" t="s">
        <v>822</v>
      </c>
      <c r="O529" s="364" t="s">
        <v>2463</v>
      </c>
      <c r="P529" s="364" t="s">
        <v>2464</v>
      </c>
      <c r="Q529" s="364" t="s">
        <v>229</v>
      </c>
      <c r="R529" s="357" t="s">
        <v>2465</v>
      </c>
      <c r="S529" s="357" t="s">
        <v>2466</v>
      </c>
      <c r="T529" s="357" t="s">
        <v>232</v>
      </c>
    </row>
    <row r="530" spans="1:20" s="1446" customFormat="1" hidden="1">
      <c r="A530" s="1301"/>
      <c r="B530" s="234"/>
      <c r="C530" s="282"/>
      <c r="D530" s="239"/>
      <c r="E530" s="1305"/>
      <c r="F530" s="229"/>
      <c r="G530" s="355"/>
      <c r="H530" s="353"/>
      <c r="I530" s="354"/>
      <c r="J530" s="230"/>
      <c r="K530" s="1306"/>
      <c r="L530" s="239"/>
      <c r="M530" s="1306"/>
      <c r="N530" s="238"/>
      <c r="O530" s="235"/>
      <c r="P530" s="235"/>
      <c r="Q530" s="235"/>
      <c r="R530" s="234"/>
      <c r="S530" s="234"/>
      <c r="T530" s="234"/>
    </row>
    <row r="531" spans="1:20" s="1446" customFormat="1" ht="17.25" hidden="1">
      <c r="A531" s="374" t="s">
        <v>2544</v>
      </c>
      <c r="B531" s="1474"/>
      <c r="C531" s="1475"/>
      <c r="D531" s="1476" t="s">
        <v>957</v>
      </c>
      <c r="E531" s="333"/>
      <c r="F531" s="1474"/>
      <c r="G531" s="333" t="s">
        <v>958</v>
      </c>
      <c r="H531" s="1477"/>
      <c r="I531" s="1477"/>
      <c r="J531" s="1478"/>
      <c r="K531" s="1439"/>
      <c r="L531" s="1479" t="s">
        <v>959</v>
      </c>
      <c r="M531" s="1439"/>
      <c r="N531" s="1474"/>
      <c r="O531" s="350"/>
      <c r="P531" s="350"/>
      <c r="Q531" s="350"/>
      <c r="R531" s="341"/>
      <c r="S531" s="341"/>
      <c r="T531" s="341"/>
    </row>
    <row r="532" spans="1:20" s="1361" customFormat="1" hidden="1">
      <c r="A532" s="281"/>
      <c r="B532" s="341" t="s">
        <v>2390</v>
      </c>
      <c r="C532" s="1433" t="s">
        <v>957</v>
      </c>
      <c r="D532" s="347" t="s">
        <v>2545</v>
      </c>
      <c r="E532" s="1480" t="s">
        <v>2079</v>
      </c>
      <c r="F532" s="343">
        <v>100</v>
      </c>
      <c r="G532" s="356">
        <v>30100</v>
      </c>
      <c r="H532" s="344" t="s">
        <v>2393</v>
      </c>
      <c r="I532" s="345" t="s">
        <v>778</v>
      </c>
      <c r="J532" s="346" t="s">
        <v>346</v>
      </c>
      <c r="K532" s="1435"/>
      <c r="L532" s="347" t="s">
        <v>2546</v>
      </c>
      <c r="M532" s="1481" t="s">
        <v>960</v>
      </c>
      <c r="N532" s="349" t="s">
        <v>961</v>
      </c>
      <c r="O532" s="350" t="s">
        <v>2547</v>
      </c>
      <c r="P532" s="350" t="s">
        <v>2396</v>
      </c>
      <c r="Q532" s="350" t="s">
        <v>229</v>
      </c>
      <c r="R532" s="341" t="s">
        <v>2548</v>
      </c>
      <c r="S532" s="341" t="s">
        <v>2549</v>
      </c>
      <c r="T532" s="341" t="s">
        <v>232</v>
      </c>
    </row>
    <row r="533" spans="1:20" s="1361" customFormat="1" hidden="1">
      <c r="A533" s="1482"/>
      <c r="B533" s="349"/>
      <c r="C533" s="391"/>
      <c r="D533" s="391" t="s">
        <v>962</v>
      </c>
      <c r="E533" s="349"/>
      <c r="F533" s="349"/>
      <c r="G533" s="349" t="s">
        <v>962</v>
      </c>
      <c r="H533" s="1483"/>
      <c r="I533" s="1483"/>
      <c r="J533" s="1484"/>
      <c r="K533" s="1435"/>
      <c r="L533" s="391" t="s">
        <v>963</v>
      </c>
      <c r="M533" s="1435"/>
      <c r="N533" s="349"/>
      <c r="O533" s="350"/>
      <c r="P533" s="350"/>
      <c r="Q533" s="350"/>
      <c r="R533" s="341"/>
      <c r="S533" s="341"/>
      <c r="T533" s="341"/>
    </row>
    <row r="534" spans="1:20" s="1361" customFormat="1" hidden="1">
      <c r="A534" s="281"/>
      <c r="B534" s="341" t="s">
        <v>958</v>
      </c>
      <c r="C534" s="1433" t="s">
        <v>957</v>
      </c>
      <c r="D534" s="347" t="s">
        <v>2550</v>
      </c>
      <c r="E534" s="1480" t="s">
        <v>2551</v>
      </c>
      <c r="F534" s="343">
        <v>100</v>
      </c>
      <c r="G534" s="356">
        <v>30100</v>
      </c>
      <c r="H534" s="344" t="s">
        <v>2552</v>
      </c>
      <c r="I534" s="345" t="s">
        <v>778</v>
      </c>
      <c r="J534" s="346" t="s">
        <v>346</v>
      </c>
      <c r="K534" s="1435"/>
      <c r="L534" s="347" t="s">
        <v>887</v>
      </c>
      <c r="M534" s="372" t="s">
        <v>850</v>
      </c>
      <c r="N534" s="349" t="s">
        <v>373</v>
      </c>
      <c r="O534" s="350" t="s">
        <v>2547</v>
      </c>
      <c r="P534" s="350" t="s">
        <v>2396</v>
      </c>
      <c r="Q534" s="350" t="s">
        <v>229</v>
      </c>
      <c r="R534" s="341" t="s">
        <v>2548</v>
      </c>
      <c r="S534" s="341" t="s">
        <v>2549</v>
      </c>
      <c r="T534" s="341" t="s">
        <v>232</v>
      </c>
    </row>
    <row r="535" spans="1:20" s="1361" customFormat="1" hidden="1">
      <c r="A535" s="281"/>
      <c r="B535" s="341" t="s">
        <v>958</v>
      </c>
      <c r="C535" s="1433" t="s">
        <v>957</v>
      </c>
      <c r="D535" s="347" t="s">
        <v>2553</v>
      </c>
      <c r="E535" s="1480" t="s">
        <v>2447</v>
      </c>
      <c r="F535" s="343">
        <v>100</v>
      </c>
      <c r="G535" s="356">
        <v>30100</v>
      </c>
      <c r="H535" s="344" t="s">
        <v>867</v>
      </c>
      <c r="I535" s="345" t="s">
        <v>778</v>
      </c>
      <c r="J535" s="346" t="s">
        <v>346</v>
      </c>
      <c r="K535" s="1435"/>
      <c r="L535" s="1485" t="s">
        <v>2554</v>
      </c>
      <c r="M535" s="372" t="s">
        <v>850</v>
      </c>
      <c r="N535" s="349" t="s">
        <v>964</v>
      </c>
      <c r="O535" s="350" t="s">
        <v>2547</v>
      </c>
      <c r="P535" s="350" t="s">
        <v>2396</v>
      </c>
      <c r="Q535" s="350" t="s">
        <v>229</v>
      </c>
      <c r="R535" s="341" t="s">
        <v>2548</v>
      </c>
      <c r="S535" s="341" t="s">
        <v>2549</v>
      </c>
      <c r="T535" s="341" t="s">
        <v>232</v>
      </c>
    </row>
    <row r="536" spans="1:20" s="1361" customFormat="1" hidden="1">
      <c r="A536" s="281"/>
      <c r="B536" s="341" t="s">
        <v>958</v>
      </c>
      <c r="C536" s="1433" t="s">
        <v>957</v>
      </c>
      <c r="D536" s="1485" t="s">
        <v>965</v>
      </c>
      <c r="E536" s="1480" t="s">
        <v>554</v>
      </c>
      <c r="F536" s="343">
        <v>100</v>
      </c>
      <c r="G536" s="356">
        <v>30100</v>
      </c>
      <c r="H536" s="344" t="s">
        <v>778</v>
      </c>
      <c r="I536" s="345" t="s">
        <v>778</v>
      </c>
      <c r="J536" s="346" t="s">
        <v>346</v>
      </c>
      <c r="K536" s="1435"/>
      <c r="L536" s="1485" t="s">
        <v>2555</v>
      </c>
      <c r="M536" s="372" t="s">
        <v>850</v>
      </c>
      <c r="N536" s="1486" t="s">
        <v>966</v>
      </c>
      <c r="O536" s="350" t="s">
        <v>2547</v>
      </c>
      <c r="P536" s="350" t="s">
        <v>2396</v>
      </c>
      <c r="Q536" s="350" t="s">
        <v>229</v>
      </c>
      <c r="R536" s="341" t="s">
        <v>2548</v>
      </c>
      <c r="S536" s="341" t="s">
        <v>2549</v>
      </c>
      <c r="T536" s="341" t="s">
        <v>232</v>
      </c>
    </row>
    <row r="537" spans="1:20" s="1361" customFormat="1" hidden="1">
      <c r="A537" s="281"/>
      <c r="B537" s="341" t="s">
        <v>958</v>
      </c>
      <c r="C537" s="1433" t="s">
        <v>957</v>
      </c>
      <c r="D537" s="1485" t="s">
        <v>2556</v>
      </c>
      <c r="E537" s="1480" t="s">
        <v>554</v>
      </c>
      <c r="F537" s="343">
        <v>100</v>
      </c>
      <c r="G537" s="356">
        <v>30100</v>
      </c>
      <c r="H537" s="344" t="s">
        <v>778</v>
      </c>
      <c r="I537" s="345" t="s">
        <v>778</v>
      </c>
      <c r="J537" s="346" t="s">
        <v>346</v>
      </c>
      <c r="K537" s="1435"/>
      <c r="L537" s="1485" t="s">
        <v>2557</v>
      </c>
      <c r="M537" s="372" t="s">
        <v>850</v>
      </c>
      <c r="N537" s="1486" t="s">
        <v>373</v>
      </c>
      <c r="O537" s="350" t="s">
        <v>2547</v>
      </c>
      <c r="P537" s="350" t="s">
        <v>2396</v>
      </c>
      <c r="Q537" s="350" t="s">
        <v>229</v>
      </c>
      <c r="R537" s="341" t="s">
        <v>2548</v>
      </c>
      <c r="S537" s="341" t="s">
        <v>2549</v>
      </c>
      <c r="T537" s="341" t="s">
        <v>232</v>
      </c>
    </row>
    <row r="538" spans="1:20" s="1361" customFormat="1" hidden="1">
      <c r="A538" s="281"/>
      <c r="B538" s="341" t="s">
        <v>958</v>
      </c>
      <c r="C538" s="1433" t="s">
        <v>957</v>
      </c>
      <c r="D538" s="347" t="s">
        <v>2558</v>
      </c>
      <c r="E538" s="1480" t="s">
        <v>2447</v>
      </c>
      <c r="F538" s="343">
        <v>100</v>
      </c>
      <c r="G538" s="356">
        <v>30100</v>
      </c>
      <c r="H538" s="344" t="s">
        <v>867</v>
      </c>
      <c r="I538" s="345" t="s">
        <v>778</v>
      </c>
      <c r="J538" s="346" t="s">
        <v>346</v>
      </c>
      <c r="K538" s="1435"/>
      <c r="L538" s="347" t="s">
        <v>2546</v>
      </c>
      <c r="M538" s="1481" t="s">
        <v>850</v>
      </c>
      <c r="N538" s="349" t="s">
        <v>292</v>
      </c>
      <c r="O538" s="350" t="s">
        <v>2547</v>
      </c>
      <c r="P538" s="350" t="s">
        <v>2396</v>
      </c>
      <c r="Q538" s="350" t="s">
        <v>229</v>
      </c>
      <c r="R538" s="341" t="s">
        <v>2548</v>
      </c>
      <c r="S538" s="341" t="s">
        <v>2549</v>
      </c>
      <c r="T538" s="341" t="s">
        <v>232</v>
      </c>
    </row>
    <row r="539" spans="1:20" s="1361" customFormat="1" hidden="1">
      <c r="A539" s="281"/>
      <c r="B539" s="341" t="s">
        <v>958</v>
      </c>
      <c r="C539" s="1433" t="s">
        <v>957</v>
      </c>
      <c r="D539" s="347" t="s">
        <v>2559</v>
      </c>
      <c r="E539" s="1480" t="s">
        <v>2447</v>
      </c>
      <c r="F539" s="343">
        <v>100</v>
      </c>
      <c r="G539" s="356">
        <v>30100</v>
      </c>
      <c r="H539" s="344" t="s">
        <v>867</v>
      </c>
      <c r="I539" s="345" t="s">
        <v>778</v>
      </c>
      <c r="J539" s="346" t="s">
        <v>346</v>
      </c>
      <c r="K539" s="1435"/>
      <c r="L539" s="347" t="s">
        <v>2560</v>
      </c>
      <c r="M539" s="1481" t="s">
        <v>850</v>
      </c>
      <c r="N539" s="349" t="s">
        <v>2561</v>
      </c>
      <c r="O539" s="350" t="s">
        <v>2547</v>
      </c>
      <c r="P539" s="350" t="s">
        <v>2396</v>
      </c>
      <c r="Q539" s="350" t="s">
        <v>229</v>
      </c>
      <c r="R539" s="341" t="s">
        <v>2548</v>
      </c>
      <c r="S539" s="341" t="s">
        <v>2549</v>
      </c>
      <c r="T539" s="341" t="s">
        <v>232</v>
      </c>
    </row>
    <row r="540" spans="1:20" s="1446" customFormat="1" hidden="1">
      <c r="A540" s="281"/>
      <c r="B540" s="1487"/>
      <c r="C540" s="1440"/>
      <c r="D540" s="1437" t="s">
        <v>967</v>
      </c>
      <c r="E540" s="1487"/>
      <c r="F540" s="1487"/>
      <c r="G540" s="373" t="s">
        <v>967</v>
      </c>
      <c r="H540" s="1488"/>
      <c r="I540" s="1488"/>
      <c r="J540" s="1478"/>
      <c r="K540" s="1439"/>
      <c r="L540" s="1489" t="s">
        <v>968</v>
      </c>
      <c r="M540" s="1439"/>
      <c r="N540" s="1487"/>
      <c r="O540" s="350"/>
      <c r="P540" s="350"/>
      <c r="Q540" s="350"/>
      <c r="R540" s="341"/>
      <c r="S540" s="341"/>
      <c r="T540" s="341"/>
    </row>
    <row r="541" spans="1:20" s="1361" customFormat="1" hidden="1">
      <c r="A541" s="281"/>
      <c r="B541" s="341" t="s">
        <v>958</v>
      </c>
      <c r="C541" s="1433" t="s">
        <v>957</v>
      </c>
      <c r="D541" s="347" t="s">
        <v>2562</v>
      </c>
      <c r="E541" s="1480" t="s">
        <v>2447</v>
      </c>
      <c r="F541" s="343">
        <v>100</v>
      </c>
      <c r="G541" s="356">
        <v>30100</v>
      </c>
      <c r="H541" s="344" t="s">
        <v>867</v>
      </c>
      <c r="I541" s="345" t="s">
        <v>778</v>
      </c>
      <c r="J541" s="346" t="s">
        <v>346</v>
      </c>
      <c r="K541" s="1435"/>
      <c r="L541" s="347" t="s">
        <v>2563</v>
      </c>
      <c r="M541" s="1435"/>
      <c r="N541" s="349" t="s">
        <v>741</v>
      </c>
      <c r="O541" s="350" t="s">
        <v>2547</v>
      </c>
      <c r="P541" s="350" t="s">
        <v>2396</v>
      </c>
      <c r="Q541" s="350" t="s">
        <v>229</v>
      </c>
      <c r="R541" s="341" t="s">
        <v>2548</v>
      </c>
      <c r="S541" s="341" t="s">
        <v>2549</v>
      </c>
      <c r="T541" s="341" t="s">
        <v>232</v>
      </c>
    </row>
    <row r="542" spans="1:20" s="1361" customFormat="1" hidden="1">
      <c r="A542" s="281"/>
      <c r="B542" s="341" t="s">
        <v>958</v>
      </c>
      <c r="C542" s="1433" t="s">
        <v>957</v>
      </c>
      <c r="D542" s="347" t="s">
        <v>2564</v>
      </c>
      <c r="E542" s="1480" t="s">
        <v>2079</v>
      </c>
      <c r="F542" s="343">
        <v>100</v>
      </c>
      <c r="G542" s="343" t="s">
        <v>2565</v>
      </c>
      <c r="H542" s="344" t="s">
        <v>2393</v>
      </c>
      <c r="I542" s="345" t="s">
        <v>778</v>
      </c>
      <c r="J542" s="346" t="s">
        <v>346</v>
      </c>
      <c r="K542" s="1435"/>
      <c r="L542" s="347" t="s">
        <v>2566</v>
      </c>
      <c r="M542" s="1435" t="s">
        <v>803</v>
      </c>
      <c r="N542" s="349" t="s">
        <v>969</v>
      </c>
      <c r="O542" s="350" t="s">
        <v>2547</v>
      </c>
      <c r="P542" s="350" t="s">
        <v>2396</v>
      </c>
      <c r="Q542" s="350" t="s">
        <v>229</v>
      </c>
      <c r="R542" s="341" t="s">
        <v>2548</v>
      </c>
      <c r="S542" s="341" t="s">
        <v>2549</v>
      </c>
      <c r="T542" s="341" t="s">
        <v>232</v>
      </c>
    </row>
    <row r="543" spans="1:20" s="1361" customFormat="1" hidden="1">
      <c r="A543" s="281"/>
      <c r="B543" s="341" t="s">
        <v>958</v>
      </c>
      <c r="C543" s="1433" t="s">
        <v>957</v>
      </c>
      <c r="D543" s="1485" t="s">
        <v>970</v>
      </c>
      <c r="E543" s="1480" t="s">
        <v>2413</v>
      </c>
      <c r="F543" s="343">
        <v>100</v>
      </c>
      <c r="G543" s="356">
        <v>30100</v>
      </c>
      <c r="H543" s="344" t="s">
        <v>2414</v>
      </c>
      <c r="I543" s="345" t="s">
        <v>778</v>
      </c>
      <c r="J543" s="346" t="s">
        <v>346</v>
      </c>
      <c r="K543" s="1435"/>
      <c r="L543" s="1485" t="s">
        <v>2567</v>
      </c>
      <c r="M543" s="1435" t="s">
        <v>803</v>
      </c>
      <c r="N543" s="349" t="s">
        <v>969</v>
      </c>
      <c r="O543" s="350" t="s">
        <v>2547</v>
      </c>
      <c r="P543" s="350" t="s">
        <v>2396</v>
      </c>
      <c r="Q543" s="350" t="s">
        <v>229</v>
      </c>
      <c r="R543" s="341" t="s">
        <v>2548</v>
      </c>
      <c r="S543" s="341" t="s">
        <v>2549</v>
      </c>
      <c r="T543" s="341" t="s">
        <v>232</v>
      </c>
    </row>
    <row r="544" spans="1:20" s="1361" customFormat="1" hidden="1">
      <c r="A544" s="281"/>
      <c r="B544" s="341" t="s">
        <v>958</v>
      </c>
      <c r="C544" s="1433" t="s">
        <v>957</v>
      </c>
      <c r="D544" s="347" t="s">
        <v>2568</v>
      </c>
      <c r="E544" s="1480" t="s">
        <v>2413</v>
      </c>
      <c r="F544" s="343">
        <v>100</v>
      </c>
      <c r="G544" s="356">
        <v>30100</v>
      </c>
      <c r="H544" s="344" t="s">
        <v>2414</v>
      </c>
      <c r="I544" s="345" t="s">
        <v>778</v>
      </c>
      <c r="J544" s="346" t="s">
        <v>346</v>
      </c>
      <c r="K544" s="1435"/>
      <c r="L544" s="347" t="s">
        <v>2569</v>
      </c>
      <c r="M544" s="1435" t="s">
        <v>803</v>
      </c>
      <c r="N544" s="349" t="s">
        <v>739</v>
      </c>
      <c r="O544" s="350" t="s">
        <v>2547</v>
      </c>
      <c r="P544" s="350" t="s">
        <v>2396</v>
      </c>
      <c r="Q544" s="350" t="s">
        <v>229</v>
      </c>
      <c r="R544" s="341" t="s">
        <v>2548</v>
      </c>
      <c r="S544" s="341" t="s">
        <v>2549</v>
      </c>
      <c r="T544" s="341" t="s">
        <v>232</v>
      </c>
    </row>
    <row r="545" spans="1:20" s="1361" customFormat="1" hidden="1">
      <c r="A545" s="281"/>
      <c r="B545" s="341" t="s">
        <v>958</v>
      </c>
      <c r="C545" s="1433" t="s">
        <v>957</v>
      </c>
      <c r="D545" s="347" t="s">
        <v>971</v>
      </c>
      <c r="E545" s="1480" t="s">
        <v>2413</v>
      </c>
      <c r="F545" s="343">
        <v>100</v>
      </c>
      <c r="G545" s="356">
        <v>30100</v>
      </c>
      <c r="H545" s="344" t="s">
        <v>2414</v>
      </c>
      <c r="I545" s="345" t="s">
        <v>778</v>
      </c>
      <c r="J545" s="346" t="s">
        <v>346</v>
      </c>
      <c r="K545" s="1435"/>
      <c r="L545" s="347" t="s">
        <v>972</v>
      </c>
      <c r="M545" s="1435" t="s">
        <v>803</v>
      </c>
      <c r="N545" s="349" t="s">
        <v>741</v>
      </c>
      <c r="O545" s="350" t="s">
        <v>2547</v>
      </c>
      <c r="P545" s="350" t="s">
        <v>2396</v>
      </c>
      <c r="Q545" s="350" t="s">
        <v>229</v>
      </c>
      <c r="R545" s="341" t="s">
        <v>2548</v>
      </c>
      <c r="S545" s="341" t="s">
        <v>2549</v>
      </c>
      <c r="T545" s="341" t="s">
        <v>232</v>
      </c>
    </row>
    <row r="546" spans="1:20" s="1361" customFormat="1" hidden="1">
      <c r="A546" s="281"/>
      <c r="B546" s="341" t="s">
        <v>958</v>
      </c>
      <c r="C546" s="1433" t="s">
        <v>957</v>
      </c>
      <c r="D546" s="347" t="s">
        <v>2570</v>
      </c>
      <c r="E546" s="1480" t="s">
        <v>2413</v>
      </c>
      <c r="F546" s="343">
        <v>100</v>
      </c>
      <c r="G546" s="356">
        <v>30100</v>
      </c>
      <c r="H546" s="344" t="s">
        <v>2414</v>
      </c>
      <c r="I546" s="345" t="s">
        <v>778</v>
      </c>
      <c r="J546" s="346" t="s">
        <v>346</v>
      </c>
      <c r="K546" s="1435"/>
      <c r="L546" s="1485" t="s">
        <v>2571</v>
      </c>
      <c r="M546" s="1435" t="s">
        <v>803</v>
      </c>
      <c r="N546" s="349" t="s">
        <v>973</v>
      </c>
      <c r="O546" s="350" t="s">
        <v>2547</v>
      </c>
      <c r="P546" s="350" t="s">
        <v>2396</v>
      </c>
      <c r="Q546" s="350" t="s">
        <v>229</v>
      </c>
      <c r="R546" s="341" t="s">
        <v>2548</v>
      </c>
      <c r="S546" s="341" t="s">
        <v>2549</v>
      </c>
      <c r="T546" s="341" t="s">
        <v>232</v>
      </c>
    </row>
    <row r="547" spans="1:20" s="1361" customFormat="1" hidden="1">
      <c r="A547" s="281"/>
      <c r="B547" s="341" t="s">
        <v>958</v>
      </c>
      <c r="C547" s="1433" t="s">
        <v>957</v>
      </c>
      <c r="D547" s="347" t="s">
        <v>2572</v>
      </c>
      <c r="E547" s="1480" t="s">
        <v>2413</v>
      </c>
      <c r="F547" s="343">
        <v>100</v>
      </c>
      <c r="G547" s="356">
        <v>30100</v>
      </c>
      <c r="H547" s="344" t="s">
        <v>2414</v>
      </c>
      <c r="I547" s="345" t="s">
        <v>778</v>
      </c>
      <c r="J547" s="346" t="s">
        <v>346</v>
      </c>
      <c r="K547" s="1435"/>
      <c r="L547" s="1485" t="s">
        <v>2573</v>
      </c>
      <c r="M547" s="1435" t="s">
        <v>803</v>
      </c>
      <c r="N547" s="349" t="s">
        <v>974</v>
      </c>
      <c r="O547" s="350" t="s">
        <v>2547</v>
      </c>
      <c r="P547" s="350" t="s">
        <v>2396</v>
      </c>
      <c r="Q547" s="350" t="s">
        <v>229</v>
      </c>
      <c r="R547" s="341" t="s">
        <v>2548</v>
      </c>
      <c r="S547" s="341" t="s">
        <v>2549</v>
      </c>
      <c r="T547" s="341" t="s">
        <v>232</v>
      </c>
    </row>
    <row r="548" spans="1:20" s="1327" customFormat="1" hidden="1">
      <c r="A548" s="281"/>
      <c r="B548" s="1487"/>
      <c r="C548" s="1489"/>
      <c r="D548" s="1437" t="s">
        <v>975</v>
      </c>
      <c r="E548" s="1487"/>
      <c r="F548" s="1487"/>
      <c r="G548" s="373" t="s">
        <v>975</v>
      </c>
      <c r="H548" s="1488"/>
      <c r="I548" s="1488"/>
      <c r="J548" s="1478"/>
      <c r="K548" s="1439"/>
      <c r="L548" s="1489" t="s">
        <v>976</v>
      </c>
      <c r="M548" s="1439"/>
      <c r="N548" s="1487"/>
      <c r="O548" s="350"/>
      <c r="P548" s="350"/>
      <c r="Q548" s="350"/>
      <c r="R548" s="341"/>
      <c r="S548" s="341"/>
      <c r="T548" s="341"/>
    </row>
    <row r="549" spans="1:20" s="1361" customFormat="1" hidden="1">
      <c r="A549" s="281"/>
      <c r="B549" s="341" t="s">
        <v>958</v>
      </c>
      <c r="C549" s="347" t="s">
        <v>977</v>
      </c>
      <c r="D549" s="347" t="s">
        <v>2574</v>
      </c>
      <c r="E549" s="1480" t="s">
        <v>2413</v>
      </c>
      <c r="F549" s="343">
        <v>100</v>
      </c>
      <c r="G549" s="356">
        <v>40100</v>
      </c>
      <c r="H549" s="344" t="s">
        <v>2414</v>
      </c>
      <c r="I549" s="345" t="s">
        <v>778</v>
      </c>
      <c r="J549" s="346" t="s">
        <v>346</v>
      </c>
      <c r="K549" s="1435"/>
      <c r="L549" s="347" t="s">
        <v>978</v>
      </c>
      <c r="M549" s="1435"/>
      <c r="N549" s="349" t="s">
        <v>969</v>
      </c>
      <c r="O549" s="350" t="s">
        <v>2547</v>
      </c>
      <c r="P549" s="350" t="s">
        <v>2396</v>
      </c>
      <c r="Q549" s="350" t="s">
        <v>229</v>
      </c>
      <c r="R549" s="341" t="s">
        <v>2548</v>
      </c>
      <c r="S549" s="341" t="s">
        <v>2549</v>
      </c>
      <c r="T549" s="341" t="s">
        <v>232</v>
      </c>
    </row>
    <row r="550" spans="1:20" s="1361" customFormat="1" hidden="1">
      <c r="A550" s="281"/>
      <c r="B550" s="341" t="s">
        <v>958</v>
      </c>
      <c r="C550" s="347" t="s">
        <v>977</v>
      </c>
      <c r="D550" s="347" t="s">
        <v>979</v>
      </c>
      <c r="E550" s="1480" t="s">
        <v>2079</v>
      </c>
      <c r="F550" s="343">
        <v>100</v>
      </c>
      <c r="G550" s="356">
        <v>40100</v>
      </c>
      <c r="H550" s="344" t="s">
        <v>2393</v>
      </c>
      <c r="I550" s="345" t="s">
        <v>778</v>
      </c>
      <c r="J550" s="346" t="s">
        <v>346</v>
      </c>
      <c r="K550" s="1435"/>
      <c r="L550" s="347" t="s">
        <v>980</v>
      </c>
      <c r="M550" s="1435"/>
      <c r="N550" s="349" t="s">
        <v>981</v>
      </c>
      <c r="O550" s="350" t="s">
        <v>2547</v>
      </c>
      <c r="P550" s="350" t="s">
        <v>2396</v>
      </c>
      <c r="Q550" s="350" t="s">
        <v>229</v>
      </c>
      <c r="R550" s="341" t="s">
        <v>2548</v>
      </c>
      <c r="S550" s="341" t="s">
        <v>2549</v>
      </c>
      <c r="T550" s="341" t="s">
        <v>232</v>
      </c>
    </row>
    <row r="551" spans="1:20" s="1361" customFormat="1" hidden="1">
      <c r="A551" s="281"/>
      <c r="B551" s="341" t="s">
        <v>958</v>
      </c>
      <c r="C551" s="347" t="s">
        <v>977</v>
      </c>
      <c r="D551" s="347" t="s">
        <v>971</v>
      </c>
      <c r="E551" s="1480" t="s">
        <v>2079</v>
      </c>
      <c r="F551" s="343">
        <v>100</v>
      </c>
      <c r="G551" s="356">
        <v>40100</v>
      </c>
      <c r="H551" s="344" t="s">
        <v>2393</v>
      </c>
      <c r="I551" s="345" t="s">
        <v>778</v>
      </c>
      <c r="J551" s="346" t="s">
        <v>346</v>
      </c>
      <c r="K551" s="1435"/>
      <c r="L551" s="347" t="s">
        <v>982</v>
      </c>
      <c r="M551" s="1435"/>
      <c r="N551" s="349" t="s">
        <v>741</v>
      </c>
      <c r="O551" s="350" t="s">
        <v>2547</v>
      </c>
      <c r="P551" s="350" t="s">
        <v>2396</v>
      </c>
      <c r="Q551" s="350" t="s">
        <v>229</v>
      </c>
      <c r="R551" s="341" t="s">
        <v>2548</v>
      </c>
      <c r="S551" s="341" t="s">
        <v>2549</v>
      </c>
      <c r="T551" s="341" t="s">
        <v>232</v>
      </c>
    </row>
    <row r="552" spans="1:20" s="1327" customFormat="1" hidden="1">
      <c r="A552" s="281"/>
      <c r="B552" s="341"/>
      <c r="C552" s="1437"/>
      <c r="D552" s="1437" t="s">
        <v>983</v>
      </c>
      <c r="E552" s="373"/>
      <c r="F552" s="373"/>
      <c r="G552" s="373" t="s">
        <v>984</v>
      </c>
      <c r="H552" s="1438"/>
      <c r="I552" s="1438"/>
      <c r="J552" s="1478"/>
      <c r="K552" s="1439"/>
      <c r="L552" s="1437" t="s">
        <v>985</v>
      </c>
      <c r="M552" s="1439"/>
      <c r="N552" s="373"/>
      <c r="O552" s="350"/>
      <c r="P552" s="350"/>
      <c r="Q552" s="350"/>
      <c r="R552" s="341"/>
      <c r="S552" s="341"/>
      <c r="T552" s="341"/>
    </row>
    <row r="553" spans="1:20" s="1361" customFormat="1" hidden="1">
      <c r="A553" s="281"/>
      <c r="B553" s="341" t="s">
        <v>958</v>
      </c>
      <c r="C553" s="1433" t="s">
        <v>957</v>
      </c>
      <c r="D553" s="347" t="s">
        <v>986</v>
      </c>
      <c r="E553" s="1480" t="s">
        <v>2079</v>
      </c>
      <c r="F553" s="343">
        <v>100</v>
      </c>
      <c r="G553" s="356">
        <v>30100</v>
      </c>
      <c r="H553" s="344" t="s">
        <v>2393</v>
      </c>
      <c r="I553" s="345" t="s">
        <v>778</v>
      </c>
      <c r="J553" s="346" t="s">
        <v>346</v>
      </c>
      <c r="K553" s="1435"/>
      <c r="L553" s="347" t="s">
        <v>987</v>
      </c>
      <c r="M553" s="1435"/>
      <c r="N553" s="349" t="s">
        <v>988</v>
      </c>
      <c r="O553" s="350" t="s">
        <v>2547</v>
      </c>
      <c r="P553" s="350" t="s">
        <v>2396</v>
      </c>
      <c r="Q553" s="350" t="s">
        <v>229</v>
      </c>
      <c r="R553" s="341" t="s">
        <v>2548</v>
      </c>
      <c r="S553" s="341" t="s">
        <v>2549</v>
      </c>
      <c r="T553" s="341" t="s">
        <v>232</v>
      </c>
    </row>
    <row r="554" spans="1:20" s="1361" customFormat="1" hidden="1">
      <c r="A554" s="281"/>
      <c r="B554" s="341" t="s">
        <v>958</v>
      </c>
      <c r="C554" s="1433" t="s">
        <v>957</v>
      </c>
      <c r="D554" s="347" t="s">
        <v>2575</v>
      </c>
      <c r="E554" s="1480" t="s">
        <v>2079</v>
      </c>
      <c r="F554" s="343">
        <v>100</v>
      </c>
      <c r="G554" s="356">
        <v>30100</v>
      </c>
      <c r="H554" s="344" t="s">
        <v>2393</v>
      </c>
      <c r="I554" s="345" t="s">
        <v>778</v>
      </c>
      <c r="J554" s="346" t="s">
        <v>346</v>
      </c>
      <c r="K554" s="1435"/>
      <c r="L554" s="347" t="s">
        <v>2576</v>
      </c>
      <c r="M554" s="1435"/>
      <c r="N554" s="349" t="s">
        <v>672</v>
      </c>
      <c r="O554" s="350" t="s">
        <v>2547</v>
      </c>
      <c r="P554" s="350" t="s">
        <v>2396</v>
      </c>
      <c r="Q554" s="350" t="s">
        <v>229</v>
      </c>
      <c r="R554" s="341" t="s">
        <v>2548</v>
      </c>
      <c r="S554" s="341" t="s">
        <v>2549</v>
      </c>
      <c r="T554" s="341" t="s">
        <v>232</v>
      </c>
    </row>
    <row r="555" spans="1:20" s="1361" customFormat="1" hidden="1">
      <c r="A555" s="281"/>
      <c r="B555" s="341" t="s">
        <v>958</v>
      </c>
      <c r="C555" s="1433" t="s">
        <v>957</v>
      </c>
      <c r="D555" s="347" t="s">
        <v>2577</v>
      </c>
      <c r="E555" s="1480" t="s">
        <v>2079</v>
      </c>
      <c r="F555" s="343">
        <v>100</v>
      </c>
      <c r="G555" s="356">
        <v>30100</v>
      </c>
      <c r="H555" s="344" t="s">
        <v>2393</v>
      </c>
      <c r="I555" s="345" t="s">
        <v>778</v>
      </c>
      <c r="J555" s="346" t="s">
        <v>346</v>
      </c>
      <c r="K555" s="1435"/>
      <c r="L555" s="347" t="s">
        <v>2578</v>
      </c>
      <c r="M555" s="1435" t="s">
        <v>799</v>
      </c>
      <c r="N555" s="349" t="s">
        <v>655</v>
      </c>
      <c r="O555" s="350" t="s">
        <v>2547</v>
      </c>
      <c r="P555" s="350" t="s">
        <v>2396</v>
      </c>
      <c r="Q555" s="350" t="s">
        <v>229</v>
      </c>
      <c r="R555" s="341" t="s">
        <v>2548</v>
      </c>
      <c r="S555" s="341" t="s">
        <v>2549</v>
      </c>
      <c r="T555" s="341" t="s">
        <v>232</v>
      </c>
    </row>
    <row r="556" spans="1:20" s="1361" customFormat="1" hidden="1">
      <c r="A556" s="281"/>
      <c r="B556" s="341" t="s">
        <v>958</v>
      </c>
      <c r="C556" s="1433" t="s">
        <v>957</v>
      </c>
      <c r="D556" s="347" t="s">
        <v>2579</v>
      </c>
      <c r="E556" s="1480" t="s">
        <v>2580</v>
      </c>
      <c r="F556" s="343">
        <v>100</v>
      </c>
      <c r="G556" s="356">
        <v>30100</v>
      </c>
      <c r="H556" s="344" t="s">
        <v>2581</v>
      </c>
      <c r="I556" s="345" t="s">
        <v>778</v>
      </c>
      <c r="J556" s="346" t="s">
        <v>346</v>
      </c>
      <c r="K556" s="1435"/>
      <c r="L556" s="347" t="s">
        <v>2582</v>
      </c>
      <c r="M556" s="1435" t="s">
        <v>799</v>
      </c>
      <c r="N556" s="349" t="s">
        <v>989</v>
      </c>
      <c r="O556" s="350" t="s">
        <v>2547</v>
      </c>
      <c r="P556" s="350" t="s">
        <v>2396</v>
      </c>
      <c r="Q556" s="350" t="s">
        <v>229</v>
      </c>
      <c r="R556" s="341" t="s">
        <v>2548</v>
      </c>
      <c r="S556" s="341" t="s">
        <v>2549</v>
      </c>
      <c r="T556" s="341" t="s">
        <v>232</v>
      </c>
    </row>
    <row r="557" spans="1:20" s="1361" customFormat="1" hidden="1">
      <c r="A557" s="281" t="s">
        <v>2583</v>
      </c>
      <c r="B557" s="234" t="s">
        <v>958</v>
      </c>
      <c r="C557" s="239" t="s">
        <v>141</v>
      </c>
      <c r="D557" s="1311" t="s">
        <v>2584</v>
      </c>
      <c r="E557" s="1305" t="s">
        <v>554</v>
      </c>
      <c r="F557" s="229">
        <v>100</v>
      </c>
      <c r="G557" s="355">
        <v>30100</v>
      </c>
      <c r="H557" s="353" t="s">
        <v>778</v>
      </c>
      <c r="I557" s="354" t="s">
        <v>778</v>
      </c>
      <c r="J557" s="230" t="s">
        <v>346</v>
      </c>
      <c r="K557" s="1345"/>
      <c r="L557" s="1311" t="s">
        <v>2585</v>
      </c>
      <c r="M557" s="1345" t="s">
        <v>799</v>
      </c>
      <c r="N557" s="238" t="s">
        <v>800</v>
      </c>
      <c r="O557" s="235" t="s">
        <v>2547</v>
      </c>
      <c r="P557" s="235" t="s">
        <v>2396</v>
      </c>
      <c r="Q557" s="235" t="s">
        <v>229</v>
      </c>
      <c r="R557" s="234" t="s">
        <v>2548</v>
      </c>
      <c r="S557" s="238" t="s">
        <v>2549</v>
      </c>
      <c r="T557" s="234" t="s">
        <v>232</v>
      </c>
    </row>
    <row r="558" spans="1:20" s="1361" customFormat="1" hidden="1">
      <c r="A558" s="281"/>
      <c r="B558" s="341" t="s">
        <v>958</v>
      </c>
      <c r="C558" s="347" t="s">
        <v>141</v>
      </c>
      <c r="D558" s="1485" t="s">
        <v>2586</v>
      </c>
      <c r="E558" s="1480" t="s">
        <v>554</v>
      </c>
      <c r="F558" s="343">
        <v>100</v>
      </c>
      <c r="G558" s="356">
        <v>30100</v>
      </c>
      <c r="H558" s="344" t="s">
        <v>778</v>
      </c>
      <c r="I558" s="345" t="s">
        <v>778</v>
      </c>
      <c r="J558" s="346" t="s">
        <v>346</v>
      </c>
      <c r="K558" s="1435"/>
      <c r="L558" s="1485" t="s">
        <v>2587</v>
      </c>
      <c r="M558" s="1435" t="s">
        <v>799</v>
      </c>
      <c r="N558" s="349" t="s">
        <v>800</v>
      </c>
      <c r="O558" s="350" t="s">
        <v>2547</v>
      </c>
      <c r="P558" s="350" t="s">
        <v>2396</v>
      </c>
      <c r="Q558" s="350" t="s">
        <v>229</v>
      </c>
      <c r="R558" s="341" t="s">
        <v>2548</v>
      </c>
      <c r="S558" s="349" t="s">
        <v>2549</v>
      </c>
      <c r="T558" s="341" t="s">
        <v>232</v>
      </c>
    </row>
    <row r="559" spans="1:20" s="1361" customFormat="1" hidden="1">
      <c r="A559" s="281"/>
      <c r="B559" s="341" t="s">
        <v>958</v>
      </c>
      <c r="C559" s="347" t="s">
        <v>141</v>
      </c>
      <c r="D559" s="1485" t="s">
        <v>990</v>
      </c>
      <c r="E559" s="1480" t="s">
        <v>554</v>
      </c>
      <c r="F559" s="343">
        <v>100</v>
      </c>
      <c r="G559" s="356">
        <v>30100</v>
      </c>
      <c r="H559" s="344" t="s">
        <v>778</v>
      </c>
      <c r="I559" s="345" t="s">
        <v>778</v>
      </c>
      <c r="J559" s="346" t="s">
        <v>346</v>
      </c>
      <c r="K559" s="1435"/>
      <c r="L559" s="1485" t="s">
        <v>991</v>
      </c>
      <c r="M559" s="1435" t="s">
        <v>799</v>
      </c>
      <c r="N559" s="349" t="s">
        <v>800</v>
      </c>
      <c r="O559" s="350" t="s">
        <v>2547</v>
      </c>
      <c r="P559" s="350" t="s">
        <v>2396</v>
      </c>
      <c r="Q559" s="350" t="s">
        <v>229</v>
      </c>
      <c r="R559" s="341" t="s">
        <v>2548</v>
      </c>
      <c r="S559" s="349" t="s">
        <v>2549</v>
      </c>
      <c r="T559" s="341" t="s">
        <v>232</v>
      </c>
    </row>
    <row r="560" spans="1:20" s="1361" customFormat="1" hidden="1">
      <c r="A560" s="281"/>
      <c r="B560" s="341" t="s">
        <v>958</v>
      </c>
      <c r="C560" s="347" t="s">
        <v>141</v>
      </c>
      <c r="D560" s="1485" t="s">
        <v>992</v>
      </c>
      <c r="E560" s="1480" t="s">
        <v>554</v>
      </c>
      <c r="F560" s="343">
        <v>100</v>
      </c>
      <c r="G560" s="356">
        <v>30100</v>
      </c>
      <c r="H560" s="344" t="s">
        <v>778</v>
      </c>
      <c r="I560" s="345" t="s">
        <v>778</v>
      </c>
      <c r="J560" s="346" t="s">
        <v>346</v>
      </c>
      <c r="K560" s="1435"/>
      <c r="L560" s="1485" t="s">
        <v>2588</v>
      </c>
      <c r="M560" s="1435" t="s">
        <v>799</v>
      </c>
      <c r="N560" s="1486" t="s">
        <v>993</v>
      </c>
      <c r="O560" s="350" t="s">
        <v>2547</v>
      </c>
      <c r="P560" s="350" t="s">
        <v>2396</v>
      </c>
      <c r="Q560" s="350" t="s">
        <v>229</v>
      </c>
      <c r="R560" s="341" t="s">
        <v>2548</v>
      </c>
      <c r="S560" s="349" t="s">
        <v>2549</v>
      </c>
      <c r="T560" s="341" t="s">
        <v>232</v>
      </c>
    </row>
    <row r="561" spans="1:20" s="1327" customFormat="1" hidden="1">
      <c r="A561" s="281"/>
      <c r="B561" s="373"/>
      <c r="C561" s="1437"/>
      <c r="D561" s="1437" t="s">
        <v>994</v>
      </c>
      <c r="E561" s="373"/>
      <c r="F561" s="373"/>
      <c r="G561" s="373" t="s">
        <v>995</v>
      </c>
      <c r="H561" s="1438"/>
      <c r="I561" s="1438"/>
      <c r="J561" s="1478"/>
      <c r="K561" s="1439"/>
      <c r="L561" s="1437" t="s">
        <v>996</v>
      </c>
      <c r="M561" s="1439"/>
      <c r="N561" s="373"/>
      <c r="O561" s="350"/>
      <c r="P561" s="350"/>
      <c r="Q561" s="350"/>
      <c r="R561" s="341"/>
      <c r="S561" s="341"/>
      <c r="T561" s="341"/>
    </row>
    <row r="562" spans="1:20" s="1361" customFormat="1" hidden="1">
      <c r="A562" s="281"/>
      <c r="B562" s="341" t="s">
        <v>958</v>
      </c>
      <c r="C562" s="347" t="s">
        <v>977</v>
      </c>
      <c r="D562" s="347" t="s">
        <v>2589</v>
      </c>
      <c r="E562" s="1480" t="s">
        <v>2580</v>
      </c>
      <c r="F562" s="343">
        <v>100</v>
      </c>
      <c r="G562" s="356">
        <v>40100</v>
      </c>
      <c r="H562" s="344" t="s">
        <v>2581</v>
      </c>
      <c r="I562" s="345" t="s">
        <v>778</v>
      </c>
      <c r="J562" s="346" t="s">
        <v>346</v>
      </c>
      <c r="K562" s="1435"/>
      <c r="L562" s="347" t="s">
        <v>2590</v>
      </c>
      <c r="M562" s="1435" t="s">
        <v>799</v>
      </c>
      <c r="N562" s="349" t="s">
        <v>672</v>
      </c>
      <c r="O562" s="350" t="s">
        <v>2547</v>
      </c>
      <c r="P562" s="350" t="s">
        <v>2396</v>
      </c>
      <c r="Q562" s="350" t="s">
        <v>229</v>
      </c>
      <c r="R562" s="341" t="s">
        <v>2548</v>
      </c>
      <c r="S562" s="341" t="s">
        <v>2549</v>
      </c>
      <c r="T562" s="341" t="s">
        <v>232</v>
      </c>
    </row>
    <row r="563" spans="1:20" s="1361" customFormat="1" hidden="1">
      <c r="A563" s="281"/>
      <c r="B563" s="341" t="s">
        <v>958</v>
      </c>
      <c r="C563" s="347" t="s">
        <v>977</v>
      </c>
      <c r="D563" s="347" t="s">
        <v>997</v>
      </c>
      <c r="E563" s="1480" t="s">
        <v>2580</v>
      </c>
      <c r="F563" s="343">
        <v>100</v>
      </c>
      <c r="G563" s="356">
        <v>40100</v>
      </c>
      <c r="H563" s="344" t="s">
        <v>2581</v>
      </c>
      <c r="I563" s="345" t="s">
        <v>778</v>
      </c>
      <c r="J563" s="346" t="s">
        <v>346</v>
      </c>
      <c r="K563" s="1435"/>
      <c r="L563" s="347" t="s">
        <v>998</v>
      </c>
      <c r="M563" s="1435"/>
      <c r="N563" s="349"/>
      <c r="O563" s="350" t="s">
        <v>2547</v>
      </c>
      <c r="P563" s="350" t="s">
        <v>2396</v>
      </c>
      <c r="Q563" s="350" t="s">
        <v>229</v>
      </c>
      <c r="R563" s="341" t="s">
        <v>2548</v>
      </c>
      <c r="S563" s="349" t="s">
        <v>2549</v>
      </c>
      <c r="T563" s="341" t="s">
        <v>232</v>
      </c>
    </row>
    <row r="564" spans="1:20" s="1327" customFormat="1" hidden="1">
      <c r="A564" s="281"/>
      <c r="B564" s="373"/>
      <c r="C564" s="1437"/>
      <c r="D564" s="1437" t="s">
        <v>999</v>
      </c>
      <c r="E564" s="373"/>
      <c r="F564" s="373"/>
      <c r="G564" s="373" t="s">
        <v>999</v>
      </c>
      <c r="H564" s="1438"/>
      <c r="I564" s="1438"/>
      <c r="J564" s="1478"/>
      <c r="K564" s="1439"/>
      <c r="L564" s="1437" t="s">
        <v>1000</v>
      </c>
      <c r="M564" s="1439"/>
      <c r="N564" s="373"/>
      <c r="O564" s="350"/>
      <c r="P564" s="350"/>
      <c r="Q564" s="350"/>
      <c r="R564" s="341"/>
      <c r="S564" s="341"/>
      <c r="T564" s="341"/>
    </row>
    <row r="565" spans="1:20" s="1361" customFormat="1" hidden="1">
      <c r="A565" s="281"/>
      <c r="B565" s="341" t="s">
        <v>958</v>
      </c>
      <c r="C565" s="1433" t="s">
        <v>957</v>
      </c>
      <c r="D565" s="347" t="s">
        <v>1001</v>
      </c>
      <c r="E565" s="1480" t="s">
        <v>2079</v>
      </c>
      <c r="F565" s="343">
        <v>100</v>
      </c>
      <c r="G565" s="356">
        <v>30100</v>
      </c>
      <c r="H565" s="344" t="s">
        <v>2393</v>
      </c>
      <c r="I565" s="345" t="s">
        <v>778</v>
      </c>
      <c r="J565" s="346" t="s">
        <v>346</v>
      </c>
      <c r="K565" s="1435"/>
      <c r="L565" s="347" t="s">
        <v>1002</v>
      </c>
      <c r="M565" s="348" t="s">
        <v>864</v>
      </c>
      <c r="N565" s="349" t="s">
        <v>1003</v>
      </c>
      <c r="O565" s="350" t="s">
        <v>2547</v>
      </c>
      <c r="P565" s="350" t="s">
        <v>2396</v>
      </c>
      <c r="Q565" s="350" t="s">
        <v>229</v>
      </c>
      <c r="R565" s="341" t="s">
        <v>2548</v>
      </c>
      <c r="S565" s="341" t="s">
        <v>2549</v>
      </c>
      <c r="T565" s="341" t="s">
        <v>232</v>
      </c>
    </row>
    <row r="566" spans="1:20" s="1361" customFormat="1" hidden="1">
      <c r="A566" s="281"/>
      <c r="B566" s="341" t="s">
        <v>958</v>
      </c>
      <c r="C566" s="1433" t="s">
        <v>957</v>
      </c>
      <c r="D566" s="347" t="s">
        <v>2591</v>
      </c>
      <c r="E566" s="1480" t="s">
        <v>2451</v>
      </c>
      <c r="F566" s="343">
        <v>100</v>
      </c>
      <c r="G566" s="356">
        <v>30100</v>
      </c>
      <c r="H566" s="344" t="s">
        <v>2452</v>
      </c>
      <c r="I566" s="345" t="s">
        <v>778</v>
      </c>
      <c r="J566" s="346" t="s">
        <v>346</v>
      </c>
      <c r="K566" s="1435"/>
      <c r="L566" s="347" t="s">
        <v>2592</v>
      </c>
      <c r="M566" s="1436" t="s">
        <v>864</v>
      </c>
      <c r="N566" s="349" t="s">
        <v>2593</v>
      </c>
      <c r="O566" s="350" t="s">
        <v>2547</v>
      </c>
      <c r="P566" s="350" t="s">
        <v>2396</v>
      </c>
      <c r="Q566" s="350" t="s">
        <v>229</v>
      </c>
      <c r="R566" s="341" t="s">
        <v>2548</v>
      </c>
      <c r="S566" s="341" t="s">
        <v>2549</v>
      </c>
      <c r="T566" s="341" t="s">
        <v>232</v>
      </c>
    </row>
    <row r="567" spans="1:20" s="1361" customFormat="1" hidden="1">
      <c r="A567" s="281"/>
      <c r="B567" s="341" t="s">
        <v>958</v>
      </c>
      <c r="C567" s="347" t="s">
        <v>141</v>
      </c>
      <c r="D567" s="1485" t="s">
        <v>2594</v>
      </c>
      <c r="E567" s="1480" t="s">
        <v>2451</v>
      </c>
      <c r="F567" s="343">
        <v>100</v>
      </c>
      <c r="G567" s="356">
        <v>30100</v>
      </c>
      <c r="H567" s="344" t="s">
        <v>2452</v>
      </c>
      <c r="I567" s="345" t="s">
        <v>778</v>
      </c>
      <c r="J567" s="346" t="s">
        <v>346</v>
      </c>
      <c r="K567" s="1435"/>
      <c r="L567" s="347" t="s">
        <v>2595</v>
      </c>
      <c r="M567" s="348" t="s">
        <v>864</v>
      </c>
      <c r="N567" s="349" t="s">
        <v>1004</v>
      </c>
      <c r="O567" s="350" t="s">
        <v>2547</v>
      </c>
      <c r="P567" s="350" t="s">
        <v>2396</v>
      </c>
      <c r="Q567" s="350" t="s">
        <v>229</v>
      </c>
      <c r="R567" s="341" t="s">
        <v>2548</v>
      </c>
      <c r="S567" s="341" t="s">
        <v>2549</v>
      </c>
      <c r="T567" s="341" t="s">
        <v>232</v>
      </c>
    </row>
    <row r="568" spans="1:20" s="1361" customFormat="1" hidden="1">
      <c r="A568" s="281"/>
      <c r="B568" s="341" t="s">
        <v>958</v>
      </c>
      <c r="C568" s="347" t="s">
        <v>141</v>
      </c>
      <c r="D568" s="347" t="s">
        <v>1005</v>
      </c>
      <c r="E568" s="1480" t="s">
        <v>2451</v>
      </c>
      <c r="F568" s="343">
        <v>100</v>
      </c>
      <c r="G568" s="356">
        <v>30100</v>
      </c>
      <c r="H568" s="344" t="s">
        <v>2452</v>
      </c>
      <c r="I568" s="345" t="s">
        <v>778</v>
      </c>
      <c r="J568" s="346" t="s">
        <v>346</v>
      </c>
      <c r="K568" s="1435"/>
      <c r="L568" s="347" t="s">
        <v>2596</v>
      </c>
      <c r="M568" s="1436" t="s">
        <v>864</v>
      </c>
      <c r="N568" s="349" t="s">
        <v>628</v>
      </c>
      <c r="O568" s="350" t="s">
        <v>2547</v>
      </c>
      <c r="P568" s="350" t="s">
        <v>2396</v>
      </c>
      <c r="Q568" s="350" t="s">
        <v>229</v>
      </c>
      <c r="R568" s="341" t="s">
        <v>2548</v>
      </c>
      <c r="S568" s="341" t="s">
        <v>2549</v>
      </c>
      <c r="T568" s="341" t="s">
        <v>232</v>
      </c>
    </row>
    <row r="569" spans="1:20" s="1361" customFormat="1" hidden="1">
      <c r="A569" s="281"/>
      <c r="B569" s="341" t="s">
        <v>958</v>
      </c>
      <c r="C569" s="347" t="s">
        <v>141</v>
      </c>
      <c r="D569" s="347" t="s">
        <v>2597</v>
      </c>
      <c r="E569" s="1480" t="s">
        <v>2451</v>
      </c>
      <c r="F569" s="343">
        <v>100</v>
      </c>
      <c r="G569" s="356">
        <v>30100</v>
      </c>
      <c r="H569" s="344" t="s">
        <v>2452</v>
      </c>
      <c r="I569" s="345" t="s">
        <v>778</v>
      </c>
      <c r="J569" s="346" t="s">
        <v>346</v>
      </c>
      <c r="K569" s="1435"/>
      <c r="L569" s="347" t="s">
        <v>2598</v>
      </c>
      <c r="M569" s="1436" t="s">
        <v>864</v>
      </c>
      <c r="N569" s="349" t="s">
        <v>628</v>
      </c>
      <c r="O569" s="350" t="s">
        <v>2547</v>
      </c>
      <c r="P569" s="350" t="s">
        <v>2396</v>
      </c>
      <c r="Q569" s="350" t="s">
        <v>229</v>
      </c>
      <c r="R569" s="341" t="s">
        <v>2548</v>
      </c>
      <c r="S569" s="341" t="s">
        <v>2549</v>
      </c>
      <c r="T569" s="341" t="s">
        <v>232</v>
      </c>
    </row>
    <row r="570" spans="1:20" s="1361" customFormat="1" hidden="1">
      <c r="A570" s="281"/>
      <c r="B570" s="341" t="s">
        <v>958</v>
      </c>
      <c r="C570" s="347" t="s">
        <v>141</v>
      </c>
      <c r="D570" s="1485" t="s">
        <v>2599</v>
      </c>
      <c r="E570" s="1480" t="s">
        <v>2451</v>
      </c>
      <c r="F570" s="343">
        <v>100</v>
      </c>
      <c r="G570" s="356">
        <v>30100</v>
      </c>
      <c r="H570" s="344" t="s">
        <v>2452</v>
      </c>
      <c r="I570" s="345" t="s">
        <v>778</v>
      </c>
      <c r="J570" s="346" t="s">
        <v>346</v>
      </c>
      <c r="K570" s="1435"/>
      <c r="L570" s="1485" t="s">
        <v>887</v>
      </c>
      <c r="M570" s="1436" t="s">
        <v>864</v>
      </c>
      <c r="N570" s="349" t="s">
        <v>628</v>
      </c>
      <c r="O570" s="350" t="s">
        <v>2547</v>
      </c>
      <c r="P570" s="350" t="s">
        <v>2396</v>
      </c>
      <c r="Q570" s="350" t="s">
        <v>229</v>
      </c>
      <c r="R570" s="341" t="s">
        <v>2548</v>
      </c>
      <c r="S570" s="341" t="s">
        <v>2549</v>
      </c>
      <c r="T570" s="341" t="s">
        <v>232</v>
      </c>
    </row>
    <row r="571" spans="1:20" s="1361" customFormat="1" hidden="1">
      <c r="A571" s="281"/>
      <c r="B571" s="341" t="s">
        <v>958</v>
      </c>
      <c r="C571" s="347" t="s">
        <v>141</v>
      </c>
      <c r="D571" s="347" t="s">
        <v>1006</v>
      </c>
      <c r="E571" s="1480" t="s">
        <v>2451</v>
      </c>
      <c r="F571" s="343">
        <v>100</v>
      </c>
      <c r="G571" s="356">
        <v>30100</v>
      </c>
      <c r="H571" s="344" t="s">
        <v>2452</v>
      </c>
      <c r="I571" s="345" t="s">
        <v>778</v>
      </c>
      <c r="J571" s="346" t="s">
        <v>346</v>
      </c>
      <c r="K571" s="1435"/>
      <c r="L571" s="347" t="s">
        <v>2600</v>
      </c>
      <c r="M571" s="1436" t="s">
        <v>864</v>
      </c>
      <c r="N571" s="349" t="s">
        <v>628</v>
      </c>
      <c r="O571" s="350" t="s">
        <v>2547</v>
      </c>
      <c r="P571" s="350" t="s">
        <v>2396</v>
      </c>
      <c r="Q571" s="350" t="s">
        <v>229</v>
      </c>
      <c r="R571" s="341" t="s">
        <v>2548</v>
      </c>
      <c r="S571" s="341" t="s">
        <v>2549</v>
      </c>
      <c r="T571" s="341" t="s">
        <v>232</v>
      </c>
    </row>
    <row r="572" spans="1:20" s="1361" customFormat="1" hidden="1">
      <c r="A572" s="281"/>
      <c r="B572" s="341" t="s">
        <v>958</v>
      </c>
      <c r="C572" s="347" t="s">
        <v>141</v>
      </c>
      <c r="D572" s="347" t="s">
        <v>1007</v>
      </c>
      <c r="E572" s="1480" t="s">
        <v>2451</v>
      </c>
      <c r="F572" s="343">
        <v>100</v>
      </c>
      <c r="G572" s="356">
        <v>30100</v>
      </c>
      <c r="H572" s="344" t="s">
        <v>2452</v>
      </c>
      <c r="I572" s="345" t="s">
        <v>778</v>
      </c>
      <c r="J572" s="346" t="s">
        <v>346</v>
      </c>
      <c r="K572" s="1435"/>
      <c r="L572" s="347" t="s">
        <v>2402</v>
      </c>
      <c r="M572" s="1436" t="s">
        <v>864</v>
      </c>
      <c r="N572" s="349" t="s">
        <v>1004</v>
      </c>
      <c r="O572" s="350" t="s">
        <v>2547</v>
      </c>
      <c r="P572" s="350" t="s">
        <v>2396</v>
      </c>
      <c r="Q572" s="350" t="s">
        <v>229</v>
      </c>
      <c r="R572" s="341" t="s">
        <v>2548</v>
      </c>
      <c r="S572" s="341" t="s">
        <v>2549</v>
      </c>
      <c r="T572" s="341" t="s">
        <v>232</v>
      </c>
    </row>
    <row r="573" spans="1:20" s="1361" customFormat="1" hidden="1">
      <c r="A573" s="281"/>
      <c r="B573" s="341" t="s">
        <v>958</v>
      </c>
      <c r="C573" s="347" t="s">
        <v>141</v>
      </c>
      <c r="D573" s="347" t="s">
        <v>1008</v>
      </c>
      <c r="E573" s="1480" t="s">
        <v>2451</v>
      </c>
      <c r="F573" s="343">
        <v>100</v>
      </c>
      <c r="G573" s="356">
        <v>30100</v>
      </c>
      <c r="H573" s="344" t="s">
        <v>2452</v>
      </c>
      <c r="I573" s="345" t="s">
        <v>778</v>
      </c>
      <c r="J573" s="346" t="s">
        <v>346</v>
      </c>
      <c r="K573" s="1435"/>
      <c r="L573" s="347" t="s">
        <v>2402</v>
      </c>
      <c r="M573" s="1436" t="s">
        <v>864</v>
      </c>
      <c r="N573" s="349" t="s">
        <v>628</v>
      </c>
      <c r="O573" s="350" t="s">
        <v>2547</v>
      </c>
      <c r="P573" s="350" t="s">
        <v>2396</v>
      </c>
      <c r="Q573" s="350" t="s">
        <v>229</v>
      </c>
      <c r="R573" s="341" t="s">
        <v>2548</v>
      </c>
      <c r="S573" s="341" t="s">
        <v>2549</v>
      </c>
      <c r="T573" s="341" t="s">
        <v>232</v>
      </c>
    </row>
    <row r="574" spans="1:20" s="1361" customFormat="1" hidden="1">
      <c r="A574" s="281"/>
      <c r="B574" s="341" t="s">
        <v>958</v>
      </c>
      <c r="C574" s="347" t="s">
        <v>141</v>
      </c>
      <c r="D574" s="347" t="s">
        <v>2601</v>
      </c>
      <c r="E574" s="1480" t="s">
        <v>2451</v>
      </c>
      <c r="F574" s="343">
        <v>100</v>
      </c>
      <c r="G574" s="356">
        <v>30100</v>
      </c>
      <c r="H574" s="344" t="s">
        <v>2452</v>
      </c>
      <c r="I574" s="345" t="s">
        <v>778</v>
      </c>
      <c r="J574" s="346" t="s">
        <v>346</v>
      </c>
      <c r="K574" s="1435"/>
      <c r="L574" s="347" t="s">
        <v>2602</v>
      </c>
      <c r="M574" s="1436" t="s">
        <v>864</v>
      </c>
      <c r="N574" s="349" t="s">
        <v>1004</v>
      </c>
      <c r="O574" s="350" t="s">
        <v>2547</v>
      </c>
      <c r="P574" s="350" t="s">
        <v>2396</v>
      </c>
      <c r="Q574" s="350" t="s">
        <v>229</v>
      </c>
      <c r="R574" s="341" t="s">
        <v>2548</v>
      </c>
      <c r="S574" s="341" t="s">
        <v>2549</v>
      </c>
      <c r="T574" s="341" t="s">
        <v>232</v>
      </c>
    </row>
    <row r="575" spans="1:20" s="1361" customFormat="1" hidden="1">
      <c r="A575" s="281"/>
      <c r="B575" s="341" t="s">
        <v>958</v>
      </c>
      <c r="C575" s="347" t="s">
        <v>141</v>
      </c>
      <c r="D575" s="347" t="s">
        <v>2603</v>
      </c>
      <c r="E575" s="1480" t="s">
        <v>2451</v>
      </c>
      <c r="F575" s="343">
        <v>100</v>
      </c>
      <c r="G575" s="356">
        <v>30100</v>
      </c>
      <c r="H575" s="344" t="s">
        <v>2452</v>
      </c>
      <c r="I575" s="345" t="s">
        <v>778</v>
      </c>
      <c r="J575" s="346" t="s">
        <v>346</v>
      </c>
      <c r="K575" s="1435"/>
      <c r="L575" s="347" t="s">
        <v>2604</v>
      </c>
      <c r="M575" s="1436" t="s">
        <v>864</v>
      </c>
      <c r="N575" s="349" t="s">
        <v>1003</v>
      </c>
      <c r="O575" s="350" t="s">
        <v>2547</v>
      </c>
      <c r="P575" s="350" t="s">
        <v>2396</v>
      </c>
      <c r="Q575" s="350" t="s">
        <v>229</v>
      </c>
      <c r="R575" s="341" t="s">
        <v>2548</v>
      </c>
      <c r="S575" s="341" t="s">
        <v>2549</v>
      </c>
      <c r="T575" s="341" t="s">
        <v>232</v>
      </c>
    </row>
    <row r="576" spans="1:20" s="1361" customFormat="1" hidden="1">
      <c r="A576" s="281"/>
      <c r="B576" s="341" t="s">
        <v>958</v>
      </c>
      <c r="C576" s="347" t="s">
        <v>141</v>
      </c>
      <c r="D576" s="1485" t="s">
        <v>2605</v>
      </c>
      <c r="E576" s="1480" t="s">
        <v>2451</v>
      </c>
      <c r="F576" s="343">
        <v>100</v>
      </c>
      <c r="G576" s="356">
        <v>30100</v>
      </c>
      <c r="H576" s="344" t="s">
        <v>2452</v>
      </c>
      <c r="I576" s="345" t="s">
        <v>778</v>
      </c>
      <c r="J576" s="346" t="s">
        <v>346</v>
      </c>
      <c r="K576" s="1435"/>
      <c r="L576" s="1485" t="s">
        <v>1009</v>
      </c>
      <c r="M576" s="1436" t="s">
        <v>864</v>
      </c>
      <c r="N576" s="349" t="s">
        <v>1004</v>
      </c>
      <c r="O576" s="350" t="s">
        <v>2547</v>
      </c>
      <c r="P576" s="350" t="s">
        <v>2396</v>
      </c>
      <c r="Q576" s="350" t="s">
        <v>229</v>
      </c>
      <c r="R576" s="341" t="s">
        <v>2548</v>
      </c>
      <c r="S576" s="341" t="s">
        <v>2549</v>
      </c>
      <c r="T576" s="341" t="s">
        <v>232</v>
      </c>
    </row>
    <row r="577" spans="1:20" s="1361" customFormat="1" hidden="1">
      <c r="A577" s="281"/>
      <c r="B577" s="341" t="s">
        <v>958</v>
      </c>
      <c r="C577" s="347" t="s">
        <v>141</v>
      </c>
      <c r="D577" s="347" t="s">
        <v>2606</v>
      </c>
      <c r="E577" s="1480" t="s">
        <v>2451</v>
      </c>
      <c r="F577" s="343">
        <v>100</v>
      </c>
      <c r="G577" s="356">
        <v>30100</v>
      </c>
      <c r="H577" s="344" t="s">
        <v>2452</v>
      </c>
      <c r="I577" s="345" t="s">
        <v>778</v>
      </c>
      <c r="J577" s="346" t="s">
        <v>346</v>
      </c>
      <c r="K577" s="1435"/>
      <c r="L577" s="347" t="s">
        <v>2569</v>
      </c>
      <c r="M577" s="1436" t="s">
        <v>864</v>
      </c>
      <c r="N577" s="349" t="s">
        <v>1004</v>
      </c>
      <c r="O577" s="350" t="s">
        <v>2547</v>
      </c>
      <c r="P577" s="350" t="s">
        <v>2396</v>
      </c>
      <c r="Q577" s="350" t="s">
        <v>229</v>
      </c>
      <c r="R577" s="341" t="s">
        <v>2548</v>
      </c>
      <c r="S577" s="341" t="s">
        <v>2549</v>
      </c>
      <c r="T577" s="341" t="s">
        <v>232</v>
      </c>
    </row>
    <row r="578" spans="1:20" s="1361" customFormat="1" hidden="1">
      <c r="A578" s="281"/>
      <c r="B578" s="341" t="s">
        <v>958</v>
      </c>
      <c r="C578" s="347" t="s">
        <v>141</v>
      </c>
      <c r="D578" s="347" t="s">
        <v>2607</v>
      </c>
      <c r="E578" s="1480" t="s">
        <v>2451</v>
      </c>
      <c r="F578" s="343">
        <v>100</v>
      </c>
      <c r="G578" s="356">
        <v>30100</v>
      </c>
      <c r="H578" s="344" t="s">
        <v>2452</v>
      </c>
      <c r="I578" s="345" t="s">
        <v>778</v>
      </c>
      <c r="J578" s="346" t="s">
        <v>346</v>
      </c>
      <c r="K578" s="1435"/>
      <c r="L578" s="347" t="s">
        <v>2608</v>
      </c>
      <c r="M578" s="1436" t="s">
        <v>864</v>
      </c>
      <c r="N578" s="349" t="s">
        <v>1010</v>
      </c>
      <c r="O578" s="350" t="s">
        <v>2547</v>
      </c>
      <c r="P578" s="350" t="s">
        <v>2396</v>
      </c>
      <c r="Q578" s="350" t="s">
        <v>229</v>
      </c>
      <c r="R578" s="341" t="s">
        <v>2548</v>
      </c>
      <c r="S578" s="341" t="s">
        <v>2549</v>
      </c>
      <c r="T578" s="341" t="s">
        <v>232</v>
      </c>
    </row>
    <row r="579" spans="1:20" s="1327" customFormat="1" hidden="1">
      <c r="A579" s="281"/>
      <c r="B579" s="373"/>
      <c r="C579" s="1437"/>
      <c r="D579" s="1437" t="s">
        <v>1011</v>
      </c>
      <c r="E579" s="373"/>
      <c r="F579" s="373"/>
      <c r="G579" s="373" t="s">
        <v>1012</v>
      </c>
      <c r="H579" s="1438"/>
      <c r="I579" s="1438"/>
      <c r="J579" s="1478"/>
      <c r="K579" s="1439"/>
      <c r="L579" s="1437" t="s">
        <v>1013</v>
      </c>
      <c r="M579" s="1439"/>
      <c r="N579" s="373"/>
      <c r="O579" s="350"/>
      <c r="P579" s="350"/>
      <c r="Q579" s="350"/>
      <c r="R579" s="341"/>
      <c r="S579" s="341"/>
      <c r="T579" s="341"/>
    </row>
    <row r="580" spans="1:20" s="1361" customFormat="1" hidden="1">
      <c r="A580" s="281"/>
      <c r="B580" s="341" t="s">
        <v>958</v>
      </c>
      <c r="C580" s="1433" t="s">
        <v>957</v>
      </c>
      <c r="D580" s="347" t="s">
        <v>2609</v>
      </c>
      <c r="E580" s="1480" t="s">
        <v>2451</v>
      </c>
      <c r="F580" s="343">
        <v>100</v>
      </c>
      <c r="G580" s="356">
        <v>30100</v>
      </c>
      <c r="H580" s="344" t="s">
        <v>2452</v>
      </c>
      <c r="I580" s="345" t="s">
        <v>778</v>
      </c>
      <c r="J580" s="346" t="s">
        <v>346</v>
      </c>
      <c r="K580" s="1435"/>
      <c r="L580" s="347" t="s">
        <v>1014</v>
      </c>
      <c r="M580" s="1435" t="s">
        <v>814</v>
      </c>
      <c r="N580" s="349" t="s">
        <v>665</v>
      </c>
      <c r="O580" s="350" t="s">
        <v>2547</v>
      </c>
      <c r="P580" s="350" t="s">
        <v>2396</v>
      </c>
      <c r="Q580" s="350" t="s">
        <v>229</v>
      </c>
      <c r="R580" s="341" t="s">
        <v>2548</v>
      </c>
      <c r="S580" s="341" t="s">
        <v>2549</v>
      </c>
      <c r="T580" s="341" t="s">
        <v>232</v>
      </c>
    </row>
    <row r="581" spans="1:20" s="1361" customFormat="1" hidden="1">
      <c r="A581" s="281"/>
      <c r="B581" s="341" t="s">
        <v>958</v>
      </c>
      <c r="C581" s="1433" t="s">
        <v>957</v>
      </c>
      <c r="D581" s="347" t="s">
        <v>2610</v>
      </c>
      <c r="E581" s="1480" t="s">
        <v>2427</v>
      </c>
      <c r="F581" s="343">
        <v>100</v>
      </c>
      <c r="G581" s="356">
        <v>30100</v>
      </c>
      <c r="H581" s="344" t="s">
        <v>2445</v>
      </c>
      <c r="I581" s="345" t="s">
        <v>778</v>
      </c>
      <c r="J581" s="346" t="s">
        <v>346</v>
      </c>
      <c r="K581" s="1435"/>
      <c r="L581" s="347" t="s">
        <v>2611</v>
      </c>
      <c r="M581" s="1435" t="s">
        <v>814</v>
      </c>
      <c r="N581" s="349" t="s">
        <v>665</v>
      </c>
      <c r="O581" s="350" t="s">
        <v>2547</v>
      </c>
      <c r="P581" s="350" t="s">
        <v>2396</v>
      </c>
      <c r="Q581" s="350" t="s">
        <v>229</v>
      </c>
      <c r="R581" s="341" t="s">
        <v>2548</v>
      </c>
      <c r="S581" s="341" t="s">
        <v>2549</v>
      </c>
      <c r="T581" s="341" t="s">
        <v>232</v>
      </c>
    </row>
    <row r="582" spans="1:20" s="1361" customFormat="1" hidden="1">
      <c r="A582" s="281"/>
      <c r="B582" s="341" t="s">
        <v>958</v>
      </c>
      <c r="C582" s="1433" t="s">
        <v>957</v>
      </c>
      <c r="D582" s="347" t="s">
        <v>2612</v>
      </c>
      <c r="E582" s="1480" t="s">
        <v>2427</v>
      </c>
      <c r="F582" s="343">
        <v>100</v>
      </c>
      <c r="G582" s="356">
        <v>30100</v>
      </c>
      <c r="H582" s="344" t="s">
        <v>2445</v>
      </c>
      <c r="I582" s="345" t="s">
        <v>778</v>
      </c>
      <c r="J582" s="346" t="s">
        <v>346</v>
      </c>
      <c r="K582" s="1435"/>
      <c r="L582" s="347" t="s">
        <v>2613</v>
      </c>
      <c r="M582" s="1435" t="s">
        <v>814</v>
      </c>
      <c r="N582" s="349" t="s">
        <v>665</v>
      </c>
      <c r="O582" s="350" t="s">
        <v>2547</v>
      </c>
      <c r="P582" s="350" t="s">
        <v>2396</v>
      </c>
      <c r="Q582" s="350" t="s">
        <v>229</v>
      </c>
      <c r="R582" s="341" t="s">
        <v>2548</v>
      </c>
      <c r="S582" s="341" t="s">
        <v>2549</v>
      </c>
      <c r="T582" s="341" t="s">
        <v>232</v>
      </c>
    </row>
    <row r="583" spans="1:20" s="1361" customFormat="1" hidden="1">
      <c r="A583" s="281"/>
      <c r="B583" s="341" t="s">
        <v>958</v>
      </c>
      <c r="C583" s="1433" t="s">
        <v>957</v>
      </c>
      <c r="D583" s="347" t="s">
        <v>2614</v>
      </c>
      <c r="E583" s="1480" t="s">
        <v>2427</v>
      </c>
      <c r="F583" s="343">
        <v>100</v>
      </c>
      <c r="G583" s="356">
        <v>30100</v>
      </c>
      <c r="H583" s="344" t="s">
        <v>2445</v>
      </c>
      <c r="I583" s="345" t="s">
        <v>778</v>
      </c>
      <c r="J583" s="346" t="s">
        <v>346</v>
      </c>
      <c r="K583" s="1435"/>
      <c r="L583" s="347" t="s">
        <v>2615</v>
      </c>
      <c r="M583" s="1435" t="s">
        <v>814</v>
      </c>
      <c r="N583" s="349" t="s">
        <v>679</v>
      </c>
      <c r="O583" s="350" t="s">
        <v>2547</v>
      </c>
      <c r="P583" s="350" t="s">
        <v>2396</v>
      </c>
      <c r="Q583" s="350" t="s">
        <v>229</v>
      </c>
      <c r="R583" s="341" t="s">
        <v>2548</v>
      </c>
      <c r="S583" s="341" t="s">
        <v>2549</v>
      </c>
      <c r="T583" s="341" t="s">
        <v>232</v>
      </c>
    </row>
    <row r="584" spans="1:20" s="1327" customFormat="1" hidden="1">
      <c r="A584" s="371"/>
      <c r="B584" s="1487"/>
      <c r="C584" s="1489"/>
      <c r="D584" s="1437" t="s">
        <v>994</v>
      </c>
      <c r="E584" s="1487"/>
      <c r="F584" s="1487"/>
      <c r="G584" s="373" t="s">
        <v>994</v>
      </c>
      <c r="H584" s="1488"/>
      <c r="I584" s="1488"/>
      <c r="J584" s="1478"/>
      <c r="K584" s="1439"/>
      <c r="L584" s="1489" t="s">
        <v>1015</v>
      </c>
      <c r="M584" s="1439"/>
      <c r="N584" s="1487"/>
      <c r="O584" s="350"/>
      <c r="P584" s="350"/>
      <c r="Q584" s="350"/>
      <c r="R584" s="341"/>
      <c r="S584" s="341"/>
      <c r="T584" s="341"/>
    </row>
    <row r="585" spans="1:20" s="1361" customFormat="1" hidden="1">
      <c r="A585" s="1301"/>
      <c r="B585" s="341" t="s">
        <v>958</v>
      </c>
      <c r="C585" s="347" t="s">
        <v>977</v>
      </c>
      <c r="D585" s="347" t="s">
        <v>1016</v>
      </c>
      <c r="E585" s="1480" t="s">
        <v>2427</v>
      </c>
      <c r="F585" s="343">
        <v>100</v>
      </c>
      <c r="G585" s="356">
        <v>40100</v>
      </c>
      <c r="H585" s="344" t="s">
        <v>2445</v>
      </c>
      <c r="I585" s="345" t="s">
        <v>778</v>
      </c>
      <c r="J585" s="346" t="s">
        <v>346</v>
      </c>
      <c r="K585" s="1435"/>
      <c r="L585" s="347" t="s">
        <v>982</v>
      </c>
      <c r="M585" s="1435"/>
      <c r="N585" s="349" t="s">
        <v>1017</v>
      </c>
      <c r="O585" s="350" t="s">
        <v>2547</v>
      </c>
      <c r="P585" s="350" t="s">
        <v>2396</v>
      </c>
      <c r="Q585" s="350" t="s">
        <v>229</v>
      </c>
      <c r="R585" s="341" t="s">
        <v>2548</v>
      </c>
      <c r="S585" s="341" t="s">
        <v>2549</v>
      </c>
      <c r="T585" s="341" t="s">
        <v>232</v>
      </c>
    </row>
    <row r="586" spans="1:20" s="1327" customFormat="1" hidden="1">
      <c r="A586" s="1301"/>
      <c r="B586" s="341"/>
      <c r="C586" s="347"/>
      <c r="D586" s="347"/>
      <c r="E586" s="1480"/>
      <c r="F586" s="343"/>
      <c r="G586" s="356"/>
      <c r="H586" s="344"/>
      <c r="I586" s="345"/>
      <c r="J586" s="346"/>
      <c r="K586" s="1439"/>
      <c r="L586" s="347"/>
      <c r="M586" s="1439"/>
      <c r="N586" s="349"/>
      <c r="O586" s="350"/>
      <c r="P586" s="350"/>
      <c r="Q586" s="350"/>
      <c r="R586" s="341"/>
      <c r="S586" s="341"/>
      <c r="T586" s="341"/>
    </row>
    <row r="587" spans="1:20" s="1327" customFormat="1" ht="17.25" hidden="1">
      <c r="A587" s="374" t="s">
        <v>2616</v>
      </c>
      <c r="B587" s="1474"/>
      <c r="C587" s="1475"/>
      <c r="D587" s="1476" t="s">
        <v>1018</v>
      </c>
      <c r="E587" s="333"/>
      <c r="F587" s="1474"/>
      <c r="G587" s="333" t="s">
        <v>1019</v>
      </c>
      <c r="H587" s="1490"/>
      <c r="I587" s="1490"/>
      <c r="J587" s="1478"/>
      <c r="K587" s="1439"/>
      <c r="L587" s="1479" t="s">
        <v>1019</v>
      </c>
      <c r="M587" s="1439"/>
      <c r="N587" s="349"/>
      <c r="O587" s="350"/>
      <c r="P587" s="350"/>
      <c r="Q587" s="350"/>
      <c r="R587" s="341"/>
      <c r="S587" s="341"/>
      <c r="T587" s="341"/>
    </row>
    <row r="588" spans="1:20" s="1361" customFormat="1" hidden="1">
      <c r="A588" s="351"/>
      <c r="B588" s="341" t="s">
        <v>958</v>
      </c>
      <c r="C588" s="1433" t="s">
        <v>1018</v>
      </c>
      <c r="D588" s="342" t="s">
        <v>2617</v>
      </c>
      <c r="E588" s="1480" t="s">
        <v>2079</v>
      </c>
      <c r="F588" s="343">
        <v>100</v>
      </c>
      <c r="G588" s="343" t="s">
        <v>2565</v>
      </c>
      <c r="H588" s="344" t="s">
        <v>2393</v>
      </c>
      <c r="I588" s="345" t="s">
        <v>778</v>
      </c>
      <c r="J588" s="1484" t="s">
        <v>346</v>
      </c>
      <c r="K588" s="1435"/>
      <c r="L588" s="347" t="s">
        <v>2618</v>
      </c>
      <c r="M588" s="348" t="s">
        <v>1020</v>
      </c>
      <c r="N588" s="349" t="s">
        <v>786</v>
      </c>
      <c r="O588" s="350" t="s">
        <v>2547</v>
      </c>
      <c r="P588" s="350" t="s">
        <v>2396</v>
      </c>
      <c r="Q588" s="350" t="s">
        <v>229</v>
      </c>
      <c r="R588" s="341" t="s">
        <v>2548</v>
      </c>
      <c r="S588" s="341" t="s">
        <v>2549</v>
      </c>
      <c r="T588" s="341" t="s">
        <v>232</v>
      </c>
    </row>
    <row r="589" spans="1:20" s="1327" customFormat="1" ht="14.25" hidden="1" customHeight="1">
      <c r="A589" s="374"/>
      <c r="B589" s="1474"/>
      <c r="C589" s="1475"/>
      <c r="D589" s="1491" t="s">
        <v>1021</v>
      </c>
      <c r="E589" s="333"/>
      <c r="F589" s="1474"/>
      <c r="G589" s="333"/>
      <c r="H589" s="1490"/>
      <c r="I589" s="1490"/>
      <c r="J589" s="1478"/>
      <c r="K589" s="1439"/>
      <c r="L589" s="1479"/>
      <c r="M589" s="1439"/>
      <c r="N589" s="349"/>
      <c r="O589" s="350"/>
      <c r="P589" s="350"/>
      <c r="Q589" s="350"/>
      <c r="R589" s="341"/>
      <c r="S589" s="341"/>
      <c r="T589" s="341"/>
    </row>
    <row r="590" spans="1:20" s="1361" customFormat="1" hidden="1">
      <c r="A590" s="351"/>
      <c r="B590" s="341" t="s">
        <v>958</v>
      </c>
      <c r="C590" s="1433" t="s">
        <v>1022</v>
      </c>
      <c r="D590" s="342" t="s">
        <v>2617</v>
      </c>
      <c r="E590" s="1480" t="s">
        <v>2079</v>
      </c>
      <c r="F590" s="343">
        <v>100</v>
      </c>
      <c r="G590" s="343" t="s">
        <v>2619</v>
      </c>
      <c r="H590" s="344" t="s">
        <v>2393</v>
      </c>
      <c r="I590" s="345" t="s">
        <v>778</v>
      </c>
      <c r="J590" s="1484" t="s">
        <v>346</v>
      </c>
      <c r="K590" s="1435"/>
      <c r="L590" s="347" t="s">
        <v>2620</v>
      </c>
      <c r="M590" s="348" t="s">
        <v>960</v>
      </c>
      <c r="N590" s="349" t="s">
        <v>786</v>
      </c>
      <c r="O590" s="350" t="s">
        <v>2547</v>
      </c>
      <c r="P590" s="350" t="s">
        <v>2396</v>
      </c>
      <c r="Q590" s="350" t="s">
        <v>229</v>
      </c>
      <c r="R590" s="341" t="s">
        <v>2548</v>
      </c>
      <c r="S590" s="341" t="s">
        <v>2549</v>
      </c>
      <c r="T590" s="341" t="s">
        <v>232</v>
      </c>
    </row>
    <row r="591" spans="1:20" s="1327" customFormat="1" ht="17.25" hidden="1">
      <c r="A591" s="281"/>
      <c r="B591" s="1474"/>
      <c r="C591" s="1475"/>
      <c r="D591" s="1491" t="s">
        <v>1023</v>
      </c>
      <c r="E591" s="333"/>
      <c r="F591" s="1474"/>
      <c r="G591" s="333"/>
      <c r="H591" s="1490"/>
      <c r="I591" s="1490"/>
      <c r="J591" s="1478"/>
      <c r="K591" s="1439"/>
      <c r="L591" s="1479"/>
      <c r="M591" s="1439"/>
      <c r="N591" s="349"/>
      <c r="O591" s="350"/>
      <c r="P591" s="350"/>
      <c r="Q591" s="350"/>
      <c r="R591" s="341"/>
      <c r="S591" s="341"/>
      <c r="T591" s="341"/>
    </row>
    <row r="592" spans="1:20" s="1361" customFormat="1" hidden="1">
      <c r="A592" s="281"/>
      <c r="B592" s="341" t="s">
        <v>958</v>
      </c>
      <c r="C592" s="1433" t="s">
        <v>1024</v>
      </c>
      <c r="D592" s="1492" t="s">
        <v>1025</v>
      </c>
      <c r="E592" s="1480" t="s">
        <v>554</v>
      </c>
      <c r="F592" s="343">
        <v>100</v>
      </c>
      <c r="G592" s="343" t="s">
        <v>935</v>
      </c>
      <c r="H592" s="344" t="s">
        <v>778</v>
      </c>
      <c r="I592" s="345" t="s">
        <v>778</v>
      </c>
      <c r="J592" s="346" t="s">
        <v>1026</v>
      </c>
      <c r="K592" s="1435"/>
      <c r="L592" s="1485" t="s">
        <v>1027</v>
      </c>
      <c r="M592" s="1435" t="s">
        <v>1028</v>
      </c>
      <c r="N592" s="349" t="s">
        <v>1029</v>
      </c>
      <c r="O592" s="350" t="s">
        <v>2547</v>
      </c>
      <c r="P592" s="350" t="s">
        <v>2396</v>
      </c>
      <c r="Q592" s="350" t="s">
        <v>1030</v>
      </c>
      <c r="R592" s="341" t="s">
        <v>2548</v>
      </c>
      <c r="S592" s="341" t="s">
        <v>2549</v>
      </c>
      <c r="T592" s="341" t="s">
        <v>1031</v>
      </c>
    </row>
    <row r="593" spans="1:20" s="1361" customFormat="1" hidden="1">
      <c r="A593" s="281"/>
      <c r="B593" s="341" t="s">
        <v>958</v>
      </c>
      <c r="C593" s="1433" t="s">
        <v>1024</v>
      </c>
      <c r="D593" s="1492" t="s">
        <v>1032</v>
      </c>
      <c r="E593" s="1480" t="s">
        <v>554</v>
      </c>
      <c r="F593" s="343">
        <v>100</v>
      </c>
      <c r="G593" s="343" t="s">
        <v>935</v>
      </c>
      <c r="H593" s="344" t="s">
        <v>778</v>
      </c>
      <c r="I593" s="345" t="s">
        <v>778</v>
      </c>
      <c r="J593" s="346" t="s">
        <v>1026</v>
      </c>
      <c r="K593" s="1435"/>
      <c r="L593" s="1485" t="s">
        <v>2621</v>
      </c>
      <c r="M593" s="1435" t="s">
        <v>1028</v>
      </c>
      <c r="N593" s="349" t="s">
        <v>1029</v>
      </c>
      <c r="O593" s="350" t="s">
        <v>2547</v>
      </c>
      <c r="P593" s="350" t="s">
        <v>2396</v>
      </c>
      <c r="Q593" s="350" t="s">
        <v>1030</v>
      </c>
      <c r="R593" s="341" t="s">
        <v>2548</v>
      </c>
      <c r="S593" s="341" t="s">
        <v>2549</v>
      </c>
      <c r="T593" s="341" t="s">
        <v>1031</v>
      </c>
    </row>
    <row r="594" spans="1:20" s="1361" customFormat="1" hidden="1">
      <c r="A594" s="281"/>
      <c r="B594" s="341" t="s">
        <v>958</v>
      </c>
      <c r="C594" s="1433" t="s">
        <v>1018</v>
      </c>
      <c r="D594" s="1492" t="s">
        <v>2622</v>
      </c>
      <c r="E594" s="1480" t="s">
        <v>2413</v>
      </c>
      <c r="F594" s="343">
        <v>100</v>
      </c>
      <c r="G594" s="343" t="s">
        <v>2623</v>
      </c>
      <c r="H594" s="344" t="s">
        <v>2414</v>
      </c>
      <c r="I594" s="345" t="s">
        <v>778</v>
      </c>
      <c r="J594" s="346" t="s">
        <v>346</v>
      </c>
      <c r="K594" s="1435"/>
      <c r="L594" s="1485" t="s">
        <v>1033</v>
      </c>
      <c r="M594" s="1435" t="s">
        <v>803</v>
      </c>
      <c r="N594" s="349" t="s">
        <v>804</v>
      </c>
      <c r="O594" s="350" t="s">
        <v>2547</v>
      </c>
      <c r="P594" s="350" t="s">
        <v>2396</v>
      </c>
      <c r="Q594" s="350" t="s">
        <v>229</v>
      </c>
      <c r="R594" s="341" t="s">
        <v>2548</v>
      </c>
      <c r="S594" s="341" t="s">
        <v>2549</v>
      </c>
      <c r="T594" s="341" t="s">
        <v>232</v>
      </c>
    </row>
    <row r="595" spans="1:20" s="1361" customFormat="1" hidden="1">
      <c r="A595" s="281"/>
      <c r="B595" s="341" t="s">
        <v>958</v>
      </c>
      <c r="C595" s="1433" t="s">
        <v>1018</v>
      </c>
      <c r="D595" s="342" t="s">
        <v>2624</v>
      </c>
      <c r="E595" s="1480" t="s">
        <v>2413</v>
      </c>
      <c r="F595" s="343">
        <v>100</v>
      </c>
      <c r="G595" s="343" t="s">
        <v>2623</v>
      </c>
      <c r="H595" s="344" t="s">
        <v>2414</v>
      </c>
      <c r="I595" s="345" t="s">
        <v>778</v>
      </c>
      <c r="J595" s="346" t="s">
        <v>346</v>
      </c>
      <c r="K595" s="1435"/>
      <c r="L595" s="347" t="s">
        <v>1034</v>
      </c>
      <c r="M595" s="1435" t="s">
        <v>803</v>
      </c>
      <c r="N595" s="349" t="s">
        <v>804</v>
      </c>
      <c r="O595" s="350" t="s">
        <v>2547</v>
      </c>
      <c r="P595" s="350" t="s">
        <v>2396</v>
      </c>
      <c r="Q595" s="350" t="s">
        <v>229</v>
      </c>
      <c r="R595" s="341" t="s">
        <v>2548</v>
      </c>
      <c r="S595" s="341" t="s">
        <v>2549</v>
      </c>
      <c r="T595" s="341" t="s">
        <v>232</v>
      </c>
    </row>
    <row r="596" spans="1:20" s="1361" customFormat="1" hidden="1">
      <c r="A596" s="281"/>
      <c r="B596" s="341" t="s">
        <v>958</v>
      </c>
      <c r="C596" s="1433" t="s">
        <v>1018</v>
      </c>
      <c r="D596" s="1492" t="s">
        <v>2625</v>
      </c>
      <c r="E596" s="1480" t="s">
        <v>554</v>
      </c>
      <c r="F596" s="343">
        <v>100</v>
      </c>
      <c r="G596" s="343" t="s">
        <v>935</v>
      </c>
      <c r="H596" s="344" t="s">
        <v>778</v>
      </c>
      <c r="I596" s="345" t="s">
        <v>778</v>
      </c>
      <c r="J596" s="346" t="s">
        <v>346</v>
      </c>
      <c r="K596" s="1435"/>
      <c r="L596" s="1485" t="s">
        <v>2626</v>
      </c>
      <c r="M596" s="1435" t="s">
        <v>803</v>
      </c>
      <c r="N596" s="349" t="s">
        <v>270</v>
      </c>
      <c r="O596" s="350" t="s">
        <v>2547</v>
      </c>
      <c r="P596" s="350" t="s">
        <v>2396</v>
      </c>
      <c r="Q596" s="350" t="s">
        <v>229</v>
      </c>
      <c r="R596" s="341" t="s">
        <v>2548</v>
      </c>
      <c r="S596" s="341" t="s">
        <v>2549</v>
      </c>
      <c r="T596" s="341" t="s">
        <v>232</v>
      </c>
    </row>
    <row r="597" spans="1:20" s="1361" customFormat="1" hidden="1">
      <c r="A597" s="281"/>
      <c r="B597" s="341" t="s">
        <v>958</v>
      </c>
      <c r="C597" s="1433" t="s">
        <v>1018</v>
      </c>
      <c r="D597" s="1492" t="s">
        <v>2627</v>
      </c>
      <c r="E597" s="1480" t="s">
        <v>554</v>
      </c>
      <c r="F597" s="343">
        <v>100</v>
      </c>
      <c r="G597" s="343" t="s">
        <v>935</v>
      </c>
      <c r="H597" s="344" t="s">
        <v>778</v>
      </c>
      <c r="I597" s="345" t="s">
        <v>778</v>
      </c>
      <c r="J597" s="346" t="s">
        <v>346</v>
      </c>
      <c r="K597" s="1435"/>
      <c r="L597" s="1485" t="s">
        <v>2628</v>
      </c>
      <c r="M597" s="1435" t="s">
        <v>803</v>
      </c>
      <c r="N597" s="1486" t="s">
        <v>1035</v>
      </c>
      <c r="O597" s="350" t="s">
        <v>2547</v>
      </c>
      <c r="P597" s="350" t="s">
        <v>2396</v>
      </c>
      <c r="Q597" s="350" t="s">
        <v>229</v>
      </c>
      <c r="R597" s="341" t="s">
        <v>2548</v>
      </c>
      <c r="S597" s="341" t="s">
        <v>2549</v>
      </c>
      <c r="T597" s="341" t="s">
        <v>232</v>
      </c>
    </row>
    <row r="598" spans="1:20" s="1446" customFormat="1" hidden="1">
      <c r="A598" s="281"/>
      <c r="B598" s="373"/>
      <c r="C598" s="1437"/>
      <c r="D598" s="1437" t="s">
        <v>1036</v>
      </c>
      <c r="E598" s="373"/>
      <c r="F598" s="373"/>
      <c r="G598" s="373"/>
      <c r="H598" s="1438"/>
      <c r="I598" s="1438"/>
      <c r="J598" s="1478"/>
      <c r="K598" s="1439"/>
      <c r="L598" s="1437" t="s">
        <v>1037</v>
      </c>
      <c r="M598" s="1439"/>
      <c r="N598" s="349"/>
      <c r="O598" s="350"/>
      <c r="P598" s="350"/>
      <c r="Q598" s="350"/>
      <c r="R598" s="341"/>
      <c r="S598" s="341"/>
      <c r="T598" s="341"/>
    </row>
    <row r="599" spans="1:20" s="1361" customFormat="1" hidden="1">
      <c r="A599" s="351"/>
      <c r="B599" s="341" t="s">
        <v>958</v>
      </c>
      <c r="C599" s="1433" t="s">
        <v>1022</v>
      </c>
      <c r="D599" s="378" t="s">
        <v>2629</v>
      </c>
      <c r="E599" s="1480" t="s">
        <v>2413</v>
      </c>
      <c r="F599" s="343">
        <v>100</v>
      </c>
      <c r="G599" s="343" t="s">
        <v>2630</v>
      </c>
      <c r="H599" s="344" t="s">
        <v>2414</v>
      </c>
      <c r="I599" s="345" t="s">
        <v>778</v>
      </c>
      <c r="J599" s="346" t="s">
        <v>346</v>
      </c>
      <c r="K599" s="1435"/>
      <c r="L599" s="347" t="s">
        <v>2631</v>
      </c>
      <c r="M599" s="1435" t="s">
        <v>803</v>
      </c>
      <c r="N599" s="349" t="s">
        <v>804</v>
      </c>
      <c r="O599" s="350" t="s">
        <v>2547</v>
      </c>
      <c r="P599" s="350" t="s">
        <v>2396</v>
      </c>
      <c r="Q599" s="350" t="s">
        <v>229</v>
      </c>
      <c r="R599" s="341" t="s">
        <v>2548</v>
      </c>
      <c r="S599" s="341" t="s">
        <v>2549</v>
      </c>
      <c r="T599" s="341" t="s">
        <v>232</v>
      </c>
    </row>
    <row r="600" spans="1:20" s="1361" customFormat="1" hidden="1">
      <c r="A600" s="351"/>
      <c r="B600" s="341" t="s">
        <v>958</v>
      </c>
      <c r="C600" s="1433" t="s">
        <v>1022</v>
      </c>
      <c r="D600" s="378" t="s">
        <v>1038</v>
      </c>
      <c r="E600" s="1480" t="s">
        <v>2413</v>
      </c>
      <c r="F600" s="343">
        <v>100</v>
      </c>
      <c r="G600" s="343" t="s">
        <v>2630</v>
      </c>
      <c r="H600" s="344" t="s">
        <v>2414</v>
      </c>
      <c r="I600" s="345" t="s">
        <v>778</v>
      </c>
      <c r="J600" s="346" t="s">
        <v>346</v>
      </c>
      <c r="K600" s="1435"/>
      <c r="L600" s="347" t="s">
        <v>2631</v>
      </c>
      <c r="M600" s="1435" t="s">
        <v>803</v>
      </c>
      <c r="N600" s="349" t="s">
        <v>804</v>
      </c>
      <c r="O600" s="350" t="s">
        <v>2547</v>
      </c>
      <c r="P600" s="350" t="s">
        <v>2396</v>
      </c>
      <c r="Q600" s="350" t="s">
        <v>229</v>
      </c>
      <c r="R600" s="341" t="s">
        <v>2548</v>
      </c>
      <c r="S600" s="341" t="s">
        <v>2549</v>
      </c>
      <c r="T600" s="341" t="s">
        <v>232</v>
      </c>
    </row>
    <row r="601" spans="1:20" s="1361" customFormat="1" hidden="1">
      <c r="A601" s="351"/>
      <c r="B601" s="341" t="s">
        <v>958</v>
      </c>
      <c r="C601" s="1433" t="s">
        <v>1022</v>
      </c>
      <c r="D601" s="378" t="s">
        <v>1039</v>
      </c>
      <c r="E601" s="1480" t="s">
        <v>2413</v>
      </c>
      <c r="F601" s="343">
        <v>100</v>
      </c>
      <c r="G601" s="343" t="s">
        <v>2630</v>
      </c>
      <c r="H601" s="344" t="s">
        <v>2414</v>
      </c>
      <c r="I601" s="345" t="s">
        <v>778</v>
      </c>
      <c r="J601" s="346" t="s">
        <v>346</v>
      </c>
      <c r="K601" s="1435"/>
      <c r="L601" s="347" t="s">
        <v>2631</v>
      </c>
      <c r="M601" s="1435" t="s">
        <v>803</v>
      </c>
      <c r="N601" s="349" t="s">
        <v>804</v>
      </c>
      <c r="O601" s="350" t="s">
        <v>2547</v>
      </c>
      <c r="P601" s="350" t="s">
        <v>2396</v>
      </c>
      <c r="Q601" s="350" t="s">
        <v>229</v>
      </c>
      <c r="R601" s="341" t="s">
        <v>2548</v>
      </c>
      <c r="S601" s="341" t="s">
        <v>2549</v>
      </c>
      <c r="T601" s="341" t="s">
        <v>232</v>
      </c>
    </row>
    <row r="602" spans="1:20" s="1361" customFormat="1" hidden="1">
      <c r="A602" s="351"/>
      <c r="B602" s="341" t="s">
        <v>958</v>
      </c>
      <c r="C602" s="1433" t="s">
        <v>1022</v>
      </c>
      <c r="D602" s="378" t="s">
        <v>1040</v>
      </c>
      <c r="E602" s="1480" t="s">
        <v>2413</v>
      </c>
      <c r="F602" s="343">
        <v>100</v>
      </c>
      <c r="G602" s="343" t="s">
        <v>2630</v>
      </c>
      <c r="H602" s="344" t="s">
        <v>2414</v>
      </c>
      <c r="I602" s="345" t="s">
        <v>778</v>
      </c>
      <c r="J602" s="346" t="s">
        <v>346</v>
      </c>
      <c r="K602" s="1435"/>
      <c r="L602" s="347" t="s">
        <v>2631</v>
      </c>
      <c r="M602" s="1435" t="s">
        <v>803</v>
      </c>
      <c r="N602" s="349" t="s">
        <v>804</v>
      </c>
      <c r="O602" s="350" t="s">
        <v>2547</v>
      </c>
      <c r="P602" s="350" t="s">
        <v>2396</v>
      </c>
      <c r="Q602" s="350" t="s">
        <v>229</v>
      </c>
      <c r="R602" s="341" t="s">
        <v>2548</v>
      </c>
      <c r="S602" s="341" t="s">
        <v>2549</v>
      </c>
      <c r="T602" s="341" t="s">
        <v>232</v>
      </c>
    </row>
    <row r="603" spans="1:20" s="1361" customFormat="1" hidden="1">
      <c r="A603" s="351"/>
      <c r="B603" s="341" t="s">
        <v>958</v>
      </c>
      <c r="C603" s="1433" t="s">
        <v>1022</v>
      </c>
      <c r="D603" s="378" t="s">
        <v>1041</v>
      </c>
      <c r="E603" s="1480" t="s">
        <v>2413</v>
      </c>
      <c r="F603" s="343">
        <v>100</v>
      </c>
      <c r="G603" s="343" t="s">
        <v>2630</v>
      </c>
      <c r="H603" s="344" t="s">
        <v>2414</v>
      </c>
      <c r="I603" s="345" t="s">
        <v>778</v>
      </c>
      <c r="J603" s="346" t="s">
        <v>346</v>
      </c>
      <c r="K603" s="1435"/>
      <c r="L603" s="347" t="s">
        <v>2631</v>
      </c>
      <c r="M603" s="1435" t="s">
        <v>803</v>
      </c>
      <c r="N603" s="349" t="s">
        <v>804</v>
      </c>
      <c r="O603" s="350" t="s">
        <v>2547</v>
      </c>
      <c r="P603" s="350" t="s">
        <v>2396</v>
      </c>
      <c r="Q603" s="350" t="s">
        <v>229</v>
      </c>
      <c r="R603" s="341" t="s">
        <v>2548</v>
      </c>
      <c r="S603" s="341" t="s">
        <v>2549</v>
      </c>
      <c r="T603" s="341" t="s">
        <v>232</v>
      </c>
    </row>
    <row r="604" spans="1:20" s="1361" customFormat="1" hidden="1">
      <c r="A604" s="351"/>
      <c r="B604" s="341" t="s">
        <v>958</v>
      </c>
      <c r="C604" s="1433" t="s">
        <v>1022</v>
      </c>
      <c r="D604" s="378" t="s">
        <v>1042</v>
      </c>
      <c r="E604" s="1480" t="s">
        <v>2413</v>
      </c>
      <c r="F604" s="343">
        <v>100</v>
      </c>
      <c r="G604" s="343" t="s">
        <v>2630</v>
      </c>
      <c r="H604" s="344" t="s">
        <v>2414</v>
      </c>
      <c r="I604" s="345" t="s">
        <v>778</v>
      </c>
      <c r="J604" s="346" t="s">
        <v>346</v>
      </c>
      <c r="K604" s="1435"/>
      <c r="L604" s="347" t="s">
        <v>2631</v>
      </c>
      <c r="M604" s="1435" t="s">
        <v>803</v>
      </c>
      <c r="N604" s="349" t="s">
        <v>804</v>
      </c>
      <c r="O604" s="350" t="s">
        <v>2547</v>
      </c>
      <c r="P604" s="350" t="s">
        <v>2396</v>
      </c>
      <c r="Q604" s="350" t="s">
        <v>229</v>
      </c>
      <c r="R604" s="341" t="s">
        <v>2548</v>
      </c>
      <c r="S604" s="341" t="s">
        <v>2549</v>
      </c>
      <c r="T604" s="341" t="s">
        <v>232</v>
      </c>
    </row>
    <row r="605" spans="1:20" s="1361" customFormat="1" hidden="1">
      <c r="A605" s="351"/>
      <c r="B605" s="341" t="s">
        <v>958</v>
      </c>
      <c r="C605" s="1433" t="s">
        <v>1022</v>
      </c>
      <c r="D605" s="378" t="s">
        <v>1043</v>
      </c>
      <c r="E605" s="1480" t="s">
        <v>2413</v>
      </c>
      <c r="F605" s="343">
        <v>100</v>
      </c>
      <c r="G605" s="343" t="s">
        <v>2630</v>
      </c>
      <c r="H605" s="344" t="s">
        <v>2414</v>
      </c>
      <c r="I605" s="345" t="s">
        <v>778</v>
      </c>
      <c r="J605" s="346" t="s">
        <v>346</v>
      </c>
      <c r="K605" s="1435"/>
      <c r="L605" s="347" t="s">
        <v>2631</v>
      </c>
      <c r="M605" s="1435" t="s">
        <v>803</v>
      </c>
      <c r="N605" s="349" t="s">
        <v>804</v>
      </c>
      <c r="O605" s="350" t="s">
        <v>2547</v>
      </c>
      <c r="P605" s="350" t="s">
        <v>2396</v>
      </c>
      <c r="Q605" s="350" t="s">
        <v>229</v>
      </c>
      <c r="R605" s="341" t="s">
        <v>2548</v>
      </c>
      <c r="S605" s="341" t="s">
        <v>2549</v>
      </c>
      <c r="T605" s="341" t="s">
        <v>232</v>
      </c>
    </row>
    <row r="606" spans="1:20" s="1361" customFormat="1" hidden="1">
      <c r="A606" s="351"/>
      <c r="B606" s="341" t="s">
        <v>958</v>
      </c>
      <c r="C606" s="1433" t="s">
        <v>1022</v>
      </c>
      <c r="D606" s="378" t="s">
        <v>1044</v>
      </c>
      <c r="E606" s="1480" t="s">
        <v>2413</v>
      </c>
      <c r="F606" s="343">
        <v>100</v>
      </c>
      <c r="G606" s="343" t="s">
        <v>2630</v>
      </c>
      <c r="H606" s="344" t="s">
        <v>2414</v>
      </c>
      <c r="I606" s="345" t="s">
        <v>778</v>
      </c>
      <c r="J606" s="346" t="s">
        <v>346</v>
      </c>
      <c r="K606" s="1435"/>
      <c r="L606" s="347" t="s">
        <v>2631</v>
      </c>
      <c r="M606" s="1435" t="s">
        <v>803</v>
      </c>
      <c r="N606" s="349" t="s">
        <v>804</v>
      </c>
      <c r="O606" s="350" t="s">
        <v>2547</v>
      </c>
      <c r="P606" s="350" t="s">
        <v>2396</v>
      </c>
      <c r="Q606" s="350" t="s">
        <v>229</v>
      </c>
      <c r="R606" s="341" t="s">
        <v>2548</v>
      </c>
      <c r="S606" s="341" t="s">
        <v>2549</v>
      </c>
      <c r="T606" s="341" t="s">
        <v>232</v>
      </c>
    </row>
    <row r="607" spans="1:20" s="1361" customFormat="1" hidden="1">
      <c r="A607" s="351"/>
      <c r="B607" s="341" t="s">
        <v>958</v>
      </c>
      <c r="C607" s="1433" t="s">
        <v>1022</v>
      </c>
      <c r="D607" s="378" t="s">
        <v>1045</v>
      </c>
      <c r="E607" s="1480" t="s">
        <v>2413</v>
      </c>
      <c r="F607" s="343">
        <v>100</v>
      </c>
      <c r="G607" s="343" t="s">
        <v>2630</v>
      </c>
      <c r="H607" s="344" t="s">
        <v>2414</v>
      </c>
      <c r="I607" s="345" t="s">
        <v>778</v>
      </c>
      <c r="J607" s="346" t="s">
        <v>346</v>
      </c>
      <c r="K607" s="1435"/>
      <c r="L607" s="347" t="s">
        <v>2631</v>
      </c>
      <c r="M607" s="1435" t="s">
        <v>803</v>
      </c>
      <c r="N607" s="349" t="s">
        <v>804</v>
      </c>
      <c r="O607" s="350" t="s">
        <v>2547</v>
      </c>
      <c r="P607" s="350" t="s">
        <v>2396</v>
      </c>
      <c r="Q607" s="350" t="s">
        <v>229</v>
      </c>
      <c r="R607" s="341" t="s">
        <v>2548</v>
      </c>
      <c r="S607" s="341" t="s">
        <v>2549</v>
      </c>
      <c r="T607" s="341" t="s">
        <v>232</v>
      </c>
    </row>
    <row r="608" spans="1:20" s="1361" customFormat="1" hidden="1">
      <c r="A608" s="351"/>
      <c r="B608" s="341" t="s">
        <v>958</v>
      </c>
      <c r="C608" s="1433" t="s">
        <v>1022</v>
      </c>
      <c r="D608" s="378" t="s">
        <v>1046</v>
      </c>
      <c r="E608" s="1480" t="s">
        <v>554</v>
      </c>
      <c r="F608" s="343">
        <v>100</v>
      </c>
      <c r="G608" s="343" t="s">
        <v>1047</v>
      </c>
      <c r="H608" s="344" t="s">
        <v>778</v>
      </c>
      <c r="I608" s="345" t="s">
        <v>778</v>
      </c>
      <c r="J608" s="346" t="s">
        <v>346</v>
      </c>
      <c r="K608" s="1435"/>
      <c r="L608" s="347" t="s">
        <v>2631</v>
      </c>
      <c r="M608" s="1435" t="s">
        <v>803</v>
      </c>
      <c r="N608" s="349" t="s">
        <v>804</v>
      </c>
      <c r="O608" s="350" t="s">
        <v>2547</v>
      </c>
      <c r="P608" s="350" t="s">
        <v>2396</v>
      </c>
      <c r="Q608" s="350" t="s">
        <v>229</v>
      </c>
      <c r="R608" s="341" t="s">
        <v>2548</v>
      </c>
      <c r="S608" s="341" t="s">
        <v>2549</v>
      </c>
      <c r="T608" s="341" t="s">
        <v>232</v>
      </c>
    </row>
    <row r="609" spans="1:20" s="1361" customFormat="1" hidden="1">
      <c r="A609" s="351"/>
      <c r="B609" s="341" t="s">
        <v>958</v>
      </c>
      <c r="C609" s="1433" t="s">
        <v>1022</v>
      </c>
      <c r="D609" s="378" t="s">
        <v>2632</v>
      </c>
      <c r="E609" s="1480" t="s">
        <v>554</v>
      </c>
      <c r="F609" s="343">
        <v>100</v>
      </c>
      <c r="G609" s="343" t="s">
        <v>2630</v>
      </c>
      <c r="H609" s="344" t="s">
        <v>778</v>
      </c>
      <c r="I609" s="345" t="s">
        <v>778</v>
      </c>
      <c r="J609" s="346" t="s">
        <v>346</v>
      </c>
      <c r="K609" s="1435"/>
      <c r="L609" s="347" t="s">
        <v>2631</v>
      </c>
      <c r="M609" s="1435" t="s">
        <v>803</v>
      </c>
      <c r="N609" s="349" t="s">
        <v>804</v>
      </c>
      <c r="O609" s="350" t="s">
        <v>2547</v>
      </c>
      <c r="P609" s="350" t="s">
        <v>2396</v>
      </c>
      <c r="Q609" s="350" t="s">
        <v>229</v>
      </c>
      <c r="R609" s="341" t="s">
        <v>2548</v>
      </c>
      <c r="S609" s="341" t="s">
        <v>2549</v>
      </c>
      <c r="T609" s="341" t="s">
        <v>232</v>
      </c>
    </row>
    <row r="610" spans="1:20" s="1361" customFormat="1" hidden="1">
      <c r="A610" s="351"/>
      <c r="B610" s="341" t="s">
        <v>958</v>
      </c>
      <c r="C610" s="1433" t="s">
        <v>1022</v>
      </c>
      <c r="D610" s="378" t="s">
        <v>2633</v>
      </c>
      <c r="E610" s="1480" t="s">
        <v>554</v>
      </c>
      <c r="F610" s="343">
        <v>100</v>
      </c>
      <c r="G610" s="343" t="s">
        <v>1047</v>
      </c>
      <c r="H610" s="344" t="s">
        <v>778</v>
      </c>
      <c r="I610" s="345" t="s">
        <v>778</v>
      </c>
      <c r="J610" s="346" t="s">
        <v>346</v>
      </c>
      <c r="K610" s="1435"/>
      <c r="L610" s="347" t="s">
        <v>2631</v>
      </c>
      <c r="M610" s="1435" t="s">
        <v>803</v>
      </c>
      <c r="N610" s="349" t="s">
        <v>804</v>
      </c>
      <c r="O610" s="350" t="s">
        <v>2547</v>
      </c>
      <c r="P610" s="350" t="s">
        <v>2396</v>
      </c>
      <c r="Q610" s="350" t="s">
        <v>229</v>
      </c>
      <c r="R610" s="341" t="s">
        <v>2548</v>
      </c>
      <c r="S610" s="341" t="s">
        <v>2549</v>
      </c>
      <c r="T610" s="341" t="s">
        <v>232</v>
      </c>
    </row>
    <row r="611" spans="1:20" s="1493" customFormat="1" hidden="1">
      <c r="A611" s="281"/>
      <c r="B611" s="373"/>
      <c r="C611" s="1437"/>
      <c r="D611" s="1437" t="s">
        <v>1048</v>
      </c>
      <c r="E611" s="373"/>
      <c r="F611" s="373"/>
      <c r="G611" s="373" t="s">
        <v>1048</v>
      </c>
      <c r="H611" s="1438"/>
      <c r="I611" s="1438"/>
      <c r="J611" s="1478"/>
      <c r="K611" s="1439"/>
      <c r="L611" s="1437" t="s">
        <v>1049</v>
      </c>
      <c r="M611" s="1439"/>
      <c r="N611" s="349"/>
      <c r="O611" s="350"/>
      <c r="P611" s="350"/>
      <c r="Q611" s="350"/>
      <c r="R611" s="341"/>
      <c r="S611" s="341"/>
      <c r="T611" s="341"/>
    </row>
    <row r="612" spans="1:20" s="1387" customFormat="1" hidden="1">
      <c r="A612" s="351"/>
      <c r="B612" s="341" t="s">
        <v>958</v>
      </c>
      <c r="C612" s="1433" t="s">
        <v>1022</v>
      </c>
      <c r="D612" s="378" t="s">
        <v>1050</v>
      </c>
      <c r="E612" s="1480" t="s">
        <v>2413</v>
      </c>
      <c r="F612" s="343">
        <v>100</v>
      </c>
      <c r="G612" s="343" t="s">
        <v>2630</v>
      </c>
      <c r="H612" s="344" t="s">
        <v>2414</v>
      </c>
      <c r="I612" s="345" t="s">
        <v>778</v>
      </c>
      <c r="J612" s="346" t="s">
        <v>346</v>
      </c>
      <c r="K612" s="1435"/>
      <c r="L612" s="347" t="s">
        <v>2631</v>
      </c>
      <c r="M612" s="1435" t="s">
        <v>641</v>
      </c>
      <c r="N612" s="349" t="s">
        <v>1051</v>
      </c>
      <c r="O612" s="350" t="s">
        <v>2547</v>
      </c>
      <c r="P612" s="350" t="s">
        <v>2396</v>
      </c>
      <c r="Q612" s="350" t="s">
        <v>229</v>
      </c>
      <c r="R612" s="341" t="s">
        <v>2548</v>
      </c>
      <c r="S612" s="341" t="s">
        <v>2549</v>
      </c>
      <c r="T612" s="341" t="s">
        <v>232</v>
      </c>
    </row>
    <row r="613" spans="1:20" s="1327" customFormat="1" ht="17.25" hidden="1">
      <c r="A613" s="281"/>
      <c r="B613" s="1474"/>
      <c r="C613" s="1475"/>
      <c r="D613" s="1491" t="s">
        <v>1052</v>
      </c>
      <c r="E613" s="333"/>
      <c r="F613" s="1474"/>
      <c r="G613" s="333"/>
      <c r="H613" s="1490"/>
      <c r="I613" s="1490"/>
      <c r="J613" s="1478"/>
      <c r="K613" s="1439"/>
      <c r="L613" s="1479"/>
      <c r="M613" s="1439"/>
      <c r="N613" s="349"/>
      <c r="O613" s="350"/>
      <c r="P613" s="350"/>
      <c r="Q613" s="350"/>
      <c r="R613" s="341"/>
      <c r="S613" s="341"/>
      <c r="T613" s="341"/>
    </row>
    <row r="614" spans="1:20" s="1361" customFormat="1" hidden="1">
      <c r="A614" s="281"/>
      <c r="B614" s="341" t="s">
        <v>958</v>
      </c>
      <c r="C614" s="1433" t="s">
        <v>1018</v>
      </c>
      <c r="D614" s="342" t="s">
        <v>2634</v>
      </c>
      <c r="E614" s="1480" t="s">
        <v>2079</v>
      </c>
      <c r="F614" s="343">
        <v>100</v>
      </c>
      <c r="G614" s="343" t="s">
        <v>2565</v>
      </c>
      <c r="H614" s="344" t="s">
        <v>2393</v>
      </c>
      <c r="I614" s="345" t="s">
        <v>778</v>
      </c>
      <c r="J614" s="346" t="s">
        <v>346</v>
      </c>
      <c r="K614" s="1435"/>
      <c r="L614" s="347" t="s">
        <v>2635</v>
      </c>
      <c r="M614" s="1435" t="s">
        <v>814</v>
      </c>
      <c r="N614" s="349" t="s">
        <v>819</v>
      </c>
      <c r="O614" s="350" t="s">
        <v>2547</v>
      </c>
      <c r="P614" s="350" t="s">
        <v>2396</v>
      </c>
      <c r="Q614" s="350" t="s">
        <v>229</v>
      </c>
      <c r="R614" s="341" t="s">
        <v>2548</v>
      </c>
      <c r="S614" s="341" t="s">
        <v>2549</v>
      </c>
      <c r="T614" s="341" t="s">
        <v>232</v>
      </c>
    </row>
    <row r="615" spans="1:20" s="1361" customFormat="1" hidden="1">
      <c r="A615" s="281"/>
      <c r="B615" s="341" t="s">
        <v>958</v>
      </c>
      <c r="C615" s="1433" t="s">
        <v>1018</v>
      </c>
      <c r="D615" s="342" t="s">
        <v>2636</v>
      </c>
      <c r="E615" s="1480" t="s">
        <v>2427</v>
      </c>
      <c r="F615" s="343">
        <v>100</v>
      </c>
      <c r="G615" s="343" t="s">
        <v>2637</v>
      </c>
      <c r="H615" s="344" t="s">
        <v>2445</v>
      </c>
      <c r="I615" s="345" t="s">
        <v>778</v>
      </c>
      <c r="J615" s="346" t="s">
        <v>346</v>
      </c>
      <c r="K615" s="1435"/>
      <c r="L615" s="347" t="s">
        <v>2638</v>
      </c>
      <c r="M615" s="1435" t="s">
        <v>814</v>
      </c>
      <c r="N615" s="349" t="s">
        <v>653</v>
      </c>
      <c r="O615" s="350" t="s">
        <v>2547</v>
      </c>
      <c r="P615" s="350" t="s">
        <v>2396</v>
      </c>
      <c r="Q615" s="350" t="s">
        <v>229</v>
      </c>
      <c r="R615" s="341" t="s">
        <v>2548</v>
      </c>
      <c r="S615" s="341" t="s">
        <v>2549</v>
      </c>
      <c r="T615" s="341" t="s">
        <v>232</v>
      </c>
    </row>
    <row r="616" spans="1:20" s="1361" customFormat="1" hidden="1">
      <c r="A616" s="281"/>
      <c r="B616" s="341" t="s">
        <v>958</v>
      </c>
      <c r="C616" s="1433" t="s">
        <v>1018</v>
      </c>
      <c r="D616" s="1492" t="s">
        <v>2639</v>
      </c>
      <c r="E616" s="1480" t="s">
        <v>2427</v>
      </c>
      <c r="F616" s="343">
        <v>100</v>
      </c>
      <c r="G616" s="343" t="s">
        <v>2637</v>
      </c>
      <c r="H616" s="344" t="s">
        <v>2445</v>
      </c>
      <c r="I616" s="345" t="s">
        <v>778</v>
      </c>
      <c r="J616" s="346" t="s">
        <v>346</v>
      </c>
      <c r="K616" s="1435"/>
      <c r="L616" s="1485" t="s">
        <v>2640</v>
      </c>
      <c r="M616" s="1435" t="s">
        <v>814</v>
      </c>
      <c r="N616" s="349" t="s">
        <v>819</v>
      </c>
      <c r="O616" s="350" t="s">
        <v>2547</v>
      </c>
      <c r="P616" s="350" t="s">
        <v>2396</v>
      </c>
      <c r="Q616" s="350" t="s">
        <v>229</v>
      </c>
      <c r="R616" s="341" t="s">
        <v>2548</v>
      </c>
      <c r="S616" s="341" t="s">
        <v>2549</v>
      </c>
      <c r="T616" s="341" t="s">
        <v>232</v>
      </c>
    </row>
    <row r="617" spans="1:20" s="1361" customFormat="1" hidden="1">
      <c r="A617" s="281"/>
      <c r="B617" s="341" t="s">
        <v>958</v>
      </c>
      <c r="C617" s="1433" t="s">
        <v>1018</v>
      </c>
      <c r="D617" s="1492" t="s">
        <v>2641</v>
      </c>
      <c r="E617" s="1480" t="s">
        <v>554</v>
      </c>
      <c r="F617" s="343">
        <v>100</v>
      </c>
      <c r="G617" s="343" t="s">
        <v>935</v>
      </c>
      <c r="H617" s="344" t="s">
        <v>778</v>
      </c>
      <c r="I617" s="345" t="s">
        <v>778</v>
      </c>
      <c r="J617" s="346" t="s">
        <v>346</v>
      </c>
      <c r="K617" s="1435"/>
      <c r="L617" s="1485" t="s">
        <v>2642</v>
      </c>
      <c r="M617" s="1435" t="s">
        <v>814</v>
      </c>
      <c r="N617" s="349" t="s">
        <v>822</v>
      </c>
      <c r="O617" s="350" t="s">
        <v>2547</v>
      </c>
      <c r="P617" s="350" t="s">
        <v>2396</v>
      </c>
      <c r="Q617" s="350" t="s">
        <v>229</v>
      </c>
      <c r="R617" s="341" t="s">
        <v>2548</v>
      </c>
      <c r="S617" s="341" t="s">
        <v>2549</v>
      </c>
      <c r="T617" s="341" t="s">
        <v>232</v>
      </c>
    </row>
    <row r="618" spans="1:20" s="1361" customFormat="1" hidden="1">
      <c r="A618" s="281"/>
      <c r="B618" s="341" t="s">
        <v>958</v>
      </c>
      <c r="C618" s="1433" t="s">
        <v>1018</v>
      </c>
      <c r="D618" s="1492" t="s">
        <v>2643</v>
      </c>
      <c r="E618" s="1480" t="s">
        <v>554</v>
      </c>
      <c r="F618" s="343">
        <v>100</v>
      </c>
      <c r="G618" s="343" t="s">
        <v>935</v>
      </c>
      <c r="H618" s="344" t="s">
        <v>778</v>
      </c>
      <c r="I618" s="345" t="s">
        <v>778</v>
      </c>
      <c r="J618" s="346" t="s">
        <v>346</v>
      </c>
      <c r="K618" s="1435"/>
      <c r="L618" s="1485" t="s">
        <v>2644</v>
      </c>
      <c r="M618" s="1435" t="s">
        <v>814</v>
      </c>
      <c r="N618" s="349" t="s">
        <v>653</v>
      </c>
      <c r="O618" s="350" t="s">
        <v>2547</v>
      </c>
      <c r="P618" s="350" t="s">
        <v>2396</v>
      </c>
      <c r="Q618" s="350" t="s">
        <v>229</v>
      </c>
      <c r="R618" s="341" t="s">
        <v>2548</v>
      </c>
      <c r="S618" s="341" t="s">
        <v>2549</v>
      </c>
      <c r="T618" s="341" t="s">
        <v>232</v>
      </c>
    </row>
    <row r="619" spans="1:20" s="1494" customFormat="1" hidden="1">
      <c r="A619" s="281"/>
      <c r="B619" s="373"/>
      <c r="C619" s="1437"/>
      <c r="D619" s="1437" t="s">
        <v>1053</v>
      </c>
      <c r="E619" s="373"/>
      <c r="F619" s="373"/>
      <c r="G619" s="373" t="s">
        <v>1053</v>
      </c>
      <c r="H619" s="1438"/>
      <c r="I619" s="1438"/>
      <c r="J619" s="1478"/>
      <c r="K619" s="1439"/>
      <c r="L619" s="1437" t="s">
        <v>1054</v>
      </c>
      <c r="M619" s="1439"/>
      <c r="N619" s="349"/>
      <c r="O619" s="350"/>
      <c r="P619" s="350"/>
      <c r="Q619" s="350"/>
      <c r="R619" s="341"/>
      <c r="S619" s="341"/>
      <c r="T619" s="341"/>
    </row>
    <row r="620" spans="1:20" s="1361" customFormat="1" hidden="1">
      <c r="A620" s="351"/>
      <c r="B620" s="341" t="s">
        <v>958</v>
      </c>
      <c r="C620" s="1433" t="s">
        <v>1022</v>
      </c>
      <c r="D620" s="378" t="s">
        <v>1055</v>
      </c>
      <c r="E620" s="1480" t="s">
        <v>2427</v>
      </c>
      <c r="F620" s="343">
        <v>100</v>
      </c>
      <c r="G620" s="343" t="s">
        <v>2645</v>
      </c>
      <c r="H620" s="344" t="s">
        <v>2445</v>
      </c>
      <c r="I620" s="345" t="s">
        <v>778</v>
      </c>
      <c r="J620" s="346" t="s">
        <v>346</v>
      </c>
      <c r="K620" s="1435"/>
      <c r="L620" s="347" t="s">
        <v>2631</v>
      </c>
      <c r="M620" s="1435" t="s">
        <v>814</v>
      </c>
      <c r="N620" s="349" t="s">
        <v>819</v>
      </c>
      <c r="O620" s="350" t="s">
        <v>2547</v>
      </c>
      <c r="P620" s="350" t="s">
        <v>2396</v>
      </c>
      <c r="Q620" s="350" t="s">
        <v>229</v>
      </c>
      <c r="R620" s="341" t="s">
        <v>2548</v>
      </c>
      <c r="S620" s="341" t="s">
        <v>2549</v>
      </c>
      <c r="T620" s="341" t="s">
        <v>232</v>
      </c>
    </row>
    <row r="621" spans="1:20" s="1387" customFormat="1" hidden="1">
      <c r="A621" s="351"/>
      <c r="B621" s="341" t="s">
        <v>958</v>
      </c>
      <c r="C621" s="1433" t="s">
        <v>1022</v>
      </c>
      <c r="D621" s="378" t="s">
        <v>2646</v>
      </c>
      <c r="E621" s="1480" t="s">
        <v>2427</v>
      </c>
      <c r="F621" s="343">
        <v>100</v>
      </c>
      <c r="G621" s="343" t="s">
        <v>2645</v>
      </c>
      <c r="H621" s="344" t="s">
        <v>2445</v>
      </c>
      <c r="I621" s="345" t="s">
        <v>778</v>
      </c>
      <c r="J621" s="346" t="s">
        <v>346</v>
      </c>
      <c r="K621" s="1435"/>
      <c r="L621" s="347" t="s">
        <v>2631</v>
      </c>
      <c r="M621" s="1435" t="s">
        <v>814</v>
      </c>
      <c r="N621" s="349" t="s">
        <v>819</v>
      </c>
      <c r="O621" s="341" t="s">
        <v>2547</v>
      </c>
      <c r="P621" s="350" t="s">
        <v>2396</v>
      </c>
      <c r="Q621" s="350" t="s">
        <v>229</v>
      </c>
      <c r="R621" s="341" t="s">
        <v>2548</v>
      </c>
      <c r="S621" s="341" t="s">
        <v>2549</v>
      </c>
      <c r="T621" s="341" t="s">
        <v>232</v>
      </c>
    </row>
    <row r="622" spans="1:20" s="1387" customFormat="1" hidden="1">
      <c r="A622" s="351"/>
      <c r="B622" s="341" t="s">
        <v>958</v>
      </c>
      <c r="C622" s="1433" t="s">
        <v>1022</v>
      </c>
      <c r="D622" s="378" t="s">
        <v>2647</v>
      </c>
      <c r="E622" s="1480" t="s">
        <v>554</v>
      </c>
      <c r="F622" s="343">
        <v>100</v>
      </c>
      <c r="G622" s="343" t="s">
        <v>1047</v>
      </c>
      <c r="H622" s="344" t="s">
        <v>778</v>
      </c>
      <c r="I622" s="345" t="s">
        <v>778</v>
      </c>
      <c r="J622" s="346" t="s">
        <v>346</v>
      </c>
      <c r="K622" s="1435"/>
      <c r="L622" s="347" t="s">
        <v>2631</v>
      </c>
      <c r="M622" s="1435" t="s">
        <v>814</v>
      </c>
      <c r="N622" s="349" t="s">
        <v>819</v>
      </c>
      <c r="O622" s="341" t="s">
        <v>2547</v>
      </c>
      <c r="P622" s="350" t="s">
        <v>2396</v>
      </c>
      <c r="Q622" s="350" t="s">
        <v>229</v>
      </c>
      <c r="R622" s="341" t="s">
        <v>2548</v>
      </c>
      <c r="S622" s="341" t="s">
        <v>2549</v>
      </c>
      <c r="T622" s="341" t="s">
        <v>232</v>
      </c>
    </row>
    <row r="623" spans="1:20" s="1387" customFormat="1" hidden="1">
      <c r="A623" s="351"/>
      <c r="B623" s="341" t="s">
        <v>958</v>
      </c>
      <c r="C623" s="1433" t="s">
        <v>1022</v>
      </c>
      <c r="D623" s="378" t="s">
        <v>1056</v>
      </c>
      <c r="E623" s="1480" t="s">
        <v>554</v>
      </c>
      <c r="F623" s="343">
        <v>100</v>
      </c>
      <c r="G623" s="343" t="s">
        <v>1047</v>
      </c>
      <c r="H623" s="344" t="s">
        <v>778</v>
      </c>
      <c r="I623" s="345" t="s">
        <v>778</v>
      </c>
      <c r="J623" s="346" t="s">
        <v>346</v>
      </c>
      <c r="K623" s="1435"/>
      <c r="L623" s="347" t="s">
        <v>2631</v>
      </c>
      <c r="M623" s="1435" t="s">
        <v>814</v>
      </c>
      <c r="N623" s="349" t="s">
        <v>819</v>
      </c>
      <c r="O623" s="341" t="s">
        <v>2547</v>
      </c>
      <c r="P623" s="350" t="s">
        <v>2396</v>
      </c>
      <c r="Q623" s="350" t="s">
        <v>229</v>
      </c>
      <c r="R623" s="341" t="s">
        <v>2548</v>
      </c>
      <c r="S623" s="341" t="s">
        <v>2549</v>
      </c>
      <c r="T623" s="341" t="s">
        <v>232</v>
      </c>
    </row>
    <row r="624" spans="1:20" s="1387" customFormat="1" hidden="1">
      <c r="A624" s="351"/>
      <c r="B624" s="341" t="s">
        <v>958</v>
      </c>
      <c r="C624" s="1433" t="s">
        <v>1022</v>
      </c>
      <c r="D624" s="378" t="s">
        <v>2634</v>
      </c>
      <c r="E624" s="1480" t="s">
        <v>554</v>
      </c>
      <c r="F624" s="343">
        <v>100</v>
      </c>
      <c r="G624" s="343" t="s">
        <v>2645</v>
      </c>
      <c r="H624" s="344" t="s">
        <v>778</v>
      </c>
      <c r="I624" s="345" t="s">
        <v>778</v>
      </c>
      <c r="J624" s="346" t="s">
        <v>346</v>
      </c>
      <c r="K624" s="1435"/>
      <c r="L624" s="347" t="s">
        <v>2631</v>
      </c>
      <c r="M624" s="1435" t="s">
        <v>814</v>
      </c>
      <c r="N624" s="349" t="s">
        <v>819</v>
      </c>
      <c r="O624" s="341" t="s">
        <v>2547</v>
      </c>
      <c r="P624" s="350" t="s">
        <v>2396</v>
      </c>
      <c r="Q624" s="350" t="s">
        <v>229</v>
      </c>
      <c r="R624" s="341" t="s">
        <v>2548</v>
      </c>
      <c r="S624" s="341" t="s">
        <v>2549</v>
      </c>
      <c r="T624" s="341" t="s">
        <v>232</v>
      </c>
    </row>
    <row r="625" spans="1:20" s="1387" customFormat="1" hidden="1">
      <c r="A625" s="351"/>
      <c r="B625" s="341" t="s">
        <v>958</v>
      </c>
      <c r="C625" s="1433" t="s">
        <v>1022</v>
      </c>
      <c r="D625" s="378" t="s">
        <v>2648</v>
      </c>
      <c r="E625" s="1480" t="s">
        <v>554</v>
      </c>
      <c r="F625" s="343">
        <v>100</v>
      </c>
      <c r="G625" s="343" t="s">
        <v>2645</v>
      </c>
      <c r="H625" s="344" t="s">
        <v>778</v>
      </c>
      <c r="I625" s="345" t="s">
        <v>778</v>
      </c>
      <c r="J625" s="346" t="s">
        <v>346</v>
      </c>
      <c r="K625" s="1435"/>
      <c r="L625" s="347" t="s">
        <v>2631</v>
      </c>
      <c r="M625" s="1435" t="s">
        <v>814</v>
      </c>
      <c r="N625" s="349" t="s">
        <v>819</v>
      </c>
      <c r="O625" s="341" t="s">
        <v>2547</v>
      </c>
      <c r="P625" s="350" t="s">
        <v>2396</v>
      </c>
      <c r="Q625" s="350" t="s">
        <v>229</v>
      </c>
      <c r="R625" s="341" t="s">
        <v>2548</v>
      </c>
      <c r="S625" s="341" t="s">
        <v>2549</v>
      </c>
      <c r="T625" s="341" t="s">
        <v>232</v>
      </c>
    </row>
    <row r="626" spans="1:20" s="1387" customFormat="1" hidden="1">
      <c r="A626" s="351"/>
      <c r="B626" s="341" t="s">
        <v>958</v>
      </c>
      <c r="C626" s="1433" t="s">
        <v>1022</v>
      </c>
      <c r="D626" s="378" t="s">
        <v>2649</v>
      </c>
      <c r="E626" s="1480" t="s">
        <v>554</v>
      </c>
      <c r="F626" s="343">
        <v>100</v>
      </c>
      <c r="G626" s="343" t="s">
        <v>2645</v>
      </c>
      <c r="H626" s="344" t="s">
        <v>778</v>
      </c>
      <c r="I626" s="345" t="s">
        <v>778</v>
      </c>
      <c r="J626" s="346" t="s">
        <v>346</v>
      </c>
      <c r="K626" s="1435"/>
      <c r="L626" s="347" t="s">
        <v>2638</v>
      </c>
      <c r="M626" s="1435" t="s">
        <v>814</v>
      </c>
      <c r="N626" s="349" t="s">
        <v>1057</v>
      </c>
      <c r="O626" s="341" t="s">
        <v>2547</v>
      </c>
      <c r="P626" s="350" t="s">
        <v>2396</v>
      </c>
      <c r="Q626" s="350" t="s">
        <v>229</v>
      </c>
      <c r="R626" s="341" t="s">
        <v>2548</v>
      </c>
      <c r="S626" s="341" t="s">
        <v>2549</v>
      </c>
      <c r="T626" s="341" t="s">
        <v>232</v>
      </c>
    </row>
    <row r="627" spans="1:20" s="1387" customFormat="1" hidden="1">
      <c r="A627" s="351"/>
      <c r="B627" s="341" t="s">
        <v>958</v>
      </c>
      <c r="C627" s="1433" t="s">
        <v>1022</v>
      </c>
      <c r="D627" s="378" t="s">
        <v>2650</v>
      </c>
      <c r="E627" s="1480" t="s">
        <v>554</v>
      </c>
      <c r="F627" s="343">
        <v>100</v>
      </c>
      <c r="G627" s="343" t="s">
        <v>2645</v>
      </c>
      <c r="H627" s="344" t="s">
        <v>778</v>
      </c>
      <c r="I627" s="345" t="s">
        <v>778</v>
      </c>
      <c r="J627" s="346" t="s">
        <v>346</v>
      </c>
      <c r="K627" s="1435"/>
      <c r="L627" s="347" t="s">
        <v>2651</v>
      </c>
      <c r="M627" s="1435" t="s">
        <v>814</v>
      </c>
      <c r="N627" s="349" t="s">
        <v>822</v>
      </c>
      <c r="O627" s="341" t="s">
        <v>2547</v>
      </c>
      <c r="P627" s="350" t="s">
        <v>2396</v>
      </c>
      <c r="Q627" s="350" t="s">
        <v>229</v>
      </c>
      <c r="R627" s="341" t="s">
        <v>2548</v>
      </c>
      <c r="S627" s="341" t="s">
        <v>2549</v>
      </c>
      <c r="T627" s="341" t="s">
        <v>232</v>
      </c>
    </row>
    <row r="628" spans="1:20" s="1387" customFormat="1" hidden="1">
      <c r="A628" s="351"/>
      <c r="B628" s="341" t="s">
        <v>958</v>
      </c>
      <c r="C628" s="1433" t="s">
        <v>1022</v>
      </c>
      <c r="D628" s="378" t="s">
        <v>1058</v>
      </c>
      <c r="E628" s="1480" t="s">
        <v>554</v>
      </c>
      <c r="F628" s="343">
        <v>100</v>
      </c>
      <c r="G628" s="343" t="s">
        <v>2645</v>
      </c>
      <c r="H628" s="344" t="s">
        <v>778</v>
      </c>
      <c r="I628" s="345" t="s">
        <v>778</v>
      </c>
      <c r="J628" s="346" t="s">
        <v>346</v>
      </c>
      <c r="K628" s="1435"/>
      <c r="L628" s="347" t="s">
        <v>2651</v>
      </c>
      <c r="M628" s="1435" t="s">
        <v>814</v>
      </c>
      <c r="N628" s="349" t="s">
        <v>1057</v>
      </c>
      <c r="O628" s="341" t="s">
        <v>2547</v>
      </c>
      <c r="P628" s="350" t="s">
        <v>2396</v>
      </c>
      <c r="Q628" s="350" t="s">
        <v>229</v>
      </c>
      <c r="R628" s="341" t="s">
        <v>2548</v>
      </c>
      <c r="S628" s="341" t="s">
        <v>2549</v>
      </c>
      <c r="T628" s="341" t="s">
        <v>232</v>
      </c>
    </row>
    <row r="629" spans="1:20" s="1327" customFormat="1" ht="17.25" hidden="1">
      <c r="A629" s="374"/>
      <c r="B629" s="1474"/>
      <c r="C629" s="1475"/>
      <c r="D629" s="1491" t="s">
        <v>1059</v>
      </c>
      <c r="E629" s="333"/>
      <c r="F629" s="1474"/>
      <c r="G629" s="333"/>
      <c r="H629" s="1490"/>
      <c r="I629" s="1490"/>
      <c r="J629" s="1478"/>
      <c r="K629" s="1439"/>
      <c r="L629" s="1479"/>
      <c r="M629" s="1439"/>
      <c r="N629" s="349"/>
      <c r="O629" s="350"/>
      <c r="P629" s="350"/>
      <c r="Q629" s="350"/>
      <c r="R629" s="341"/>
      <c r="S629" s="341"/>
      <c r="T629" s="341"/>
    </row>
    <row r="630" spans="1:20" s="1361" customFormat="1" hidden="1">
      <c r="A630" s="351"/>
      <c r="B630" s="341" t="s">
        <v>958</v>
      </c>
      <c r="C630" s="1433" t="s">
        <v>1018</v>
      </c>
      <c r="D630" s="342" t="s">
        <v>1060</v>
      </c>
      <c r="E630" s="1480" t="s">
        <v>2427</v>
      </c>
      <c r="F630" s="343">
        <v>100</v>
      </c>
      <c r="G630" s="343" t="s">
        <v>2637</v>
      </c>
      <c r="H630" s="344" t="s">
        <v>2445</v>
      </c>
      <c r="I630" s="345" t="s">
        <v>778</v>
      </c>
      <c r="J630" s="1484" t="s">
        <v>346</v>
      </c>
      <c r="K630" s="1435"/>
      <c r="L630" s="347" t="s">
        <v>2652</v>
      </c>
      <c r="M630" s="1433" t="s">
        <v>699</v>
      </c>
      <c r="N630" s="349" t="s">
        <v>1062</v>
      </c>
      <c r="O630" s="350" t="s">
        <v>2547</v>
      </c>
      <c r="P630" s="350" t="s">
        <v>2396</v>
      </c>
      <c r="Q630" s="350" t="s">
        <v>229</v>
      </c>
      <c r="R630" s="341" t="s">
        <v>2548</v>
      </c>
      <c r="S630" s="341" t="s">
        <v>2549</v>
      </c>
      <c r="T630" s="341" t="s">
        <v>232</v>
      </c>
    </row>
    <row r="631" spans="1:20" s="1327" customFormat="1" ht="17.25" hidden="1">
      <c r="A631" s="281"/>
      <c r="B631" s="1474"/>
      <c r="C631" s="1475"/>
      <c r="D631" s="1491" t="s">
        <v>1063</v>
      </c>
      <c r="E631" s="333"/>
      <c r="F631" s="1474"/>
      <c r="G631" s="333"/>
      <c r="H631" s="1490"/>
      <c r="I631" s="1490"/>
      <c r="J631" s="1478"/>
      <c r="K631" s="1439"/>
      <c r="L631" s="1437" t="s">
        <v>1064</v>
      </c>
      <c r="M631" s="1439"/>
      <c r="N631" s="349"/>
      <c r="O631" s="350"/>
      <c r="P631" s="350"/>
      <c r="Q631" s="350"/>
      <c r="R631" s="341"/>
      <c r="S631" s="341"/>
      <c r="T631" s="341"/>
    </row>
    <row r="632" spans="1:20" s="1361" customFormat="1" hidden="1">
      <c r="A632" s="351"/>
      <c r="B632" s="341" t="s">
        <v>958</v>
      </c>
      <c r="C632" s="1433" t="s">
        <v>1022</v>
      </c>
      <c r="D632" s="378" t="s">
        <v>1065</v>
      </c>
      <c r="E632" s="1480" t="s">
        <v>2079</v>
      </c>
      <c r="F632" s="343">
        <v>100</v>
      </c>
      <c r="G632" s="343" t="s">
        <v>2619</v>
      </c>
      <c r="H632" s="344" t="s">
        <v>2393</v>
      </c>
      <c r="I632" s="345" t="s">
        <v>778</v>
      </c>
      <c r="J632" s="1484" t="s">
        <v>346</v>
      </c>
      <c r="K632" s="1435"/>
      <c r="L632" s="347" t="s">
        <v>2631</v>
      </c>
      <c r="M632" s="1433" t="s">
        <v>850</v>
      </c>
      <c r="N632" s="349" t="s">
        <v>1066</v>
      </c>
      <c r="O632" s="350" t="s">
        <v>2547</v>
      </c>
      <c r="P632" s="350" t="s">
        <v>2396</v>
      </c>
      <c r="Q632" s="350" t="s">
        <v>229</v>
      </c>
      <c r="R632" s="341" t="s">
        <v>2548</v>
      </c>
      <c r="S632" s="341" t="s">
        <v>2549</v>
      </c>
      <c r="T632" s="341" t="s">
        <v>232</v>
      </c>
    </row>
    <row r="633" spans="1:20" s="1361" customFormat="1" hidden="1">
      <c r="A633" s="351"/>
      <c r="B633" s="341" t="s">
        <v>958</v>
      </c>
      <c r="C633" s="1433" t="s">
        <v>1022</v>
      </c>
      <c r="D633" s="378" t="s">
        <v>1067</v>
      </c>
      <c r="E633" s="1480" t="s">
        <v>2447</v>
      </c>
      <c r="F633" s="343">
        <v>100</v>
      </c>
      <c r="G633" s="343" t="s">
        <v>2653</v>
      </c>
      <c r="H633" s="344" t="s">
        <v>867</v>
      </c>
      <c r="I633" s="345" t="s">
        <v>778</v>
      </c>
      <c r="J633" s="1484" t="s">
        <v>346</v>
      </c>
      <c r="K633" s="1435"/>
      <c r="L633" s="347" t="s">
        <v>2631</v>
      </c>
      <c r="M633" s="1433" t="s">
        <v>850</v>
      </c>
      <c r="N633" s="349" t="s">
        <v>663</v>
      </c>
      <c r="O633" s="350" t="s">
        <v>2547</v>
      </c>
      <c r="P633" s="350" t="s">
        <v>2396</v>
      </c>
      <c r="Q633" s="350" t="s">
        <v>229</v>
      </c>
      <c r="R633" s="341" t="s">
        <v>2548</v>
      </c>
      <c r="S633" s="341" t="s">
        <v>2549</v>
      </c>
      <c r="T633" s="341" t="s">
        <v>232</v>
      </c>
    </row>
    <row r="634" spans="1:20" s="1361" customFormat="1" hidden="1">
      <c r="A634" s="351"/>
      <c r="B634" s="341" t="s">
        <v>958</v>
      </c>
      <c r="C634" s="1433" t="s">
        <v>1022</v>
      </c>
      <c r="D634" s="378" t="s">
        <v>1060</v>
      </c>
      <c r="E634" s="1480" t="s">
        <v>554</v>
      </c>
      <c r="F634" s="343">
        <v>100</v>
      </c>
      <c r="G634" s="343" t="s">
        <v>2653</v>
      </c>
      <c r="H634" s="344" t="s">
        <v>778</v>
      </c>
      <c r="I634" s="345" t="s">
        <v>778</v>
      </c>
      <c r="J634" s="1484" t="s">
        <v>346</v>
      </c>
      <c r="K634" s="1435"/>
      <c r="L634" s="347" t="s">
        <v>2631</v>
      </c>
      <c r="M634" s="1433" t="s">
        <v>850</v>
      </c>
      <c r="N634" s="349" t="s">
        <v>1062</v>
      </c>
      <c r="O634" s="350" t="s">
        <v>2547</v>
      </c>
      <c r="P634" s="350" t="s">
        <v>2396</v>
      </c>
      <c r="Q634" s="350" t="s">
        <v>229</v>
      </c>
      <c r="R634" s="341" t="s">
        <v>2548</v>
      </c>
      <c r="S634" s="341" t="s">
        <v>2549</v>
      </c>
      <c r="T634" s="341" t="s">
        <v>232</v>
      </c>
    </row>
    <row r="635" spans="1:20" s="1493" customFormat="1" hidden="1">
      <c r="A635" s="351"/>
      <c r="B635" s="341"/>
      <c r="C635" s="1440"/>
      <c r="D635" s="378"/>
      <c r="E635" s="1480"/>
      <c r="F635" s="343"/>
      <c r="G635" s="343"/>
      <c r="H635" s="344"/>
      <c r="I635" s="345"/>
      <c r="J635" s="346"/>
      <c r="K635" s="1439"/>
      <c r="L635" s="347"/>
      <c r="M635" s="1439"/>
      <c r="N635" s="349"/>
      <c r="O635" s="350"/>
      <c r="P635" s="350"/>
      <c r="Q635" s="350"/>
      <c r="R635" s="341"/>
      <c r="S635" s="341"/>
      <c r="T635" s="341"/>
    </row>
    <row r="636" spans="1:20" s="1493" customFormat="1" ht="17.25" hidden="1">
      <c r="A636" s="374" t="s">
        <v>2654</v>
      </c>
      <c r="B636" s="341"/>
      <c r="C636" s="1475"/>
      <c r="D636" s="1476" t="s">
        <v>1068</v>
      </c>
      <c r="E636" s="333"/>
      <c r="F636" s="1474"/>
      <c r="G636" s="333" t="s">
        <v>1069</v>
      </c>
      <c r="H636" s="1490"/>
      <c r="I636" s="1490"/>
      <c r="J636" s="1478"/>
      <c r="K636" s="1439"/>
      <c r="L636" s="1479" t="s">
        <v>1070</v>
      </c>
      <c r="M636" s="1439"/>
      <c r="N636" s="349"/>
      <c r="O636" s="350"/>
      <c r="P636" s="350"/>
      <c r="Q636" s="350"/>
      <c r="R636" s="341"/>
      <c r="S636" s="341"/>
      <c r="T636" s="341"/>
    </row>
    <row r="637" spans="1:20" s="1387" customFormat="1" hidden="1">
      <c r="A637" s="281"/>
      <c r="B637" s="341" t="s">
        <v>958</v>
      </c>
      <c r="C637" s="347" t="s">
        <v>1071</v>
      </c>
      <c r="D637" s="1495" t="s">
        <v>1069</v>
      </c>
      <c r="E637" s="1480" t="s">
        <v>2447</v>
      </c>
      <c r="F637" s="343">
        <v>100</v>
      </c>
      <c r="G637" s="343" t="s">
        <v>2655</v>
      </c>
      <c r="H637" s="344" t="s">
        <v>867</v>
      </c>
      <c r="I637" s="345" t="s">
        <v>778</v>
      </c>
      <c r="J637" s="1484"/>
      <c r="K637" s="1435"/>
      <c r="L637" s="347" t="s">
        <v>2656</v>
      </c>
      <c r="M637" s="341" t="s">
        <v>280</v>
      </c>
      <c r="N637" s="1496" t="s">
        <v>2657</v>
      </c>
      <c r="O637" s="350" t="s">
        <v>2547</v>
      </c>
      <c r="P637" s="350" t="s">
        <v>2396</v>
      </c>
      <c r="Q637" s="350" t="s">
        <v>229</v>
      </c>
      <c r="R637" s="341" t="s">
        <v>2548</v>
      </c>
      <c r="S637" s="341" t="s">
        <v>2549</v>
      </c>
      <c r="T637" s="341" t="s">
        <v>232</v>
      </c>
    </row>
    <row r="638" spans="1:20" s="1493" customFormat="1" hidden="1">
      <c r="A638" s="281"/>
      <c r="B638" s="234"/>
      <c r="C638" s="239"/>
      <c r="D638" s="1303"/>
      <c r="E638" s="1305"/>
      <c r="F638" s="229"/>
      <c r="G638" s="229"/>
      <c r="H638" s="353"/>
      <c r="I638" s="354"/>
      <c r="J638" s="1459"/>
      <c r="K638" s="1306"/>
      <c r="L638" s="239"/>
      <c r="M638" s="234"/>
      <c r="N638" s="1497"/>
      <c r="O638" s="235"/>
      <c r="P638" s="235"/>
      <c r="Q638" s="235"/>
      <c r="R638" s="234"/>
      <c r="S638" s="234"/>
      <c r="T638" s="234"/>
    </row>
    <row r="639" spans="1:20" s="1493" customFormat="1" hidden="1">
      <c r="A639" s="281"/>
      <c r="B639" s="234"/>
      <c r="C639" s="239"/>
      <c r="D639" s="1303"/>
      <c r="E639" s="1305"/>
      <c r="F639" s="229"/>
      <c r="G639" s="229"/>
      <c r="H639" s="353"/>
      <c r="I639" s="354"/>
      <c r="J639" s="1459"/>
      <c r="K639" s="1306"/>
      <c r="L639" s="239"/>
      <c r="M639" s="234"/>
      <c r="N639" s="1309"/>
      <c r="O639" s="235"/>
      <c r="P639" s="235"/>
      <c r="Q639" s="235"/>
      <c r="R639" s="234"/>
      <c r="S639" s="234"/>
      <c r="T639" s="234"/>
    </row>
    <row r="640" spans="1:20" s="1493" customFormat="1" ht="17.25" hidden="1">
      <c r="A640" s="379" t="s">
        <v>2658</v>
      </c>
      <c r="B640" s="339"/>
      <c r="C640" s="572"/>
      <c r="D640" s="572" t="s">
        <v>2659</v>
      </c>
      <c r="E640" s="339"/>
      <c r="F640" s="339"/>
      <c r="G640" s="339" t="s">
        <v>2659</v>
      </c>
      <c r="H640" s="340"/>
      <c r="I640" s="340"/>
      <c r="J640" s="1459"/>
      <c r="K640" s="1306"/>
      <c r="L640" s="572" t="s">
        <v>1072</v>
      </c>
      <c r="M640" s="1306"/>
      <c r="N640" s="238"/>
      <c r="O640" s="235"/>
      <c r="P640" s="235"/>
      <c r="Q640" s="235"/>
      <c r="R640" s="234"/>
      <c r="S640" s="234"/>
      <c r="T640" s="234"/>
    </row>
    <row r="641" spans="1:20" s="1493" customFormat="1" hidden="1">
      <c r="A641" s="281"/>
      <c r="B641" s="1496" t="s">
        <v>1073</v>
      </c>
      <c r="C641" s="1495" t="s">
        <v>1074</v>
      </c>
      <c r="D641" s="347" t="s">
        <v>1075</v>
      </c>
      <c r="E641" s="349" t="s">
        <v>2447</v>
      </c>
      <c r="F641" s="1480" t="s">
        <v>2660</v>
      </c>
      <c r="G641" s="1480" t="s">
        <v>2661</v>
      </c>
      <c r="H641" s="344" t="s">
        <v>2662</v>
      </c>
      <c r="I641" s="344" t="s">
        <v>1076</v>
      </c>
      <c r="J641" s="1478" t="s">
        <v>346</v>
      </c>
      <c r="K641" s="1439"/>
      <c r="L641" s="347" t="s">
        <v>887</v>
      </c>
      <c r="M641" s="1439" t="s">
        <v>850</v>
      </c>
      <c r="N641" s="1439" t="s">
        <v>663</v>
      </c>
      <c r="O641" s="1443" t="s">
        <v>2663</v>
      </c>
      <c r="P641" s="1443" t="s">
        <v>2664</v>
      </c>
      <c r="Q641" s="350" t="s">
        <v>229</v>
      </c>
      <c r="R641" s="1444" t="s">
        <v>2665</v>
      </c>
      <c r="S641" s="1444" t="s">
        <v>2666</v>
      </c>
      <c r="T641" s="341" t="s">
        <v>232</v>
      </c>
    </row>
    <row r="642" spans="1:20" s="1493" customFormat="1" hidden="1">
      <c r="A642" s="281"/>
      <c r="B642" s="1496" t="s">
        <v>1073</v>
      </c>
      <c r="C642" s="1495" t="s">
        <v>1074</v>
      </c>
      <c r="D642" s="347" t="s">
        <v>1077</v>
      </c>
      <c r="E642" s="349" t="s">
        <v>2447</v>
      </c>
      <c r="F642" s="1480" t="s">
        <v>2660</v>
      </c>
      <c r="G642" s="1480" t="s">
        <v>2661</v>
      </c>
      <c r="H642" s="344" t="s">
        <v>2662</v>
      </c>
      <c r="I642" s="344" t="s">
        <v>1076</v>
      </c>
      <c r="J642" s="1478" t="s">
        <v>346</v>
      </c>
      <c r="K642" s="1439"/>
      <c r="L642" s="347" t="s">
        <v>2667</v>
      </c>
      <c r="M642" s="1439" t="s">
        <v>803</v>
      </c>
      <c r="N642" s="1439" t="s">
        <v>1078</v>
      </c>
      <c r="O642" s="1443" t="s">
        <v>2663</v>
      </c>
      <c r="P642" s="1443" t="s">
        <v>2664</v>
      </c>
      <c r="Q642" s="350" t="s">
        <v>229</v>
      </c>
      <c r="R642" s="1444" t="s">
        <v>2668</v>
      </c>
      <c r="S642" s="1444" t="s">
        <v>2666</v>
      </c>
      <c r="T642" s="341" t="s">
        <v>232</v>
      </c>
    </row>
    <row r="643" spans="1:20" s="1493" customFormat="1" hidden="1">
      <c r="A643" s="281"/>
      <c r="B643" s="1496" t="s">
        <v>1073</v>
      </c>
      <c r="C643" s="1495" t="s">
        <v>1074</v>
      </c>
      <c r="D643" s="347" t="s">
        <v>1079</v>
      </c>
      <c r="E643" s="349" t="s">
        <v>2413</v>
      </c>
      <c r="F643" s="1480" t="s">
        <v>2669</v>
      </c>
      <c r="G643" s="1480" t="s">
        <v>2670</v>
      </c>
      <c r="H643" s="344" t="s">
        <v>2671</v>
      </c>
      <c r="I643" s="345" t="s">
        <v>1076</v>
      </c>
      <c r="J643" s="1478" t="s">
        <v>346</v>
      </c>
      <c r="K643" s="1439"/>
      <c r="L643" s="347" t="s">
        <v>2667</v>
      </c>
      <c r="M643" s="1439" t="s">
        <v>803</v>
      </c>
      <c r="N643" s="1439" t="s">
        <v>1080</v>
      </c>
      <c r="O643" s="1443" t="s">
        <v>2663</v>
      </c>
      <c r="P643" s="1443" t="s">
        <v>2664</v>
      </c>
      <c r="Q643" s="350" t="s">
        <v>229</v>
      </c>
      <c r="R643" s="1444" t="s">
        <v>2668</v>
      </c>
      <c r="S643" s="1444" t="s">
        <v>2666</v>
      </c>
      <c r="T643" s="341" t="s">
        <v>232</v>
      </c>
    </row>
    <row r="644" spans="1:20" s="1493" customFormat="1" hidden="1">
      <c r="A644" s="281"/>
      <c r="B644" s="1496" t="s">
        <v>1073</v>
      </c>
      <c r="C644" s="1495" t="s">
        <v>1074</v>
      </c>
      <c r="D644" s="347" t="s">
        <v>1081</v>
      </c>
      <c r="E644" s="349" t="s">
        <v>2413</v>
      </c>
      <c r="F644" s="1480" t="s">
        <v>2669</v>
      </c>
      <c r="G644" s="1480" t="s">
        <v>2670</v>
      </c>
      <c r="H644" s="344" t="s">
        <v>2671</v>
      </c>
      <c r="I644" s="345" t="s">
        <v>1076</v>
      </c>
      <c r="J644" s="346" t="s">
        <v>346</v>
      </c>
      <c r="K644" s="1439"/>
      <c r="L644" s="347" t="s">
        <v>779</v>
      </c>
      <c r="M644" s="1439" t="s">
        <v>803</v>
      </c>
      <c r="N644" s="349" t="s">
        <v>2672</v>
      </c>
      <c r="O644" s="1443" t="s">
        <v>2663</v>
      </c>
      <c r="P644" s="1443" t="s">
        <v>2664</v>
      </c>
      <c r="Q644" s="350" t="s">
        <v>229</v>
      </c>
      <c r="R644" s="1444" t="s">
        <v>2668</v>
      </c>
      <c r="S644" s="1444" t="s">
        <v>2666</v>
      </c>
      <c r="T644" s="341" t="s">
        <v>232</v>
      </c>
    </row>
    <row r="645" spans="1:20" s="1493" customFormat="1" hidden="1">
      <c r="A645" s="281"/>
      <c r="B645" s="1496" t="s">
        <v>1073</v>
      </c>
      <c r="C645" s="1495" t="s">
        <v>1074</v>
      </c>
      <c r="D645" s="347" t="s">
        <v>1082</v>
      </c>
      <c r="E645" s="349" t="s">
        <v>2413</v>
      </c>
      <c r="F645" s="1480" t="s">
        <v>2669</v>
      </c>
      <c r="G645" s="1480" t="s">
        <v>2670</v>
      </c>
      <c r="H645" s="344" t="s">
        <v>2671</v>
      </c>
      <c r="I645" s="345" t="s">
        <v>1076</v>
      </c>
      <c r="J645" s="1478" t="s">
        <v>346</v>
      </c>
      <c r="K645" s="1439"/>
      <c r="L645" s="347" t="s">
        <v>1083</v>
      </c>
      <c r="M645" s="1439" t="s">
        <v>803</v>
      </c>
      <c r="N645" s="1439" t="s">
        <v>804</v>
      </c>
      <c r="O645" s="1443" t="s">
        <v>2663</v>
      </c>
      <c r="P645" s="1443" t="s">
        <v>2664</v>
      </c>
      <c r="Q645" s="350" t="s">
        <v>229</v>
      </c>
      <c r="R645" s="1444" t="s">
        <v>2668</v>
      </c>
      <c r="S645" s="1444" t="s">
        <v>2666</v>
      </c>
      <c r="T645" s="341" t="s">
        <v>232</v>
      </c>
    </row>
    <row r="646" spans="1:20" s="1493" customFormat="1" hidden="1">
      <c r="A646" s="281"/>
      <c r="B646" s="1496" t="s">
        <v>1073</v>
      </c>
      <c r="C646" s="1495" t="s">
        <v>1074</v>
      </c>
      <c r="D646" s="347" t="s">
        <v>1084</v>
      </c>
      <c r="E646" s="349" t="s">
        <v>2413</v>
      </c>
      <c r="F646" s="1480" t="s">
        <v>2669</v>
      </c>
      <c r="G646" s="1480" t="s">
        <v>2670</v>
      </c>
      <c r="H646" s="344" t="s">
        <v>2671</v>
      </c>
      <c r="I646" s="345" t="s">
        <v>1076</v>
      </c>
      <c r="J646" s="1478" t="s">
        <v>346</v>
      </c>
      <c r="K646" s="1439"/>
      <c r="L646" s="347" t="s">
        <v>779</v>
      </c>
      <c r="M646" s="1439" t="s">
        <v>803</v>
      </c>
      <c r="N646" s="1439" t="s">
        <v>804</v>
      </c>
      <c r="O646" s="1443" t="s">
        <v>2663</v>
      </c>
      <c r="P646" s="1443" t="s">
        <v>2664</v>
      </c>
      <c r="Q646" s="350" t="s">
        <v>229</v>
      </c>
      <c r="R646" s="1444" t="s">
        <v>2668</v>
      </c>
      <c r="S646" s="1444" t="s">
        <v>2666</v>
      </c>
      <c r="T646" s="341" t="s">
        <v>232</v>
      </c>
    </row>
    <row r="647" spans="1:20" s="1493" customFormat="1" hidden="1">
      <c r="A647" s="281"/>
      <c r="B647" s="1496" t="s">
        <v>1073</v>
      </c>
      <c r="C647" s="1495" t="s">
        <v>1074</v>
      </c>
      <c r="D647" s="347" t="s">
        <v>1085</v>
      </c>
      <c r="E647" s="349" t="s">
        <v>2413</v>
      </c>
      <c r="F647" s="1480" t="s">
        <v>2669</v>
      </c>
      <c r="G647" s="1480" t="s">
        <v>2670</v>
      </c>
      <c r="H647" s="344" t="s">
        <v>2671</v>
      </c>
      <c r="I647" s="345" t="s">
        <v>1076</v>
      </c>
      <c r="J647" s="1478" t="s">
        <v>346</v>
      </c>
      <c r="K647" s="1439"/>
      <c r="L647" s="347" t="s">
        <v>887</v>
      </c>
      <c r="M647" s="1439" t="s">
        <v>814</v>
      </c>
      <c r="N647" s="349" t="s">
        <v>819</v>
      </c>
      <c r="O647" s="1443" t="s">
        <v>2663</v>
      </c>
      <c r="P647" s="1443" t="s">
        <v>2664</v>
      </c>
      <c r="Q647" s="350" t="s">
        <v>229</v>
      </c>
      <c r="R647" s="1444" t="s">
        <v>2668</v>
      </c>
      <c r="S647" s="1444" t="s">
        <v>2666</v>
      </c>
      <c r="T647" s="341" t="s">
        <v>232</v>
      </c>
    </row>
    <row r="648" spans="1:20" s="1493" customFormat="1" hidden="1">
      <c r="A648" s="281"/>
      <c r="B648" s="1496" t="s">
        <v>1073</v>
      </c>
      <c r="C648" s="1495" t="s">
        <v>1074</v>
      </c>
      <c r="D648" s="347" t="s">
        <v>1086</v>
      </c>
      <c r="E648" s="349" t="s">
        <v>2427</v>
      </c>
      <c r="F648" s="1480" t="s">
        <v>2673</v>
      </c>
      <c r="G648" s="1480" t="s">
        <v>2674</v>
      </c>
      <c r="H648" s="344" t="s">
        <v>2675</v>
      </c>
      <c r="I648" s="345" t="s">
        <v>1076</v>
      </c>
      <c r="J648" s="1478" t="s">
        <v>346</v>
      </c>
      <c r="K648" s="1439"/>
      <c r="L648" s="347" t="s">
        <v>1087</v>
      </c>
      <c r="M648" s="1439" t="s">
        <v>814</v>
      </c>
      <c r="N648" s="347" t="s">
        <v>1088</v>
      </c>
      <c r="O648" s="1443" t="s">
        <v>2663</v>
      </c>
      <c r="P648" s="1443" t="s">
        <v>2664</v>
      </c>
      <c r="Q648" s="350" t="s">
        <v>229</v>
      </c>
      <c r="R648" s="1444" t="s">
        <v>2668</v>
      </c>
      <c r="S648" s="1444" t="s">
        <v>2666</v>
      </c>
      <c r="T648" s="341" t="s">
        <v>232</v>
      </c>
    </row>
    <row r="649" spans="1:20" s="1493" customFormat="1" hidden="1">
      <c r="A649" s="281"/>
      <c r="B649" s="1496" t="s">
        <v>1073</v>
      </c>
      <c r="C649" s="1495" t="s">
        <v>1074</v>
      </c>
      <c r="D649" s="347" t="s">
        <v>1089</v>
      </c>
      <c r="E649" s="349" t="s">
        <v>2427</v>
      </c>
      <c r="F649" s="1480" t="s">
        <v>2673</v>
      </c>
      <c r="G649" s="1480" t="s">
        <v>2674</v>
      </c>
      <c r="H649" s="344" t="s">
        <v>2675</v>
      </c>
      <c r="I649" s="345" t="s">
        <v>1076</v>
      </c>
      <c r="J649" s="1478" t="s">
        <v>346</v>
      </c>
      <c r="K649" s="1439"/>
      <c r="L649" s="347" t="s">
        <v>892</v>
      </c>
      <c r="M649" s="1439" t="s">
        <v>814</v>
      </c>
      <c r="N649" s="347" t="s">
        <v>939</v>
      </c>
      <c r="O649" s="1443" t="s">
        <v>2663</v>
      </c>
      <c r="P649" s="1443" t="s">
        <v>2664</v>
      </c>
      <c r="Q649" s="350" t="s">
        <v>229</v>
      </c>
      <c r="R649" s="1444" t="s">
        <v>2668</v>
      </c>
      <c r="S649" s="1444" t="s">
        <v>2666</v>
      </c>
      <c r="T649" s="341" t="s">
        <v>232</v>
      </c>
    </row>
    <row r="650" spans="1:20" s="1493" customFormat="1" hidden="1">
      <c r="A650" s="281"/>
      <c r="B650" s="1496" t="s">
        <v>1073</v>
      </c>
      <c r="C650" s="1495" t="s">
        <v>1074</v>
      </c>
      <c r="D650" s="347" t="s">
        <v>1090</v>
      </c>
      <c r="E650" s="349" t="s">
        <v>2427</v>
      </c>
      <c r="F650" s="1480" t="s">
        <v>2673</v>
      </c>
      <c r="G650" s="1480" t="s">
        <v>2674</v>
      </c>
      <c r="H650" s="344" t="s">
        <v>2675</v>
      </c>
      <c r="I650" s="345" t="s">
        <v>1076</v>
      </c>
      <c r="J650" s="1478" t="s">
        <v>346</v>
      </c>
      <c r="K650" s="1439"/>
      <c r="L650" s="347" t="s">
        <v>887</v>
      </c>
      <c r="M650" s="1439" t="s">
        <v>272</v>
      </c>
      <c r="N650" s="347" t="s">
        <v>672</v>
      </c>
      <c r="O650" s="1443" t="s">
        <v>2663</v>
      </c>
      <c r="P650" s="1443" t="s">
        <v>2664</v>
      </c>
      <c r="Q650" s="350" t="s">
        <v>229</v>
      </c>
      <c r="R650" s="1444" t="s">
        <v>2668</v>
      </c>
      <c r="S650" s="1444" t="s">
        <v>2666</v>
      </c>
      <c r="T650" s="341" t="s">
        <v>232</v>
      </c>
    </row>
    <row r="651" spans="1:20" s="1493" customFormat="1" hidden="1">
      <c r="A651" s="281"/>
      <c r="B651" s="1309"/>
      <c r="C651" s="1303"/>
      <c r="D651" s="239"/>
      <c r="E651" s="238"/>
      <c r="F651" s="1305"/>
      <c r="G651" s="1305"/>
      <c r="H651" s="353"/>
      <c r="I651" s="354"/>
      <c r="J651" s="1459"/>
      <c r="K651" s="1306"/>
      <c r="L651" s="239"/>
      <c r="M651" s="1306"/>
      <c r="N651" s="239"/>
      <c r="O651" s="380"/>
      <c r="P651" s="380"/>
      <c r="Q651" s="380"/>
      <c r="R651" s="380"/>
      <c r="S651" s="235"/>
      <c r="T651" s="381"/>
    </row>
    <row r="652" spans="1:20" s="1493" customFormat="1" ht="17.25" hidden="1">
      <c r="A652" s="573" t="s">
        <v>2676</v>
      </c>
      <c r="B652" s="375"/>
      <c r="C652" s="573"/>
      <c r="D652" s="376" t="s">
        <v>1091</v>
      </c>
      <c r="E652" s="374"/>
      <c r="F652" s="375"/>
      <c r="G652" s="573" t="s">
        <v>1091</v>
      </c>
      <c r="H652" s="377"/>
      <c r="I652" s="377"/>
      <c r="J652" s="1459"/>
      <c r="K652" s="1306"/>
      <c r="L652" s="226" t="s">
        <v>1073</v>
      </c>
      <c r="M652" s="1306"/>
      <c r="N652" s="238"/>
      <c r="O652" s="380"/>
      <c r="P652" s="380"/>
      <c r="Q652" s="380"/>
      <c r="R652" s="380"/>
      <c r="S652" s="235"/>
      <c r="T652" s="381"/>
    </row>
    <row r="653" spans="1:20" s="1493" customFormat="1" hidden="1">
      <c r="A653" s="1301"/>
      <c r="B653" s="1309" t="s">
        <v>1073</v>
      </c>
      <c r="C653" s="1303" t="s">
        <v>1074</v>
      </c>
      <c r="D653" s="239" t="s">
        <v>1092</v>
      </c>
      <c r="E653" s="238" t="s">
        <v>2079</v>
      </c>
      <c r="F653" s="1305" t="s">
        <v>2677</v>
      </c>
      <c r="G653" s="1305" t="s">
        <v>2678</v>
      </c>
      <c r="H653" s="353" t="s">
        <v>2679</v>
      </c>
      <c r="I653" s="354" t="s">
        <v>1076</v>
      </c>
      <c r="J653" s="1459" t="s">
        <v>346</v>
      </c>
      <c r="K653" s="1306"/>
      <c r="L653" s="239" t="s">
        <v>1093</v>
      </c>
      <c r="M653" s="1306" t="s">
        <v>641</v>
      </c>
      <c r="N653" s="238" t="s">
        <v>1051</v>
      </c>
      <c r="O653" s="1448" t="s">
        <v>2663</v>
      </c>
      <c r="P653" s="1448" t="s">
        <v>2664</v>
      </c>
      <c r="Q653" s="235" t="s">
        <v>229</v>
      </c>
      <c r="R653" s="1449" t="s">
        <v>2668</v>
      </c>
      <c r="S653" s="1449" t="s">
        <v>2666</v>
      </c>
      <c r="T653" s="234" t="s">
        <v>232</v>
      </c>
    </row>
    <row r="654" spans="1:20" s="1493" customFormat="1" hidden="1">
      <c r="A654" s="281"/>
      <c r="B654" s="1309" t="s">
        <v>1073</v>
      </c>
      <c r="C654" s="1303" t="s">
        <v>1074</v>
      </c>
      <c r="D654" s="239" t="s">
        <v>1094</v>
      </c>
      <c r="E654" s="238" t="s">
        <v>2079</v>
      </c>
      <c r="F654" s="1305" t="s">
        <v>2677</v>
      </c>
      <c r="G654" s="1305" t="s">
        <v>2678</v>
      </c>
      <c r="H654" s="353" t="s">
        <v>2679</v>
      </c>
      <c r="I654" s="354" t="s">
        <v>1076</v>
      </c>
      <c r="J654" s="1459" t="s">
        <v>346</v>
      </c>
      <c r="K654" s="1306"/>
      <c r="L654" s="239" t="s">
        <v>2680</v>
      </c>
      <c r="M654" s="1306" t="s">
        <v>2382</v>
      </c>
      <c r="N654" s="238" t="s">
        <v>653</v>
      </c>
      <c r="O654" s="1448" t="s">
        <v>2663</v>
      </c>
      <c r="P654" s="1448" t="s">
        <v>2664</v>
      </c>
      <c r="Q654" s="235" t="s">
        <v>229</v>
      </c>
      <c r="R654" s="1449" t="s">
        <v>2668</v>
      </c>
      <c r="S654" s="1449" t="s">
        <v>2666</v>
      </c>
      <c r="T654" s="234" t="s">
        <v>232</v>
      </c>
    </row>
    <row r="655" spans="1:20" s="1493" customFormat="1" hidden="1">
      <c r="A655" s="1301"/>
      <c r="B655" s="1309" t="s">
        <v>1073</v>
      </c>
      <c r="C655" s="1303" t="s">
        <v>1074</v>
      </c>
      <c r="D655" s="239" t="s">
        <v>1095</v>
      </c>
      <c r="E655" s="238" t="s">
        <v>2079</v>
      </c>
      <c r="F655" s="1305" t="s">
        <v>2677</v>
      </c>
      <c r="G655" s="1305" t="s">
        <v>2678</v>
      </c>
      <c r="H655" s="353" t="s">
        <v>2679</v>
      </c>
      <c r="I655" s="354" t="s">
        <v>1076</v>
      </c>
      <c r="J655" s="1459" t="s">
        <v>346</v>
      </c>
      <c r="K655" s="1306"/>
      <c r="L655" s="239" t="s">
        <v>2681</v>
      </c>
      <c r="M655" s="1306"/>
      <c r="N655" s="238"/>
      <c r="O655" s="1448" t="s">
        <v>2663</v>
      </c>
      <c r="P655" s="1448" t="s">
        <v>2664</v>
      </c>
      <c r="Q655" s="235" t="s">
        <v>229</v>
      </c>
      <c r="R655" s="1449" t="s">
        <v>2668</v>
      </c>
      <c r="S655" s="1449" t="s">
        <v>2666</v>
      </c>
      <c r="T655" s="234" t="s">
        <v>232</v>
      </c>
    </row>
    <row r="656" spans="1:20" s="1493" customFormat="1" hidden="1">
      <c r="A656" s="1301"/>
      <c r="B656" s="1309"/>
      <c r="C656" s="1303"/>
      <c r="D656" s="239"/>
      <c r="E656" s="238"/>
      <c r="F656" s="1305"/>
      <c r="G656" s="1305"/>
      <c r="H656" s="353"/>
      <c r="I656" s="354"/>
      <c r="J656" s="1459"/>
      <c r="K656" s="1306"/>
      <c r="L656" s="232"/>
      <c r="M656" s="1306"/>
      <c r="N656" s="238"/>
      <c r="O656" s="380"/>
      <c r="P656" s="380"/>
      <c r="Q656" s="380"/>
      <c r="R656" s="380"/>
      <c r="S656" s="235"/>
      <c r="T656" s="381"/>
    </row>
    <row r="657" spans="1:20" s="1493" customFormat="1" ht="17.25" hidden="1">
      <c r="A657" s="573" t="s">
        <v>2682</v>
      </c>
      <c r="B657" s="375"/>
      <c r="C657" s="573"/>
      <c r="D657" s="382" t="s">
        <v>1096</v>
      </c>
      <c r="E657" s="374"/>
      <c r="F657" s="375"/>
      <c r="G657" s="1270" t="s">
        <v>1097</v>
      </c>
      <c r="H657" s="1270"/>
      <c r="I657" s="1270"/>
      <c r="J657" s="1459"/>
      <c r="K657" s="1306"/>
      <c r="L657" s="226" t="s">
        <v>1098</v>
      </c>
      <c r="M657" s="1306"/>
      <c r="N657" s="238"/>
      <c r="O657" s="380"/>
      <c r="P657" s="380"/>
      <c r="Q657" s="380"/>
      <c r="R657" s="380"/>
      <c r="S657" s="235"/>
      <c r="T657" s="381"/>
    </row>
    <row r="658" spans="1:20" s="1493" customFormat="1" hidden="1">
      <c r="A658" s="383"/>
      <c r="B658" s="381"/>
      <c r="C658" s="570"/>
      <c r="D658" s="570" t="s">
        <v>1099</v>
      </c>
      <c r="E658" s="380"/>
      <c r="F658" s="381"/>
      <c r="G658" s="1278" t="s">
        <v>1099</v>
      </c>
      <c r="H658" s="1278"/>
      <c r="I658" s="1278"/>
      <c r="J658" s="1459"/>
      <c r="K658" s="1306"/>
      <c r="L658" s="572" t="s">
        <v>1100</v>
      </c>
      <c r="M658" s="1306"/>
      <c r="N658" s="238"/>
      <c r="O658" s="380"/>
      <c r="P658" s="380"/>
      <c r="Q658" s="380"/>
      <c r="R658" s="380"/>
      <c r="S658" s="235"/>
      <c r="T658" s="381"/>
    </row>
    <row r="659" spans="1:20" s="1493" customFormat="1" hidden="1">
      <c r="A659" s="281"/>
      <c r="B659" s="234" t="s">
        <v>1098</v>
      </c>
      <c r="C659" s="1303" t="s">
        <v>1101</v>
      </c>
      <c r="D659" s="232" t="s">
        <v>1102</v>
      </c>
      <c r="E659" s="238" t="s">
        <v>2079</v>
      </c>
      <c r="F659" s="229" t="s">
        <v>2683</v>
      </c>
      <c r="G659" s="1305" t="s">
        <v>2684</v>
      </c>
      <c r="H659" s="230" t="s">
        <v>2082</v>
      </c>
      <c r="I659" s="230" t="s">
        <v>224</v>
      </c>
      <c r="J659" s="1459" t="s">
        <v>346</v>
      </c>
      <c r="K659" s="1306"/>
      <c r="L659" s="232" t="s">
        <v>1103</v>
      </c>
      <c r="M659" s="1306" t="s">
        <v>1104</v>
      </c>
      <c r="N659" s="238" t="s">
        <v>2685</v>
      </c>
      <c r="O659" s="235" t="s">
        <v>227</v>
      </c>
      <c r="P659" s="273" t="s">
        <v>228</v>
      </c>
      <c r="Q659" s="235" t="s">
        <v>229</v>
      </c>
      <c r="R659" s="235" t="s">
        <v>490</v>
      </c>
      <c r="S659" s="235" t="s">
        <v>562</v>
      </c>
      <c r="T659" s="234" t="s">
        <v>232</v>
      </c>
    </row>
    <row r="660" spans="1:20" s="1493" customFormat="1" hidden="1">
      <c r="A660" s="281"/>
      <c r="B660" s="234"/>
      <c r="C660" s="1303"/>
      <c r="D660" s="239"/>
      <c r="E660" s="238"/>
      <c r="F660" s="229"/>
      <c r="G660" s="1305"/>
      <c r="H660" s="230"/>
      <c r="I660" s="369"/>
      <c r="J660" s="1459"/>
      <c r="K660" s="1306"/>
      <c r="L660" s="239"/>
      <c r="M660" s="1306"/>
      <c r="N660" s="238"/>
      <c r="O660" s="380"/>
      <c r="P660" s="380"/>
      <c r="Q660" s="380"/>
      <c r="R660" s="235"/>
      <c r="S660" s="235"/>
      <c r="T660" s="234"/>
    </row>
    <row r="661" spans="1:20" s="1493" customFormat="1" ht="17.25" hidden="1">
      <c r="A661" s="573" t="s">
        <v>2686</v>
      </c>
      <c r="B661" s="375"/>
      <c r="C661" s="573"/>
      <c r="D661" s="382" t="s">
        <v>1105</v>
      </c>
      <c r="E661" s="374"/>
      <c r="F661" s="375"/>
      <c r="G661" s="1270" t="s">
        <v>1106</v>
      </c>
      <c r="H661" s="1270"/>
      <c r="I661" s="1270"/>
      <c r="J661" s="1459"/>
      <c r="K661" s="1306"/>
      <c r="L661" s="226" t="s">
        <v>1098</v>
      </c>
      <c r="M661" s="1306"/>
      <c r="N661" s="238"/>
      <c r="O661" s="380"/>
      <c r="P661" s="380"/>
      <c r="Q661" s="380"/>
      <c r="R661" s="235"/>
      <c r="S661" s="235"/>
      <c r="T661" s="234"/>
    </row>
    <row r="662" spans="1:20" s="1493" customFormat="1" hidden="1">
      <c r="A662" s="281"/>
      <c r="B662" s="381"/>
      <c r="C662" s="570"/>
      <c r="D662" s="570" t="s">
        <v>1107</v>
      </c>
      <c r="E662" s="380"/>
      <c r="F662" s="381"/>
      <c r="G662" s="1278" t="s">
        <v>1107</v>
      </c>
      <c r="H662" s="1278"/>
      <c r="I662" s="1278"/>
      <c r="J662" s="1459"/>
      <c r="K662" s="1306"/>
      <c r="L662" s="572" t="s">
        <v>1108</v>
      </c>
      <c r="M662" s="1306"/>
      <c r="N662" s="238"/>
      <c r="O662" s="380"/>
      <c r="P662" s="380"/>
      <c r="Q662" s="380"/>
      <c r="R662" s="235"/>
      <c r="S662" s="235"/>
      <c r="T662" s="234"/>
    </row>
    <row r="663" spans="1:20" s="1493" customFormat="1" hidden="1">
      <c r="A663" s="281"/>
      <c r="B663" s="234" t="s">
        <v>1098</v>
      </c>
      <c r="C663" s="1314" t="s">
        <v>2687</v>
      </c>
      <c r="D663" s="384" t="s">
        <v>1109</v>
      </c>
      <c r="E663" s="238" t="s">
        <v>2079</v>
      </c>
      <c r="F663" s="229" t="s">
        <v>2683</v>
      </c>
      <c r="G663" s="229">
        <v>30300</v>
      </c>
      <c r="H663" s="230" t="s">
        <v>2082</v>
      </c>
      <c r="I663" s="369" t="s">
        <v>224</v>
      </c>
      <c r="J663" s="1459" t="s">
        <v>346</v>
      </c>
      <c r="K663" s="1306"/>
      <c r="L663" s="239" t="s">
        <v>2688</v>
      </c>
      <c r="M663" s="234" t="s">
        <v>280</v>
      </c>
      <c r="N663" s="1497" t="s">
        <v>2657</v>
      </c>
      <c r="O663" s="235" t="s">
        <v>227</v>
      </c>
      <c r="P663" s="273" t="s">
        <v>228</v>
      </c>
      <c r="Q663" s="235" t="s">
        <v>229</v>
      </c>
      <c r="R663" s="235" t="s">
        <v>490</v>
      </c>
      <c r="S663" s="385" t="s">
        <v>562</v>
      </c>
      <c r="T663" s="234" t="s">
        <v>232</v>
      </c>
    </row>
    <row r="664" spans="1:20" s="1493" customFormat="1" hidden="1">
      <c r="A664" s="281"/>
      <c r="B664" s="381"/>
      <c r="C664" s="570"/>
      <c r="D664" s="570" t="s">
        <v>1110</v>
      </c>
      <c r="E664" s="380"/>
      <c r="F664" s="381"/>
      <c r="G664" s="1278" t="s">
        <v>1110</v>
      </c>
      <c r="H664" s="1278"/>
      <c r="I664" s="1278"/>
      <c r="J664" s="1459"/>
      <c r="K664" s="1306"/>
      <c r="L664" s="572" t="s">
        <v>1111</v>
      </c>
      <c r="M664" s="1306"/>
      <c r="N664" s="238"/>
      <c r="O664" s="380"/>
      <c r="P664" s="380"/>
      <c r="Q664" s="380"/>
      <c r="R664" s="235"/>
      <c r="S664" s="235"/>
      <c r="T664" s="234"/>
    </row>
    <row r="665" spans="1:20" s="1493" customFormat="1" hidden="1">
      <c r="A665" s="281"/>
      <c r="B665" s="234" t="s">
        <v>1098</v>
      </c>
      <c r="C665" s="1303" t="s">
        <v>1112</v>
      </c>
      <c r="D665" s="384" t="s">
        <v>1109</v>
      </c>
      <c r="E665" s="238" t="s">
        <v>2079</v>
      </c>
      <c r="F665" s="229" t="s">
        <v>2683</v>
      </c>
      <c r="G665" s="1305" t="s">
        <v>2684</v>
      </c>
      <c r="H665" s="230" t="s">
        <v>2082</v>
      </c>
      <c r="I665" s="369" t="s">
        <v>224</v>
      </c>
      <c r="J665" s="1459" t="s">
        <v>346</v>
      </c>
      <c r="K665" s="1306"/>
      <c r="L665" s="239" t="s">
        <v>1061</v>
      </c>
      <c r="M665" s="1306" t="s">
        <v>2689</v>
      </c>
      <c r="N665" s="1306" t="s">
        <v>1113</v>
      </c>
      <c r="O665" s="235" t="s">
        <v>227</v>
      </c>
      <c r="P665" s="273" t="s">
        <v>228</v>
      </c>
      <c r="Q665" s="235" t="s">
        <v>229</v>
      </c>
      <c r="R665" s="235" t="s">
        <v>490</v>
      </c>
      <c r="S665" s="235" t="s">
        <v>562</v>
      </c>
      <c r="T665" s="234" t="s">
        <v>232</v>
      </c>
    </row>
    <row r="666" spans="1:20" s="1493" customFormat="1" hidden="1">
      <c r="A666" s="281"/>
      <c r="B666" s="381"/>
      <c r="C666" s="570"/>
      <c r="D666" s="323" t="s">
        <v>1114</v>
      </c>
      <c r="E666" s="380"/>
      <c r="F666" s="381"/>
      <c r="G666" s="1278" t="s">
        <v>1115</v>
      </c>
      <c r="H666" s="1278"/>
      <c r="I666" s="1278"/>
      <c r="J666" s="1459"/>
      <c r="K666" s="1306"/>
      <c r="L666" s="572" t="s">
        <v>1116</v>
      </c>
      <c r="M666" s="1306"/>
      <c r="N666" s="238"/>
      <c r="O666" s="380"/>
      <c r="P666" s="380"/>
      <c r="Q666" s="380"/>
      <c r="R666" s="235"/>
      <c r="S666" s="235"/>
      <c r="T666" s="234"/>
    </row>
    <row r="667" spans="1:20" s="1493" customFormat="1" hidden="1">
      <c r="A667" s="281"/>
      <c r="B667" s="341" t="s">
        <v>1098</v>
      </c>
      <c r="C667" s="1440" t="s">
        <v>2687</v>
      </c>
      <c r="D667" s="347" t="s">
        <v>1117</v>
      </c>
      <c r="E667" s="349" t="s">
        <v>2079</v>
      </c>
      <c r="F667" s="343" t="s">
        <v>2683</v>
      </c>
      <c r="G667" s="343">
        <v>30300</v>
      </c>
      <c r="H667" s="346" t="s">
        <v>2082</v>
      </c>
      <c r="I667" s="386" t="s">
        <v>224</v>
      </c>
      <c r="J667" s="1478" t="s">
        <v>346</v>
      </c>
      <c r="K667" s="1439"/>
      <c r="L667" s="347" t="s">
        <v>1118</v>
      </c>
      <c r="M667" s="348" t="s">
        <v>2204</v>
      </c>
      <c r="N667" s="349" t="s">
        <v>2690</v>
      </c>
      <c r="O667" s="350" t="s">
        <v>227</v>
      </c>
      <c r="P667" s="387" t="s">
        <v>228</v>
      </c>
      <c r="Q667" s="350" t="s">
        <v>229</v>
      </c>
      <c r="R667" s="350" t="s">
        <v>490</v>
      </c>
      <c r="S667" s="350" t="s">
        <v>562</v>
      </c>
      <c r="T667" s="341" t="s">
        <v>232</v>
      </c>
    </row>
    <row r="668" spans="1:20" s="1493" customFormat="1" hidden="1">
      <c r="A668" s="281"/>
      <c r="B668" s="341" t="s">
        <v>1098</v>
      </c>
      <c r="C668" s="1440" t="s">
        <v>2687</v>
      </c>
      <c r="D668" s="1452" t="s">
        <v>1119</v>
      </c>
      <c r="E668" s="349" t="s">
        <v>2079</v>
      </c>
      <c r="F668" s="343" t="s">
        <v>2683</v>
      </c>
      <c r="G668" s="343">
        <v>30300</v>
      </c>
      <c r="H668" s="346" t="s">
        <v>2082</v>
      </c>
      <c r="I668" s="386" t="s">
        <v>224</v>
      </c>
      <c r="J668" s="1478" t="s">
        <v>346</v>
      </c>
      <c r="K668" s="1439"/>
      <c r="L668" s="1452" t="s">
        <v>2691</v>
      </c>
      <c r="M668" s="1453" t="s">
        <v>2204</v>
      </c>
      <c r="N668" s="1442" t="s">
        <v>1120</v>
      </c>
      <c r="O668" s="350" t="s">
        <v>227</v>
      </c>
      <c r="P668" s="387" t="s">
        <v>228</v>
      </c>
      <c r="Q668" s="350" t="s">
        <v>229</v>
      </c>
      <c r="R668" s="350" t="s">
        <v>490</v>
      </c>
      <c r="S668" s="350" t="s">
        <v>562</v>
      </c>
      <c r="T668" s="341" t="s">
        <v>232</v>
      </c>
    </row>
    <row r="669" spans="1:20" s="1493" customFormat="1" hidden="1">
      <c r="A669" s="281"/>
      <c r="B669" s="341" t="s">
        <v>1098</v>
      </c>
      <c r="C669" s="1440" t="s">
        <v>1121</v>
      </c>
      <c r="D669" s="1452" t="s">
        <v>1122</v>
      </c>
      <c r="E669" s="349" t="s">
        <v>554</v>
      </c>
      <c r="F669" s="343" t="s">
        <v>1123</v>
      </c>
      <c r="G669" s="343">
        <v>30300</v>
      </c>
      <c r="H669" s="346" t="s">
        <v>557</v>
      </c>
      <c r="I669" s="386" t="s">
        <v>224</v>
      </c>
      <c r="J669" s="1478" t="s">
        <v>346</v>
      </c>
      <c r="K669" s="1439"/>
      <c r="L669" s="1452" t="s">
        <v>2692</v>
      </c>
      <c r="M669" s="1453" t="s">
        <v>574</v>
      </c>
      <c r="N669" s="1442" t="s">
        <v>2693</v>
      </c>
      <c r="O669" s="350" t="s">
        <v>227</v>
      </c>
      <c r="P669" s="387" t="s">
        <v>228</v>
      </c>
      <c r="Q669" s="350" t="s">
        <v>229</v>
      </c>
      <c r="R669" s="350" t="s">
        <v>490</v>
      </c>
      <c r="S669" s="350" t="s">
        <v>562</v>
      </c>
      <c r="T669" s="341" t="s">
        <v>232</v>
      </c>
    </row>
    <row r="670" spans="1:20" s="1493" customFormat="1" hidden="1">
      <c r="A670" s="281"/>
      <c r="B670" s="341" t="s">
        <v>1098</v>
      </c>
      <c r="C670" s="1440" t="s">
        <v>1121</v>
      </c>
      <c r="D670" s="1452" t="s">
        <v>1124</v>
      </c>
      <c r="E670" s="349" t="s">
        <v>554</v>
      </c>
      <c r="F670" s="343" t="s">
        <v>1123</v>
      </c>
      <c r="G670" s="343">
        <v>30300</v>
      </c>
      <c r="H670" s="346" t="s">
        <v>557</v>
      </c>
      <c r="I670" s="386" t="s">
        <v>224</v>
      </c>
      <c r="J670" s="1478" t="s">
        <v>346</v>
      </c>
      <c r="K670" s="1439"/>
      <c r="L670" s="1452" t="s">
        <v>2694</v>
      </c>
      <c r="M670" s="1453" t="s">
        <v>574</v>
      </c>
      <c r="N670" s="1442" t="s">
        <v>2695</v>
      </c>
      <c r="O670" s="350" t="s">
        <v>227</v>
      </c>
      <c r="P670" s="387" t="s">
        <v>228</v>
      </c>
      <c r="Q670" s="350" t="s">
        <v>229</v>
      </c>
      <c r="R670" s="350" t="s">
        <v>490</v>
      </c>
      <c r="S670" s="350" t="s">
        <v>562</v>
      </c>
      <c r="T670" s="341" t="s">
        <v>232</v>
      </c>
    </row>
    <row r="671" spans="1:20" s="1493" customFormat="1" hidden="1">
      <c r="A671" s="281"/>
      <c r="B671" s="234" t="s">
        <v>1098</v>
      </c>
      <c r="C671" s="1314" t="s">
        <v>2687</v>
      </c>
      <c r="D671" s="239" t="s">
        <v>1125</v>
      </c>
      <c r="E671" s="237" t="s">
        <v>2079</v>
      </c>
      <c r="F671" s="229" t="s">
        <v>2683</v>
      </c>
      <c r="G671" s="229">
        <v>30300</v>
      </c>
      <c r="H671" s="230" t="s">
        <v>2082</v>
      </c>
      <c r="I671" s="369" t="s">
        <v>224</v>
      </c>
      <c r="J671" s="1459" t="s">
        <v>346</v>
      </c>
      <c r="K671" s="1306"/>
      <c r="L671" s="239" t="s">
        <v>1126</v>
      </c>
      <c r="M671" s="236" t="s">
        <v>2204</v>
      </c>
      <c r="N671" s="238" t="s">
        <v>260</v>
      </c>
      <c r="O671" s="235" t="s">
        <v>227</v>
      </c>
      <c r="P671" s="273" t="s">
        <v>228</v>
      </c>
      <c r="Q671" s="235" t="s">
        <v>229</v>
      </c>
      <c r="R671" s="235" t="s">
        <v>490</v>
      </c>
      <c r="S671" s="235" t="s">
        <v>562</v>
      </c>
      <c r="T671" s="234" t="s">
        <v>232</v>
      </c>
    </row>
    <row r="672" spans="1:20" s="1493" customFormat="1" hidden="1">
      <c r="A672" s="281"/>
      <c r="B672" s="381"/>
      <c r="C672" s="570"/>
      <c r="D672" s="569" t="s">
        <v>1127</v>
      </c>
      <c r="E672" s="371"/>
      <c r="F672" s="388"/>
      <c r="G672" s="1279" t="s">
        <v>1128</v>
      </c>
      <c r="H672" s="1279"/>
      <c r="I672" s="1279"/>
      <c r="J672" s="1498"/>
      <c r="K672" s="1499"/>
      <c r="L672" s="322" t="s">
        <v>1129</v>
      </c>
      <c r="M672" s="1306"/>
      <c r="N672" s="238"/>
      <c r="O672" s="380"/>
      <c r="P672" s="380"/>
      <c r="Q672" s="380"/>
      <c r="R672" s="235"/>
      <c r="S672" s="235"/>
      <c r="T672" s="234"/>
    </row>
    <row r="673" spans="1:20" s="1493" customFormat="1" hidden="1">
      <c r="A673" s="281"/>
      <c r="B673" s="341" t="s">
        <v>1098</v>
      </c>
      <c r="C673" s="1495" t="s">
        <v>1112</v>
      </c>
      <c r="D673" s="347" t="s">
        <v>1130</v>
      </c>
      <c r="E673" s="349" t="s">
        <v>2079</v>
      </c>
      <c r="F673" s="343" t="s">
        <v>2683</v>
      </c>
      <c r="G673" s="1480" t="s">
        <v>2684</v>
      </c>
      <c r="H673" s="346" t="s">
        <v>2082</v>
      </c>
      <c r="I673" s="386" t="s">
        <v>224</v>
      </c>
      <c r="J673" s="1478" t="s">
        <v>346</v>
      </c>
      <c r="K673" s="1439"/>
      <c r="L673" s="347" t="s">
        <v>1131</v>
      </c>
      <c r="M673" s="348" t="s">
        <v>2204</v>
      </c>
      <c r="N673" s="349" t="s">
        <v>260</v>
      </c>
      <c r="O673" s="350" t="s">
        <v>227</v>
      </c>
      <c r="P673" s="387" t="s">
        <v>228</v>
      </c>
      <c r="Q673" s="350" t="s">
        <v>229</v>
      </c>
      <c r="R673" s="350" t="s">
        <v>490</v>
      </c>
      <c r="S673" s="350" t="s">
        <v>562</v>
      </c>
      <c r="T673" s="341" t="s">
        <v>232</v>
      </c>
    </row>
    <row r="674" spans="1:20" s="1493" customFormat="1" hidden="1">
      <c r="A674" s="281"/>
      <c r="B674" s="341" t="s">
        <v>1098</v>
      </c>
      <c r="C674" s="1495" t="s">
        <v>1112</v>
      </c>
      <c r="D674" s="389" t="s">
        <v>1132</v>
      </c>
      <c r="E674" s="349" t="s">
        <v>2079</v>
      </c>
      <c r="F674" s="343" t="s">
        <v>2683</v>
      </c>
      <c r="G674" s="1480" t="s">
        <v>2684</v>
      </c>
      <c r="H674" s="346" t="s">
        <v>2082</v>
      </c>
      <c r="I674" s="386" t="s">
        <v>224</v>
      </c>
      <c r="J674" s="1478" t="s">
        <v>346</v>
      </c>
      <c r="K674" s="1439"/>
      <c r="L674" s="347" t="s">
        <v>1133</v>
      </c>
      <c r="M674" s="348" t="s">
        <v>574</v>
      </c>
      <c r="N674" s="349" t="s">
        <v>782</v>
      </c>
      <c r="O674" s="350" t="s">
        <v>227</v>
      </c>
      <c r="P674" s="387" t="s">
        <v>228</v>
      </c>
      <c r="Q674" s="350" t="s">
        <v>229</v>
      </c>
      <c r="R674" s="350" t="s">
        <v>490</v>
      </c>
      <c r="S674" s="350" t="s">
        <v>562</v>
      </c>
      <c r="T674" s="341" t="s">
        <v>232</v>
      </c>
    </row>
    <row r="675" spans="1:20" s="1493" customFormat="1" hidden="1">
      <c r="A675" s="281"/>
      <c r="B675" s="341" t="s">
        <v>1098</v>
      </c>
      <c r="C675" s="1495" t="s">
        <v>1112</v>
      </c>
      <c r="D675" s="389" t="s">
        <v>1134</v>
      </c>
      <c r="E675" s="349" t="s">
        <v>2079</v>
      </c>
      <c r="F675" s="343" t="s">
        <v>2683</v>
      </c>
      <c r="G675" s="1480" t="s">
        <v>2684</v>
      </c>
      <c r="H675" s="346" t="s">
        <v>2082</v>
      </c>
      <c r="I675" s="386" t="s">
        <v>224</v>
      </c>
      <c r="J675" s="1478" t="s">
        <v>346</v>
      </c>
      <c r="K675" s="1439"/>
      <c r="L675" s="347" t="s">
        <v>1133</v>
      </c>
      <c r="M675" s="348" t="s">
        <v>2204</v>
      </c>
      <c r="N675" s="349" t="s">
        <v>623</v>
      </c>
      <c r="O675" s="350" t="s">
        <v>227</v>
      </c>
      <c r="P675" s="387" t="s">
        <v>228</v>
      </c>
      <c r="Q675" s="350" t="s">
        <v>229</v>
      </c>
      <c r="R675" s="350" t="s">
        <v>490</v>
      </c>
      <c r="S675" s="350" t="s">
        <v>562</v>
      </c>
      <c r="T675" s="341" t="s">
        <v>232</v>
      </c>
    </row>
    <row r="676" spans="1:20" s="1493" customFormat="1" hidden="1">
      <c r="A676" s="281"/>
      <c r="B676" s="381"/>
      <c r="C676" s="570"/>
      <c r="D676" s="322" t="s">
        <v>1135</v>
      </c>
      <c r="E676" s="371"/>
      <c r="F676" s="388"/>
      <c r="G676" s="1280" t="s">
        <v>1135</v>
      </c>
      <c r="H676" s="1280"/>
      <c r="I676" s="1280"/>
      <c r="J676" s="1280"/>
      <c r="K676" s="1499"/>
      <c r="L676" s="322" t="s">
        <v>1136</v>
      </c>
      <c r="M676" s="1306"/>
      <c r="N676" s="238"/>
      <c r="O676" s="380"/>
      <c r="P676" s="380"/>
      <c r="Q676" s="380"/>
      <c r="R676" s="235"/>
      <c r="S676" s="235"/>
      <c r="T676" s="234"/>
    </row>
    <row r="677" spans="1:20" s="1493" customFormat="1" hidden="1">
      <c r="A677" s="281"/>
      <c r="B677" s="341" t="s">
        <v>1098</v>
      </c>
      <c r="C677" s="1440" t="s">
        <v>2687</v>
      </c>
      <c r="D677" s="347" t="s">
        <v>2696</v>
      </c>
      <c r="E677" s="349" t="s">
        <v>2079</v>
      </c>
      <c r="F677" s="343" t="s">
        <v>2683</v>
      </c>
      <c r="G677" s="343">
        <v>30300</v>
      </c>
      <c r="H677" s="346" t="s">
        <v>2082</v>
      </c>
      <c r="I677" s="386" t="s">
        <v>224</v>
      </c>
      <c r="J677" s="1478" t="s">
        <v>346</v>
      </c>
      <c r="K677" s="1439"/>
      <c r="L677" s="347" t="s">
        <v>2697</v>
      </c>
      <c r="M677" s="1439" t="s">
        <v>803</v>
      </c>
      <c r="N677" s="347" t="s">
        <v>969</v>
      </c>
      <c r="O677" s="350" t="s">
        <v>227</v>
      </c>
      <c r="P677" s="387" t="s">
        <v>228</v>
      </c>
      <c r="Q677" s="350" t="s">
        <v>229</v>
      </c>
      <c r="R677" s="350" t="s">
        <v>490</v>
      </c>
      <c r="S677" s="350" t="s">
        <v>562</v>
      </c>
      <c r="T677" s="341" t="s">
        <v>232</v>
      </c>
    </row>
    <row r="678" spans="1:20" s="1493" customFormat="1" hidden="1">
      <c r="A678" s="281"/>
      <c r="B678" s="341" t="s">
        <v>1098</v>
      </c>
      <c r="C678" s="1440" t="s">
        <v>2698</v>
      </c>
      <c r="D678" s="347" t="s">
        <v>1137</v>
      </c>
      <c r="E678" s="349" t="s">
        <v>2413</v>
      </c>
      <c r="F678" s="343" t="s">
        <v>2699</v>
      </c>
      <c r="G678" s="343">
        <v>30300</v>
      </c>
      <c r="H678" s="346" t="s">
        <v>2700</v>
      </c>
      <c r="I678" s="386" t="s">
        <v>224</v>
      </c>
      <c r="J678" s="1478" t="s">
        <v>346</v>
      </c>
      <c r="K678" s="1439"/>
      <c r="L678" s="347" t="s">
        <v>1138</v>
      </c>
      <c r="M678" s="1439" t="s">
        <v>803</v>
      </c>
      <c r="N678" s="347" t="s">
        <v>708</v>
      </c>
      <c r="O678" s="350" t="s">
        <v>227</v>
      </c>
      <c r="P678" s="387" t="s">
        <v>228</v>
      </c>
      <c r="Q678" s="350" t="s">
        <v>229</v>
      </c>
      <c r="R678" s="350" t="s">
        <v>490</v>
      </c>
      <c r="S678" s="350" t="s">
        <v>562</v>
      </c>
      <c r="T678" s="341" t="s">
        <v>232</v>
      </c>
    </row>
    <row r="679" spans="1:20" s="1493" customFormat="1" hidden="1">
      <c r="A679" s="281"/>
      <c r="B679" s="234" t="s">
        <v>1098</v>
      </c>
      <c r="C679" s="1314" t="s">
        <v>2698</v>
      </c>
      <c r="D679" s="239" t="s">
        <v>1139</v>
      </c>
      <c r="E679" s="238" t="s">
        <v>2413</v>
      </c>
      <c r="F679" s="229" t="s">
        <v>2699</v>
      </c>
      <c r="G679" s="229">
        <v>30300</v>
      </c>
      <c r="H679" s="230" t="s">
        <v>2700</v>
      </c>
      <c r="I679" s="369" t="s">
        <v>224</v>
      </c>
      <c r="J679" s="1459" t="s">
        <v>346</v>
      </c>
      <c r="K679" s="1306"/>
      <c r="L679" s="239" t="s">
        <v>1140</v>
      </c>
      <c r="M679" s="1306" t="s">
        <v>803</v>
      </c>
      <c r="N679" s="239" t="s">
        <v>901</v>
      </c>
      <c r="O679" s="235" t="s">
        <v>227</v>
      </c>
      <c r="P679" s="273" t="s">
        <v>228</v>
      </c>
      <c r="Q679" s="235" t="s">
        <v>229</v>
      </c>
      <c r="R679" s="235" t="s">
        <v>490</v>
      </c>
      <c r="S679" s="235" t="s">
        <v>562</v>
      </c>
      <c r="T679" s="234" t="s">
        <v>232</v>
      </c>
    </row>
    <row r="680" spans="1:20" s="1493" customFormat="1" hidden="1">
      <c r="A680" s="281"/>
      <c r="B680" s="341" t="s">
        <v>1098</v>
      </c>
      <c r="C680" s="1440" t="s">
        <v>2698</v>
      </c>
      <c r="D680" s="347" t="s">
        <v>2701</v>
      </c>
      <c r="E680" s="349" t="s">
        <v>2413</v>
      </c>
      <c r="F680" s="343" t="s">
        <v>2699</v>
      </c>
      <c r="G680" s="343">
        <v>30300</v>
      </c>
      <c r="H680" s="346" t="s">
        <v>2700</v>
      </c>
      <c r="I680" s="386" t="s">
        <v>224</v>
      </c>
      <c r="J680" s="1478" t="s">
        <v>346</v>
      </c>
      <c r="K680" s="1439"/>
      <c r="L680" s="347" t="s">
        <v>1118</v>
      </c>
      <c r="M680" s="1439" t="s">
        <v>803</v>
      </c>
      <c r="N680" s="347" t="s">
        <v>973</v>
      </c>
      <c r="O680" s="350" t="s">
        <v>227</v>
      </c>
      <c r="P680" s="387" t="s">
        <v>228</v>
      </c>
      <c r="Q680" s="350" t="s">
        <v>229</v>
      </c>
      <c r="R680" s="350" t="s">
        <v>490</v>
      </c>
      <c r="S680" s="350" t="s">
        <v>562</v>
      </c>
      <c r="T680" s="341" t="s">
        <v>232</v>
      </c>
    </row>
    <row r="681" spans="1:20" s="1493" customFormat="1" hidden="1">
      <c r="A681" s="281"/>
      <c r="B681" s="234" t="s">
        <v>1098</v>
      </c>
      <c r="C681" s="1314" t="s">
        <v>2698</v>
      </c>
      <c r="D681" s="239" t="s">
        <v>1141</v>
      </c>
      <c r="E681" s="238" t="s">
        <v>2413</v>
      </c>
      <c r="F681" s="229" t="s">
        <v>2699</v>
      </c>
      <c r="G681" s="229">
        <v>30300</v>
      </c>
      <c r="H681" s="230" t="s">
        <v>2700</v>
      </c>
      <c r="I681" s="369" t="s">
        <v>224</v>
      </c>
      <c r="J681" s="1459" t="s">
        <v>346</v>
      </c>
      <c r="K681" s="1306"/>
      <c r="L681" s="239" t="s">
        <v>1142</v>
      </c>
      <c r="M681" s="1306" t="s">
        <v>803</v>
      </c>
      <c r="N681" s="239" t="s">
        <v>1143</v>
      </c>
      <c r="O681" s="235" t="s">
        <v>227</v>
      </c>
      <c r="P681" s="273" t="s">
        <v>228</v>
      </c>
      <c r="Q681" s="235" t="s">
        <v>229</v>
      </c>
      <c r="R681" s="235" t="s">
        <v>490</v>
      </c>
      <c r="S681" s="235" t="s">
        <v>562</v>
      </c>
      <c r="T681" s="234" t="s">
        <v>232</v>
      </c>
    </row>
    <row r="682" spans="1:20" s="1493" customFormat="1" hidden="1">
      <c r="A682" s="281"/>
      <c r="B682" s="234" t="s">
        <v>1098</v>
      </c>
      <c r="C682" s="1314" t="s">
        <v>2698</v>
      </c>
      <c r="D682" s="239" t="s">
        <v>1144</v>
      </c>
      <c r="E682" s="238" t="s">
        <v>2413</v>
      </c>
      <c r="F682" s="229" t="s">
        <v>2699</v>
      </c>
      <c r="G682" s="229">
        <v>30300</v>
      </c>
      <c r="H682" s="230" t="s">
        <v>2700</v>
      </c>
      <c r="I682" s="369" t="s">
        <v>224</v>
      </c>
      <c r="J682" s="1459" t="s">
        <v>346</v>
      </c>
      <c r="K682" s="1306"/>
      <c r="L682" s="239" t="s">
        <v>1145</v>
      </c>
      <c r="M682" s="1306" t="s">
        <v>803</v>
      </c>
      <c r="N682" s="239" t="s">
        <v>981</v>
      </c>
      <c r="O682" s="235" t="s">
        <v>227</v>
      </c>
      <c r="P682" s="273" t="s">
        <v>228</v>
      </c>
      <c r="Q682" s="235" t="s">
        <v>229</v>
      </c>
      <c r="R682" s="235" t="s">
        <v>490</v>
      </c>
      <c r="S682" s="235" t="s">
        <v>562</v>
      </c>
      <c r="T682" s="234" t="s">
        <v>232</v>
      </c>
    </row>
    <row r="683" spans="1:20" s="1493" customFormat="1" hidden="1">
      <c r="A683" s="281"/>
      <c r="B683" s="341" t="s">
        <v>1098</v>
      </c>
      <c r="C683" s="1440" t="s">
        <v>2698</v>
      </c>
      <c r="D683" s="347" t="s">
        <v>2702</v>
      </c>
      <c r="E683" s="349" t="s">
        <v>2413</v>
      </c>
      <c r="F683" s="343" t="s">
        <v>2699</v>
      </c>
      <c r="G683" s="343">
        <v>30300</v>
      </c>
      <c r="H683" s="346" t="s">
        <v>2700</v>
      </c>
      <c r="I683" s="386" t="s">
        <v>224</v>
      </c>
      <c r="J683" s="1478" t="s">
        <v>346</v>
      </c>
      <c r="K683" s="1439"/>
      <c r="L683" s="347" t="s">
        <v>2703</v>
      </c>
      <c r="M683" s="1439" t="s">
        <v>803</v>
      </c>
      <c r="N683" s="347" t="s">
        <v>804</v>
      </c>
      <c r="O683" s="350" t="s">
        <v>227</v>
      </c>
      <c r="P683" s="387" t="s">
        <v>228</v>
      </c>
      <c r="Q683" s="350" t="s">
        <v>229</v>
      </c>
      <c r="R683" s="350" t="s">
        <v>490</v>
      </c>
      <c r="S683" s="350" t="s">
        <v>562</v>
      </c>
      <c r="T683" s="341" t="s">
        <v>232</v>
      </c>
    </row>
    <row r="684" spans="1:20" s="1493" customFormat="1" hidden="1">
      <c r="A684" s="281"/>
      <c r="B684" s="234" t="s">
        <v>1098</v>
      </c>
      <c r="C684" s="1314" t="s">
        <v>2698</v>
      </c>
      <c r="D684" s="239" t="s">
        <v>1146</v>
      </c>
      <c r="E684" s="238" t="s">
        <v>2413</v>
      </c>
      <c r="F684" s="229" t="s">
        <v>2699</v>
      </c>
      <c r="G684" s="229">
        <v>30300</v>
      </c>
      <c r="H684" s="230" t="s">
        <v>2700</v>
      </c>
      <c r="I684" s="369" t="s">
        <v>224</v>
      </c>
      <c r="J684" s="1459" t="s">
        <v>346</v>
      </c>
      <c r="K684" s="1306"/>
      <c r="L684" s="239" t="s">
        <v>1147</v>
      </c>
      <c r="M684" s="1306" t="s">
        <v>803</v>
      </c>
      <c r="N684" s="232" t="s">
        <v>1148</v>
      </c>
      <c r="O684" s="235" t="s">
        <v>227</v>
      </c>
      <c r="P684" s="273" t="s">
        <v>228</v>
      </c>
      <c r="Q684" s="235" t="s">
        <v>229</v>
      </c>
      <c r="R684" s="235" t="s">
        <v>490</v>
      </c>
      <c r="S684" s="235" t="s">
        <v>562</v>
      </c>
      <c r="T684" s="234" t="s">
        <v>232</v>
      </c>
    </row>
    <row r="685" spans="1:20" s="1493" customFormat="1" hidden="1">
      <c r="A685" s="281"/>
      <c r="B685" s="234" t="s">
        <v>1098</v>
      </c>
      <c r="C685" s="1314" t="s">
        <v>2698</v>
      </c>
      <c r="D685" s="239" t="s">
        <v>1149</v>
      </c>
      <c r="E685" s="238" t="s">
        <v>2413</v>
      </c>
      <c r="F685" s="229" t="s">
        <v>2699</v>
      </c>
      <c r="G685" s="229">
        <v>30300</v>
      </c>
      <c r="H685" s="230" t="s">
        <v>2700</v>
      </c>
      <c r="I685" s="369" t="s">
        <v>224</v>
      </c>
      <c r="J685" s="1459" t="s">
        <v>346</v>
      </c>
      <c r="K685" s="1306"/>
      <c r="L685" s="239" t="s">
        <v>1150</v>
      </c>
      <c r="M685" s="1306" t="s">
        <v>803</v>
      </c>
      <c r="N685" s="239" t="s">
        <v>1151</v>
      </c>
      <c r="O685" s="235" t="s">
        <v>227</v>
      </c>
      <c r="P685" s="273" t="s">
        <v>228</v>
      </c>
      <c r="Q685" s="235" t="s">
        <v>229</v>
      </c>
      <c r="R685" s="235" t="s">
        <v>490</v>
      </c>
      <c r="S685" s="235" t="s">
        <v>562</v>
      </c>
      <c r="T685" s="234" t="s">
        <v>232</v>
      </c>
    </row>
    <row r="686" spans="1:20" s="1493" customFormat="1" hidden="1">
      <c r="A686" s="281"/>
      <c r="B686" s="234" t="s">
        <v>1098</v>
      </c>
      <c r="C686" s="1314" t="s">
        <v>2698</v>
      </c>
      <c r="D686" s="239" t="s">
        <v>1152</v>
      </c>
      <c r="E686" s="238" t="s">
        <v>2413</v>
      </c>
      <c r="F686" s="229" t="s">
        <v>2699</v>
      </c>
      <c r="G686" s="229">
        <v>30300</v>
      </c>
      <c r="H686" s="230" t="s">
        <v>2700</v>
      </c>
      <c r="I686" s="369" t="s">
        <v>224</v>
      </c>
      <c r="J686" s="1459" t="s">
        <v>346</v>
      </c>
      <c r="K686" s="1306"/>
      <c r="L686" s="232" t="s">
        <v>1153</v>
      </c>
      <c r="M686" s="1306" t="s">
        <v>803</v>
      </c>
      <c r="N686" s="239" t="s">
        <v>1154</v>
      </c>
      <c r="O686" s="235" t="s">
        <v>227</v>
      </c>
      <c r="P686" s="273" t="s">
        <v>228</v>
      </c>
      <c r="Q686" s="235" t="s">
        <v>229</v>
      </c>
      <c r="R686" s="235" t="s">
        <v>490</v>
      </c>
      <c r="S686" s="235" t="s">
        <v>562</v>
      </c>
      <c r="T686" s="234" t="s">
        <v>232</v>
      </c>
    </row>
    <row r="687" spans="1:20" s="1493" customFormat="1" hidden="1">
      <c r="A687" s="281"/>
      <c r="B687" s="341" t="s">
        <v>1098</v>
      </c>
      <c r="C687" s="1440" t="s">
        <v>2698</v>
      </c>
      <c r="D687" s="347" t="s">
        <v>2704</v>
      </c>
      <c r="E687" s="349" t="s">
        <v>2413</v>
      </c>
      <c r="F687" s="343" t="s">
        <v>2699</v>
      </c>
      <c r="G687" s="343">
        <v>30300</v>
      </c>
      <c r="H687" s="346" t="s">
        <v>2700</v>
      </c>
      <c r="I687" s="386" t="s">
        <v>224</v>
      </c>
      <c r="J687" s="1478" t="s">
        <v>346</v>
      </c>
      <c r="K687" s="1439"/>
      <c r="L687" s="347" t="s">
        <v>2703</v>
      </c>
      <c r="M687" s="1439" t="s">
        <v>803</v>
      </c>
      <c r="N687" s="347" t="s">
        <v>974</v>
      </c>
      <c r="O687" s="350" t="s">
        <v>227</v>
      </c>
      <c r="P687" s="387" t="s">
        <v>228</v>
      </c>
      <c r="Q687" s="350" t="s">
        <v>229</v>
      </c>
      <c r="R687" s="350" t="s">
        <v>490</v>
      </c>
      <c r="S687" s="350" t="s">
        <v>562</v>
      </c>
      <c r="T687" s="341" t="s">
        <v>232</v>
      </c>
    </row>
    <row r="688" spans="1:20" s="1493" customFormat="1" hidden="1">
      <c r="A688" s="281"/>
      <c r="B688" s="341" t="s">
        <v>1098</v>
      </c>
      <c r="C688" s="1440" t="s">
        <v>2698</v>
      </c>
      <c r="D688" s="347" t="s">
        <v>2705</v>
      </c>
      <c r="E688" s="349" t="s">
        <v>2413</v>
      </c>
      <c r="F688" s="343" t="s">
        <v>2699</v>
      </c>
      <c r="G688" s="343">
        <v>30300</v>
      </c>
      <c r="H688" s="346" t="s">
        <v>2700</v>
      </c>
      <c r="I688" s="386" t="s">
        <v>224</v>
      </c>
      <c r="J688" s="1478" t="s">
        <v>346</v>
      </c>
      <c r="K688" s="1439"/>
      <c r="L688" s="347" t="s">
        <v>2697</v>
      </c>
      <c r="M688" s="1439" t="s">
        <v>803</v>
      </c>
      <c r="N688" s="347" t="s">
        <v>974</v>
      </c>
      <c r="O688" s="350" t="s">
        <v>227</v>
      </c>
      <c r="P688" s="387" t="s">
        <v>228</v>
      </c>
      <c r="Q688" s="350" t="s">
        <v>229</v>
      </c>
      <c r="R688" s="350" t="s">
        <v>490</v>
      </c>
      <c r="S688" s="350" t="s">
        <v>562</v>
      </c>
      <c r="T688" s="341" t="s">
        <v>232</v>
      </c>
    </row>
    <row r="689" spans="1:20" s="1500" customFormat="1" hidden="1">
      <c r="A689" s="281"/>
      <c r="B689" s="341" t="s">
        <v>1098</v>
      </c>
      <c r="C689" s="1440" t="s">
        <v>1121</v>
      </c>
      <c r="D689" s="347" t="s">
        <v>1155</v>
      </c>
      <c r="E689" s="349" t="s">
        <v>554</v>
      </c>
      <c r="F689" s="343" t="s">
        <v>1123</v>
      </c>
      <c r="G689" s="343">
        <v>30300</v>
      </c>
      <c r="H689" s="346" t="s">
        <v>557</v>
      </c>
      <c r="I689" s="386" t="s">
        <v>224</v>
      </c>
      <c r="J689" s="1478" t="s">
        <v>346</v>
      </c>
      <c r="K689" s="1439"/>
      <c r="L689" s="347" t="s">
        <v>2706</v>
      </c>
      <c r="M689" s="1439" t="s">
        <v>803</v>
      </c>
      <c r="N689" s="1452" t="s">
        <v>595</v>
      </c>
      <c r="O689" s="350" t="s">
        <v>227</v>
      </c>
      <c r="P689" s="387" t="s">
        <v>228</v>
      </c>
      <c r="Q689" s="350" t="s">
        <v>229</v>
      </c>
      <c r="R689" s="350" t="s">
        <v>490</v>
      </c>
      <c r="S689" s="350" t="s">
        <v>562</v>
      </c>
      <c r="T689" s="341" t="s">
        <v>232</v>
      </c>
    </row>
    <row r="690" spans="1:20" s="1500" customFormat="1" hidden="1">
      <c r="A690" s="281"/>
      <c r="B690" s="341" t="s">
        <v>1098</v>
      </c>
      <c r="C690" s="1440" t="s">
        <v>1121</v>
      </c>
      <c r="D690" s="1452" t="s">
        <v>2707</v>
      </c>
      <c r="E690" s="349" t="s">
        <v>554</v>
      </c>
      <c r="F690" s="343" t="s">
        <v>1123</v>
      </c>
      <c r="G690" s="343">
        <v>30300</v>
      </c>
      <c r="H690" s="346" t="s">
        <v>557</v>
      </c>
      <c r="I690" s="386" t="s">
        <v>224</v>
      </c>
      <c r="J690" s="1478" t="s">
        <v>346</v>
      </c>
      <c r="K690" s="1439"/>
      <c r="L690" s="1452" t="s">
        <v>2708</v>
      </c>
      <c r="M690" s="1439" t="s">
        <v>803</v>
      </c>
      <c r="N690" s="1452" t="s">
        <v>1156</v>
      </c>
      <c r="O690" s="350" t="s">
        <v>227</v>
      </c>
      <c r="P690" s="387" t="s">
        <v>228</v>
      </c>
      <c r="Q690" s="350" t="s">
        <v>229</v>
      </c>
      <c r="R690" s="350" t="s">
        <v>490</v>
      </c>
      <c r="S690" s="350" t="s">
        <v>562</v>
      </c>
      <c r="T690" s="341" t="s">
        <v>232</v>
      </c>
    </row>
    <row r="691" spans="1:20" s="1500" customFormat="1" hidden="1">
      <c r="A691" s="281"/>
      <c r="B691" s="341" t="s">
        <v>1098</v>
      </c>
      <c r="C691" s="1440" t="s">
        <v>1121</v>
      </c>
      <c r="D691" s="1452" t="s">
        <v>1157</v>
      </c>
      <c r="E691" s="349" t="s">
        <v>554</v>
      </c>
      <c r="F691" s="343" t="s">
        <v>1123</v>
      </c>
      <c r="G691" s="343">
        <v>30300</v>
      </c>
      <c r="H691" s="346" t="s">
        <v>557</v>
      </c>
      <c r="I691" s="386" t="s">
        <v>224</v>
      </c>
      <c r="J691" s="1478" t="s">
        <v>346</v>
      </c>
      <c r="K691" s="1439"/>
      <c r="L691" s="1452" t="s">
        <v>1158</v>
      </c>
      <c r="M691" s="1439" t="s">
        <v>803</v>
      </c>
      <c r="N691" s="1452" t="s">
        <v>804</v>
      </c>
      <c r="O691" s="350" t="s">
        <v>227</v>
      </c>
      <c r="P691" s="387" t="s">
        <v>228</v>
      </c>
      <c r="Q691" s="350" t="s">
        <v>229</v>
      </c>
      <c r="R691" s="350" t="s">
        <v>490</v>
      </c>
      <c r="S691" s="350" t="s">
        <v>562</v>
      </c>
      <c r="T691" s="341" t="s">
        <v>232</v>
      </c>
    </row>
    <row r="692" spans="1:20" s="1500" customFormat="1" hidden="1">
      <c r="A692" s="281"/>
      <c r="B692" s="341" t="s">
        <v>1098</v>
      </c>
      <c r="C692" s="1440" t="s">
        <v>1121</v>
      </c>
      <c r="D692" s="1452" t="s">
        <v>1159</v>
      </c>
      <c r="E692" s="349" t="s">
        <v>554</v>
      </c>
      <c r="F692" s="343" t="s">
        <v>1123</v>
      </c>
      <c r="G692" s="343">
        <v>30300</v>
      </c>
      <c r="H692" s="346" t="s">
        <v>557</v>
      </c>
      <c r="I692" s="386" t="s">
        <v>224</v>
      </c>
      <c r="J692" s="1478" t="s">
        <v>346</v>
      </c>
      <c r="K692" s="1439"/>
      <c r="L692" s="1452" t="s">
        <v>1158</v>
      </c>
      <c r="M692" s="1439" t="s">
        <v>803</v>
      </c>
      <c r="N692" s="1452" t="s">
        <v>675</v>
      </c>
      <c r="O692" s="350" t="s">
        <v>227</v>
      </c>
      <c r="P692" s="387" t="s">
        <v>228</v>
      </c>
      <c r="Q692" s="350" t="s">
        <v>229</v>
      </c>
      <c r="R692" s="350" t="s">
        <v>490</v>
      </c>
      <c r="S692" s="350" t="s">
        <v>562</v>
      </c>
      <c r="T692" s="341" t="s">
        <v>232</v>
      </c>
    </row>
    <row r="693" spans="1:20" s="1500" customFormat="1" hidden="1">
      <c r="A693" s="281"/>
      <c r="B693" s="341" t="s">
        <v>1098</v>
      </c>
      <c r="C693" s="1440" t="s">
        <v>1121</v>
      </c>
      <c r="D693" s="1452" t="s">
        <v>2709</v>
      </c>
      <c r="E693" s="349" t="s">
        <v>554</v>
      </c>
      <c r="F693" s="343" t="s">
        <v>1123</v>
      </c>
      <c r="G693" s="343">
        <v>30300</v>
      </c>
      <c r="H693" s="346" t="s">
        <v>557</v>
      </c>
      <c r="I693" s="386" t="s">
        <v>224</v>
      </c>
      <c r="J693" s="1478" t="s">
        <v>346</v>
      </c>
      <c r="K693" s="1439"/>
      <c r="L693" s="1452" t="s">
        <v>2710</v>
      </c>
      <c r="M693" s="1439" t="s">
        <v>803</v>
      </c>
      <c r="N693" s="1452" t="s">
        <v>2711</v>
      </c>
      <c r="O693" s="350" t="s">
        <v>227</v>
      </c>
      <c r="P693" s="387" t="s">
        <v>228</v>
      </c>
      <c r="Q693" s="350" t="s">
        <v>229</v>
      </c>
      <c r="R693" s="350" t="s">
        <v>490</v>
      </c>
      <c r="S693" s="350" t="s">
        <v>562</v>
      </c>
      <c r="T693" s="341" t="s">
        <v>232</v>
      </c>
    </row>
    <row r="694" spans="1:20" s="1493" customFormat="1" hidden="1">
      <c r="A694" s="281"/>
      <c r="B694" s="341" t="s">
        <v>1098</v>
      </c>
      <c r="C694" s="1440" t="s">
        <v>2698</v>
      </c>
      <c r="D694" s="1452" t="s">
        <v>1160</v>
      </c>
      <c r="E694" s="349" t="s">
        <v>2413</v>
      </c>
      <c r="F694" s="343" t="s">
        <v>2699</v>
      </c>
      <c r="G694" s="343">
        <v>30300</v>
      </c>
      <c r="H694" s="346" t="s">
        <v>2700</v>
      </c>
      <c r="I694" s="386" t="s">
        <v>224</v>
      </c>
      <c r="J694" s="1478" t="s">
        <v>346</v>
      </c>
      <c r="K694" s="1439"/>
      <c r="L694" s="1452" t="s">
        <v>2712</v>
      </c>
      <c r="M694" s="1439" t="s">
        <v>803</v>
      </c>
      <c r="N694" s="347" t="s">
        <v>969</v>
      </c>
      <c r="O694" s="350" t="s">
        <v>227</v>
      </c>
      <c r="P694" s="387" t="s">
        <v>228</v>
      </c>
      <c r="Q694" s="350" t="s">
        <v>229</v>
      </c>
      <c r="R694" s="350" t="s">
        <v>490</v>
      </c>
      <c r="S694" s="350" t="s">
        <v>562</v>
      </c>
      <c r="T694" s="341" t="s">
        <v>232</v>
      </c>
    </row>
    <row r="695" spans="1:20" s="1493" customFormat="1" hidden="1">
      <c r="A695" s="281"/>
      <c r="B695" s="341" t="s">
        <v>1098</v>
      </c>
      <c r="C695" s="1440" t="s">
        <v>1121</v>
      </c>
      <c r="D695" s="1452" t="s">
        <v>1161</v>
      </c>
      <c r="E695" s="349" t="s">
        <v>554</v>
      </c>
      <c r="F695" s="343" t="s">
        <v>1123</v>
      </c>
      <c r="G695" s="343">
        <v>30300</v>
      </c>
      <c r="H695" s="346" t="s">
        <v>557</v>
      </c>
      <c r="I695" s="386" t="s">
        <v>224</v>
      </c>
      <c r="J695" s="1478" t="s">
        <v>346</v>
      </c>
      <c r="K695" s="1439"/>
      <c r="L695" s="1452" t="s">
        <v>2713</v>
      </c>
      <c r="M695" s="1439" t="s">
        <v>803</v>
      </c>
      <c r="N695" s="347" t="s">
        <v>595</v>
      </c>
      <c r="O695" s="350" t="s">
        <v>227</v>
      </c>
      <c r="P695" s="387" t="s">
        <v>228</v>
      </c>
      <c r="Q695" s="350" t="s">
        <v>229</v>
      </c>
      <c r="R695" s="350" t="s">
        <v>490</v>
      </c>
      <c r="S695" s="350" t="s">
        <v>562</v>
      </c>
      <c r="T695" s="341" t="s">
        <v>232</v>
      </c>
    </row>
    <row r="696" spans="1:20" s="1493" customFormat="1" hidden="1">
      <c r="A696" s="281"/>
      <c r="B696" s="341" t="s">
        <v>1098</v>
      </c>
      <c r="C696" s="1440" t="s">
        <v>2698</v>
      </c>
      <c r="D696" s="347" t="s">
        <v>1162</v>
      </c>
      <c r="E696" s="349" t="s">
        <v>2413</v>
      </c>
      <c r="F696" s="343" t="s">
        <v>2699</v>
      </c>
      <c r="G696" s="343">
        <v>30300</v>
      </c>
      <c r="H696" s="346" t="s">
        <v>2700</v>
      </c>
      <c r="I696" s="386" t="s">
        <v>224</v>
      </c>
      <c r="J696" s="1478" t="s">
        <v>346</v>
      </c>
      <c r="K696" s="1439"/>
      <c r="L696" s="347" t="s">
        <v>1163</v>
      </c>
      <c r="M696" s="1439" t="s">
        <v>803</v>
      </c>
      <c r="N696" s="347" t="s">
        <v>696</v>
      </c>
      <c r="O696" s="350" t="s">
        <v>227</v>
      </c>
      <c r="P696" s="387" t="s">
        <v>228</v>
      </c>
      <c r="Q696" s="350" t="s">
        <v>229</v>
      </c>
      <c r="R696" s="350" t="s">
        <v>490</v>
      </c>
      <c r="S696" s="350" t="s">
        <v>562</v>
      </c>
      <c r="T696" s="341" t="s">
        <v>232</v>
      </c>
    </row>
    <row r="697" spans="1:20" s="1493" customFormat="1" hidden="1">
      <c r="A697" s="281"/>
      <c r="B697" s="341" t="s">
        <v>1098</v>
      </c>
      <c r="C697" s="1440" t="s">
        <v>1121</v>
      </c>
      <c r="D697" s="1452" t="s">
        <v>1164</v>
      </c>
      <c r="E697" s="349" t="s">
        <v>554</v>
      </c>
      <c r="F697" s="343" t="s">
        <v>1123</v>
      </c>
      <c r="G697" s="343" t="s">
        <v>1165</v>
      </c>
      <c r="H697" s="346" t="s">
        <v>557</v>
      </c>
      <c r="I697" s="386" t="s">
        <v>224</v>
      </c>
      <c r="J697" s="1478" t="s">
        <v>346</v>
      </c>
      <c r="K697" s="1439"/>
      <c r="L697" s="1452" t="s">
        <v>1166</v>
      </c>
      <c r="M697" s="1439" t="s">
        <v>803</v>
      </c>
      <c r="N697" s="347" t="s">
        <v>267</v>
      </c>
      <c r="O697" s="350" t="s">
        <v>227</v>
      </c>
      <c r="P697" s="387" t="s">
        <v>228</v>
      </c>
      <c r="Q697" s="350" t="s">
        <v>229</v>
      </c>
      <c r="R697" s="350" t="s">
        <v>490</v>
      </c>
      <c r="S697" s="350" t="s">
        <v>562</v>
      </c>
      <c r="T697" s="341" t="s">
        <v>232</v>
      </c>
    </row>
    <row r="698" spans="1:20" s="1493" customFormat="1" hidden="1">
      <c r="A698" s="281"/>
      <c r="B698" s="341" t="s">
        <v>1098</v>
      </c>
      <c r="C698" s="1440" t="s">
        <v>1121</v>
      </c>
      <c r="D698" s="1452" t="s">
        <v>1167</v>
      </c>
      <c r="E698" s="349" t="s">
        <v>554</v>
      </c>
      <c r="F698" s="343" t="s">
        <v>1123</v>
      </c>
      <c r="G698" s="343">
        <v>30300</v>
      </c>
      <c r="H698" s="346" t="s">
        <v>557</v>
      </c>
      <c r="I698" s="386" t="s">
        <v>224</v>
      </c>
      <c r="J698" s="1478" t="s">
        <v>346</v>
      </c>
      <c r="K698" s="1439"/>
      <c r="L698" s="1452" t="s">
        <v>1168</v>
      </c>
      <c r="M698" s="1439" t="s">
        <v>803</v>
      </c>
      <c r="N698" s="347" t="s">
        <v>974</v>
      </c>
      <c r="O698" s="350" t="s">
        <v>227</v>
      </c>
      <c r="P698" s="387" t="s">
        <v>228</v>
      </c>
      <c r="Q698" s="350" t="s">
        <v>229</v>
      </c>
      <c r="R698" s="350" t="s">
        <v>490</v>
      </c>
      <c r="S698" s="350" t="s">
        <v>562</v>
      </c>
      <c r="T698" s="341" t="s">
        <v>232</v>
      </c>
    </row>
    <row r="699" spans="1:20" s="1493" customFormat="1" hidden="1">
      <c r="A699" s="281"/>
      <c r="B699" s="341" t="s">
        <v>1098</v>
      </c>
      <c r="C699" s="1440" t="s">
        <v>1121</v>
      </c>
      <c r="D699" s="1452" t="s">
        <v>1169</v>
      </c>
      <c r="E699" s="349" t="s">
        <v>554</v>
      </c>
      <c r="F699" s="343" t="s">
        <v>1123</v>
      </c>
      <c r="G699" s="343">
        <v>30300</v>
      </c>
      <c r="H699" s="346" t="s">
        <v>557</v>
      </c>
      <c r="I699" s="386" t="s">
        <v>224</v>
      </c>
      <c r="J699" s="1478" t="s">
        <v>346</v>
      </c>
      <c r="K699" s="1439"/>
      <c r="L699" s="1452" t="s">
        <v>1170</v>
      </c>
      <c r="M699" s="1439" t="s">
        <v>803</v>
      </c>
      <c r="N699" s="347" t="s">
        <v>894</v>
      </c>
      <c r="O699" s="350" t="s">
        <v>227</v>
      </c>
      <c r="P699" s="387" t="s">
        <v>228</v>
      </c>
      <c r="Q699" s="350" t="s">
        <v>229</v>
      </c>
      <c r="R699" s="350" t="s">
        <v>490</v>
      </c>
      <c r="S699" s="350" t="s">
        <v>562</v>
      </c>
      <c r="T699" s="341" t="s">
        <v>232</v>
      </c>
    </row>
    <row r="700" spans="1:20" s="1500" customFormat="1" hidden="1">
      <c r="A700" s="281"/>
      <c r="B700" s="381"/>
      <c r="C700" s="570"/>
      <c r="D700" s="322" t="s">
        <v>1171</v>
      </c>
      <c r="E700" s="371"/>
      <c r="F700" s="388"/>
      <c r="G700" s="1280" t="s">
        <v>1171</v>
      </c>
      <c r="H700" s="1280"/>
      <c r="I700" s="1280"/>
      <c r="J700" s="1280"/>
      <c r="K700" s="1499"/>
      <c r="L700" s="390" t="s">
        <v>1172</v>
      </c>
      <c r="M700" s="1306"/>
      <c r="N700" s="238"/>
      <c r="O700" s="380"/>
      <c r="P700" s="380"/>
      <c r="Q700" s="380"/>
      <c r="R700" s="235"/>
      <c r="S700" s="235"/>
      <c r="T700" s="234"/>
    </row>
    <row r="701" spans="1:20" s="1500" customFormat="1" hidden="1">
      <c r="A701" s="281"/>
      <c r="B701" s="341" t="s">
        <v>1098</v>
      </c>
      <c r="C701" s="1495" t="s">
        <v>2714</v>
      </c>
      <c r="D701" s="389" t="s">
        <v>1173</v>
      </c>
      <c r="E701" s="349" t="s">
        <v>2413</v>
      </c>
      <c r="F701" s="343" t="s">
        <v>2699</v>
      </c>
      <c r="G701" s="1480" t="s">
        <v>2715</v>
      </c>
      <c r="H701" s="346" t="s">
        <v>2700</v>
      </c>
      <c r="I701" s="386" t="s">
        <v>224</v>
      </c>
      <c r="J701" s="1478" t="s">
        <v>346</v>
      </c>
      <c r="K701" s="1439"/>
      <c r="L701" s="347" t="s">
        <v>1174</v>
      </c>
      <c r="M701" s="1439" t="s">
        <v>803</v>
      </c>
      <c r="N701" s="349" t="s">
        <v>2716</v>
      </c>
      <c r="O701" s="350" t="s">
        <v>227</v>
      </c>
      <c r="P701" s="387" t="s">
        <v>228</v>
      </c>
      <c r="Q701" s="350" t="s">
        <v>229</v>
      </c>
      <c r="R701" s="350" t="s">
        <v>490</v>
      </c>
      <c r="S701" s="350" t="s">
        <v>562</v>
      </c>
      <c r="T701" s="341" t="s">
        <v>232</v>
      </c>
    </row>
    <row r="702" spans="1:20" s="1500" customFormat="1" hidden="1">
      <c r="A702" s="281"/>
      <c r="B702" s="341" t="s">
        <v>1098</v>
      </c>
      <c r="C702" s="1495" t="s">
        <v>1112</v>
      </c>
      <c r="D702" s="389" t="s">
        <v>1175</v>
      </c>
      <c r="E702" s="349" t="s">
        <v>2413</v>
      </c>
      <c r="F702" s="343" t="s">
        <v>2699</v>
      </c>
      <c r="G702" s="1480" t="s">
        <v>2715</v>
      </c>
      <c r="H702" s="346" t="s">
        <v>2700</v>
      </c>
      <c r="I702" s="386" t="s">
        <v>224</v>
      </c>
      <c r="J702" s="1478" t="s">
        <v>346</v>
      </c>
      <c r="K702" s="1439"/>
      <c r="L702" s="347" t="s">
        <v>1174</v>
      </c>
      <c r="M702" s="1439" t="s">
        <v>803</v>
      </c>
      <c r="N702" s="349" t="s">
        <v>2717</v>
      </c>
      <c r="O702" s="350" t="s">
        <v>227</v>
      </c>
      <c r="P702" s="387" t="s">
        <v>228</v>
      </c>
      <c r="Q702" s="350" t="s">
        <v>229</v>
      </c>
      <c r="R702" s="350" t="s">
        <v>490</v>
      </c>
      <c r="S702" s="350" t="s">
        <v>562</v>
      </c>
      <c r="T702" s="341" t="s">
        <v>232</v>
      </c>
    </row>
    <row r="703" spans="1:20" s="1500" customFormat="1" hidden="1">
      <c r="A703" s="281"/>
      <c r="B703" s="341" t="s">
        <v>1098</v>
      </c>
      <c r="C703" s="1495" t="s">
        <v>1112</v>
      </c>
      <c r="D703" s="389" t="s">
        <v>1176</v>
      </c>
      <c r="E703" s="349" t="s">
        <v>2413</v>
      </c>
      <c r="F703" s="343" t="s">
        <v>2699</v>
      </c>
      <c r="G703" s="1480" t="s">
        <v>2715</v>
      </c>
      <c r="H703" s="346" t="s">
        <v>2700</v>
      </c>
      <c r="I703" s="386" t="s">
        <v>224</v>
      </c>
      <c r="J703" s="1478" t="s">
        <v>346</v>
      </c>
      <c r="K703" s="1439"/>
      <c r="L703" s="347" t="s">
        <v>1174</v>
      </c>
      <c r="M703" s="1439" t="s">
        <v>803</v>
      </c>
      <c r="N703" s="349" t="s">
        <v>2718</v>
      </c>
      <c r="O703" s="350" t="s">
        <v>227</v>
      </c>
      <c r="P703" s="387" t="s">
        <v>228</v>
      </c>
      <c r="Q703" s="350" t="s">
        <v>229</v>
      </c>
      <c r="R703" s="350" t="s">
        <v>490</v>
      </c>
      <c r="S703" s="350" t="s">
        <v>562</v>
      </c>
      <c r="T703" s="341" t="s">
        <v>232</v>
      </c>
    </row>
    <row r="704" spans="1:20" s="1500" customFormat="1" hidden="1">
      <c r="A704" s="281"/>
      <c r="B704" s="341" t="s">
        <v>1098</v>
      </c>
      <c r="C704" s="1495" t="s">
        <v>1112</v>
      </c>
      <c r="D704" s="389" t="s">
        <v>1177</v>
      </c>
      <c r="E704" s="349" t="s">
        <v>2413</v>
      </c>
      <c r="F704" s="343" t="s">
        <v>2699</v>
      </c>
      <c r="G704" s="1480" t="s">
        <v>2715</v>
      </c>
      <c r="H704" s="346" t="s">
        <v>2700</v>
      </c>
      <c r="I704" s="386" t="s">
        <v>224</v>
      </c>
      <c r="J704" s="1478" t="s">
        <v>346</v>
      </c>
      <c r="K704" s="1439"/>
      <c r="L704" s="347" t="s">
        <v>1174</v>
      </c>
      <c r="M704" s="1439" t="s">
        <v>803</v>
      </c>
      <c r="N704" s="349" t="s">
        <v>2719</v>
      </c>
      <c r="O704" s="350" t="s">
        <v>227</v>
      </c>
      <c r="P704" s="387" t="s">
        <v>228</v>
      </c>
      <c r="Q704" s="350" t="s">
        <v>229</v>
      </c>
      <c r="R704" s="350" t="s">
        <v>490</v>
      </c>
      <c r="S704" s="350" t="s">
        <v>562</v>
      </c>
      <c r="T704" s="341" t="s">
        <v>232</v>
      </c>
    </row>
    <row r="705" spans="1:20" s="1500" customFormat="1" hidden="1">
      <c r="A705" s="281"/>
      <c r="B705" s="341" t="s">
        <v>1098</v>
      </c>
      <c r="C705" s="1495" t="s">
        <v>1112</v>
      </c>
      <c r="D705" s="350" t="s">
        <v>1178</v>
      </c>
      <c r="E705" s="349" t="s">
        <v>2413</v>
      </c>
      <c r="F705" s="343" t="s">
        <v>2699</v>
      </c>
      <c r="G705" s="1480" t="s">
        <v>2715</v>
      </c>
      <c r="H705" s="346" t="s">
        <v>2700</v>
      </c>
      <c r="I705" s="386" t="s">
        <v>224</v>
      </c>
      <c r="J705" s="1478" t="s">
        <v>346</v>
      </c>
      <c r="K705" s="1439"/>
      <c r="L705" s="347" t="s">
        <v>1174</v>
      </c>
      <c r="M705" s="1439" t="s">
        <v>803</v>
      </c>
      <c r="N705" s="349" t="s">
        <v>2720</v>
      </c>
      <c r="O705" s="350" t="s">
        <v>227</v>
      </c>
      <c r="P705" s="387" t="s">
        <v>228</v>
      </c>
      <c r="Q705" s="350" t="s">
        <v>229</v>
      </c>
      <c r="R705" s="350" t="s">
        <v>490</v>
      </c>
      <c r="S705" s="350" t="s">
        <v>562</v>
      </c>
      <c r="T705" s="341" t="s">
        <v>232</v>
      </c>
    </row>
    <row r="706" spans="1:20" s="1500" customFormat="1" hidden="1">
      <c r="A706" s="281"/>
      <c r="B706" s="341" t="s">
        <v>1098</v>
      </c>
      <c r="C706" s="1495" t="s">
        <v>1112</v>
      </c>
      <c r="D706" s="350" t="s">
        <v>1179</v>
      </c>
      <c r="E706" s="349" t="s">
        <v>2413</v>
      </c>
      <c r="F706" s="343" t="s">
        <v>2699</v>
      </c>
      <c r="G706" s="1480" t="s">
        <v>2715</v>
      </c>
      <c r="H706" s="346" t="s">
        <v>2700</v>
      </c>
      <c r="I706" s="386" t="s">
        <v>224</v>
      </c>
      <c r="J706" s="1478" t="s">
        <v>346</v>
      </c>
      <c r="K706" s="1439"/>
      <c r="L706" s="347" t="s">
        <v>1174</v>
      </c>
      <c r="M706" s="1439" t="s">
        <v>803</v>
      </c>
      <c r="N706" s="349" t="s">
        <v>2721</v>
      </c>
      <c r="O706" s="350" t="s">
        <v>227</v>
      </c>
      <c r="P706" s="387" t="s">
        <v>228</v>
      </c>
      <c r="Q706" s="350" t="s">
        <v>229</v>
      </c>
      <c r="R706" s="350" t="s">
        <v>490</v>
      </c>
      <c r="S706" s="350" t="s">
        <v>562</v>
      </c>
      <c r="T706" s="341" t="s">
        <v>232</v>
      </c>
    </row>
    <row r="707" spans="1:20" s="1500" customFormat="1" hidden="1">
      <c r="A707" s="281"/>
      <c r="B707" s="341" t="s">
        <v>1098</v>
      </c>
      <c r="C707" s="1495" t="s">
        <v>1112</v>
      </c>
      <c r="D707" s="389" t="s">
        <v>1180</v>
      </c>
      <c r="E707" s="349" t="s">
        <v>2413</v>
      </c>
      <c r="F707" s="343" t="s">
        <v>2699</v>
      </c>
      <c r="G707" s="1480" t="s">
        <v>2715</v>
      </c>
      <c r="H707" s="346" t="s">
        <v>2700</v>
      </c>
      <c r="I707" s="386" t="s">
        <v>224</v>
      </c>
      <c r="J707" s="1478" t="s">
        <v>346</v>
      </c>
      <c r="K707" s="1439"/>
      <c r="L707" s="347" t="s">
        <v>1174</v>
      </c>
      <c r="M707" s="1439" t="s">
        <v>803</v>
      </c>
      <c r="N707" s="349" t="s">
        <v>2722</v>
      </c>
      <c r="O707" s="350" t="s">
        <v>227</v>
      </c>
      <c r="P707" s="387" t="s">
        <v>228</v>
      </c>
      <c r="Q707" s="350" t="s">
        <v>229</v>
      </c>
      <c r="R707" s="350" t="s">
        <v>490</v>
      </c>
      <c r="S707" s="350" t="s">
        <v>562</v>
      </c>
      <c r="T707" s="341" t="s">
        <v>232</v>
      </c>
    </row>
    <row r="708" spans="1:20" s="1500" customFormat="1" hidden="1">
      <c r="A708" s="281"/>
      <c r="B708" s="341" t="s">
        <v>1098</v>
      </c>
      <c r="C708" s="1495" t="s">
        <v>1112</v>
      </c>
      <c r="D708" s="389" t="s">
        <v>1181</v>
      </c>
      <c r="E708" s="349" t="s">
        <v>2413</v>
      </c>
      <c r="F708" s="343" t="s">
        <v>2699</v>
      </c>
      <c r="G708" s="1480" t="s">
        <v>2715</v>
      </c>
      <c r="H708" s="346" t="s">
        <v>2700</v>
      </c>
      <c r="I708" s="386" t="s">
        <v>224</v>
      </c>
      <c r="J708" s="1478" t="s">
        <v>346</v>
      </c>
      <c r="K708" s="1439"/>
      <c r="L708" s="347" t="s">
        <v>1174</v>
      </c>
      <c r="M708" s="1439" t="s">
        <v>803</v>
      </c>
      <c r="N708" s="349" t="s">
        <v>2723</v>
      </c>
      <c r="O708" s="350" t="s">
        <v>227</v>
      </c>
      <c r="P708" s="387" t="s">
        <v>228</v>
      </c>
      <c r="Q708" s="350" t="s">
        <v>229</v>
      </c>
      <c r="R708" s="350" t="s">
        <v>490</v>
      </c>
      <c r="S708" s="350" t="s">
        <v>562</v>
      </c>
      <c r="T708" s="341" t="s">
        <v>232</v>
      </c>
    </row>
    <row r="709" spans="1:20" s="1500" customFormat="1" hidden="1">
      <c r="A709" s="281"/>
      <c r="B709" s="341" t="s">
        <v>1098</v>
      </c>
      <c r="C709" s="1495" t="s">
        <v>1112</v>
      </c>
      <c r="D709" s="389" t="s">
        <v>1182</v>
      </c>
      <c r="E709" s="349" t="s">
        <v>2413</v>
      </c>
      <c r="F709" s="343" t="s">
        <v>2699</v>
      </c>
      <c r="G709" s="1480" t="s">
        <v>2715</v>
      </c>
      <c r="H709" s="346" t="s">
        <v>2700</v>
      </c>
      <c r="I709" s="386" t="s">
        <v>224</v>
      </c>
      <c r="J709" s="1478" t="s">
        <v>346</v>
      </c>
      <c r="K709" s="1439"/>
      <c r="L709" s="347" t="s">
        <v>1174</v>
      </c>
      <c r="M709" s="1439" t="s">
        <v>803</v>
      </c>
      <c r="N709" s="349" t="s">
        <v>2724</v>
      </c>
      <c r="O709" s="350" t="s">
        <v>227</v>
      </c>
      <c r="P709" s="387" t="s">
        <v>228</v>
      </c>
      <c r="Q709" s="350" t="s">
        <v>229</v>
      </c>
      <c r="R709" s="350" t="s">
        <v>490</v>
      </c>
      <c r="S709" s="350" t="s">
        <v>562</v>
      </c>
      <c r="T709" s="341" t="s">
        <v>232</v>
      </c>
    </row>
    <row r="710" spans="1:20" s="1500" customFormat="1" hidden="1">
      <c r="A710" s="281"/>
      <c r="B710" s="341" t="s">
        <v>1098</v>
      </c>
      <c r="C710" s="1495" t="s">
        <v>1112</v>
      </c>
      <c r="D710" s="389" t="s">
        <v>1183</v>
      </c>
      <c r="E710" s="349" t="s">
        <v>2413</v>
      </c>
      <c r="F710" s="343" t="s">
        <v>2699</v>
      </c>
      <c r="G710" s="1480" t="s">
        <v>2715</v>
      </c>
      <c r="H710" s="346" t="s">
        <v>2700</v>
      </c>
      <c r="I710" s="386" t="s">
        <v>224</v>
      </c>
      <c r="J710" s="1478" t="s">
        <v>346</v>
      </c>
      <c r="K710" s="1439"/>
      <c r="L710" s="347" t="s">
        <v>1174</v>
      </c>
      <c r="M710" s="1439" t="s">
        <v>803</v>
      </c>
      <c r="N710" s="349" t="s">
        <v>2717</v>
      </c>
      <c r="O710" s="350" t="s">
        <v>227</v>
      </c>
      <c r="P710" s="387" t="s">
        <v>228</v>
      </c>
      <c r="Q710" s="350" t="s">
        <v>229</v>
      </c>
      <c r="R710" s="350" t="s">
        <v>490</v>
      </c>
      <c r="S710" s="350" t="s">
        <v>562</v>
      </c>
      <c r="T710" s="341" t="s">
        <v>232</v>
      </c>
    </row>
    <row r="711" spans="1:20" s="1500" customFormat="1" hidden="1">
      <c r="A711" s="281"/>
      <c r="B711" s="341" t="s">
        <v>1098</v>
      </c>
      <c r="C711" s="1495" t="s">
        <v>1112</v>
      </c>
      <c r="D711" s="347" t="s">
        <v>1184</v>
      </c>
      <c r="E711" s="349" t="s">
        <v>2413</v>
      </c>
      <c r="F711" s="343" t="s">
        <v>2699</v>
      </c>
      <c r="G711" s="1480" t="s">
        <v>2715</v>
      </c>
      <c r="H711" s="346" t="s">
        <v>2700</v>
      </c>
      <c r="I711" s="386" t="s">
        <v>224</v>
      </c>
      <c r="J711" s="1478" t="s">
        <v>346</v>
      </c>
      <c r="K711" s="1439"/>
      <c r="L711" s="347" t="s">
        <v>1174</v>
      </c>
      <c r="M711" s="1439" t="s">
        <v>803</v>
      </c>
      <c r="N711" s="341" t="s">
        <v>2711</v>
      </c>
      <c r="O711" s="350" t="s">
        <v>227</v>
      </c>
      <c r="P711" s="387" t="s">
        <v>228</v>
      </c>
      <c r="Q711" s="350" t="s">
        <v>229</v>
      </c>
      <c r="R711" s="350" t="s">
        <v>490</v>
      </c>
      <c r="S711" s="350" t="s">
        <v>562</v>
      </c>
      <c r="T711" s="341" t="s">
        <v>232</v>
      </c>
    </row>
    <row r="712" spans="1:20" s="1327" customFormat="1" hidden="1">
      <c r="A712" s="281"/>
      <c r="B712" s="341" t="s">
        <v>1098</v>
      </c>
      <c r="C712" s="1495" t="s">
        <v>1112</v>
      </c>
      <c r="D712" s="347" t="s">
        <v>1185</v>
      </c>
      <c r="E712" s="349" t="s">
        <v>2413</v>
      </c>
      <c r="F712" s="343" t="s">
        <v>2699</v>
      </c>
      <c r="G712" s="1480" t="s">
        <v>2715</v>
      </c>
      <c r="H712" s="346" t="s">
        <v>2700</v>
      </c>
      <c r="I712" s="386" t="s">
        <v>224</v>
      </c>
      <c r="J712" s="1478" t="s">
        <v>346</v>
      </c>
      <c r="K712" s="1439"/>
      <c r="L712" s="347" t="s">
        <v>1174</v>
      </c>
      <c r="M712" s="1439" t="s">
        <v>803</v>
      </c>
      <c r="N712" s="341" t="s">
        <v>2717</v>
      </c>
      <c r="O712" s="350" t="s">
        <v>227</v>
      </c>
      <c r="P712" s="387" t="s">
        <v>228</v>
      </c>
      <c r="Q712" s="350" t="s">
        <v>229</v>
      </c>
      <c r="R712" s="350" t="s">
        <v>490</v>
      </c>
      <c r="S712" s="350" t="s">
        <v>562</v>
      </c>
      <c r="T712" s="341" t="s">
        <v>232</v>
      </c>
    </row>
    <row r="713" spans="1:20" s="1327" customFormat="1" hidden="1">
      <c r="A713" s="281"/>
      <c r="B713" s="341" t="s">
        <v>1098</v>
      </c>
      <c r="C713" s="1495" t="s">
        <v>1112</v>
      </c>
      <c r="D713" s="347" t="s">
        <v>1186</v>
      </c>
      <c r="E713" s="349" t="s">
        <v>2413</v>
      </c>
      <c r="F713" s="343" t="s">
        <v>2699</v>
      </c>
      <c r="G713" s="1480" t="s">
        <v>2715</v>
      </c>
      <c r="H713" s="346" t="s">
        <v>2700</v>
      </c>
      <c r="I713" s="386" t="s">
        <v>224</v>
      </c>
      <c r="J713" s="1478" t="s">
        <v>346</v>
      </c>
      <c r="K713" s="1439"/>
      <c r="L713" s="347" t="s">
        <v>1174</v>
      </c>
      <c r="M713" s="1439" t="s">
        <v>803</v>
      </c>
      <c r="N713" s="341" t="s">
        <v>2725</v>
      </c>
      <c r="O713" s="350" t="s">
        <v>227</v>
      </c>
      <c r="P713" s="387" t="s">
        <v>228</v>
      </c>
      <c r="Q713" s="350" t="s">
        <v>229</v>
      </c>
      <c r="R713" s="350" t="s">
        <v>490</v>
      </c>
      <c r="S713" s="350" t="s">
        <v>562</v>
      </c>
      <c r="T713" s="341" t="s">
        <v>232</v>
      </c>
    </row>
    <row r="714" spans="1:20" s="1327" customFormat="1" hidden="1">
      <c r="A714" s="281"/>
      <c r="B714" s="341" t="s">
        <v>1098</v>
      </c>
      <c r="C714" s="1495" t="s">
        <v>1112</v>
      </c>
      <c r="D714" s="347" t="s">
        <v>1187</v>
      </c>
      <c r="E714" s="349" t="s">
        <v>2413</v>
      </c>
      <c r="F714" s="343" t="s">
        <v>2699</v>
      </c>
      <c r="G714" s="1480" t="s">
        <v>2715</v>
      </c>
      <c r="H714" s="346" t="s">
        <v>2700</v>
      </c>
      <c r="I714" s="386" t="s">
        <v>224</v>
      </c>
      <c r="J714" s="1478" t="s">
        <v>346</v>
      </c>
      <c r="K714" s="1439"/>
      <c r="L714" s="347" t="s">
        <v>1174</v>
      </c>
      <c r="M714" s="1439" t="s">
        <v>803</v>
      </c>
      <c r="N714" s="341" t="s">
        <v>2726</v>
      </c>
      <c r="O714" s="350" t="s">
        <v>227</v>
      </c>
      <c r="P714" s="387" t="s">
        <v>228</v>
      </c>
      <c r="Q714" s="350" t="s">
        <v>229</v>
      </c>
      <c r="R714" s="350" t="s">
        <v>490</v>
      </c>
      <c r="S714" s="350" t="s">
        <v>562</v>
      </c>
      <c r="T714" s="341" t="s">
        <v>232</v>
      </c>
    </row>
    <row r="715" spans="1:20" s="1327" customFormat="1" hidden="1">
      <c r="A715" s="281"/>
      <c r="B715" s="341" t="s">
        <v>1098</v>
      </c>
      <c r="C715" s="1495" t="s">
        <v>1112</v>
      </c>
      <c r="D715" s="389" t="s">
        <v>1188</v>
      </c>
      <c r="E715" s="349" t="s">
        <v>2413</v>
      </c>
      <c r="F715" s="343" t="s">
        <v>2699</v>
      </c>
      <c r="G715" s="1480" t="s">
        <v>2715</v>
      </c>
      <c r="H715" s="346" t="s">
        <v>2700</v>
      </c>
      <c r="I715" s="386" t="s">
        <v>224</v>
      </c>
      <c r="J715" s="1478" t="s">
        <v>346</v>
      </c>
      <c r="K715" s="1439"/>
      <c r="L715" s="347" t="s">
        <v>1174</v>
      </c>
      <c r="M715" s="1439" t="s">
        <v>803</v>
      </c>
      <c r="N715" s="349" t="s">
        <v>1189</v>
      </c>
      <c r="O715" s="350" t="s">
        <v>227</v>
      </c>
      <c r="P715" s="387" t="s">
        <v>228</v>
      </c>
      <c r="Q715" s="350" t="s">
        <v>229</v>
      </c>
      <c r="R715" s="350" t="s">
        <v>490</v>
      </c>
      <c r="S715" s="350" t="s">
        <v>562</v>
      </c>
      <c r="T715" s="341" t="s">
        <v>232</v>
      </c>
    </row>
    <row r="716" spans="1:20" s="1327" customFormat="1" hidden="1">
      <c r="A716" s="281"/>
      <c r="B716" s="341" t="s">
        <v>1098</v>
      </c>
      <c r="C716" s="1495" t="s">
        <v>1112</v>
      </c>
      <c r="D716" s="389" t="s">
        <v>1190</v>
      </c>
      <c r="E716" s="349" t="s">
        <v>2413</v>
      </c>
      <c r="F716" s="343" t="s">
        <v>2699</v>
      </c>
      <c r="G716" s="1480" t="s">
        <v>2715</v>
      </c>
      <c r="H716" s="346" t="s">
        <v>2700</v>
      </c>
      <c r="I716" s="386" t="s">
        <v>224</v>
      </c>
      <c r="J716" s="1478" t="s">
        <v>346</v>
      </c>
      <c r="K716" s="1439"/>
      <c r="L716" s="347" t="s">
        <v>1174</v>
      </c>
      <c r="M716" s="1439" t="s">
        <v>803</v>
      </c>
      <c r="N716" s="349" t="s">
        <v>2727</v>
      </c>
      <c r="O716" s="350" t="s">
        <v>227</v>
      </c>
      <c r="P716" s="387" t="s">
        <v>228</v>
      </c>
      <c r="Q716" s="350" t="s">
        <v>229</v>
      </c>
      <c r="R716" s="350" t="s">
        <v>490</v>
      </c>
      <c r="S716" s="350" t="s">
        <v>562</v>
      </c>
      <c r="T716" s="341" t="s">
        <v>232</v>
      </c>
    </row>
    <row r="717" spans="1:20" s="1327" customFormat="1" hidden="1">
      <c r="A717" s="281"/>
      <c r="B717" s="341" t="s">
        <v>1098</v>
      </c>
      <c r="C717" s="1495" t="s">
        <v>1112</v>
      </c>
      <c r="D717" s="389" t="s">
        <v>1191</v>
      </c>
      <c r="E717" s="349" t="s">
        <v>2413</v>
      </c>
      <c r="F717" s="343" t="s">
        <v>2699</v>
      </c>
      <c r="G717" s="1480" t="s">
        <v>2715</v>
      </c>
      <c r="H717" s="346" t="s">
        <v>2700</v>
      </c>
      <c r="I717" s="386" t="s">
        <v>224</v>
      </c>
      <c r="J717" s="1478" t="s">
        <v>346</v>
      </c>
      <c r="K717" s="1439"/>
      <c r="L717" s="347" t="s">
        <v>1174</v>
      </c>
      <c r="M717" s="1439" t="s">
        <v>803</v>
      </c>
      <c r="N717" s="349" t="s">
        <v>2728</v>
      </c>
      <c r="O717" s="350" t="s">
        <v>227</v>
      </c>
      <c r="P717" s="387" t="s">
        <v>228</v>
      </c>
      <c r="Q717" s="350" t="s">
        <v>229</v>
      </c>
      <c r="R717" s="350" t="s">
        <v>490</v>
      </c>
      <c r="S717" s="350" t="s">
        <v>562</v>
      </c>
      <c r="T717" s="341" t="s">
        <v>232</v>
      </c>
    </row>
    <row r="718" spans="1:20" s="1327" customFormat="1" hidden="1">
      <c r="A718" s="281"/>
      <c r="B718" s="341" t="s">
        <v>1098</v>
      </c>
      <c r="C718" s="1495" t="s">
        <v>1112</v>
      </c>
      <c r="D718" s="350" t="s">
        <v>1192</v>
      </c>
      <c r="E718" s="349" t="s">
        <v>2413</v>
      </c>
      <c r="F718" s="343" t="s">
        <v>2699</v>
      </c>
      <c r="G718" s="1480" t="s">
        <v>2715</v>
      </c>
      <c r="H718" s="346" t="s">
        <v>2700</v>
      </c>
      <c r="I718" s="386" t="s">
        <v>224</v>
      </c>
      <c r="J718" s="1478" t="s">
        <v>346</v>
      </c>
      <c r="K718" s="1439"/>
      <c r="L718" s="347" t="s">
        <v>1174</v>
      </c>
      <c r="M718" s="1439" t="s">
        <v>803</v>
      </c>
      <c r="N718" s="391" t="s">
        <v>2729</v>
      </c>
      <c r="O718" s="350" t="s">
        <v>227</v>
      </c>
      <c r="P718" s="387" t="s">
        <v>228</v>
      </c>
      <c r="Q718" s="350" t="s">
        <v>229</v>
      </c>
      <c r="R718" s="350" t="s">
        <v>490</v>
      </c>
      <c r="S718" s="350" t="s">
        <v>562</v>
      </c>
      <c r="T718" s="341" t="s">
        <v>232</v>
      </c>
    </row>
    <row r="719" spans="1:20" s="1327" customFormat="1" hidden="1">
      <c r="A719" s="281"/>
      <c r="B719" s="341" t="s">
        <v>1098</v>
      </c>
      <c r="C719" s="1495" t="s">
        <v>1112</v>
      </c>
      <c r="D719" s="350" t="s">
        <v>1193</v>
      </c>
      <c r="E719" s="349" t="s">
        <v>2413</v>
      </c>
      <c r="F719" s="343" t="s">
        <v>2699</v>
      </c>
      <c r="G719" s="1480" t="s">
        <v>2715</v>
      </c>
      <c r="H719" s="346" t="s">
        <v>2700</v>
      </c>
      <c r="I719" s="386" t="s">
        <v>224</v>
      </c>
      <c r="J719" s="1478" t="s">
        <v>346</v>
      </c>
      <c r="K719" s="1439"/>
      <c r="L719" s="347" t="s">
        <v>1174</v>
      </c>
      <c r="M719" s="1439" t="s">
        <v>803</v>
      </c>
      <c r="N719" s="391" t="s">
        <v>2730</v>
      </c>
      <c r="O719" s="350" t="s">
        <v>227</v>
      </c>
      <c r="P719" s="387" t="s">
        <v>228</v>
      </c>
      <c r="Q719" s="350" t="s">
        <v>229</v>
      </c>
      <c r="R719" s="350" t="s">
        <v>490</v>
      </c>
      <c r="S719" s="350" t="s">
        <v>562</v>
      </c>
      <c r="T719" s="341" t="s">
        <v>232</v>
      </c>
    </row>
    <row r="720" spans="1:20" s="1327" customFormat="1" hidden="1">
      <c r="A720" s="281"/>
      <c r="B720" s="381"/>
      <c r="C720" s="570"/>
      <c r="D720" s="322" t="s">
        <v>1194</v>
      </c>
      <c r="E720" s="371"/>
      <c r="F720" s="388"/>
      <c r="G720" s="1276" t="s">
        <v>1194</v>
      </c>
      <c r="H720" s="1276"/>
      <c r="I720" s="1276"/>
      <c r="J720" s="1276"/>
      <c r="K720" s="1499"/>
      <c r="L720" s="322" t="s">
        <v>1195</v>
      </c>
      <c r="M720" s="1306"/>
      <c r="N720" s="238"/>
      <c r="O720" s="380"/>
      <c r="P720" s="380"/>
      <c r="Q720" s="380"/>
      <c r="R720" s="235"/>
      <c r="S720" s="235"/>
      <c r="T720" s="234"/>
    </row>
    <row r="721" spans="1:20" s="1327" customFormat="1" hidden="1">
      <c r="A721" s="281"/>
      <c r="B721" s="234" t="s">
        <v>1098</v>
      </c>
      <c r="C721" s="1314" t="s">
        <v>2698</v>
      </c>
      <c r="D721" s="239" t="s">
        <v>1196</v>
      </c>
      <c r="E721" s="238" t="s">
        <v>2413</v>
      </c>
      <c r="F721" s="229" t="s">
        <v>2699</v>
      </c>
      <c r="G721" s="229">
        <v>30300</v>
      </c>
      <c r="H721" s="230" t="s">
        <v>2700</v>
      </c>
      <c r="I721" s="369" t="s">
        <v>224</v>
      </c>
      <c r="J721" s="1459" t="s">
        <v>346</v>
      </c>
      <c r="K721" s="1306"/>
      <c r="L721" s="239" t="s">
        <v>1197</v>
      </c>
      <c r="M721" s="1306" t="s">
        <v>799</v>
      </c>
      <c r="N721" s="239" t="s">
        <v>904</v>
      </c>
      <c r="O721" s="235" t="s">
        <v>227</v>
      </c>
      <c r="P721" s="273" t="s">
        <v>228</v>
      </c>
      <c r="Q721" s="235" t="s">
        <v>229</v>
      </c>
      <c r="R721" s="235" t="s">
        <v>490</v>
      </c>
      <c r="S721" s="235" t="s">
        <v>562</v>
      </c>
      <c r="T721" s="234" t="s">
        <v>232</v>
      </c>
    </row>
    <row r="722" spans="1:20" s="1327" customFormat="1" hidden="1">
      <c r="A722" s="281"/>
      <c r="B722" s="234" t="s">
        <v>1098</v>
      </c>
      <c r="C722" s="1314" t="s">
        <v>2731</v>
      </c>
      <c r="D722" s="239" t="s">
        <v>1198</v>
      </c>
      <c r="E722" s="238" t="s">
        <v>2580</v>
      </c>
      <c r="F722" s="229" t="s">
        <v>2732</v>
      </c>
      <c r="G722" s="229">
        <v>30300</v>
      </c>
      <c r="H722" s="230" t="s">
        <v>2733</v>
      </c>
      <c r="I722" s="369" t="s">
        <v>224</v>
      </c>
      <c r="J722" s="1459" t="s">
        <v>346</v>
      </c>
      <c r="K722" s="1306"/>
      <c r="L722" s="239" t="s">
        <v>1199</v>
      </c>
      <c r="M722" s="1306" t="s">
        <v>799</v>
      </c>
      <c r="N722" s="239" t="s">
        <v>1200</v>
      </c>
      <c r="O722" s="235" t="s">
        <v>227</v>
      </c>
      <c r="P722" s="273" t="s">
        <v>228</v>
      </c>
      <c r="Q722" s="235" t="s">
        <v>229</v>
      </c>
      <c r="R722" s="235" t="s">
        <v>490</v>
      </c>
      <c r="S722" s="235" t="s">
        <v>562</v>
      </c>
      <c r="T722" s="234" t="s">
        <v>232</v>
      </c>
    </row>
    <row r="723" spans="1:20" s="1327" customFormat="1" hidden="1">
      <c r="A723" s="281"/>
      <c r="B723" s="234" t="s">
        <v>1098</v>
      </c>
      <c r="C723" s="1314" t="s">
        <v>2731</v>
      </c>
      <c r="D723" s="239" t="s">
        <v>1201</v>
      </c>
      <c r="E723" s="238" t="s">
        <v>2580</v>
      </c>
      <c r="F723" s="229" t="s">
        <v>2732</v>
      </c>
      <c r="G723" s="229">
        <v>30300</v>
      </c>
      <c r="H723" s="230" t="s">
        <v>2733</v>
      </c>
      <c r="I723" s="369" t="s">
        <v>224</v>
      </c>
      <c r="J723" s="1459" t="s">
        <v>346</v>
      </c>
      <c r="K723" s="1306"/>
      <c r="L723" s="239" t="s">
        <v>1202</v>
      </c>
      <c r="M723" s="1306" t="s">
        <v>799</v>
      </c>
      <c r="N723" s="239" t="s">
        <v>989</v>
      </c>
      <c r="O723" s="235" t="s">
        <v>227</v>
      </c>
      <c r="P723" s="273" t="s">
        <v>228</v>
      </c>
      <c r="Q723" s="235" t="s">
        <v>229</v>
      </c>
      <c r="R723" s="235" t="s">
        <v>490</v>
      </c>
      <c r="S723" s="235" t="s">
        <v>562</v>
      </c>
      <c r="T723" s="234" t="s">
        <v>232</v>
      </c>
    </row>
    <row r="724" spans="1:20" s="1327" customFormat="1" hidden="1">
      <c r="A724" s="281"/>
      <c r="B724" s="234" t="s">
        <v>1098</v>
      </c>
      <c r="C724" s="1314" t="s">
        <v>2731</v>
      </c>
      <c r="D724" s="239" t="s">
        <v>1203</v>
      </c>
      <c r="E724" s="238" t="s">
        <v>2580</v>
      </c>
      <c r="F724" s="229" t="s">
        <v>2732</v>
      </c>
      <c r="G724" s="229">
        <v>30300</v>
      </c>
      <c r="H724" s="230" t="s">
        <v>2733</v>
      </c>
      <c r="I724" s="369" t="s">
        <v>224</v>
      </c>
      <c r="J724" s="1459" t="s">
        <v>346</v>
      </c>
      <c r="K724" s="1306"/>
      <c r="L724" s="239" t="s">
        <v>1204</v>
      </c>
      <c r="M724" s="1306" t="s">
        <v>799</v>
      </c>
      <c r="N724" s="239" t="s">
        <v>1205</v>
      </c>
      <c r="O724" s="235" t="s">
        <v>227</v>
      </c>
      <c r="P724" s="273" t="s">
        <v>228</v>
      </c>
      <c r="Q724" s="235" t="s">
        <v>229</v>
      </c>
      <c r="R724" s="235" t="s">
        <v>490</v>
      </c>
      <c r="S724" s="235" t="s">
        <v>562</v>
      </c>
      <c r="T724" s="234" t="s">
        <v>232</v>
      </c>
    </row>
    <row r="725" spans="1:20" s="1327" customFormat="1" hidden="1">
      <c r="A725" s="281"/>
      <c r="B725" s="234" t="s">
        <v>1098</v>
      </c>
      <c r="C725" s="1314" t="s">
        <v>2731</v>
      </c>
      <c r="D725" s="239" t="s">
        <v>1206</v>
      </c>
      <c r="E725" s="238" t="s">
        <v>2580</v>
      </c>
      <c r="F725" s="229" t="s">
        <v>2732</v>
      </c>
      <c r="G725" s="229">
        <v>30300</v>
      </c>
      <c r="H725" s="230" t="s">
        <v>2733</v>
      </c>
      <c r="I725" s="369" t="s">
        <v>224</v>
      </c>
      <c r="J725" s="1459" t="s">
        <v>346</v>
      </c>
      <c r="K725" s="1306"/>
      <c r="L725" s="239" t="s">
        <v>1207</v>
      </c>
      <c r="M725" s="1306" t="s">
        <v>799</v>
      </c>
      <c r="N725" s="239" t="s">
        <v>2734</v>
      </c>
      <c r="O725" s="235" t="s">
        <v>227</v>
      </c>
      <c r="P725" s="273" t="s">
        <v>228</v>
      </c>
      <c r="Q725" s="235" t="s">
        <v>229</v>
      </c>
      <c r="R725" s="235" t="s">
        <v>490</v>
      </c>
      <c r="S725" s="235" t="s">
        <v>562</v>
      </c>
      <c r="T725" s="234" t="s">
        <v>232</v>
      </c>
    </row>
    <row r="726" spans="1:20" s="1327" customFormat="1" hidden="1">
      <c r="A726" s="281"/>
      <c r="B726" s="234" t="s">
        <v>1098</v>
      </c>
      <c r="C726" s="1314" t="s">
        <v>2731</v>
      </c>
      <c r="D726" s="239" t="s">
        <v>1208</v>
      </c>
      <c r="E726" s="238" t="s">
        <v>2580</v>
      </c>
      <c r="F726" s="229" t="s">
        <v>2732</v>
      </c>
      <c r="G726" s="229">
        <v>30300</v>
      </c>
      <c r="H726" s="230" t="s">
        <v>2733</v>
      </c>
      <c r="I726" s="369" t="s">
        <v>224</v>
      </c>
      <c r="J726" s="1459" t="s">
        <v>346</v>
      </c>
      <c r="K726" s="1306"/>
      <c r="L726" s="239" t="s">
        <v>1209</v>
      </c>
      <c r="M726" s="1306" t="s">
        <v>799</v>
      </c>
      <c r="N726" s="239" t="s">
        <v>1210</v>
      </c>
      <c r="O726" s="235" t="s">
        <v>227</v>
      </c>
      <c r="P726" s="273" t="s">
        <v>228</v>
      </c>
      <c r="Q726" s="235" t="s">
        <v>229</v>
      </c>
      <c r="R726" s="235" t="s">
        <v>490</v>
      </c>
      <c r="S726" s="235" t="s">
        <v>562</v>
      </c>
      <c r="T726" s="234" t="s">
        <v>232</v>
      </c>
    </row>
    <row r="727" spans="1:20" s="1327" customFormat="1" hidden="1">
      <c r="A727" s="281"/>
      <c r="B727" s="234" t="s">
        <v>1098</v>
      </c>
      <c r="C727" s="1314" t="s">
        <v>2731</v>
      </c>
      <c r="D727" s="239" t="s">
        <v>1211</v>
      </c>
      <c r="E727" s="238" t="s">
        <v>2580</v>
      </c>
      <c r="F727" s="229" t="s">
        <v>2732</v>
      </c>
      <c r="G727" s="229">
        <v>30300</v>
      </c>
      <c r="H727" s="230" t="s">
        <v>2733</v>
      </c>
      <c r="I727" s="369" t="s">
        <v>224</v>
      </c>
      <c r="J727" s="1459" t="s">
        <v>346</v>
      </c>
      <c r="K727" s="1306"/>
      <c r="L727" s="239" t="s">
        <v>1212</v>
      </c>
      <c r="M727" s="1306" t="s">
        <v>799</v>
      </c>
      <c r="N727" s="239" t="s">
        <v>1213</v>
      </c>
      <c r="O727" s="235" t="s">
        <v>227</v>
      </c>
      <c r="P727" s="273" t="s">
        <v>228</v>
      </c>
      <c r="Q727" s="235" t="s">
        <v>229</v>
      </c>
      <c r="R727" s="235" t="s">
        <v>490</v>
      </c>
      <c r="S727" s="235" t="s">
        <v>562</v>
      </c>
      <c r="T727" s="234" t="s">
        <v>232</v>
      </c>
    </row>
    <row r="728" spans="1:20" s="1327" customFormat="1" hidden="1">
      <c r="A728" s="281"/>
      <c r="B728" s="341" t="s">
        <v>1098</v>
      </c>
      <c r="C728" s="1440" t="s">
        <v>2731</v>
      </c>
      <c r="D728" s="347" t="s">
        <v>2735</v>
      </c>
      <c r="E728" s="349" t="s">
        <v>2580</v>
      </c>
      <c r="F728" s="343" t="s">
        <v>2732</v>
      </c>
      <c r="G728" s="343">
        <v>30300</v>
      </c>
      <c r="H728" s="346" t="s">
        <v>2733</v>
      </c>
      <c r="I728" s="386" t="s">
        <v>224</v>
      </c>
      <c r="J728" s="1478" t="s">
        <v>346</v>
      </c>
      <c r="K728" s="1439"/>
      <c r="L728" s="347" t="s">
        <v>2736</v>
      </c>
      <c r="M728" s="1439" t="s">
        <v>799</v>
      </c>
      <c r="N728" s="347" t="s">
        <v>993</v>
      </c>
      <c r="O728" s="350" t="s">
        <v>227</v>
      </c>
      <c r="P728" s="387" t="s">
        <v>228</v>
      </c>
      <c r="Q728" s="350" t="s">
        <v>229</v>
      </c>
      <c r="R728" s="350" t="s">
        <v>490</v>
      </c>
      <c r="S728" s="350" t="s">
        <v>562</v>
      </c>
      <c r="T728" s="341" t="s">
        <v>232</v>
      </c>
    </row>
    <row r="729" spans="1:20" s="1327" customFormat="1" hidden="1">
      <c r="A729" s="281"/>
      <c r="B729" s="341" t="s">
        <v>1098</v>
      </c>
      <c r="C729" s="1440" t="s">
        <v>1121</v>
      </c>
      <c r="D729" s="347" t="s">
        <v>2737</v>
      </c>
      <c r="E729" s="349" t="s">
        <v>554</v>
      </c>
      <c r="F729" s="343" t="s">
        <v>1123</v>
      </c>
      <c r="G729" s="343">
        <v>30300</v>
      </c>
      <c r="H729" s="346" t="s">
        <v>557</v>
      </c>
      <c r="I729" s="386" t="s">
        <v>224</v>
      </c>
      <c r="J729" s="1478" t="s">
        <v>346</v>
      </c>
      <c r="K729" s="1439"/>
      <c r="L729" s="347" t="s">
        <v>2738</v>
      </c>
      <c r="M729" s="1439" t="s">
        <v>799</v>
      </c>
      <c r="N729" s="347" t="s">
        <v>993</v>
      </c>
      <c r="O729" s="350" t="s">
        <v>227</v>
      </c>
      <c r="P729" s="387" t="s">
        <v>228</v>
      </c>
      <c r="Q729" s="350" t="s">
        <v>229</v>
      </c>
      <c r="R729" s="350" t="s">
        <v>490</v>
      </c>
      <c r="S729" s="350" t="s">
        <v>562</v>
      </c>
      <c r="T729" s="341" t="s">
        <v>232</v>
      </c>
    </row>
    <row r="730" spans="1:20" s="1327" customFormat="1" hidden="1">
      <c r="A730" s="281"/>
      <c r="B730" s="341" t="s">
        <v>1098</v>
      </c>
      <c r="C730" s="1440" t="s">
        <v>2731</v>
      </c>
      <c r="D730" s="347" t="s">
        <v>1214</v>
      </c>
      <c r="E730" s="349" t="s">
        <v>2580</v>
      </c>
      <c r="F730" s="343" t="s">
        <v>2732</v>
      </c>
      <c r="G730" s="343">
        <v>30300</v>
      </c>
      <c r="H730" s="346" t="s">
        <v>2733</v>
      </c>
      <c r="I730" s="386" t="s">
        <v>224</v>
      </c>
      <c r="J730" s="1478" t="s">
        <v>346</v>
      </c>
      <c r="K730" s="1439"/>
      <c r="L730" s="347" t="s">
        <v>1215</v>
      </c>
      <c r="M730" s="1439" t="s">
        <v>799</v>
      </c>
      <c r="N730" s="347" t="s">
        <v>1216</v>
      </c>
      <c r="O730" s="350" t="s">
        <v>227</v>
      </c>
      <c r="P730" s="387" t="s">
        <v>228</v>
      </c>
      <c r="Q730" s="350" t="s">
        <v>229</v>
      </c>
      <c r="R730" s="350" t="s">
        <v>490</v>
      </c>
      <c r="S730" s="350" t="s">
        <v>562</v>
      </c>
      <c r="T730" s="341" t="s">
        <v>232</v>
      </c>
    </row>
    <row r="731" spans="1:20" s="1327" customFormat="1" hidden="1">
      <c r="A731" s="281"/>
      <c r="B731" s="341" t="s">
        <v>1098</v>
      </c>
      <c r="C731" s="1440" t="s">
        <v>2731</v>
      </c>
      <c r="D731" s="1452" t="s">
        <v>1217</v>
      </c>
      <c r="E731" s="349" t="s">
        <v>2580</v>
      </c>
      <c r="F731" s="343" t="s">
        <v>2732</v>
      </c>
      <c r="G731" s="343">
        <v>30300</v>
      </c>
      <c r="H731" s="346" t="s">
        <v>2733</v>
      </c>
      <c r="I731" s="386" t="s">
        <v>224</v>
      </c>
      <c r="J731" s="1478" t="s">
        <v>346</v>
      </c>
      <c r="K731" s="1439"/>
      <c r="L731" s="1452" t="s">
        <v>1218</v>
      </c>
      <c r="M731" s="1439" t="s">
        <v>799</v>
      </c>
      <c r="N731" s="347" t="s">
        <v>672</v>
      </c>
      <c r="O731" s="350" t="s">
        <v>227</v>
      </c>
      <c r="P731" s="387" t="s">
        <v>228</v>
      </c>
      <c r="Q731" s="350" t="s">
        <v>229</v>
      </c>
      <c r="R731" s="350" t="s">
        <v>490</v>
      </c>
      <c r="S731" s="350" t="s">
        <v>562</v>
      </c>
      <c r="T731" s="341" t="s">
        <v>232</v>
      </c>
    </row>
    <row r="732" spans="1:20" s="1327" customFormat="1" hidden="1">
      <c r="A732" s="281"/>
      <c r="B732" s="341" t="s">
        <v>1098</v>
      </c>
      <c r="C732" s="1440" t="s">
        <v>2731</v>
      </c>
      <c r="D732" s="1452" t="s">
        <v>1219</v>
      </c>
      <c r="E732" s="349" t="s">
        <v>2580</v>
      </c>
      <c r="F732" s="343" t="s">
        <v>2732</v>
      </c>
      <c r="G732" s="343">
        <v>30300</v>
      </c>
      <c r="H732" s="346" t="s">
        <v>2733</v>
      </c>
      <c r="I732" s="386" t="s">
        <v>224</v>
      </c>
      <c r="J732" s="1478" t="s">
        <v>346</v>
      </c>
      <c r="K732" s="1439"/>
      <c r="L732" s="1452" t="s">
        <v>1218</v>
      </c>
      <c r="M732" s="1439" t="s">
        <v>799</v>
      </c>
      <c r="N732" s="347" t="s">
        <v>798</v>
      </c>
      <c r="O732" s="350" t="s">
        <v>227</v>
      </c>
      <c r="P732" s="387" t="s">
        <v>228</v>
      </c>
      <c r="Q732" s="350" t="s">
        <v>229</v>
      </c>
      <c r="R732" s="350" t="s">
        <v>490</v>
      </c>
      <c r="S732" s="350" t="s">
        <v>562</v>
      </c>
      <c r="T732" s="341" t="s">
        <v>232</v>
      </c>
    </row>
    <row r="733" spans="1:20" s="1327" customFormat="1" hidden="1">
      <c r="A733" s="281"/>
      <c r="B733" s="341" t="s">
        <v>1098</v>
      </c>
      <c r="C733" s="1440" t="s">
        <v>2731</v>
      </c>
      <c r="D733" s="1452" t="s">
        <v>1220</v>
      </c>
      <c r="E733" s="349" t="s">
        <v>2580</v>
      </c>
      <c r="F733" s="343" t="s">
        <v>2732</v>
      </c>
      <c r="G733" s="343">
        <v>30300</v>
      </c>
      <c r="H733" s="346" t="s">
        <v>2733</v>
      </c>
      <c r="I733" s="386" t="s">
        <v>224</v>
      </c>
      <c r="J733" s="1478" t="s">
        <v>346</v>
      </c>
      <c r="K733" s="1439"/>
      <c r="L733" s="1452" t="s">
        <v>1221</v>
      </c>
      <c r="M733" s="1439" t="s">
        <v>799</v>
      </c>
      <c r="N733" s="347" t="s">
        <v>993</v>
      </c>
      <c r="O733" s="350" t="s">
        <v>227</v>
      </c>
      <c r="P733" s="387" t="s">
        <v>228</v>
      </c>
      <c r="Q733" s="350" t="s">
        <v>229</v>
      </c>
      <c r="R733" s="350" t="s">
        <v>490</v>
      </c>
      <c r="S733" s="350" t="s">
        <v>562</v>
      </c>
      <c r="T733" s="341" t="s">
        <v>232</v>
      </c>
    </row>
    <row r="734" spans="1:20" s="1327" customFormat="1" hidden="1">
      <c r="A734" s="281"/>
      <c r="B734" s="341" t="s">
        <v>1098</v>
      </c>
      <c r="C734" s="1440" t="s">
        <v>1121</v>
      </c>
      <c r="D734" s="1452" t="s">
        <v>1222</v>
      </c>
      <c r="E734" s="349" t="s">
        <v>554</v>
      </c>
      <c r="F734" s="343" t="s">
        <v>1123</v>
      </c>
      <c r="G734" s="343">
        <v>30300</v>
      </c>
      <c r="H734" s="346" t="s">
        <v>557</v>
      </c>
      <c r="I734" s="386" t="s">
        <v>224</v>
      </c>
      <c r="J734" s="1478" t="s">
        <v>346</v>
      </c>
      <c r="K734" s="1439"/>
      <c r="L734" s="1452" t="s">
        <v>2739</v>
      </c>
      <c r="M734" s="1439" t="s">
        <v>799</v>
      </c>
      <c r="N734" s="347" t="s">
        <v>1213</v>
      </c>
      <c r="O734" s="350" t="s">
        <v>227</v>
      </c>
      <c r="P734" s="387" t="s">
        <v>228</v>
      </c>
      <c r="Q734" s="350" t="s">
        <v>229</v>
      </c>
      <c r="R734" s="350" t="s">
        <v>490</v>
      </c>
      <c r="S734" s="350" t="s">
        <v>562</v>
      </c>
      <c r="T734" s="341" t="s">
        <v>232</v>
      </c>
    </row>
    <row r="735" spans="1:20" s="1327" customFormat="1" hidden="1">
      <c r="A735" s="281"/>
      <c r="B735" s="341" t="s">
        <v>1098</v>
      </c>
      <c r="C735" s="1440" t="s">
        <v>1121</v>
      </c>
      <c r="D735" s="1452" t="s">
        <v>1223</v>
      </c>
      <c r="E735" s="349" t="s">
        <v>554</v>
      </c>
      <c r="F735" s="343" t="s">
        <v>1123</v>
      </c>
      <c r="G735" s="343">
        <v>30300</v>
      </c>
      <c r="H735" s="346" t="s">
        <v>557</v>
      </c>
      <c r="I735" s="386" t="s">
        <v>224</v>
      </c>
      <c r="J735" s="1478" t="s">
        <v>346</v>
      </c>
      <c r="K735" s="1439"/>
      <c r="L735" s="1452" t="s">
        <v>1224</v>
      </c>
      <c r="M735" s="1439" t="s">
        <v>799</v>
      </c>
      <c r="N735" s="347" t="s">
        <v>904</v>
      </c>
      <c r="O735" s="350" t="s">
        <v>227</v>
      </c>
      <c r="P735" s="387" t="s">
        <v>228</v>
      </c>
      <c r="Q735" s="350" t="s">
        <v>229</v>
      </c>
      <c r="R735" s="350" t="s">
        <v>490</v>
      </c>
      <c r="S735" s="350" t="s">
        <v>562</v>
      </c>
      <c r="T735" s="341" t="s">
        <v>232</v>
      </c>
    </row>
    <row r="736" spans="1:20" s="1327" customFormat="1" hidden="1">
      <c r="A736" s="281"/>
      <c r="B736" s="381"/>
      <c r="C736" s="570"/>
      <c r="D736" s="569" t="s">
        <v>1225</v>
      </c>
      <c r="E736" s="569"/>
      <c r="F736" s="392"/>
      <c r="G736" s="1277" t="s">
        <v>1226</v>
      </c>
      <c r="H736" s="1501"/>
      <c r="I736" s="1501"/>
      <c r="J736" s="1501"/>
      <c r="K736" s="1502"/>
      <c r="L736" s="322" t="s">
        <v>1227</v>
      </c>
      <c r="M736" s="1306"/>
      <c r="N736" s="238"/>
      <c r="O736" s="380"/>
      <c r="P736" s="380"/>
      <c r="Q736" s="380"/>
      <c r="R736" s="235"/>
      <c r="S736" s="235"/>
      <c r="T736" s="234"/>
    </row>
    <row r="737" spans="1:20" s="1327" customFormat="1" hidden="1">
      <c r="A737" s="281"/>
      <c r="B737" s="341" t="s">
        <v>1098</v>
      </c>
      <c r="C737" s="1440" t="s">
        <v>1228</v>
      </c>
      <c r="D737" s="389" t="s">
        <v>1229</v>
      </c>
      <c r="E737" s="349" t="s">
        <v>2580</v>
      </c>
      <c r="F737" s="343" t="s">
        <v>2732</v>
      </c>
      <c r="G737" s="1480" t="s">
        <v>2740</v>
      </c>
      <c r="H737" s="346" t="s">
        <v>2733</v>
      </c>
      <c r="I737" s="386" t="s">
        <v>224</v>
      </c>
      <c r="J737" s="1478" t="s">
        <v>346</v>
      </c>
      <c r="K737" s="1439"/>
      <c r="L737" s="347" t="s">
        <v>1174</v>
      </c>
      <c r="M737" s="1439" t="s">
        <v>799</v>
      </c>
      <c r="N737" s="349" t="s">
        <v>2741</v>
      </c>
      <c r="O737" s="350" t="s">
        <v>227</v>
      </c>
      <c r="P737" s="387" t="s">
        <v>228</v>
      </c>
      <c r="Q737" s="350" t="s">
        <v>229</v>
      </c>
      <c r="R737" s="350" t="s">
        <v>490</v>
      </c>
      <c r="S737" s="350" t="s">
        <v>562</v>
      </c>
      <c r="T737" s="341" t="s">
        <v>232</v>
      </c>
    </row>
    <row r="738" spans="1:20" s="1327" customFormat="1" hidden="1">
      <c r="A738" s="281"/>
      <c r="B738" s="341" t="s">
        <v>1098</v>
      </c>
      <c r="C738" s="1440" t="s">
        <v>1228</v>
      </c>
      <c r="D738" s="389" t="s">
        <v>1230</v>
      </c>
      <c r="E738" s="349" t="s">
        <v>2580</v>
      </c>
      <c r="F738" s="343" t="s">
        <v>2732</v>
      </c>
      <c r="G738" s="1480" t="s">
        <v>2740</v>
      </c>
      <c r="H738" s="346" t="s">
        <v>2733</v>
      </c>
      <c r="I738" s="386" t="s">
        <v>224</v>
      </c>
      <c r="J738" s="1478" t="s">
        <v>346</v>
      </c>
      <c r="K738" s="1439"/>
      <c r="L738" s="347" t="s">
        <v>1174</v>
      </c>
      <c r="M738" s="1439" t="s">
        <v>799</v>
      </c>
      <c r="N738" s="349" t="s">
        <v>2742</v>
      </c>
      <c r="O738" s="350" t="s">
        <v>227</v>
      </c>
      <c r="P738" s="387" t="s">
        <v>228</v>
      </c>
      <c r="Q738" s="350" t="s">
        <v>229</v>
      </c>
      <c r="R738" s="350" t="s">
        <v>490</v>
      </c>
      <c r="S738" s="350" t="s">
        <v>562</v>
      </c>
      <c r="T738" s="341" t="s">
        <v>232</v>
      </c>
    </row>
    <row r="739" spans="1:20" s="1327" customFormat="1" hidden="1">
      <c r="A739" s="281"/>
      <c r="B739" s="341" t="s">
        <v>1098</v>
      </c>
      <c r="C739" s="1440" t="s">
        <v>1228</v>
      </c>
      <c r="D739" s="347" t="s">
        <v>1231</v>
      </c>
      <c r="E739" s="349" t="s">
        <v>2580</v>
      </c>
      <c r="F739" s="343" t="s">
        <v>2732</v>
      </c>
      <c r="G739" s="1480" t="s">
        <v>2740</v>
      </c>
      <c r="H739" s="346" t="s">
        <v>2733</v>
      </c>
      <c r="I739" s="386" t="s">
        <v>224</v>
      </c>
      <c r="J739" s="1478" t="s">
        <v>346</v>
      </c>
      <c r="K739" s="1439"/>
      <c r="L739" s="347" t="s">
        <v>1174</v>
      </c>
      <c r="M739" s="1439" t="s">
        <v>799</v>
      </c>
      <c r="N739" s="341" t="s">
        <v>2743</v>
      </c>
      <c r="O739" s="350" t="s">
        <v>227</v>
      </c>
      <c r="P739" s="387" t="s">
        <v>228</v>
      </c>
      <c r="Q739" s="350" t="s">
        <v>229</v>
      </c>
      <c r="R739" s="350" t="s">
        <v>490</v>
      </c>
      <c r="S739" s="350" t="s">
        <v>562</v>
      </c>
      <c r="T739" s="341" t="s">
        <v>232</v>
      </c>
    </row>
    <row r="740" spans="1:20" s="1327" customFormat="1" hidden="1">
      <c r="A740" s="281"/>
      <c r="B740" s="341" t="s">
        <v>1098</v>
      </c>
      <c r="C740" s="1440" t="s">
        <v>1228</v>
      </c>
      <c r="D740" s="347" t="s">
        <v>1232</v>
      </c>
      <c r="E740" s="349" t="s">
        <v>2580</v>
      </c>
      <c r="F740" s="343" t="s">
        <v>2732</v>
      </c>
      <c r="G740" s="1480" t="s">
        <v>2740</v>
      </c>
      <c r="H740" s="346" t="s">
        <v>2733</v>
      </c>
      <c r="I740" s="386" t="s">
        <v>224</v>
      </c>
      <c r="J740" s="1478" t="s">
        <v>346</v>
      </c>
      <c r="K740" s="1439"/>
      <c r="L740" s="347" t="s">
        <v>1174</v>
      </c>
      <c r="M740" s="1439" t="s">
        <v>799</v>
      </c>
      <c r="N740" s="341" t="s">
        <v>2744</v>
      </c>
      <c r="O740" s="350" t="s">
        <v>227</v>
      </c>
      <c r="P740" s="387" t="s">
        <v>228</v>
      </c>
      <c r="Q740" s="350" t="s">
        <v>229</v>
      </c>
      <c r="R740" s="350" t="s">
        <v>490</v>
      </c>
      <c r="S740" s="350" t="s">
        <v>562</v>
      </c>
      <c r="T740" s="341" t="s">
        <v>232</v>
      </c>
    </row>
    <row r="741" spans="1:20" s="1327" customFormat="1" hidden="1">
      <c r="A741" s="281"/>
      <c r="B741" s="341" t="s">
        <v>1098</v>
      </c>
      <c r="C741" s="1440" t="s">
        <v>1228</v>
      </c>
      <c r="D741" s="347" t="s">
        <v>1233</v>
      </c>
      <c r="E741" s="349" t="s">
        <v>2580</v>
      </c>
      <c r="F741" s="343" t="s">
        <v>2732</v>
      </c>
      <c r="G741" s="1480" t="s">
        <v>2740</v>
      </c>
      <c r="H741" s="346" t="s">
        <v>2733</v>
      </c>
      <c r="I741" s="386" t="s">
        <v>224</v>
      </c>
      <c r="J741" s="1478" t="s">
        <v>346</v>
      </c>
      <c r="K741" s="1439"/>
      <c r="L741" s="347" t="s">
        <v>1234</v>
      </c>
      <c r="M741" s="1439" t="s">
        <v>799</v>
      </c>
      <c r="N741" s="341" t="s">
        <v>1216</v>
      </c>
      <c r="O741" s="350" t="s">
        <v>227</v>
      </c>
      <c r="P741" s="387" t="s">
        <v>228</v>
      </c>
      <c r="Q741" s="350" t="s">
        <v>229</v>
      </c>
      <c r="R741" s="350" t="s">
        <v>490</v>
      </c>
      <c r="S741" s="350" t="s">
        <v>562</v>
      </c>
      <c r="T741" s="341" t="s">
        <v>232</v>
      </c>
    </row>
    <row r="742" spans="1:20" s="1327" customFormat="1" hidden="1">
      <c r="A742" s="281"/>
      <c r="B742" s="341" t="s">
        <v>1098</v>
      </c>
      <c r="C742" s="1440" t="s">
        <v>1228</v>
      </c>
      <c r="D742" s="347" t="s">
        <v>1235</v>
      </c>
      <c r="E742" s="349" t="s">
        <v>2580</v>
      </c>
      <c r="F742" s="343" t="s">
        <v>2732</v>
      </c>
      <c r="G742" s="1480" t="s">
        <v>2740</v>
      </c>
      <c r="H742" s="346" t="s">
        <v>2733</v>
      </c>
      <c r="I742" s="386" t="s">
        <v>224</v>
      </c>
      <c r="J742" s="1478" t="s">
        <v>346</v>
      </c>
      <c r="K742" s="1439"/>
      <c r="L742" s="347" t="s">
        <v>1174</v>
      </c>
      <c r="M742" s="1439" t="s">
        <v>799</v>
      </c>
      <c r="N742" s="341" t="s">
        <v>2745</v>
      </c>
      <c r="O742" s="350" t="s">
        <v>227</v>
      </c>
      <c r="P742" s="387" t="s">
        <v>228</v>
      </c>
      <c r="Q742" s="350" t="s">
        <v>229</v>
      </c>
      <c r="R742" s="350" t="s">
        <v>490</v>
      </c>
      <c r="S742" s="350" t="s">
        <v>562</v>
      </c>
      <c r="T742" s="341" t="s">
        <v>232</v>
      </c>
    </row>
    <row r="743" spans="1:20" s="1327" customFormat="1" hidden="1">
      <c r="A743" s="281"/>
      <c r="B743" s="341" t="s">
        <v>1098</v>
      </c>
      <c r="C743" s="1440" t="s">
        <v>1228</v>
      </c>
      <c r="D743" s="347" t="s">
        <v>1236</v>
      </c>
      <c r="E743" s="349" t="s">
        <v>2580</v>
      </c>
      <c r="F743" s="343" t="s">
        <v>2732</v>
      </c>
      <c r="G743" s="1480" t="s">
        <v>2740</v>
      </c>
      <c r="H743" s="346" t="s">
        <v>2733</v>
      </c>
      <c r="I743" s="386" t="s">
        <v>224</v>
      </c>
      <c r="J743" s="1478" t="s">
        <v>346</v>
      </c>
      <c r="K743" s="1439"/>
      <c r="L743" s="347" t="s">
        <v>1174</v>
      </c>
      <c r="M743" s="1439" t="s">
        <v>799</v>
      </c>
      <c r="N743" s="341" t="s">
        <v>2746</v>
      </c>
      <c r="O743" s="350" t="s">
        <v>227</v>
      </c>
      <c r="P743" s="387" t="s">
        <v>228</v>
      </c>
      <c r="Q743" s="350" t="s">
        <v>229</v>
      </c>
      <c r="R743" s="350" t="s">
        <v>490</v>
      </c>
      <c r="S743" s="350" t="s">
        <v>562</v>
      </c>
      <c r="T743" s="341" t="s">
        <v>232</v>
      </c>
    </row>
    <row r="744" spans="1:20" s="1327" customFormat="1" hidden="1">
      <c r="A744" s="281"/>
      <c r="B744" s="341" t="s">
        <v>1098</v>
      </c>
      <c r="C744" s="1440" t="s">
        <v>1228</v>
      </c>
      <c r="D744" s="347" t="s">
        <v>1237</v>
      </c>
      <c r="E744" s="349" t="s">
        <v>2580</v>
      </c>
      <c r="F744" s="343" t="s">
        <v>2732</v>
      </c>
      <c r="G744" s="1480" t="s">
        <v>2740</v>
      </c>
      <c r="H744" s="346" t="s">
        <v>2733</v>
      </c>
      <c r="I744" s="386" t="s">
        <v>224</v>
      </c>
      <c r="J744" s="1478" t="s">
        <v>346</v>
      </c>
      <c r="K744" s="1439"/>
      <c r="L744" s="347" t="s">
        <v>1174</v>
      </c>
      <c r="M744" s="1439" t="s">
        <v>799</v>
      </c>
      <c r="N744" s="349" t="s">
        <v>2747</v>
      </c>
      <c r="O744" s="350" t="s">
        <v>227</v>
      </c>
      <c r="P744" s="387" t="s">
        <v>228</v>
      </c>
      <c r="Q744" s="350" t="s">
        <v>229</v>
      </c>
      <c r="R744" s="350" t="s">
        <v>490</v>
      </c>
      <c r="S744" s="350" t="s">
        <v>562</v>
      </c>
      <c r="T744" s="341" t="s">
        <v>232</v>
      </c>
    </row>
    <row r="745" spans="1:20" s="1327" customFormat="1" hidden="1">
      <c r="A745" s="281"/>
      <c r="B745" s="341" t="s">
        <v>1098</v>
      </c>
      <c r="C745" s="1440" t="s">
        <v>1228</v>
      </c>
      <c r="D745" s="389" t="s">
        <v>1238</v>
      </c>
      <c r="E745" s="349" t="s">
        <v>2580</v>
      </c>
      <c r="F745" s="343" t="s">
        <v>2732</v>
      </c>
      <c r="G745" s="1480" t="s">
        <v>2740</v>
      </c>
      <c r="H745" s="346" t="s">
        <v>2733</v>
      </c>
      <c r="I745" s="386" t="s">
        <v>224</v>
      </c>
      <c r="J745" s="1478" t="s">
        <v>346</v>
      </c>
      <c r="K745" s="1439"/>
      <c r="L745" s="347" t="s">
        <v>1174</v>
      </c>
      <c r="M745" s="1439" t="s">
        <v>799</v>
      </c>
      <c r="N745" s="349" t="s">
        <v>2748</v>
      </c>
      <c r="O745" s="350" t="s">
        <v>227</v>
      </c>
      <c r="P745" s="387" t="s">
        <v>228</v>
      </c>
      <c r="Q745" s="350" t="s">
        <v>229</v>
      </c>
      <c r="R745" s="350" t="s">
        <v>490</v>
      </c>
      <c r="S745" s="350" t="s">
        <v>562</v>
      </c>
      <c r="T745" s="341" t="s">
        <v>232</v>
      </c>
    </row>
    <row r="746" spans="1:20" s="1327" customFormat="1" hidden="1">
      <c r="A746" s="281"/>
      <c r="B746" s="341" t="s">
        <v>1098</v>
      </c>
      <c r="C746" s="1440" t="s">
        <v>1228</v>
      </c>
      <c r="D746" s="347" t="s">
        <v>1239</v>
      </c>
      <c r="E746" s="349" t="s">
        <v>2580</v>
      </c>
      <c r="F746" s="343" t="s">
        <v>2732</v>
      </c>
      <c r="G746" s="1480" t="s">
        <v>2740</v>
      </c>
      <c r="H746" s="346" t="s">
        <v>2733</v>
      </c>
      <c r="I746" s="386" t="s">
        <v>224</v>
      </c>
      <c r="J746" s="1478" t="s">
        <v>346</v>
      </c>
      <c r="K746" s="1439"/>
      <c r="L746" s="347" t="s">
        <v>1174</v>
      </c>
      <c r="M746" s="1439" t="s">
        <v>799</v>
      </c>
      <c r="N746" s="349" t="s">
        <v>2749</v>
      </c>
      <c r="O746" s="350" t="s">
        <v>227</v>
      </c>
      <c r="P746" s="387" t="s">
        <v>228</v>
      </c>
      <c r="Q746" s="350" t="s">
        <v>229</v>
      </c>
      <c r="R746" s="350" t="s">
        <v>490</v>
      </c>
      <c r="S746" s="350" t="s">
        <v>562</v>
      </c>
      <c r="T746" s="341" t="s">
        <v>232</v>
      </c>
    </row>
    <row r="747" spans="1:20" s="1327" customFormat="1" hidden="1">
      <c r="A747" s="281"/>
      <c r="B747" s="341" t="s">
        <v>1098</v>
      </c>
      <c r="C747" s="1440" t="s">
        <v>1228</v>
      </c>
      <c r="D747" s="389" t="s">
        <v>1240</v>
      </c>
      <c r="E747" s="349" t="s">
        <v>2580</v>
      </c>
      <c r="F747" s="343" t="s">
        <v>2732</v>
      </c>
      <c r="G747" s="1480" t="s">
        <v>2740</v>
      </c>
      <c r="H747" s="346" t="s">
        <v>2733</v>
      </c>
      <c r="I747" s="386" t="s">
        <v>224</v>
      </c>
      <c r="J747" s="1478" t="s">
        <v>346</v>
      </c>
      <c r="K747" s="1439"/>
      <c r="L747" s="347" t="s">
        <v>1174</v>
      </c>
      <c r="M747" s="1439" t="s">
        <v>799</v>
      </c>
      <c r="N747" s="349" t="s">
        <v>2750</v>
      </c>
      <c r="O747" s="350" t="s">
        <v>227</v>
      </c>
      <c r="P747" s="387" t="s">
        <v>228</v>
      </c>
      <c r="Q747" s="350" t="s">
        <v>229</v>
      </c>
      <c r="R747" s="350" t="s">
        <v>490</v>
      </c>
      <c r="S747" s="350" t="s">
        <v>562</v>
      </c>
      <c r="T747" s="341" t="s">
        <v>232</v>
      </c>
    </row>
    <row r="748" spans="1:20" s="1327" customFormat="1" hidden="1">
      <c r="A748" s="281"/>
      <c r="B748" s="341" t="s">
        <v>1098</v>
      </c>
      <c r="C748" s="1440" t="s">
        <v>1228</v>
      </c>
      <c r="D748" s="389" t="s">
        <v>1241</v>
      </c>
      <c r="E748" s="349" t="s">
        <v>2580</v>
      </c>
      <c r="F748" s="343" t="s">
        <v>2732</v>
      </c>
      <c r="G748" s="1480" t="s">
        <v>2740</v>
      </c>
      <c r="H748" s="346" t="s">
        <v>2733</v>
      </c>
      <c r="I748" s="386" t="s">
        <v>224</v>
      </c>
      <c r="J748" s="1478" t="s">
        <v>346</v>
      </c>
      <c r="K748" s="1439"/>
      <c r="L748" s="347" t="s">
        <v>1174</v>
      </c>
      <c r="M748" s="1439" t="s">
        <v>799</v>
      </c>
      <c r="N748" s="349" t="s">
        <v>2751</v>
      </c>
      <c r="O748" s="350" t="s">
        <v>227</v>
      </c>
      <c r="P748" s="387" t="s">
        <v>228</v>
      </c>
      <c r="Q748" s="350" t="s">
        <v>229</v>
      </c>
      <c r="R748" s="350" t="s">
        <v>490</v>
      </c>
      <c r="S748" s="350" t="s">
        <v>562</v>
      </c>
      <c r="T748" s="341" t="s">
        <v>232</v>
      </c>
    </row>
    <row r="749" spans="1:20" s="1327" customFormat="1" hidden="1">
      <c r="A749" s="281"/>
      <c r="B749" s="341" t="s">
        <v>1098</v>
      </c>
      <c r="C749" s="1440" t="s">
        <v>1228</v>
      </c>
      <c r="D749" s="389" t="s">
        <v>1242</v>
      </c>
      <c r="E749" s="349" t="s">
        <v>2580</v>
      </c>
      <c r="F749" s="343" t="s">
        <v>2732</v>
      </c>
      <c r="G749" s="1480" t="s">
        <v>2740</v>
      </c>
      <c r="H749" s="346" t="s">
        <v>2733</v>
      </c>
      <c r="I749" s="386" t="s">
        <v>224</v>
      </c>
      <c r="J749" s="1478" t="s">
        <v>346</v>
      </c>
      <c r="K749" s="1439"/>
      <c r="L749" s="347" t="s">
        <v>1174</v>
      </c>
      <c r="M749" s="1439" t="s">
        <v>799</v>
      </c>
      <c r="N749" s="349" t="s">
        <v>2752</v>
      </c>
      <c r="O749" s="350" t="s">
        <v>227</v>
      </c>
      <c r="P749" s="387" t="s">
        <v>228</v>
      </c>
      <c r="Q749" s="350" t="s">
        <v>229</v>
      </c>
      <c r="R749" s="350" t="s">
        <v>490</v>
      </c>
      <c r="S749" s="350" t="s">
        <v>562</v>
      </c>
      <c r="T749" s="341" t="s">
        <v>232</v>
      </c>
    </row>
    <row r="750" spans="1:20" s="1327" customFormat="1" hidden="1">
      <c r="A750" s="281"/>
      <c r="B750" s="341" t="s">
        <v>1098</v>
      </c>
      <c r="C750" s="1440" t="s">
        <v>1228</v>
      </c>
      <c r="D750" s="347" t="s">
        <v>1243</v>
      </c>
      <c r="E750" s="349" t="s">
        <v>2580</v>
      </c>
      <c r="F750" s="343" t="s">
        <v>2732</v>
      </c>
      <c r="G750" s="1480" t="s">
        <v>2740</v>
      </c>
      <c r="H750" s="346" t="s">
        <v>2733</v>
      </c>
      <c r="I750" s="386" t="s">
        <v>224</v>
      </c>
      <c r="J750" s="1478" t="s">
        <v>346</v>
      </c>
      <c r="K750" s="1439"/>
      <c r="L750" s="347" t="s">
        <v>1174</v>
      </c>
      <c r="M750" s="1439" t="s">
        <v>799</v>
      </c>
      <c r="N750" s="341" t="s">
        <v>2753</v>
      </c>
      <c r="O750" s="350" t="s">
        <v>227</v>
      </c>
      <c r="P750" s="387" t="s">
        <v>228</v>
      </c>
      <c r="Q750" s="350" t="s">
        <v>229</v>
      </c>
      <c r="R750" s="350" t="s">
        <v>490</v>
      </c>
      <c r="S750" s="350" t="s">
        <v>562</v>
      </c>
      <c r="T750" s="341" t="s">
        <v>232</v>
      </c>
    </row>
    <row r="751" spans="1:20" s="1327" customFormat="1" hidden="1">
      <c r="A751" s="281"/>
      <c r="B751" s="341" t="s">
        <v>1098</v>
      </c>
      <c r="C751" s="1440" t="s">
        <v>1228</v>
      </c>
      <c r="D751" s="389" t="s">
        <v>1244</v>
      </c>
      <c r="E751" s="349" t="s">
        <v>2580</v>
      </c>
      <c r="F751" s="343" t="s">
        <v>2732</v>
      </c>
      <c r="G751" s="1480" t="s">
        <v>2740</v>
      </c>
      <c r="H751" s="346" t="s">
        <v>2733</v>
      </c>
      <c r="I751" s="386" t="s">
        <v>224</v>
      </c>
      <c r="J751" s="1478" t="s">
        <v>346</v>
      </c>
      <c r="K751" s="1439"/>
      <c r="L751" s="347" t="s">
        <v>1174</v>
      </c>
      <c r="M751" s="1439" t="s">
        <v>799</v>
      </c>
      <c r="N751" s="349" t="s">
        <v>2754</v>
      </c>
      <c r="O751" s="350" t="s">
        <v>227</v>
      </c>
      <c r="P751" s="387" t="s">
        <v>228</v>
      </c>
      <c r="Q751" s="350" t="s">
        <v>229</v>
      </c>
      <c r="R751" s="350" t="s">
        <v>490</v>
      </c>
      <c r="S751" s="350" t="s">
        <v>562</v>
      </c>
      <c r="T751" s="341" t="s">
        <v>232</v>
      </c>
    </row>
    <row r="752" spans="1:20" s="1327" customFormat="1" hidden="1">
      <c r="A752" s="281"/>
      <c r="B752" s="341" t="s">
        <v>1098</v>
      </c>
      <c r="C752" s="1440" t="s">
        <v>1228</v>
      </c>
      <c r="D752" s="389" t="s">
        <v>1245</v>
      </c>
      <c r="E752" s="349" t="s">
        <v>2580</v>
      </c>
      <c r="F752" s="343" t="s">
        <v>2732</v>
      </c>
      <c r="G752" s="1480" t="s">
        <v>2740</v>
      </c>
      <c r="H752" s="346" t="s">
        <v>2733</v>
      </c>
      <c r="I752" s="386" t="s">
        <v>224</v>
      </c>
      <c r="J752" s="1478" t="s">
        <v>346</v>
      </c>
      <c r="K752" s="1439"/>
      <c r="L752" s="347" t="s">
        <v>1174</v>
      </c>
      <c r="M752" s="1439" t="s">
        <v>799</v>
      </c>
      <c r="N752" s="349" t="s">
        <v>2755</v>
      </c>
      <c r="O752" s="350" t="s">
        <v>227</v>
      </c>
      <c r="P752" s="387" t="s">
        <v>228</v>
      </c>
      <c r="Q752" s="350" t="s">
        <v>229</v>
      </c>
      <c r="R752" s="350" t="s">
        <v>490</v>
      </c>
      <c r="S752" s="350" t="s">
        <v>562</v>
      </c>
      <c r="T752" s="341" t="s">
        <v>232</v>
      </c>
    </row>
    <row r="753" spans="1:20" s="1327" customFormat="1" hidden="1">
      <c r="A753" s="281"/>
      <c r="B753" s="341" t="s">
        <v>1098</v>
      </c>
      <c r="C753" s="1440" t="s">
        <v>1228</v>
      </c>
      <c r="D753" s="389" t="s">
        <v>1246</v>
      </c>
      <c r="E753" s="349" t="s">
        <v>2580</v>
      </c>
      <c r="F753" s="343" t="s">
        <v>2732</v>
      </c>
      <c r="G753" s="1480" t="s">
        <v>2740</v>
      </c>
      <c r="H753" s="346" t="s">
        <v>2733</v>
      </c>
      <c r="I753" s="386" t="s">
        <v>224</v>
      </c>
      <c r="J753" s="1478" t="s">
        <v>346</v>
      </c>
      <c r="K753" s="1439"/>
      <c r="L753" s="347" t="s">
        <v>1247</v>
      </c>
      <c r="M753" s="1439" t="s">
        <v>799</v>
      </c>
      <c r="N753" s="349" t="s">
        <v>2734</v>
      </c>
      <c r="O753" s="350" t="s">
        <v>227</v>
      </c>
      <c r="P753" s="387" t="s">
        <v>228</v>
      </c>
      <c r="Q753" s="350" t="s">
        <v>229</v>
      </c>
      <c r="R753" s="350" t="s">
        <v>490</v>
      </c>
      <c r="S753" s="350" t="s">
        <v>562</v>
      </c>
      <c r="T753" s="341" t="s">
        <v>232</v>
      </c>
    </row>
    <row r="754" spans="1:20" s="1327" customFormat="1" hidden="1">
      <c r="A754" s="281"/>
      <c r="B754" s="381"/>
      <c r="C754" s="570"/>
      <c r="D754" s="393" t="s">
        <v>1248</v>
      </c>
      <c r="E754" s="371"/>
      <c r="F754" s="388"/>
      <c r="G754" s="1277" t="s">
        <v>1249</v>
      </c>
      <c r="H754" s="1501"/>
      <c r="I754" s="1501"/>
      <c r="J754" s="1501"/>
      <c r="K754" s="1499"/>
      <c r="L754" s="322" t="s">
        <v>1250</v>
      </c>
      <c r="M754" s="1306"/>
      <c r="N754" s="238"/>
      <c r="O754" s="380"/>
      <c r="P754" s="380"/>
      <c r="Q754" s="380"/>
      <c r="R754" s="235"/>
      <c r="S754" s="235"/>
      <c r="T754" s="234"/>
    </row>
    <row r="755" spans="1:20" s="1327" customFormat="1" hidden="1">
      <c r="A755" s="281"/>
      <c r="B755" s="234" t="s">
        <v>1098</v>
      </c>
      <c r="C755" s="239" t="s">
        <v>1121</v>
      </c>
      <c r="D755" s="239" t="s">
        <v>1251</v>
      </c>
      <c r="E755" s="238" t="s">
        <v>2580</v>
      </c>
      <c r="F755" s="229" t="s">
        <v>2732</v>
      </c>
      <c r="G755" s="229">
        <v>30300</v>
      </c>
      <c r="H755" s="230" t="s">
        <v>2733</v>
      </c>
      <c r="I755" s="369" t="s">
        <v>224</v>
      </c>
      <c r="J755" s="1459" t="s">
        <v>346</v>
      </c>
      <c r="K755" s="1306"/>
      <c r="L755" s="239" t="s">
        <v>1252</v>
      </c>
      <c r="M755" s="1306" t="s">
        <v>814</v>
      </c>
      <c r="N755" s="239" t="s">
        <v>822</v>
      </c>
      <c r="O755" s="235" t="s">
        <v>227</v>
      </c>
      <c r="P755" s="273" t="s">
        <v>228</v>
      </c>
      <c r="Q755" s="235" t="s">
        <v>229</v>
      </c>
      <c r="R755" s="235" t="s">
        <v>490</v>
      </c>
      <c r="S755" s="235" t="s">
        <v>562</v>
      </c>
      <c r="T755" s="234" t="s">
        <v>232</v>
      </c>
    </row>
    <row r="756" spans="1:20" s="1327" customFormat="1" hidden="1">
      <c r="A756" s="281"/>
      <c r="B756" s="341" t="s">
        <v>1098</v>
      </c>
      <c r="C756" s="347" t="s">
        <v>1121</v>
      </c>
      <c r="D756" s="1452" t="s">
        <v>1253</v>
      </c>
      <c r="E756" s="349" t="s">
        <v>2427</v>
      </c>
      <c r="F756" s="343" t="s">
        <v>2756</v>
      </c>
      <c r="G756" s="343">
        <v>30300</v>
      </c>
      <c r="H756" s="346" t="s">
        <v>2757</v>
      </c>
      <c r="I756" s="386" t="s">
        <v>224</v>
      </c>
      <c r="J756" s="1478" t="s">
        <v>346</v>
      </c>
      <c r="K756" s="1439"/>
      <c r="L756" s="1452" t="s">
        <v>2758</v>
      </c>
      <c r="M756" s="1439" t="s">
        <v>814</v>
      </c>
      <c r="N756" s="347" t="s">
        <v>822</v>
      </c>
      <c r="O756" s="350" t="s">
        <v>227</v>
      </c>
      <c r="P756" s="387" t="s">
        <v>228</v>
      </c>
      <c r="Q756" s="350" t="s">
        <v>229</v>
      </c>
      <c r="R756" s="350" t="s">
        <v>490</v>
      </c>
      <c r="S756" s="350" t="s">
        <v>562</v>
      </c>
      <c r="T756" s="341" t="s">
        <v>232</v>
      </c>
    </row>
    <row r="757" spans="1:20" s="1327" customFormat="1" hidden="1">
      <c r="A757" s="1503" t="s">
        <v>2759</v>
      </c>
      <c r="B757" s="234" t="s">
        <v>1098</v>
      </c>
      <c r="C757" s="239" t="s">
        <v>1121</v>
      </c>
      <c r="D757" s="239" t="s">
        <v>2760</v>
      </c>
      <c r="E757" s="238" t="s">
        <v>2427</v>
      </c>
      <c r="F757" s="229" t="s">
        <v>2756</v>
      </c>
      <c r="G757" s="229">
        <v>30300</v>
      </c>
      <c r="H757" s="230" t="s">
        <v>2757</v>
      </c>
      <c r="I757" s="369" t="s">
        <v>224</v>
      </c>
      <c r="J757" s="1459" t="s">
        <v>346</v>
      </c>
      <c r="K757" s="1306"/>
      <c r="L757" s="239" t="s">
        <v>2761</v>
      </c>
      <c r="M757" s="1306" t="s">
        <v>814</v>
      </c>
      <c r="N757" s="239" t="s">
        <v>1267</v>
      </c>
      <c r="O757" s="235" t="s">
        <v>227</v>
      </c>
      <c r="P757" s="273" t="s">
        <v>228</v>
      </c>
      <c r="Q757" s="235" t="s">
        <v>229</v>
      </c>
      <c r="R757" s="235" t="s">
        <v>490</v>
      </c>
      <c r="S757" s="235" t="s">
        <v>562</v>
      </c>
      <c r="T757" s="234" t="s">
        <v>232</v>
      </c>
    </row>
    <row r="758" spans="1:20" s="1327" customFormat="1" hidden="1">
      <c r="A758" s="281"/>
      <c r="B758" s="341" t="s">
        <v>1098</v>
      </c>
      <c r="C758" s="347" t="s">
        <v>1121</v>
      </c>
      <c r="D758" s="1452" t="s">
        <v>2762</v>
      </c>
      <c r="E758" s="349" t="s">
        <v>2427</v>
      </c>
      <c r="F758" s="343" t="s">
        <v>2756</v>
      </c>
      <c r="G758" s="343">
        <v>30300</v>
      </c>
      <c r="H758" s="346" t="s">
        <v>2757</v>
      </c>
      <c r="I758" s="386" t="s">
        <v>224</v>
      </c>
      <c r="J758" s="1478" t="s">
        <v>346</v>
      </c>
      <c r="K758" s="1439"/>
      <c r="L758" s="347" t="s">
        <v>2763</v>
      </c>
      <c r="M758" s="1439" t="s">
        <v>814</v>
      </c>
      <c r="N758" s="347" t="s">
        <v>753</v>
      </c>
      <c r="O758" s="350" t="s">
        <v>227</v>
      </c>
      <c r="P758" s="387" t="s">
        <v>228</v>
      </c>
      <c r="Q758" s="350" t="s">
        <v>229</v>
      </c>
      <c r="R758" s="350" t="s">
        <v>490</v>
      </c>
      <c r="S758" s="350" t="s">
        <v>562</v>
      </c>
      <c r="T758" s="341" t="s">
        <v>232</v>
      </c>
    </row>
    <row r="759" spans="1:20" s="1327" customFormat="1" hidden="1">
      <c r="A759" s="281"/>
      <c r="B759" s="341" t="s">
        <v>1098</v>
      </c>
      <c r="C759" s="347" t="s">
        <v>2764</v>
      </c>
      <c r="D759" s="347" t="s">
        <v>2765</v>
      </c>
      <c r="E759" s="349" t="s">
        <v>2427</v>
      </c>
      <c r="F759" s="343" t="s">
        <v>2756</v>
      </c>
      <c r="G759" s="343">
        <v>30300</v>
      </c>
      <c r="H759" s="346" t="s">
        <v>2757</v>
      </c>
      <c r="I759" s="386" t="s">
        <v>224</v>
      </c>
      <c r="J759" s="1478" t="s">
        <v>346</v>
      </c>
      <c r="K759" s="1439"/>
      <c r="L759" s="347" t="s">
        <v>2766</v>
      </c>
      <c r="M759" s="1439" t="s">
        <v>814</v>
      </c>
      <c r="N759" s="347" t="s">
        <v>1254</v>
      </c>
      <c r="O759" s="350" t="s">
        <v>227</v>
      </c>
      <c r="P759" s="387" t="s">
        <v>228</v>
      </c>
      <c r="Q759" s="350" t="s">
        <v>229</v>
      </c>
      <c r="R759" s="350" t="s">
        <v>490</v>
      </c>
      <c r="S759" s="350" t="s">
        <v>562</v>
      </c>
      <c r="T759" s="341" t="s">
        <v>232</v>
      </c>
    </row>
    <row r="760" spans="1:20" s="1327" customFormat="1" hidden="1">
      <c r="A760" s="281"/>
      <c r="B760" s="341" t="s">
        <v>2767</v>
      </c>
      <c r="C760" s="347" t="s">
        <v>2764</v>
      </c>
      <c r="D760" s="1452" t="s">
        <v>2768</v>
      </c>
      <c r="E760" s="349" t="s">
        <v>554</v>
      </c>
      <c r="F760" s="343" t="s">
        <v>1123</v>
      </c>
      <c r="G760" s="343">
        <v>30300</v>
      </c>
      <c r="H760" s="346" t="s">
        <v>557</v>
      </c>
      <c r="I760" s="386" t="s">
        <v>224</v>
      </c>
      <c r="J760" s="1478" t="s">
        <v>346</v>
      </c>
      <c r="K760" s="1439"/>
      <c r="L760" s="347" t="s">
        <v>2769</v>
      </c>
      <c r="M760" s="1439" t="s">
        <v>814</v>
      </c>
      <c r="N760" s="347" t="s">
        <v>1255</v>
      </c>
      <c r="O760" s="350" t="s">
        <v>227</v>
      </c>
      <c r="P760" s="387" t="s">
        <v>228</v>
      </c>
      <c r="Q760" s="350" t="s">
        <v>229</v>
      </c>
      <c r="R760" s="350" t="s">
        <v>490</v>
      </c>
      <c r="S760" s="350" t="s">
        <v>562</v>
      </c>
      <c r="T760" s="341" t="s">
        <v>232</v>
      </c>
    </row>
    <row r="761" spans="1:20" s="1327" customFormat="1" hidden="1">
      <c r="A761" s="281"/>
      <c r="B761" s="341" t="s">
        <v>1098</v>
      </c>
      <c r="C761" s="347" t="s">
        <v>1121</v>
      </c>
      <c r="D761" s="1452" t="s">
        <v>1256</v>
      </c>
      <c r="E761" s="349" t="s">
        <v>2427</v>
      </c>
      <c r="F761" s="343" t="s">
        <v>2756</v>
      </c>
      <c r="G761" s="343">
        <v>30300</v>
      </c>
      <c r="H761" s="346" t="s">
        <v>2757</v>
      </c>
      <c r="I761" s="386" t="s">
        <v>224</v>
      </c>
      <c r="J761" s="1478" t="s">
        <v>346</v>
      </c>
      <c r="K761" s="1439"/>
      <c r="L761" s="1452" t="s">
        <v>1257</v>
      </c>
      <c r="M761" s="1439" t="s">
        <v>814</v>
      </c>
      <c r="N761" s="347" t="s">
        <v>665</v>
      </c>
      <c r="O761" s="350" t="s">
        <v>227</v>
      </c>
      <c r="P761" s="387" t="s">
        <v>228</v>
      </c>
      <c r="Q761" s="350" t="s">
        <v>229</v>
      </c>
      <c r="R761" s="350" t="s">
        <v>490</v>
      </c>
      <c r="S761" s="350" t="s">
        <v>562</v>
      </c>
      <c r="T761" s="341" t="s">
        <v>232</v>
      </c>
    </row>
    <row r="762" spans="1:20" s="1327" customFormat="1" hidden="1">
      <c r="A762" s="281"/>
      <c r="B762" s="341" t="s">
        <v>1098</v>
      </c>
      <c r="C762" s="347" t="s">
        <v>1121</v>
      </c>
      <c r="D762" s="1452" t="s">
        <v>2770</v>
      </c>
      <c r="E762" s="349" t="s">
        <v>2427</v>
      </c>
      <c r="F762" s="343" t="s">
        <v>2756</v>
      </c>
      <c r="G762" s="343">
        <v>30300</v>
      </c>
      <c r="H762" s="346" t="s">
        <v>2757</v>
      </c>
      <c r="I762" s="386" t="s">
        <v>224</v>
      </c>
      <c r="J762" s="1478" t="s">
        <v>346</v>
      </c>
      <c r="K762" s="1439"/>
      <c r="L762" s="347" t="s">
        <v>2703</v>
      </c>
      <c r="M762" s="1439" t="s">
        <v>814</v>
      </c>
      <c r="N762" s="347" t="s">
        <v>653</v>
      </c>
      <c r="O762" s="350" t="s">
        <v>227</v>
      </c>
      <c r="P762" s="387" t="s">
        <v>228</v>
      </c>
      <c r="Q762" s="350" t="s">
        <v>229</v>
      </c>
      <c r="R762" s="350" t="s">
        <v>490</v>
      </c>
      <c r="S762" s="350" t="s">
        <v>562</v>
      </c>
      <c r="T762" s="341" t="s">
        <v>232</v>
      </c>
    </row>
    <row r="763" spans="1:20" s="1327" customFormat="1" hidden="1">
      <c r="A763" s="281"/>
      <c r="B763" s="341" t="s">
        <v>1098</v>
      </c>
      <c r="C763" s="347" t="s">
        <v>1121</v>
      </c>
      <c r="D763" s="1452" t="s">
        <v>1258</v>
      </c>
      <c r="E763" s="349" t="s">
        <v>2427</v>
      </c>
      <c r="F763" s="343" t="s">
        <v>2756</v>
      </c>
      <c r="G763" s="343">
        <v>30300</v>
      </c>
      <c r="H763" s="346" t="s">
        <v>2757</v>
      </c>
      <c r="I763" s="386" t="s">
        <v>224</v>
      </c>
      <c r="J763" s="1478" t="s">
        <v>346</v>
      </c>
      <c r="K763" s="1439"/>
      <c r="L763" s="1452" t="s">
        <v>1257</v>
      </c>
      <c r="M763" s="1439" t="s">
        <v>814</v>
      </c>
      <c r="N763" s="347" t="s">
        <v>1088</v>
      </c>
      <c r="O763" s="350" t="s">
        <v>227</v>
      </c>
      <c r="P763" s="387" t="s">
        <v>228</v>
      </c>
      <c r="Q763" s="350" t="s">
        <v>229</v>
      </c>
      <c r="R763" s="350" t="s">
        <v>490</v>
      </c>
      <c r="S763" s="350" t="s">
        <v>562</v>
      </c>
      <c r="T763" s="341" t="s">
        <v>232</v>
      </c>
    </row>
    <row r="764" spans="1:20" s="1327" customFormat="1" hidden="1">
      <c r="A764" s="281"/>
      <c r="B764" s="341" t="s">
        <v>1098</v>
      </c>
      <c r="C764" s="347" t="s">
        <v>1121</v>
      </c>
      <c r="D764" s="1452" t="s">
        <v>1259</v>
      </c>
      <c r="E764" s="349" t="s">
        <v>2427</v>
      </c>
      <c r="F764" s="343" t="s">
        <v>2756</v>
      </c>
      <c r="G764" s="343">
        <v>30300</v>
      </c>
      <c r="H764" s="346" t="s">
        <v>2757</v>
      </c>
      <c r="I764" s="386" t="s">
        <v>224</v>
      </c>
      <c r="J764" s="1478" t="s">
        <v>346</v>
      </c>
      <c r="K764" s="1439"/>
      <c r="L764" s="347" t="s">
        <v>2763</v>
      </c>
      <c r="M764" s="1439" t="s">
        <v>814</v>
      </c>
      <c r="N764" s="347" t="s">
        <v>1260</v>
      </c>
      <c r="O764" s="350" t="s">
        <v>227</v>
      </c>
      <c r="P764" s="387" t="s">
        <v>228</v>
      </c>
      <c r="Q764" s="350" t="s">
        <v>229</v>
      </c>
      <c r="R764" s="350" t="s">
        <v>490</v>
      </c>
      <c r="S764" s="350" t="s">
        <v>562</v>
      </c>
      <c r="T764" s="341" t="s">
        <v>232</v>
      </c>
    </row>
    <row r="765" spans="1:20" s="1327" customFormat="1" hidden="1">
      <c r="A765" s="281" t="s">
        <v>2771</v>
      </c>
      <c r="B765" s="234" t="s">
        <v>1098</v>
      </c>
      <c r="C765" s="239" t="s">
        <v>1121</v>
      </c>
      <c r="D765" s="239" t="s">
        <v>2772</v>
      </c>
      <c r="E765" s="238" t="s">
        <v>2427</v>
      </c>
      <c r="F765" s="229" t="s">
        <v>2756</v>
      </c>
      <c r="G765" s="229">
        <v>30300</v>
      </c>
      <c r="H765" s="230" t="s">
        <v>2757</v>
      </c>
      <c r="I765" s="369" t="s">
        <v>224</v>
      </c>
      <c r="J765" s="1459" t="s">
        <v>346</v>
      </c>
      <c r="K765" s="1306"/>
      <c r="L765" s="239" t="s">
        <v>2773</v>
      </c>
      <c r="M765" s="1306" t="s">
        <v>814</v>
      </c>
      <c r="N765" s="239" t="s">
        <v>607</v>
      </c>
      <c r="O765" s="235" t="s">
        <v>227</v>
      </c>
      <c r="P765" s="273" t="s">
        <v>228</v>
      </c>
      <c r="Q765" s="235" t="s">
        <v>229</v>
      </c>
      <c r="R765" s="235" t="s">
        <v>490</v>
      </c>
      <c r="S765" s="235" t="s">
        <v>562</v>
      </c>
      <c r="T765" s="234" t="s">
        <v>232</v>
      </c>
    </row>
    <row r="766" spans="1:20" s="1327" customFormat="1" hidden="1">
      <c r="A766" s="281"/>
      <c r="B766" s="234" t="s">
        <v>1098</v>
      </c>
      <c r="C766" s="239" t="s">
        <v>1121</v>
      </c>
      <c r="D766" s="239" t="s">
        <v>1261</v>
      </c>
      <c r="E766" s="238" t="s">
        <v>2427</v>
      </c>
      <c r="F766" s="229" t="s">
        <v>2756</v>
      </c>
      <c r="G766" s="229">
        <v>30300</v>
      </c>
      <c r="H766" s="230" t="s">
        <v>2757</v>
      </c>
      <c r="I766" s="369" t="s">
        <v>224</v>
      </c>
      <c r="J766" s="1459" t="s">
        <v>346</v>
      </c>
      <c r="K766" s="1306"/>
      <c r="L766" s="239" t="s">
        <v>1262</v>
      </c>
      <c r="M766" s="1306" t="s">
        <v>814</v>
      </c>
      <c r="N766" s="239" t="s">
        <v>665</v>
      </c>
      <c r="O766" s="235" t="s">
        <v>227</v>
      </c>
      <c r="P766" s="273" t="s">
        <v>228</v>
      </c>
      <c r="Q766" s="235" t="s">
        <v>229</v>
      </c>
      <c r="R766" s="235" t="s">
        <v>490</v>
      </c>
      <c r="S766" s="235" t="s">
        <v>562</v>
      </c>
      <c r="T766" s="234" t="s">
        <v>232</v>
      </c>
    </row>
    <row r="767" spans="1:20" s="1327" customFormat="1" hidden="1">
      <c r="A767" s="281"/>
      <c r="B767" s="234" t="s">
        <v>1098</v>
      </c>
      <c r="C767" s="239" t="s">
        <v>1121</v>
      </c>
      <c r="D767" s="239" t="s">
        <v>1263</v>
      </c>
      <c r="E767" s="238" t="s">
        <v>2427</v>
      </c>
      <c r="F767" s="229" t="s">
        <v>2756</v>
      </c>
      <c r="G767" s="229">
        <v>30300</v>
      </c>
      <c r="H767" s="230" t="s">
        <v>2757</v>
      </c>
      <c r="I767" s="369" t="s">
        <v>224</v>
      </c>
      <c r="J767" s="1459" t="s">
        <v>346</v>
      </c>
      <c r="K767" s="1306"/>
      <c r="L767" s="239" t="s">
        <v>1264</v>
      </c>
      <c r="M767" s="1306" t="s">
        <v>814</v>
      </c>
      <c r="N767" s="239" t="s">
        <v>830</v>
      </c>
      <c r="O767" s="235" t="s">
        <v>227</v>
      </c>
      <c r="P767" s="273" t="s">
        <v>228</v>
      </c>
      <c r="Q767" s="235" t="s">
        <v>229</v>
      </c>
      <c r="R767" s="235" t="s">
        <v>490</v>
      </c>
      <c r="S767" s="235" t="s">
        <v>562</v>
      </c>
      <c r="T767" s="234" t="s">
        <v>232</v>
      </c>
    </row>
    <row r="768" spans="1:20" s="1327" customFormat="1" hidden="1">
      <c r="A768" s="281"/>
      <c r="B768" s="234" t="s">
        <v>1098</v>
      </c>
      <c r="C768" s="239" t="s">
        <v>1121</v>
      </c>
      <c r="D768" s="239" t="s">
        <v>1265</v>
      </c>
      <c r="E768" s="238" t="s">
        <v>2427</v>
      </c>
      <c r="F768" s="229" t="s">
        <v>2756</v>
      </c>
      <c r="G768" s="229">
        <v>30300</v>
      </c>
      <c r="H768" s="230" t="s">
        <v>2757</v>
      </c>
      <c r="I768" s="369" t="s">
        <v>224</v>
      </c>
      <c r="J768" s="1459" t="s">
        <v>346</v>
      </c>
      <c r="K768" s="1306"/>
      <c r="L768" s="239" t="s">
        <v>1266</v>
      </c>
      <c r="M768" s="1306" t="s">
        <v>814</v>
      </c>
      <c r="N768" s="239" t="s">
        <v>1267</v>
      </c>
      <c r="O768" s="235" t="s">
        <v>227</v>
      </c>
      <c r="P768" s="273" t="s">
        <v>228</v>
      </c>
      <c r="Q768" s="235" t="s">
        <v>229</v>
      </c>
      <c r="R768" s="235" t="s">
        <v>490</v>
      </c>
      <c r="S768" s="235" t="s">
        <v>562</v>
      </c>
      <c r="T768" s="234" t="s">
        <v>232</v>
      </c>
    </row>
    <row r="769" spans="1:20" s="1327" customFormat="1" hidden="1">
      <c r="A769" s="281"/>
      <c r="B769" s="341" t="s">
        <v>1098</v>
      </c>
      <c r="C769" s="347" t="s">
        <v>1121</v>
      </c>
      <c r="D769" s="341" t="s">
        <v>1268</v>
      </c>
      <c r="E769" s="349" t="s">
        <v>2427</v>
      </c>
      <c r="F769" s="343" t="s">
        <v>2756</v>
      </c>
      <c r="G769" s="343">
        <v>30300</v>
      </c>
      <c r="H769" s="346" t="s">
        <v>2757</v>
      </c>
      <c r="I769" s="386" t="s">
        <v>224</v>
      </c>
      <c r="J769" s="1478" t="s">
        <v>346</v>
      </c>
      <c r="K769" s="1439"/>
      <c r="L769" s="347" t="s">
        <v>2774</v>
      </c>
      <c r="M769" s="1439" t="s">
        <v>814</v>
      </c>
      <c r="N769" s="347" t="s">
        <v>2775</v>
      </c>
      <c r="O769" s="350" t="s">
        <v>227</v>
      </c>
      <c r="P769" s="387" t="s">
        <v>228</v>
      </c>
      <c r="Q769" s="350" t="s">
        <v>229</v>
      </c>
      <c r="R769" s="350" t="s">
        <v>490</v>
      </c>
      <c r="S769" s="350" t="s">
        <v>562</v>
      </c>
      <c r="T769" s="341" t="s">
        <v>232</v>
      </c>
    </row>
    <row r="770" spans="1:20" s="1327" customFormat="1" hidden="1">
      <c r="A770" s="281"/>
      <c r="B770" s="234" t="s">
        <v>1098</v>
      </c>
      <c r="C770" s="239" t="s">
        <v>1121</v>
      </c>
      <c r="D770" s="239" t="s">
        <v>1269</v>
      </c>
      <c r="E770" s="238" t="s">
        <v>2427</v>
      </c>
      <c r="F770" s="229" t="s">
        <v>2756</v>
      </c>
      <c r="G770" s="229">
        <v>30300</v>
      </c>
      <c r="H770" s="230" t="s">
        <v>2757</v>
      </c>
      <c r="I770" s="369" t="s">
        <v>224</v>
      </c>
      <c r="J770" s="1459" t="s">
        <v>346</v>
      </c>
      <c r="K770" s="1306"/>
      <c r="L770" s="239" t="s">
        <v>1270</v>
      </c>
      <c r="M770" s="1306" t="s">
        <v>814</v>
      </c>
      <c r="N770" s="239" t="s">
        <v>1271</v>
      </c>
      <c r="O770" s="235" t="s">
        <v>227</v>
      </c>
      <c r="P770" s="273" t="s">
        <v>228</v>
      </c>
      <c r="Q770" s="235" t="s">
        <v>229</v>
      </c>
      <c r="R770" s="235" t="s">
        <v>490</v>
      </c>
      <c r="S770" s="235" t="s">
        <v>562</v>
      </c>
      <c r="T770" s="234" t="s">
        <v>232</v>
      </c>
    </row>
    <row r="771" spans="1:20" s="1327" customFormat="1" hidden="1">
      <c r="A771" s="281"/>
      <c r="B771" s="234" t="s">
        <v>1098</v>
      </c>
      <c r="C771" s="239" t="s">
        <v>1121</v>
      </c>
      <c r="D771" s="234" t="s">
        <v>1272</v>
      </c>
      <c r="E771" s="238" t="s">
        <v>2427</v>
      </c>
      <c r="F771" s="229" t="s">
        <v>2756</v>
      </c>
      <c r="G771" s="229">
        <v>30300</v>
      </c>
      <c r="H771" s="230" t="s">
        <v>2757</v>
      </c>
      <c r="I771" s="369" t="s">
        <v>224</v>
      </c>
      <c r="J771" s="1459" t="s">
        <v>346</v>
      </c>
      <c r="K771" s="1306"/>
      <c r="L771" s="239" t="s">
        <v>1273</v>
      </c>
      <c r="M771" s="1306" t="s">
        <v>814</v>
      </c>
      <c r="N771" s="239" t="s">
        <v>1274</v>
      </c>
      <c r="O771" s="235" t="s">
        <v>227</v>
      </c>
      <c r="P771" s="273" t="s">
        <v>228</v>
      </c>
      <c r="Q771" s="235" t="s">
        <v>229</v>
      </c>
      <c r="R771" s="235" t="s">
        <v>490</v>
      </c>
      <c r="S771" s="235" t="s">
        <v>562</v>
      </c>
      <c r="T771" s="234" t="s">
        <v>232</v>
      </c>
    </row>
    <row r="772" spans="1:20" s="1327" customFormat="1" hidden="1">
      <c r="A772" s="281"/>
      <c r="B772" s="341" t="s">
        <v>1098</v>
      </c>
      <c r="C772" s="347" t="s">
        <v>1121</v>
      </c>
      <c r="D772" s="341" t="s">
        <v>2776</v>
      </c>
      <c r="E772" s="349" t="s">
        <v>2427</v>
      </c>
      <c r="F772" s="343" t="s">
        <v>2756</v>
      </c>
      <c r="G772" s="343">
        <v>30300</v>
      </c>
      <c r="H772" s="346" t="s">
        <v>2757</v>
      </c>
      <c r="I772" s="386" t="s">
        <v>224</v>
      </c>
      <c r="J772" s="1478" t="s">
        <v>346</v>
      </c>
      <c r="K772" s="1439"/>
      <c r="L772" s="347" t="s">
        <v>2777</v>
      </c>
      <c r="M772" s="1439" t="s">
        <v>814</v>
      </c>
      <c r="N772" s="347" t="s">
        <v>1274</v>
      </c>
      <c r="O772" s="350" t="s">
        <v>227</v>
      </c>
      <c r="P772" s="387" t="s">
        <v>228</v>
      </c>
      <c r="Q772" s="350" t="s">
        <v>229</v>
      </c>
      <c r="R772" s="350" t="s">
        <v>490</v>
      </c>
      <c r="S772" s="350" t="s">
        <v>562</v>
      </c>
      <c r="T772" s="341" t="s">
        <v>232</v>
      </c>
    </row>
    <row r="773" spans="1:20" s="1327" customFormat="1" hidden="1">
      <c r="A773" s="281"/>
      <c r="B773" s="341" t="s">
        <v>1098</v>
      </c>
      <c r="C773" s="347" t="s">
        <v>1121</v>
      </c>
      <c r="D773" s="341" t="s">
        <v>2778</v>
      </c>
      <c r="E773" s="349" t="s">
        <v>2427</v>
      </c>
      <c r="F773" s="343" t="s">
        <v>2756</v>
      </c>
      <c r="G773" s="343">
        <v>30300</v>
      </c>
      <c r="H773" s="346" t="s">
        <v>2757</v>
      </c>
      <c r="I773" s="386" t="s">
        <v>224</v>
      </c>
      <c r="J773" s="1478" t="s">
        <v>346</v>
      </c>
      <c r="K773" s="1439"/>
      <c r="L773" s="347" t="s">
        <v>1275</v>
      </c>
      <c r="M773" s="1439" t="s">
        <v>814</v>
      </c>
      <c r="N773" s="347" t="s">
        <v>830</v>
      </c>
      <c r="O773" s="350" t="s">
        <v>227</v>
      </c>
      <c r="P773" s="387" t="s">
        <v>228</v>
      </c>
      <c r="Q773" s="350" t="s">
        <v>229</v>
      </c>
      <c r="R773" s="350" t="s">
        <v>490</v>
      </c>
      <c r="S773" s="350" t="s">
        <v>562</v>
      </c>
      <c r="T773" s="341" t="s">
        <v>232</v>
      </c>
    </row>
    <row r="774" spans="1:20" s="1327" customFormat="1" hidden="1">
      <c r="A774" s="281"/>
      <c r="B774" s="341" t="s">
        <v>1098</v>
      </c>
      <c r="C774" s="347" t="s">
        <v>1121</v>
      </c>
      <c r="D774" s="341" t="s">
        <v>2779</v>
      </c>
      <c r="E774" s="349" t="s">
        <v>2427</v>
      </c>
      <c r="F774" s="343" t="s">
        <v>2756</v>
      </c>
      <c r="G774" s="343">
        <v>30300</v>
      </c>
      <c r="H774" s="346" t="s">
        <v>2757</v>
      </c>
      <c r="I774" s="386" t="s">
        <v>224</v>
      </c>
      <c r="J774" s="1478" t="s">
        <v>346</v>
      </c>
      <c r="K774" s="1439"/>
      <c r="L774" s="347" t="s">
        <v>2780</v>
      </c>
      <c r="M774" s="1439" t="s">
        <v>814</v>
      </c>
      <c r="N774" s="347" t="s">
        <v>1274</v>
      </c>
      <c r="O774" s="350" t="s">
        <v>227</v>
      </c>
      <c r="P774" s="387" t="s">
        <v>228</v>
      </c>
      <c r="Q774" s="350" t="s">
        <v>229</v>
      </c>
      <c r="R774" s="350" t="s">
        <v>490</v>
      </c>
      <c r="S774" s="350" t="s">
        <v>562</v>
      </c>
      <c r="T774" s="341" t="s">
        <v>232</v>
      </c>
    </row>
    <row r="775" spans="1:20" s="1327" customFormat="1" hidden="1">
      <c r="A775" s="281"/>
      <c r="B775" s="341" t="s">
        <v>1098</v>
      </c>
      <c r="C775" s="347" t="s">
        <v>1121</v>
      </c>
      <c r="D775" s="341" t="s">
        <v>2781</v>
      </c>
      <c r="E775" s="349" t="s">
        <v>554</v>
      </c>
      <c r="F775" s="343" t="s">
        <v>1123</v>
      </c>
      <c r="G775" s="343">
        <v>30300</v>
      </c>
      <c r="H775" s="346" t="s">
        <v>557</v>
      </c>
      <c r="I775" s="386" t="s">
        <v>224</v>
      </c>
      <c r="J775" s="1478" t="s">
        <v>346</v>
      </c>
      <c r="K775" s="1439"/>
      <c r="L775" s="347" t="s">
        <v>2782</v>
      </c>
      <c r="M775" s="1439" t="s">
        <v>814</v>
      </c>
      <c r="N775" s="347" t="s">
        <v>1274</v>
      </c>
      <c r="O775" s="350" t="s">
        <v>227</v>
      </c>
      <c r="P775" s="387" t="s">
        <v>228</v>
      </c>
      <c r="Q775" s="350" t="s">
        <v>229</v>
      </c>
      <c r="R775" s="350" t="s">
        <v>490</v>
      </c>
      <c r="S775" s="350" t="s">
        <v>562</v>
      </c>
      <c r="T775" s="341" t="s">
        <v>232</v>
      </c>
    </row>
    <row r="776" spans="1:20" s="1327" customFormat="1" hidden="1">
      <c r="A776" s="281"/>
      <c r="B776" s="341" t="s">
        <v>1098</v>
      </c>
      <c r="C776" s="347" t="s">
        <v>1121</v>
      </c>
      <c r="D776" s="1504" t="s">
        <v>2783</v>
      </c>
      <c r="E776" s="349" t="s">
        <v>554</v>
      </c>
      <c r="F776" s="343" t="s">
        <v>1123</v>
      </c>
      <c r="G776" s="343">
        <v>30300</v>
      </c>
      <c r="H776" s="346" t="s">
        <v>557</v>
      </c>
      <c r="I776" s="386" t="s">
        <v>224</v>
      </c>
      <c r="J776" s="1478" t="s">
        <v>346</v>
      </c>
      <c r="K776" s="1439"/>
      <c r="L776" s="1452" t="s">
        <v>2758</v>
      </c>
      <c r="M776" s="1439" t="s">
        <v>814</v>
      </c>
      <c r="N776" s="347" t="s">
        <v>1276</v>
      </c>
      <c r="O776" s="350" t="s">
        <v>227</v>
      </c>
      <c r="P776" s="387" t="s">
        <v>228</v>
      </c>
      <c r="Q776" s="350" t="s">
        <v>229</v>
      </c>
      <c r="R776" s="350" t="s">
        <v>490</v>
      </c>
      <c r="S776" s="350" t="s">
        <v>562</v>
      </c>
      <c r="T776" s="341" t="s">
        <v>232</v>
      </c>
    </row>
    <row r="777" spans="1:20" s="1327" customFormat="1" hidden="1">
      <c r="A777" s="281"/>
      <c r="B777" s="341" t="s">
        <v>1098</v>
      </c>
      <c r="C777" s="347" t="s">
        <v>1121</v>
      </c>
      <c r="D777" s="1504" t="s">
        <v>2784</v>
      </c>
      <c r="E777" s="349" t="s">
        <v>554</v>
      </c>
      <c r="F777" s="343" t="s">
        <v>1123</v>
      </c>
      <c r="G777" s="343">
        <v>30300</v>
      </c>
      <c r="H777" s="346" t="s">
        <v>557</v>
      </c>
      <c r="I777" s="386" t="s">
        <v>224</v>
      </c>
      <c r="J777" s="1478" t="s">
        <v>346</v>
      </c>
      <c r="K777" s="1439"/>
      <c r="L777" s="1452" t="s">
        <v>2785</v>
      </c>
      <c r="M777" s="1439" t="s">
        <v>814</v>
      </c>
      <c r="N777" s="347" t="s">
        <v>1274</v>
      </c>
      <c r="O777" s="350" t="s">
        <v>227</v>
      </c>
      <c r="P777" s="387" t="s">
        <v>228</v>
      </c>
      <c r="Q777" s="350" t="s">
        <v>229</v>
      </c>
      <c r="R777" s="350" t="s">
        <v>490</v>
      </c>
      <c r="S777" s="350" t="s">
        <v>562</v>
      </c>
      <c r="T777" s="341" t="s">
        <v>232</v>
      </c>
    </row>
    <row r="778" spans="1:20" s="1327" customFormat="1" hidden="1">
      <c r="A778" s="281"/>
      <c r="B778" s="341" t="s">
        <v>1098</v>
      </c>
      <c r="C778" s="347" t="s">
        <v>1121</v>
      </c>
      <c r="D778" s="1504" t="s">
        <v>1277</v>
      </c>
      <c r="E778" s="349" t="s">
        <v>554</v>
      </c>
      <c r="F778" s="343" t="s">
        <v>1123</v>
      </c>
      <c r="G778" s="343">
        <v>30300</v>
      </c>
      <c r="H778" s="346" t="s">
        <v>557</v>
      </c>
      <c r="I778" s="386" t="s">
        <v>224</v>
      </c>
      <c r="J778" s="1478" t="s">
        <v>346</v>
      </c>
      <c r="K778" s="1439"/>
      <c r="L778" s="1452" t="s">
        <v>1278</v>
      </c>
      <c r="M778" s="1439" t="s">
        <v>814</v>
      </c>
      <c r="N778" s="347" t="s">
        <v>1279</v>
      </c>
      <c r="O778" s="350" t="s">
        <v>227</v>
      </c>
      <c r="P778" s="387" t="s">
        <v>228</v>
      </c>
      <c r="Q778" s="350" t="s">
        <v>229</v>
      </c>
      <c r="R778" s="350" t="s">
        <v>490</v>
      </c>
      <c r="S778" s="350" t="s">
        <v>562</v>
      </c>
      <c r="T778" s="341" t="s">
        <v>232</v>
      </c>
    </row>
    <row r="779" spans="1:20" s="1327" customFormat="1" hidden="1">
      <c r="A779" s="281"/>
      <c r="B779" s="341" t="s">
        <v>1098</v>
      </c>
      <c r="C779" s="347" t="s">
        <v>1121</v>
      </c>
      <c r="D779" s="1504" t="s">
        <v>1280</v>
      </c>
      <c r="E779" s="349" t="s">
        <v>554</v>
      </c>
      <c r="F779" s="343" t="s">
        <v>1123</v>
      </c>
      <c r="G779" s="343">
        <v>30300</v>
      </c>
      <c r="H779" s="346" t="s">
        <v>557</v>
      </c>
      <c r="I779" s="386" t="s">
        <v>224</v>
      </c>
      <c r="J779" s="1478" t="s">
        <v>346</v>
      </c>
      <c r="K779" s="1439"/>
      <c r="L779" s="1452" t="s">
        <v>2786</v>
      </c>
      <c r="M779" s="1439" t="s">
        <v>814</v>
      </c>
      <c r="N779" s="347" t="s">
        <v>753</v>
      </c>
      <c r="O779" s="350" t="s">
        <v>227</v>
      </c>
      <c r="P779" s="387" t="s">
        <v>228</v>
      </c>
      <c r="Q779" s="350" t="s">
        <v>229</v>
      </c>
      <c r="R779" s="350" t="s">
        <v>490</v>
      </c>
      <c r="S779" s="350" t="s">
        <v>562</v>
      </c>
      <c r="T779" s="341" t="s">
        <v>232</v>
      </c>
    </row>
    <row r="780" spans="1:20" s="1327" customFormat="1" hidden="1">
      <c r="A780" s="281"/>
      <c r="B780" s="381"/>
      <c r="C780" s="570"/>
      <c r="D780" s="569" t="s">
        <v>1281</v>
      </c>
      <c r="E780" s="371"/>
      <c r="F780" s="388"/>
      <c r="G780" s="1277" t="s">
        <v>1281</v>
      </c>
      <c r="H780" s="1501"/>
      <c r="I780" s="1501"/>
      <c r="J780" s="1501"/>
      <c r="K780" s="1499"/>
      <c r="L780" s="322" t="s">
        <v>1282</v>
      </c>
      <c r="M780" s="1306"/>
      <c r="N780" s="238"/>
      <c r="O780" s="380"/>
      <c r="P780" s="380"/>
      <c r="Q780" s="380"/>
      <c r="R780" s="235"/>
      <c r="S780" s="235"/>
      <c r="T780" s="234"/>
    </row>
    <row r="781" spans="1:20" s="1327" customFormat="1" hidden="1">
      <c r="A781" s="281"/>
      <c r="B781" s="341" t="s">
        <v>1098</v>
      </c>
      <c r="C781" s="1495" t="s">
        <v>1112</v>
      </c>
      <c r="D781" s="1505" t="s">
        <v>1283</v>
      </c>
      <c r="E781" s="349" t="s">
        <v>2427</v>
      </c>
      <c r="F781" s="343" t="s">
        <v>2756</v>
      </c>
      <c r="G781" s="1480" t="s">
        <v>2787</v>
      </c>
      <c r="H781" s="346" t="s">
        <v>2757</v>
      </c>
      <c r="I781" s="386" t="s">
        <v>224</v>
      </c>
      <c r="J781" s="1478" t="s">
        <v>346</v>
      </c>
      <c r="K781" s="1439"/>
      <c r="L781" s="347" t="s">
        <v>1174</v>
      </c>
      <c r="M781" s="1439" t="s">
        <v>814</v>
      </c>
      <c r="N781" s="341" t="s">
        <v>2788</v>
      </c>
      <c r="O781" s="350" t="s">
        <v>227</v>
      </c>
      <c r="P781" s="387" t="s">
        <v>228</v>
      </c>
      <c r="Q781" s="350" t="s">
        <v>229</v>
      </c>
      <c r="R781" s="350" t="s">
        <v>490</v>
      </c>
      <c r="S781" s="350" t="s">
        <v>562</v>
      </c>
      <c r="T781" s="341" t="s">
        <v>232</v>
      </c>
    </row>
    <row r="782" spans="1:20" s="1327" customFormat="1" ht="12.75" hidden="1" customHeight="1">
      <c r="A782" s="281"/>
      <c r="B782" s="341" t="s">
        <v>1098</v>
      </c>
      <c r="C782" s="1495" t="s">
        <v>1112</v>
      </c>
      <c r="D782" s="1505" t="s">
        <v>1284</v>
      </c>
      <c r="E782" s="349" t="s">
        <v>2427</v>
      </c>
      <c r="F782" s="343" t="s">
        <v>2756</v>
      </c>
      <c r="G782" s="1480" t="s">
        <v>2787</v>
      </c>
      <c r="H782" s="346" t="s">
        <v>2757</v>
      </c>
      <c r="I782" s="386" t="s">
        <v>224</v>
      </c>
      <c r="J782" s="1478" t="s">
        <v>346</v>
      </c>
      <c r="K782" s="1439"/>
      <c r="L782" s="347" t="s">
        <v>1174</v>
      </c>
      <c r="M782" s="1439" t="s">
        <v>814</v>
      </c>
      <c r="N782" s="341" t="s">
        <v>2789</v>
      </c>
      <c r="O782" s="350" t="s">
        <v>227</v>
      </c>
      <c r="P782" s="387" t="s">
        <v>228</v>
      </c>
      <c r="Q782" s="350" t="s">
        <v>229</v>
      </c>
      <c r="R782" s="350" t="s">
        <v>2790</v>
      </c>
      <c r="S782" s="350" t="s">
        <v>562</v>
      </c>
      <c r="T782" s="341" t="s">
        <v>232</v>
      </c>
    </row>
    <row r="783" spans="1:20" s="1327" customFormat="1" hidden="1">
      <c r="A783" s="281"/>
      <c r="B783" s="341" t="s">
        <v>1098</v>
      </c>
      <c r="C783" s="1495" t="s">
        <v>1112</v>
      </c>
      <c r="D783" s="1505" t="s">
        <v>1285</v>
      </c>
      <c r="E783" s="349" t="s">
        <v>2427</v>
      </c>
      <c r="F783" s="343" t="s">
        <v>2756</v>
      </c>
      <c r="G783" s="1480" t="s">
        <v>2787</v>
      </c>
      <c r="H783" s="346" t="s">
        <v>2757</v>
      </c>
      <c r="I783" s="386" t="s">
        <v>224</v>
      </c>
      <c r="J783" s="1478" t="s">
        <v>346</v>
      </c>
      <c r="K783" s="1439"/>
      <c r="L783" s="347" t="s">
        <v>1174</v>
      </c>
      <c r="M783" s="1439" t="s">
        <v>814</v>
      </c>
      <c r="N783" s="341" t="s">
        <v>2791</v>
      </c>
      <c r="O783" s="350" t="s">
        <v>227</v>
      </c>
      <c r="P783" s="387" t="s">
        <v>228</v>
      </c>
      <c r="Q783" s="350" t="s">
        <v>229</v>
      </c>
      <c r="R783" s="350" t="s">
        <v>490</v>
      </c>
      <c r="S783" s="350" t="s">
        <v>562</v>
      </c>
      <c r="T783" s="341" t="s">
        <v>232</v>
      </c>
    </row>
    <row r="784" spans="1:20" s="1327" customFormat="1" hidden="1">
      <c r="A784" s="281"/>
      <c r="B784" s="341" t="s">
        <v>1098</v>
      </c>
      <c r="C784" s="1495" t="s">
        <v>1112</v>
      </c>
      <c r="D784" s="1505" t="s">
        <v>1286</v>
      </c>
      <c r="E784" s="349" t="s">
        <v>2427</v>
      </c>
      <c r="F784" s="343" t="s">
        <v>2756</v>
      </c>
      <c r="G784" s="1480" t="s">
        <v>2787</v>
      </c>
      <c r="H784" s="346" t="s">
        <v>2757</v>
      </c>
      <c r="I784" s="386" t="s">
        <v>224</v>
      </c>
      <c r="J784" s="1478" t="s">
        <v>346</v>
      </c>
      <c r="K784" s="1439"/>
      <c r="L784" s="347" t="s">
        <v>1174</v>
      </c>
      <c r="M784" s="1439" t="s">
        <v>814</v>
      </c>
      <c r="N784" s="341" t="s">
        <v>2792</v>
      </c>
      <c r="O784" s="350" t="s">
        <v>227</v>
      </c>
      <c r="P784" s="387" t="s">
        <v>228</v>
      </c>
      <c r="Q784" s="350" t="s">
        <v>229</v>
      </c>
      <c r="R784" s="350" t="s">
        <v>490</v>
      </c>
      <c r="S784" s="350" t="s">
        <v>562</v>
      </c>
      <c r="T784" s="341" t="s">
        <v>232</v>
      </c>
    </row>
    <row r="785" spans="1:20" s="1327" customFormat="1" hidden="1">
      <c r="A785" s="281"/>
      <c r="B785" s="341" t="s">
        <v>1098</v>
      </c>
      <c r="C785" s="1495" t="s">
        <v>1112</v>
      </c>
      <c r="D785" s="1505" t="s">
        <v>1287</v>
      </c>
      <c r="E785" s="349" t="s">
        <v>2427</v>
      </c>
      <c r="F785" s="343" t="s">
        <v>2756</v>
      </c>
      <c r="G785" s="1480" t="s">
        <v>2787</v>
      </c>
      <c r="H785" s="346" t="s">
        <v>2757</v>
      </c>
      <c r="I785" s="386" t="s">
        <v>224</v>
      </c>
      <c r="J785" s="1478" t="s">
        <v>346</v>
      </c>
      <c r="K785" s="1439"/>
      <c r="L785" s="347" t="s">
        <v>1174</v>
      </c>
      <c r="M785" s="1439" t="s">
        <v>814</v>
      </c>
      <c r="N785" s="341" t="s">
        <v>2775</v>
      </c>
      <c r="O785" s="350" t="s">
        <v>227</v>
      </c>
      <c r="P785" s="387" t="s">
        <v>228</v>
      </c>
      <c r="Q785" s="350" t="s">
        <v>229</v>
      </c>
      <c r="R785" s="350" t="s">
        <v>490</v>
      </c>
      <c r="S785" s="350" t="s">
        <v>562</v>
      </c>
      <c r="T785" s="341" t="s">
        <v>232</v>
      </c>
    </row>
    <row r="786" spans="1:20" s="1327" customFormat="1" hidden="1">
      <c r="A786" s="281"/>
      <c r="B786" s="341" t="s">
        <v>1098</v>
      </c>
      <c r="C786" s="1495" t="s">
        <v>1112</v>
      </c>
      <c r="D786" s="1505" t="s">
        <v>1288</v>
      </c>
      <c r="E786" s="349" t="s">
        <v>2427</v>
      </c>
      <c r="F786" s="343" t="s">
        <v>2756</v>
      </c>
      <c r="G786" s="1480" t="s">
        <v>2787</v>
      </c>
      <c r="H786" s="346" t="s">
        <v>2757</v>
      </c>
      <c r="I786" s="386" t="s">
        <v>224</v>
      </c>
      <c r="J786" s="1478" t="s">
        <v>346</v>
      </c>
      <c r="K786" s="1439"/>
      <c r="L786" s="347" t="s">
        <v>1174</v>
      </c>
      <c r="M786" s="1439" t="s">
        <v>814</v>
      </c>
      <c r="N786" s="341" t="s">
        <v>2437</v>
      </c>
      <c r="O786" s="350" t="s">
        <v>227</v>
      </c>
      <c r="P786" s="387" t="s">
        <v>228</v>
      </c>
      <c r="Q786" s="350" t="s">
        <v>229</v>
      </c>
      <c r="R786" s="350" t="s">
        <v>490</v>
      </c>
      <c r="S786" s="350" t="s">
        <v>562</v>
      </c>
      <c r="T786" s="341" t="s">
        <v>232</v>
      </c>
    </row>
    <row r="787" spans="1:20" s="1327" customFormat="1" hidden="1">
      <c r="A787" s="281"/>
      <c r="B787" s="341" t="s">
        <v>1098</v>
      </c>
      <c r="C787" s="1495" t="s">
        <v>1112</v>
      </c>
      <c r="D787" s="1505" t="s">
        <v>1289</v>
      </c>
      <c r="E787" s="349" t="s">
        <v>2427</v>
      </c>
      <c r="F787" s="343" t="s">
        <v>2756</v>
      </c>
      <c r="G787" s="1480" t="s">
        <v>2787</v>
      </c>
      <c r="H787" s="346" t="s">
        <v>2757</v>
      </c>
      <c r="I787" s="386" t="s">
        <v>224</v>
      </c>
      <c r="J787" s="1478" t="s">
        <v>346</v>
      </c>
      <c r="K787" s="1439"/>
      <c r="L787" s="347" t="s">
        <v>1290</v>
      </c>
      <c r="M787" s="1439" t="s">
        <v>814</v>
      </c>
      <c r="N787" s="341" t="s">
        <v>2793</v>
      </c>
      <c r="O787" s="350" t="s">
        <v>227</v>
      </c>
      <c r="P787" s="387" t="s">
        <v>228</v>
      </c>
      <c r="Q787" s="350" t="s">
        <v>229</v>
      </c>
      <c r="R787" s="350" t="s">
        <v>490</v>
      </c>
      <c r="S787" s="350" t="s">
        <v>562</v>
      </c>
      <c r="T787" s="341" t="s">
        <v>232</v>
      </c>
    </row>
    <row r="788" spans="1:20" s="1327" customFormat="1" hidden="1">
      <c r="A788" s="281"/>
      <c r="B788" s="341" t="s">
        <v>1098</v>
      </c>
      <c r="C788" s="1495" t="s">
        <v>1112</v>
      </c>
      <c r="D788" s="1505" t="s">
        <v>1291</v>
      </c>
      <c r="E788" s="349" t="s">
        <v>2427</v>
      </c>
      <c r="F788" s="343" t="s">
        <v>2756</v>
      </c>
      <c r="G788" s="1480" t="s">
        <v>2787</v>
      </c>
      <c r="H788" s="346" t="s">
        <v>2757</v>
      </c>
      <c r="I788" s="386" t="s">
        <v>224</v>
      </c>
      <c r="J788" s="1478" t="s">
        <v>346</v>
      </c>
      <c r="K788" s="1439"/>
      <c r="L788" s="347" t="s">
        <v>1174</v>
      </c>
      <c r="M788" s="1439" t="s">
        <v>814</v>
      </c>
      <c r="N788" s="341" t="s">
        <v>2794</v>
      </c>
      <c r="O788" s="350" t="s">
        <v>227</v>
      </c>
      <c r="P788" s="387" t="s">
        <v>228</v>
      </c>
      <c r="Q788" s="350" t="s">
        <v>229</v>
      </c>
      <c r="R788" s="350" t="s">
        <v>490</v>
      </c>
      <c r="S788" s="350" t="s">
        <v>562</v>
      </c>
      <c r="T788" s="341" t="s">
        <v>232</v>
      </c>
    </row>
    <row r="789" spans="1:20" s="1327" customFormat="1" hidden="1">
      <c r="A789" s="281"/>
      <c r="B789" s="341" t="s">
        <v>1098</v>
      </c>
      <c r="C789" s="1495" t="s">
        <v>1112</v>
      </c>
      <c r="D789" s="1505" t="s">
        <v>1292</v>
      </c>
      <c r="E789" s="349" t="s">
        <v>2427</v>
      </c>
      <c r="F789" s="343" t="s">
        <v>2756</v>
      </c>
      <c r="G789" s="1480" t="s">
        <v>2787</v>
      </c>
      <c r="H789" s="346" t="s">
        <v>2757</v>
      </c>
      <c r="I789" s="386" t="s">
        <v>224</v>
      </c>
      <c r="J789" s="1478" t="s">
        <v>346</v>
      </c>
      <c r="K789" s="1439"/>
      <c r="L789" s="347" t="s">
        <v>1174</v>
      </c>
      <c r="M789" s="1439" t="s">
        <v>814</v>
      </c>
      <c r="N789" s="341" t="s">
        <v>2795</v>
      </c>
      <c r="O789" s="350" t="s">
        <v>227</v>
      </c>
      <c r="P789" s="387" t="s">
        <v>228</v>
      </c>
      <c r="Q789" s="350" t="s">
        <v>229</v>
      </c>
      <c r="R789" s="350" t="s">
        <v>490</v>
      </c>
      <c r="S789" s="350" t="s">
        <v>562</v>
      </c>
      <c r="T789" s="341" t="s">
        <v>232</v>
      </c>
    </row>
    <row r="790" spans="1:20" s="1327" customFormat="1" hidden="1">
      <c r="A790" s="281"/>
      <c r="B790" s="341" t="s">
        <v>1098</v>
      </c>
      <c r="C790" s="1495" t="s">
        <v>1112</v>
      </c>
      <c r="D790" s="1505" t="s">
        <v>1293</v>
      </c>
      <c r="E790" s="349" t="s">
        <v>2427</v>
      </c>
      <c r="F790" s="343" t="s">
        <v>2756</v>
      </c>
      <c r="G790" s="1480" t="s">
        <v>2787</v>
      </c>
      <c r="H790" s="346" t="s">
        <v>2757</v>
      </c>
      <c r="I790" s="386" t="s">
        <v>224</v>
      </c>
      <c r="J790" s="1478" t="s">
        <v>346</v>
      </c>
      <c r="K790" s="1439"/>
      <c r="L790" s="347" t="s">
        <v>1174</v>
      </c>
      <c r="M790" s="1439" t="s">
        <v>814</v>
      </c>
      <c r="N790" s="341" t="s">
        <v>2792</v>
      </c>
      <c r="O790" s="350" t="s">
        <v>227</v>
      </c>
      <c r="P790" s="387" t="s">
        <v>228</v>
      </c>
      <c r="Q790" s="350" t="s">
        <v>229</v>
      </c>
      <c r="R790" s="350" t="s">
        <v>490</v>
      </c>
      <c r="S790" s="350" t="s">
        <v>562</v>
      </c>
      <c r="T790" s="341" t="s">
        <v>232</v>
      </c>
    </row>
    <row r="791" spans="1:20" s="1327" customFormat="1" hidden="1">
      <c r="A791" s="281"/>
      <c r="B791" s="341" t="s">
        <v>1098</v>
      </c>
      <c r="C791" s="1495" t="s">
        <v>1112</v>
      </c>
      <c r="D791" s="1505" t="s">
        <v>1294</v>
      </c>
      <c r="E791" s="349" t="s">
        <v>2427</v>
      </c>
      <c r="F791" s="343" t="s">
        <v>2756</v>
      </c>
      <c r="G791" s="1480" t="s">
        <v>2787</v>
      </c>
      <c r="H791" s="346" t="s">
        <v>2757</v>
      </c>
      <c r="I791" s="386" t="s">
        <v>224</v>
      </c>
      <c r="J791" s="1478" t="s">
        <v>346</v>
      </c>
      <c r="K791" s="1439"/>
      <c r="L791" s="347" t="s">
        <v>1174</v>
      </c>
      <c r="M791" s="1439" t="s">
        <v>814</v>
      </c>
      <c r="N791" s="341" t="s">
        <v>1295</v>
      </c>
      <c r="O791" s="350" t="s">
        <v>227</v>
      </c>
      <c r="P791" s="387" t="s">
        <v>228</v>
      </c>
      <c r="Q791" s="350" t="s">
        <v>229</v>
      </c>
      <c r="R791" s="350" t="s">
        <v>490</v>
      </c>
      <c r="S791" s="350" t="s">
        <v>562</v>
      </c>
      <c r="T791" s="341" t="s">
        <v>232</v>
      </c>
    </row>
    <row r="792" spans="1:20" s="1327" customFormat="1" hidden="1">
      <c r="A792" s="281"/>
      <c r="B792" s="341" t="s">
        <v>1098</v>
      </c>
      <c r="C792" s="1495" t="s">
        <v>1112</v>
      </c>
      <c r="D792" s="1505" t="s">
        <v>1296</v>
      </c>
      <c r="E792" s="349" t="s">
        <v>2427</v>
      </c>
      <c r="F792" s="343" t="s">
        <v>2756</v>
      </c>
      <c r="G792" s="1480" t="s">
        <v>2787</v>
      </c>
      <c r="H792" s="346" t="s">
        <v>2757</v>
      </c>
      <c r="I792" s="386" t="s">
        <v>224</v>
      </c>
      <c r="J792" s="1478" t="s">
        <v>346</v>
      </c>
      <c r="K792" s="1439"/>
      <c r="L792" s="1452" t="s">
        <v>1297</v>
      </c>
      <c r="M792" s="1439" t="s">
        <v>814</v>
      </c>
      <c r="N792" s="347" t="s">
        <v>1271</v>
      </c>
      <c r="O792" s="350" t="s">
        <v>227</v>
      </c>
      <c r="P792" s="387" t="s">
        <v>228</v>
      </c>
      <c r="Q792" s="350" t="s">
        <v>229</v>
      </c>
      <c r="R792" s="350" t="s">
        <v>490</v>
      </c>
      <c r="S792" s="350" t="s">
        <v>562</v>
      </c>
      <c r="T792" s="341" t="s">
        <v>232</v>
      </c>
    </row>
    <row r="793" spans="1:20" s="1327" customFormat="1" hidden="1">
      <c r="A793" s="281"/>
      <c r="B793" s="341" t="s">
        <v>1098</v>
      </c>
      <c r="C793" s="1495" t="s">
        <v>1112</v>
      </c>
      <c r="D793" s="1505" t="s">
        <v>1298</v>
      </c>
      <c r="E793" s="349" t="s">
        <v>2427</v>
      </c>
      <c r="F793" s="343" t="s">
        <v>2756</v>
      </c>
      <c r="G793" s="1480" t="s">
        <v>2787</v>
      </c>
      <c r="H793" s="346" t="s">
        <v>2757</v>
      </c>
      <c r="I793" s="386" t="s">
        <v>224</v>
      </c>
      <c r="J793" s="1478" t="s">
        <v>346</v>
      </c>
      <c r="K793" s="1439"/>
      <c r="L793" s="347" t="s">
        <v>1174</v>
      </c>
      <c r="M793" s="1439" t="s">
        <v>814</v>
      </c>
      <c r="N793" s="341" t="s">
        <v>2796</v>
      </c>
      <c r="O793" s="350" t="s">
        <v>227</v>
      </c>
      <c r="P793" s="387" t="s">
        <v>228</v>
      </c>
      <c r="Q793" s="350" t="s">
        <v>229</v>
      </c>
      <c r="R793" s="350" t="s">
        <v>490</v>
      </c>
      <c r="S793" s="350" t="s">
        <v>562</v>
      </c>
      <c r="T793" s="341" t="s">
        <v>232</v>
      </c>
    </row>
    <row r="794" spans="1:20" s="1327" customFormat="1" hidden="1">
      <c r="A794" s="281"/>
      <c r="B794" s="341" t="s">
        <v>1098</v>
      </c>
      <c r="C794" s="1495" t="s">
        <v>1112</v>
      </c>
      <c r="D794" s="1505" t="s">
        <v>1299</v>
      </c>
      <c r="E794" s="349" t="s">
        <v>2427</v>
      </c>
      <c r="F794" s="343" t="s">
        <v>2756</v>
      </c>
      <c r="G794" s="1480" t="s">
        <v>2787</v>
      </c>
      <c r="H794" s="346" t="s">
        <v>2757</v>
      </c>
      <c r="I794" s="386" t="s">
        <v>224</v>
      </c>
      <c r="J794" s="1478" t="s">
        <v>346</v>
      </c>
      <c r="K794" s="1439"/>
      <c r="L794" s="347" t="s">
        <v>1174</v>
      </c>
      <c r="M794" s="1439" t="s">
        <v>814</v>
      </c>
      <c r="N794" s="341" t="s">
        <v>2793</v>
      </c>
      <c r="O794" s="350" t="s">
        <v>227</v>
      </c>
      <c r="P794" s="387" t="s">
        <v>228</v>
      </c>
      <c r="Q794" s="350" t="s">
        <v>229</v>
      </c>
      <c r="R794" s="350" t="s">
        <v>490</v>
      </c>
      <c r="S794" s="350" t="s">
        <v>562</v>
      </c>
      <c r="T794" s="341" t="s">
        <v>232</v>
      </c>
    </row>
    <row r="795" spans="1:20" s="1327" customFormat="1" hidden="1">
      <c r="A795" s="281"/>
      <c r="B795" s="341" t="s">
        <v>1098</v>
      </c>
      <c r="C795" s="1495" t="s">
        <v>1112</v>
      </c>
      <c r="D795" s="1505" t="s">
        <v>1300</v>
      </c>
      <c r="E795" s="349" t="s">
        <v>2427</v>
      </c>
      <c r="F795" s="343" t="s">
        <v>2756</v>
      </c>
      <c r="G795" s="1480" t="s">
        <v>2787</v>
      </c>
      <c r="H795" s="346" t="s">
        <v>2757</v>
      </c>
      <c r="I795" s="386" t="s">
        <v>224</v>
      </c>
      <c r="J795" s="1478" t="s">
        <v>346</v>
      </c>
      <c r="K795" s="1439"/>
      <c r="L795" s="347" t="s">
        <v>1174</v>
      </c>
      <c r="M795" s="1439" t="s">
        <v>814</v>
      </c>
      <c r="N795" s="341" t="s">
        <v>2797</v>
      </c>
      <c r="O795" s="350" t="s">
        <v>227</v>
      </c>
      <c r="P795" s="387" t="s">
        <v>228</v>
      </c>
      <c r="Q795" s="350" t="s">
        <v>229</v>
      </c>
      <c r="R795" s="350" t="s">
        <v>490</v>
      </c>
      <c r="S795" s="350" t="s">
        <v>562</v>
      </c>
      <c r="T795" s="341" t="s">
        <v>232</v>
      </c>
    </row>
    <row r="796" spans="1:20" s="1327" customFormat="1" hidden="1">
      <c r="A796" s="281"/>
      <c r="B796" s="341" t="s">
        <v>1098</v>
      </c>
      <c r="C796" s="1495" t="s">
        <v>1112</v>
      </c>
      <c r="D796" s="1505" t="s">
        <v>1301</v>
      </c>
      <c r="E796" s="349" t="s">
        <v>2427</v>
      </c>
      <c r="F796" s="343" t="s">
        <v>2756</v>
      </c>
      <c r="G796" s="1480" t="s">
        <v>2787</v>
      </c>
      <c r="H796" s="346" t="s">
        <v>2757</v>
      </c>
      <c r="I796" s="386" t="s">
        <v>224</v>
      </c>
      <c r="J796" s="1478" t="s">
        <v>346</v>
      </c>
      <c r="K796" s="1439"/>
      <c r="L796" s="347" t="s">
        <v>1174</v>
      </c>
      <c r="M796" s="1439" t="s">
        <v>814</v>
      </c>
      <c r="N796" s="341" t="s">
        <v>2798</v>
      </c>
      <c r="O796" s="350" t="s">
        <v>227</v>
      </c>
      <c r="P796" s="387" t="s">
        <v>228</v>
      </c>
      <c r="Q796" s="350" t="s">
        <v>229</v>
      </c>
      <c r="R796" s="350" t="s">
        <v>490</v>
      </c>
      <c r="S796" s="350" t="s">
        <v>562</v>
      </c>
      <c r="T796" s="341" t="s">
        <v>232</v>
      </c>
    </row>
    <row r="797" spans="1:20" s="1327" customFormat="1" hidden="1">
      <c r="A797" s="281"/>
      <c r="B797" s="341" t="s">
        <v>1098</v>
      </c>
      <c r="C797" s="1495" t="s">
        <v>1112</v>
      </c>
      <c r="D797" s="1505" t="s">
        <v>1302</v>
      </c>
      <c r="E797" s="349" t="s">
        <v>2427</v>
      </c>
      <c r="F797" s="343" t="s">
        <v>2756</v>
      </c>
      <c r="G797" s="1480" t="s">
        <v>2787</v>
      </c>
      <c r="H797" s="346" t="s">
        <v>2757</v>
      </c>
      <c r="I797" s="386" t="s">
        <v>224</v>
      </c>
      <c r="J797" s="1478" t="s">
        <v>346</v>
      </c>
      <c r="K797" s="1439"/>
      <c r="L797" s="347" t="s">
        <v>1174</v>
      </c>
      <c r="M797" s="1439" t="s">
        <v>814</v>
      </c>
      <c r="N797" s="341" t="s">
        <v>2439</v>
      </c>
      <c r="O797" s="350" t="s">
        <v>227</v>
      </c>
      <c r="P797" s="387" t="s">
        <v>228</v>
      </c>
      <c r="Q797" s="350" t="s">
        <v>229</v>
      </c>
      <c r="R797" s="350" t="s">
        <v>490</v>
      </c>
      <c r="S797" s="350" t="s">
        <v>562</v>
      </c>
      <c r="T797" s="341" t="s">
        <v>232</v>
      </c>
    </row>
    <row r="798" spans="1:20" s="1327" customFormat="1" hidden="1">
      <c r="A798" s="281"/>
      <c r="B798" s="341" t="s">
        <v>1098</v>
      </c>
      <c r="C798" s="1495" t="s">
        <v>1112</v>
      </c>
      <c r="D798" s="1505" t="s">
        <v>1303</v>
      </c>
      <c r="E798" s="349" t="s">
        <v>2427</v>
      </c>
      <c r="F798" s="343" t="s">
        <v>2756</v>
      </c>
      <c r="G798" s="1480" t="s">
        <v>2787</v>
      </c>
      <c r="H798" s="346" t="s">
        <v>2757</v>
      </c>
      <c r="I798" s="386" t="s">
        <v>224</v>
      </c>
      <c r="J798" s="1478" t="s">
        <v>346</v>
      </c>
      <c r="K798" s="1439"/>
      <c r="L798" s="347" t="s">
        <v>1174</v>
      </c>
      <c r="M798" s="1439" t="s">
        <v>814</v>
      </c>
      <c r="N798" s="341" t="s">
        <v>2799</v>
      </c>
      <c r="O798" s="350" t="s">
        <v>227</v>
      </c>
      <c r="P798" s="387" t="s">
        <v>228</v>
      </c>
      <c r="Q798" s="350" t="s">
        <v>229</v>
      </c>
      <c r="R798" s="350" t="s">
        <v>490</v>
      </c>
      <c r="S798" s="350" t="s">
        <v>562</v>
      </c>
      <c r="T798" s="341" t="s">
        <v>232</v>
      </c>
    </row>
    <row r="799" spans="1:20" s="1327" customFormat="1" hidden="1">
      <c r="A799" s="281"/>
      <c r="B799" s="341" t="s">
        <v>1098</v>
      </c>
      <c r="C799" s="1495" t="s">
        <v>1112</v>
      </c>
      <c r="D799" s="1505" t="s">
        <v>1304</v>
      </c>
      <c r="E799" s="349" t="s">
        <v>2427</v>
      </c>
      <c r="F799" s="343" t="s">
        <v>2756</v>
      </c>
      <c r="G799" s="1480" t="s">
        <v>2787</v>
      </c>
      <c r="H799" s="346" t="s">
        <v>2757</v>
      </c>
      <c r="I799" s="386" t="s">
        <v>224</v>
      </c>
      <c r="J799" s="1478" t="s">
        <v>346</v>
      </c>
      <c r="K799" s="1439"/>
      <c r="L799" s="347" t="s">
        <v>1174</v>
      </c>
      <c r="M799" s="1439" t="s">
        <v>814</v>
      </c>
      <c r="N799" s="341" t="s">
        <v>2800</v>
      </c>
      <c r="O799" s="350" t="s">
        <v>227</v>
      </c>
      <c r="P799" s="387" t="s">
        <v>228</v>
      </c>
      <c r="Q799" s="350" t="s">
        <v>229</v>
      </c>
      <c r="R799" s="350" t="s">
        <v>490</v>
      </c>
      <c r="S799" s="350" t="s">
        <v>562</v>
      </c>
      <c r="T799" s="341" t="s">
        <v>232</v>
      </c>
    </row>
    <row r="800" spans="1:20" s="1327" customFormat="1" hidden="1">
      <c r="A800" s="281"/>
      <c r="B800" s="341" t="s">
        <v>1098</v>
      </c>
      <c r="C800" s="1495" t="s">
        <v>1112</v>
      </c>
      <c r="D800" s="1505" t="s">
        <v>1305</v>
      </c>
      <c r="E800" s="349" t="s">
        <v>2427</v>
      </c>
      <c r="F800" s="343" t="s">
        <v>2756</v>
      </c>
      <c r="G800" s="1480" t="s">
        <v>2787</v>
      </c>
      <c r="H800" s="346" t="s">
        <v>2757</v>
      </c>
      <c r="I800" s="386" t="s">
        <v>224</v>
      </c>
      <c r="J800" s="1478" t="s">
        <v>346</v>
      </c>
      <c r="K800" s="1439"/>
      <c r="L800" s="347" t="s">
        <v>1174</v>
      </c>
      <c r="M800" s="1439" t="s">
        <v>814</v>
      </c>
      <c r="N800" s="341" t="s">
        <v>2801</v>
      </c>
      <c r="O800" s="350" t="s">
        <v>227</v>
      </c>
      <c r="P800" s="387" t="s">
        <v>228</v>
      </c>
      <c r="Q800" s="350" t="s">
        <v>229</v>
      </c>
      <c r="R800" s="350" t="s">
        <v>490</v>
      </c>
      <c r="S800" s="350" t="s">
        <v>562</v>
      </c>
      <c r="T800" s="341" t="s">
        <v>232</v>
      </c>
    </row>
    <row r="801" spans="1:20" s="1327" customFormat="1" hidden="1">
      <c r="A801" s="281"/>
      <c r="B801" s="341" t="s">
        <v>1098</v>
      </c>
      <c r="C801" s="1495" t="s">
        <v>1112</v>
      </c>
      <c r="D801" s="1505" t="s">
        <v>1306</v>
      </c>
      <c r="E801" s="349" t="s">
        <v>2427</v>
      </c>
      <c r="F801" s="343" t="s">
        <v>2756</v>
      </c>
      <c r="G801" s="1480" t="s">
        <v>2787</v>
      </c>
      <c r="H801" s="346" t="s">
        <v>2757</v>
      </c>
      <c r="I801" s="386" t="s">
        <v>224</v>
      </c>
      <c r="J801" s="1478" t="s">
        <v>346</v>
      </c>
      <c r="K801" s="1439"/>
      <c r="L801" s="347" t="s">
        <v>1174</v>
      </c>
      <c r="M801" s="1439" t="s">
        <v>814</v>
      </c>
      <c r="N801" s="341" t="s">
        <v>2801</v>
      </c>
      <c r="O801" s="350" t="s">
        <v>227</v>
      </c>
      <c r="P801" s="387" t="s">
        <v>228</v>
      </c>
      <c r="Q801" s="350" t="s">
        <v>229</v>
      </c>
      <c r="R801" s="350" t="s">
        <v>490</v>
      </c>
      <c r="S801" s="350" t="s">
        <v>1307</v>
      </c>
      <c r="T801" s="341" t="s">
        <v>232</v>
      </c>
    </row>
    <row r="802" spans="1:20" s="1327" customFormat="1" hidden="1">
      <c r="A802" s="281"/>
      <c r="B802" s="341" t="s">
        <v>1098</v>
      </c>
      <c r="C802" s="1495" t="s">
        <v>1112</v>
      </c>
      <c r="D802" s="1505" t="s">
        <v>1308</v>
      </c>
      <c r="E802" s="349" t="s">
        <v>2427</v>
      </c>
      <c r="F802" s="343" t="s">
        <v>2756</v>
      </c>
      <c r="G802" s="1480" t="s">
        <v>2787</v>
      </c>
      <c r="H802" s="346" t="s">
        <v>2757</v>
      </c>
      <c r="I802" s="386" t="s">
        <v>224</v>
      </c>
      <c r="J802" s="1478" t="s">
        <v>346</v>
      </c>
      <c r="K802" s="1439"/>
      <c r="L802" s="347" t="s">
        <v>1174</v>
      </c>
      <c r="M802" s="1439" t="s">
        <v>814</v>
      </c>
      <c r="N802" s="341" t="s">
        <v>2802</v>
      </c>
      <c r="O802" s="350" t="s">
        <v>227</v>
      </c>
      <c r="P802" s="387" t="s">
        <v>228</v>
      </c>
      <c r="Q802" s="350" t="s">
        <v>229</v>
      </c>
      <c r="R802" s="350" t="s">
        <v>490</v>
      </c>
      <c r="S802" s="350" t="s">
        <v>1307</v>
      </c>
      <c r="T802" s="341" t="s">
        <v>232</v>
      </c>
    </row>
    <row r="803" spans="1:20" s="1327" customFormat="1" hidden="1">
      <c r="A803" s="281"/>
      <c r="B803" s="341" t="s">
        <v>1098</v>
      </c>
      <c r="C803" s="1495" t="s">
        <v>1112</v>
      </c>
      <c r="D803" s="1505" t="s">
        <v>1309</v>
      </c>
      <c r="E803" s="349" t="s">
        <v>2427</v>
      </c>
      <c r="F803" s="343" t="s">
        <v>2756</v>
      </c>
      <c r="G803" s="1480" t="s">
        <v>2787</v>
      </c>
      <c r="H803" s="346" t="s">
        <v>2757</v>
      </c>
      <c r="I803" s="386" t="s">
        <v>224</v>
      </c>
      <c r="J803" s="1478" t="s">
        <v>346</v>
      </c>
      <c r="K803" s="1439"/>
      <c r="L803" s="347" t="s">
        <v>1174</v>
      </c>
      <c r="M803" s="1439" t="s">
        <v>814</v>
      </c>
      <c r="N803" s="341" t="s">
        <v>2803</v>
      </c>
      <c r="O803" s="350" t="s">
        <v>227</v>
      </c>
      <c r="P803" s="387" t="s">
        <v>228</v>
      </c>
      <c r="Q803" s="350" t="s">
        <v>229</v>
      </c>
      <c r="R803" s="350" t="s">
        <v>490</v>
      </c>
      <c r="S803" s="350" t="s">
        <v>1307</v>
      </c>
      <c r="T803" s="341" t="s">
        <v>232</v>
      </c>
    </row>
    <row r="804" spans="1:20" s="1327" customFormat="1" hidden="1">
      <c r="A804" s="281"/>
      <c r="B804" s="341" t="s">
        <v>1098</v>
      </c>
      <c r="C804" s="1495" t="s">
        <v>1112</v>
      </c>
      <c r="D804" s="1505" t="s">
        <v>1310</v>
      </c>
      <c r="E804" s="349" t="s">
        <v>554</v>
      </c>
      <c r="F804" s="343" t="s">
        <v>1123</v>
      </c>
      <c r="G804" s="1480" t="s">
        <v>1311</v>
      </c>
      <c r="H804" s="346" t="s">
        <v>557</v>
      </c>
      <c r="I804" s="386" t="s">
        <v>224</v>
      </c>
      <c r="J804" s="1478" t="s">
        <v>346</v>
      </c>
      <c r="K804" s="1439"/>
      <c r="L804" s="347" t="s">
        <v>1174</v>
      </c>
      <c r="M804" s="1439" t="s">
        <v>814</v>
      </c>
      <c r="N804" s="341" t="s">
        <v>1312</v>
      </c>
      <c r="O804" s="350" t="s">
        <v>227</v>
      </c>
      <c r="P804" s="387" t="s">
        <v>228</v>
      </c>
      <c r="Q804" s="350" t="s">
        <v>229</v>
      </c>
      <c r="R804" s="350" t="s">
        <v>490</v>
      </c>
      <c r="S804" s="350" t="s">
        <v>1307</v>
      </c>
      <c r="T804" s="341" t="s">
        <v>232</v>
      </c>
    </row>
    <row r="805" spans="1:20" s="1327" customFormat="1" hidden="1">
      <c r="A805" s="281"/>
      <c r="B805" s="341" t="s">
        <v>1098</v>
      </c>
      <c r="C805" s="1495" t="s">
        <v>1112</v>
      </c>
      <c r="D805" s="1505" t="s">
        <v>1313</v>
      </c>
      <c r="E805" s="349" t="s">
        <v>554</v>
      </c>
      <c r="F805" s="343" t="s">
        <v>1123</v>
      </c>
      <c r="G805" s="1480" t="s">
        <v>1311</v>
      </c>
      <c r="H805" s="346" t="s">
        <v>557</v>
      </c>
      <c r="I805" s="386" t="s">
        <v>224</v>
      </c>
      <c r="J805" s="1478" t="s">
        <v>346</v>
      </c>
      <c r="K805" s="1439"/>
      <c r="L805" s="347" t="s">
        <v>1174</v>
      </c>
      <c r="M805" s="1439" t="s">
        <v>814</v>
      </c>
      <c r="N805" s="341" t="s">
        <v>2804</v>
      </c>
      <c r="O805" s="350" t="s">
        <v>227</v>
      </c>
      <c r="P805" s="387" t="s">
        <v>228</v>
      </c>
      <c r="Q805" s="350" t="s">
        <v>229</v>
      </c>
      <c r="R805" s="350" t="s">
        <v>490</v>
      </c>
      <c r="S805" s="350" t="s">
        <v>1307</v>
      </c>
      <c r="T805" s="341" t="s">
        <v>232</v>
      </c>
    </row>
    <row r="806" spans="1:20" s="1493" customFormat="1" hidden="1">
      <c r="A806" s="281"/>
      <c r="B806" s="381"/>
      <c r="C806" s="570"/>
      <c r="D806" s="569" t="s">
        <v>1314</v>
      </c>
      <c r="E806" s="371"/>
      <c r="F806" s="388"/>
      <c r="G806" s="1279" t="s">
        <v>1314</v>
      </c>
      <c r="H806" s="1279"/>
      <c r="I806" s="1279"/>
      <c r="J806" s="1279"/>
      <c r="K806" s="1499"/>
      <c r="L806" s="322" t="s">
        <v>2805</v>
      </c>
      <c r="M806" s="1306"/>
      <c r="N806" s="238"/>
      <c r="O806" s="380"/>
      <c r="P806" s="380"/>
      <c r="Q806" s="380"/>
      <c r="R806" s="235"/>
      <c r="S806" s="235"/>
      <c r="T806" s="234"/>
    </row>
    <row r="807" spans="1:20" s="1493" customFormat="1" hidden="1">
      <c r="A807" s="281"/>
      <c r="B807" s="341" t="s">
        <v>2806</v>
      </c>
      <c r="C807" s="1440" t="s">
        <v>1121</v>
      </c>
      <c r="D807" s="347" t="s">
        <v>2807</v>
      </c>
      <c r="E807" s="1480" t="s">
        <v>554</v>
      </c>
      <c r="F807" s="343">
        <v>100</v>
      </c>
      <c r="G807" s="343">
        <v>30300</v>
      </c>
      <c r="H807" s="346" t="s">
        <v>557</v>
      </c>
      <c r="I807" s="386" t="s">
        <v>224</v>
      </c>
      <c r="J807" s="1478" t="s">
        <v>2808</v>
      </c>
      <c r="K807" s="1439"/>
      <c r="L807" s="347" t="s">
        <v>1315</v>
      </c>
      <c r="M807" s="1439" t="s">
        <v>2809</v>
      </c>
      <c r="N807" s="349" t="s">
        <v>2810</v>
      </c>
      <c r="O807" s="350" t="s">
        <v>227</v>
      </c>
      <c r="P807" s="387" t="s">
        <v>228</v>
      </c>
      <c r="Q807" s="350" t="s">
        <v>2811</v>
      </c>
      <c r="R807" s="350" t="s">
        <v>490</v>
      </c>
      <c r="S807" s="350" t="s">
        <v>2812</v>
      </c>
      <c r="T807" s="341" t="s">
        <v>2813</v>
      </c>
    </row>
    <row r="808" spans="1:20" s="1493" customFormat="1" hidden="1">
      <c r="A808" s="281"/>
      <c r="B808" s="381"/>
      <c r="C808" s="570"/>
      <c r="D808" s="569" t="s">
        <v>1316</v>
      </c>
      <c r="E808" s="371"/>
      <c r="F808" s="388"/>
      <c r="G808" s="1279" t="s">
        <v>1317</v>
      </c>
      <c r="H808" s="1279"/>
      <c r="I808" s="1279"/>
      <c r="J808" s="1279"/>
      <c r="K808" s="1499"/>
      <c r="L808" s="322" t="s">
        <v>1318</v>
      </c>
      <c r="M808" s="1306"/>
      <c r="N808" s="238"/>
      <c r="O808" s="380"/>
      <c r="P808" s="380"/>
      <c r="Q808" s="380"/>
      <c r="R808" s="235"/>
      <c r="S808" s="235"/>
      <c r="T808" s="234"/>
    </row>
    <row r="809" spans="1:20" s="1493" customFormat="1" hidden="1">
      <c r="A809" s="281"/>
      <c r="B809" s="341" t="s">
        <v>1098</v>
      </c>
      <c r="C809" s="1495" t="s">
        <v>1112</v>
      </c>
      <c r="D809" s="389" t="s">
        <v>1319</v>
      </c>
      <c r="E809" s="349" t="s">
        <v>2447</v>
      </c>
      <c r="F809" s="343" t="s">
        <v>2814</v>
      </c>
      <c r="G809" s="1480" t="s">
        <v>2815</v>
      </c>
      <c r="H809" s="346" t="s">
        <v>2816</v>
      </c>
      <c r="I809" s="386" t="s">
        <v>224</v>
      </c>
      <c r="J809" s="1478" t="s">
        <v>346</v>
      </c>
      <c r="K809" s="1439"/>
      <c r="L809" s="347" t="s">
        <v>1174</v>
      </c>
      <c r="M809" s="1439" t="s">
        <v>850</v>
      </c>
      <c r="N809" s="349" t="s">
        <v>1320</v>
      </c>
      <c r="O809" s="350" t="s">
        <v>227</v>
      </c>
      <c r="P809" s="387" t="s">
        <v>228</v>
      </c>
      <c r="Q809" s="350" t="s">
        <v>229</v>
      </c>
      <c r="R809" s="350" t="s">
        <v>490</v>
      </c>
      <c r="S809" s="350" t="s">
        <v>562</v>
      </c>
      <c r="T809" s="341" t="s">
        <v>232</v>
      </c>
    </row>
    <row r="810" spans="1:20" s="1493" customFormat="1" hidden="1">
      <c r="A810" s="281"/>
      <c r="B810" s="341" t="s">
        <v>1098</v>
      </c>
      <c r="C810" s="1495" t="s">
        <v>1112</v>
      </c>
      <c r="D810" s="389" t="s">
        <v>1321</v>
      </c>
      <c r="E810" s="349" t="s">
        <v>2447</v>
      </c>
      <c r="F810" s="343" t="s">
        <v>2814</v>
      </c>
      <c r="G810" s="1480" t="s">
        <v>2815</v>
      </c>
      <c r="H810" s="346" t="s">
        <v>2816</v>
      </c>
      <c r="I810" s="386" t="s">
        <v>224</v>
      </c>
      <c r="J810" s="1478" t="s">
        <v>346</v>
      </c>
      <c r="K810" s="1439"/>
      <c r="L810" s="347" t="s">
        <v>1174</v>
      </c>
      <c r="M810" s="1439" t="s">
        <v>850</v>
      </c>
      <c r="N810" s="349" t="s">
        <v>1322</v>
      </c>
      <c r="O810" s="350" t="s">
        <v>227</v>
      </c>
      <c r="P810" s="387" t="s">
        <v>228</v>
      </c>
      <c r="Q810" s="350" t="s">
        <v>229</v>
      </c>
      <c r="R810" s="350" t="s">
        <v>490</v>
      </c>
      <c r="S810" s="350" t="s">
        <v>562</v>
      </c>
      <c r="T810" s="341" t="s">
        <v>232</v>
      </c>
    </row>
    <row r="811" spans="1:20" s="1327" customFormat="1" hidden="1">
      <c r="A811" s="281"/>
      <c r="B811" s="381"/>
      <c r="C811" s="570"/>
      <c r="D811" s="569" t="s">
        <v>1323</v>
      </c>
      <c r="E811" s="380"/>
      <c r="F811" s="381"/>
      <c r="G811" s="1277" t="s">
        <v>1323</v>
      </c>
      <c r="H811" s="1501"/>
      <c r="I811" s="1501"/>
      <c r="J811" s="1501"/>
      <c r="K811" s="1306"/>
      <c r="L811" s="572" t="s">
        <v>1324</v>
      </c>
      <c r="M811" s="1306"/>
      <c r="N811" s="238"/>
      <c r="O811" s="380"/>
      <c r="P811" s="380"/>
      <c r="Q811" s="380"/>
      <c r="R811" s="235"/>
      <c r="S811" s="235"/>
      <c r="T811" s="234"/>
    </row>
    <row r="812" spans="1:20" s="1327" customFormat="1" hidden="1">
      <c r="A812" s="281"/>
      <c r="B812" s="234" t="s">
        <v>1098</v>
      </c>
      <c r="C812" s="239" t="s">
        <v>1121</v>
      </c>
      <c r="D812" s="239" t="s">
        <v>1325</v>
      </c>
      <c r="E812" s="238" t="s">
        <v>2447</v>
      </c>
      <c r="F812" s="229" t="s">
        <v>2814</v>
      </c>
      <c r="G812" s="229">
        <v>30300</v>
      </c>
      <c r="H812" s="230" t="s">
        <v>2816</v>
      </c>
      <c r="I812" s="369" t="s">
        <v>224</v>
      </c>
      <c r="J812" s="1459" t="s">
        <v>346</v>
      </c>
      <c r="K812" s="1306"/>
      <c r="L812" s="239" t="s">
        <v>1326</v>
      </c>
      <c r="M812" s="1306" t="s">
        <v>864</v>
      </c>
      <c r="N812" s="238" t="s">
        <v>865</v>
      </c>
      <c r="O812" s="235" t="s">
        <v>227</v>
      </c>
      <c r="P812" s="273" t="s">
        <v>228</v>
      </c>
      <c r="Q812" s="235" t="s">
        <v>229</v>
      </c>
      <c r="R812" s="235" t="s">
        <v>490</v>
      </c>
      <c r="S812" s="235" t="s">
        <v>562</v>
      </c>
      <c r="T812" s="234" t="s">
        <v>232</v>
      </c>
    </row>
    <row r="813" spans="1:20" s="1327" customFormat="1" hidden="1">
      <c r="A813" s="281"/>
      <c r="B813" s="341" t="s">
        <v>1098</v>
      </c>
      <c r="C813" s="347" t="s">
        <v>1121</v>
      </c>
      <c r="D813" s="1452" t="s">
        <v>1327</v>
      </c>
      <c r="E813" s="349" t="s">
        <v>2451</v>
      </c>
      <c r="F813" s="343" t="s">
        <v>2817</v>
      </c>
      <c r="G813" s="343">
        <v>30300</v>
      </c>
      <c r="H813" s="346" t="s">
        <v>2818</v>
      </c>
      <c r="I813" s="386" t="s">
        <v>224</v>
      </c>
      <c r="J813" s="1478" t="s">
        <v>346</v>
      </c>
      <c r="K813" s="1439"/>
      <c r="L813" s="1452" t="s">
        <v>1328</v>
      </c>
      <c r="M813" s="1439" t="s">
        <v>864</v>
      </c>
      <c r="N813" s="349" t="s">
        <v>2819</v>
      </c>
      <c r="O813" s="350" t="s">
        <v>227</v>
      </c>
      <c r="P813" s="387" t="s">
        <v>228</v>
      </c>
      <c r="Q813" s="350" t="s">
        <v>229</v>
      </c>
      <c r="R813" s="350" t="s">
        <v>490</v>
      </c>
      <c r="S813" s="350" t="s">
        <v>562</v>
      </c>
      <c r="T813" s="341" t="s">
        <v>232</v>
      </c>
    </row>
    <row r="814" spans="1:20" s="1327" customFormat="1" hidden="1">
      <c r="A814" s="281"/>
      <c r="B814" s="341" t="s">
        <v>1329</v>
      </c>
      <c r="C814" s="347" t="s">
        <v>1121</v>
      </c>
      <c r="D814" s="1452" t="s">
        <v>1330</v>
      </c>
      <c r="E814" s="349" t="s">
        <v>554</v>
      </c>
      <c r="F814" s="343" t="s">
        <v>1123</v>
      </c>
      <c r="G814" s="343">
        <v>30300</v>
      </c>
      <c r="H814" s="346" t="s">
        <v>557</v>
      </c>
      <c r="I814" s="386" t="s">
        <v>224</v>
      </c>
      <c r="J814" s="1478" t="s">
        <v>1331</v>
      </c>
      <c r="K814" s="1439"/>
      <c r="L814" s="1452" t="s">
        <v>1332</v>
      </c>
      <c r="M814" s="1439" t="s">
        <v>1333</v>
      </c>
      <c r="N814" s="349" t="s">
        <v>483</v>
      </c>
      <c r="O814" s="350" t="s">
        <v>227</v>
      </c>
      <c r="P814" s="387" t="s">
        <v>228</v>
      </c>
      <c r="Q814" s="350" t="s">
        <v>1334</v>
      </c>
      <c r="R814" s="350" t="s">
        <v>490</v>
      </c>
      <c r="S814" s="350" t="s">
        <v>1335</v>
      </c>
      <c r="T814" s="341" t="s">
        <v>1336</v>
      </c>
    </row>
    <row r="815" spans="1:20" s="1327" customFormat="1" hidden="1">
      <c r="A815" s="281"/>
      <c r="B815" s="234" t="s">
        <v>1098</v>
      </c>
      <c r="C815" s="239" t="s">
        <v>1121</v>
      </c>
      <c r="D815" s="239" t="s">
        <v>1337</v>
      </c>
      <c r="E815" s="238" t="s">
        <v>2451</v>
      </c>
      <c r="F815" s="229" t="s">
        <v>2817</v>
      </c>
      <c r="G815" s="229">
        <v>30300</v>
      </c>
      <c r="H815" s="230" t="s">
        <v>2818</v>
      </c>
      <c r="I815" s="369" t="s">
        <v>224</v>
      </c>
      <c r="J815" s="1459" t="s">
        <v>346</v>
      </c>
      <c r="K815" s="1306"/>
      <c r="L815" s="239" t="s">
        <v>1338</v>
      </c>
      <c r="M815" s="1306"/>
      <c r="N815" s="238"/>
      <c r="O815" s="235" t="s">
        <v>227</v>
      </c>
      <c r="P815" s="273" t="s">
        <v>228</v>
      </c>
      <c r="Q815" s="235" t="s">
        <v>229</v>
      </c>
      <c r="R815" s="235" t="s">
        <v>490</v>
      </c>
      <c r="S815" s="235" t="s">
        <v>562</v>
      </c>
      <c r="T815" s="234" t="s">
        <v>232</v>
      </c>
    </row>
    <row r="816" spans="1:20" s="1327" customFormat="1" hidden="1">
      <c r="A816" s="281"/>
      <c r="B816" s="381"/>
      <c r="C816" s="570"/>
      <c r="D816" s="569" t="s">
        <v>1339</v>
      </c>
      <c r="E816" s="569"/>
      <c r="F816" s="392"/>
      <c r="G816" s="1277" t="s">
        <v>1339</v>
      </c>
      <c r="H816" s="1501"/>
      <c r="I816" s="1501"/>
      <c r="J816" s="1501"/>
      <c r="K816" s="1502"/>
      <c r="L816" s="322" t="s">
        <v>1227</v>
      </c>
      <c r="M816" s="1306"/>
      <c r="N816" s="238"/>
      <c r="O816" s="380"/>
      <c r="P816" s="380"/>
      <c r="Q816" s="380"/>
      <c r="R816" s="235"/>
      <c r="S816" s="235"/>
      <c r="T816" s="234"/>
    </row>
    <row r="817" spans="1:20" s="1327" customFormat="1" hidden="1">
      <c r="A817" s="281"/>
      <c r="B817" s="341" t="s">
        <v>1098</v>
      </c>
      <c r="C817" s="1440" t="s">
        <v>1228</v>
      </c>
      <c r="D817" s="389" t="s">
        <v>1340</v>
      </c>
      <c r="E817" s="349" t="s">
        <v>2079</v>
      </c>
      <c r="F817" s="343" t="s">
        <v>2683</v>
      </c>
      <c r="G817" s="1480" t="s">
        <v>2684</v>
      </c>
      <c r="H817" s="346" t="s">
        <v>2082</v>
      </c>
      <c r="I817" s="386" t="s">
        <v>224</v>
      </c>
      <c r="J817" s="1478" t="s">
        <v>346</v>
      </c>
      <c r="K817" s="1439"/>
      <c r="L817" s="347" t="s">
        <v>1174</v>
      </c>
      <c r="M817" s="1439" t="s">
        <v>864</v>
      </c>
      <c r="N817" s="349" t="s">
        <v>2820</v>
      </c>
      <c r="O817" s="350" t="s">
        <v>227</v>
      </c>
      <c r="P817" s="387" t="s">
        <v>228</v>
      </c>
      <c r="Q817" s="350" t="s">
        <v>229</v>
      </c>
      <c r="R817" s="350" t="s">
        <v>490</v>
      </c>
      <c r="S817" s="350" t="s">
        <v>562</v>
      </c>
      <c r="T817" s="341" t="s">
        <v>232</v>
      </c>
    </row>
    <row r="818" spans="1:20" s="1327" customFormat="1" hidden="1">
      <c r="A818" s="281"/>
      <c r="B818" s="341" t="s">
        <v>1098</v>
      </c>
      <c r="C818" s="1440" t="s">
        <v>1228</v>
      </c>
      <c r="D818" s="389" t="s">
        <v>1341</v>
      </c>
      <c r="E818" s="349" t="s">
        <v>2451</v>
      </c>
      <c r="F818" s="343" t="s">
        <v>2817</v>
      </c>
      <c r="G818" s="1480" t="s">
        <v>2821</v>
      </c>
      <c r="H818" s="346" t="s">
        <v>2818</v>
      </c>
      <c r="I818" s="386" t="s">
        <v>224</v>
      </c>
      <c r="J818" s="1478" t="s">
        <v>346</v>
      </c>
      <c r="K818" s="1439"/>
      <c r="L818" s="347" t="s">
        <v>1174</v>
      </c>
      <c r="M818" s="1439" t="s">
        <v>864</v>
      </c>
      <c r="N818" s="349" t="s">
        <v>2822</v>
      </c>
      <c r="O818" s="350" t="s">
        <v>227</v>
      </c>
      <c r="P818" s="387" t="s">
        <v>228</v>
      </c>
      <c r="Q818" s="350" t="s">
        <v>229</v>
      </c>
      <c r="R818" s="350" t="s">
        <v>490</v>
      </c>
      <c r="S818" s="350" t="s">
        <v>562</v>
      </c>
      <c r="T818" s="341" t="s">
        <v>232</v>
      </c>
    </row>
    <row r="819" spans="1:20" s="1327" customFormat="1" hidden="1">
      <c r="A819" s="281"/>
      <c r="B819" s="381"/>
      <c r="C819" s="570"/>
      <c r="D819" s="393" t="s">
        <v>1342</v>
      </c>
      <c r="E819" s="380"/>
      <c r="F819" s="381"/>
      <c r="G819" s="1284" t="s">
        <v>1342</v>
      </c>
      <c r="H819" s="1506"/>
      <c r="I819" s="1506"/>
      <c r="J819" s="1506"/>
      <c r="K819" s="1306"/>
      <c r="L819" s="393" t="s">
        <v>1342</v>
      </c>
      <c r="M819" s="1306"/>
      <c r="N819" s="238"/>
      <c r="O819" s="380"/>
      <c r="P819" s="380"/>
      <c r="Q819" s="380"/>
      <c r="R819" s="235"/>
      <c r="S819" s="235"/>
      <c r="T819" s="234"/>
    </row>
    <row r="820" spans="1:20" s="1327" customFormat="1" hidden="1">
      <c r="A820" s="281"/>
      <c r="B820" s="234" t="s">
        <v>1098</v>
      </c>
      <c r="C820" s="239" t="s">
        <v>1121</v>
      </c>
      <c r="D820" s="234" t="s">
        <v>1343</v>
      </c>
      <c r="E820" s="238" t="s">
        <v>2451</v>
      </c>
      <c r="F820" s="229" t="s">
        <v>2817</v>
      </c>
      <c r="G820" s="229">
        <v>30300</v>
      </c>
      <c r="H820" s="230" t="s">
        <v>2818</v>
      </c>
      <c r="I820" s="369" t="s">
        <v>224</v>
      </c>
      <c r="J820" s="1459" t="s">
        <v>346</v>
      </c>
      <c r="K820" s="1306"/>
      <c r="L820" s="239" t="s">
        <v>1344</v>
      </c>
      <c r="M820" s="1306" t="s">
        <v>814</v>
      </c>
      <c r="N820" s="238" t="s">
        <v>1312</v>
      </c>
      <c r="O820" s="235" t="s">
        <v>227</v>
      </c>
      <c r="P820" s="273" t="s">
        <v>228</v>
      </c>
      <c r="Q820" s="235" t="s">
        <v>229</v>
      </c>
      <c r="R820" s="235" t="s">
        <v>490</v>
      </c>
      <c r="S820" s="235" t="s">
        <v>562</v>
      </c>
      <c r="T820" s="234" t="s">
        <v>232</v>
      </c>
    </row>
    <row r="821" spans="1:20" s="1327" customFormat="1" hidden="1">
      <c r="A821" s="281"/>
      <c r="B821" s="381"/>
      <c r="C821" s="570"/>
      <c r="D821" s="569" t="s">
        <v>1345</v>
      </c>
      <c r="E821" s="380"/>
      <c r="F821" s="381"/>
      <c r="G821" s="1284" t="s">
        <v>1345</v>
      </c>
      <c r="H821" s="1506"/>
      <c r="I821" s="1506"/>
      <c r="J821" s="1506"/>
      <c r="K821" s="1306"/>
      <c r="L821" s="570" t="s">
        <v>1345</v>
      </c>
      <c r="M821" s="1306"/>
      <c r="N821" s="238"/>
      <c r="O821" s="380"/>
      <c r="P821" s="380"/>
      <c r="Q821" s="380"/>
      <c r="R821" s="235"/>
      <c r="S821" s="235"/>
      <c r="T821" s="234"/>
    </row>
    <row r="822" spans="1:20" s="1327" customFormat="1" hidden="1">
      <c r="A822" s="281"/>
      <c r="B822" s="341" t="s">
        <v>1098</v>
      </c>
      <c r="C822" s="1495" t="s">
        <v>1112</v>
      </c>
      <c r="D822" s="347" t="s">
        <v>1346</v>
      </c>
      <c r="E822" s="349" t="s">
        <v>2427</v>
      </c>
      <c r="F822" s="343" t="s">
        <v>2756</v>
      </c>
      <c r="G822" s="1480" t="s">
        <v>2787</v>
      </c>
      <c r="H822" s="346" t="s">
        <v>2757</v>
      </c>
      <c r="I822" s="386" t="s">
        <v>224</v>
      </c>
      <c r="J822" s="1478" t="s">
        <v>346</v>
      </c>
      <c r="K822" s="1439"/>
      <c r="L822" s="347" t="s">
        <v>1174</v>
      </c>
      <c r="M822" s="1439" t="s">
        <v>814</v>
      </c>
      <c r="N822" s="349" t="s">
        <v>1312</v>
      </c>
      <c r="O822" s="350" t="s">
        <v>227</v>
      </c>
      <c r="P822" s="387" t="s">
        <v>228</v>
      </c>
      <c r="Q822" s="350" t="s">
        <v>229</v>
      </c>
      <c r="R822" s="350" t="s">
        <v>490</v>
      </c>
      <c r="S822" s="350" t="s">
        <v>562</v>
      </c>
      <c r="T822" s="341" t="s">
        <v>232</v>
      </c>
    </row>
    <row r="823" spans="1:20" s="1327" customFormat="1" hidden="1">
      <c r="A823" s="1301"/>
      <c r="B823" s="262"/>
      <c r="C823" s="1303"/>
      <c r="D823" s="1313"/>
      <c r="E823" s="238"/>
      <c r="F823" s="234"/>
      <c r="G823" s="1305"/>
      <c r="H823" s="369"/>
      <c r="I823" s="369"/>
      <c r="J823" s="1459"/>
      <c r="K823" s="1306"/>
      <c r="L823" s="239"/>
      <c r="M823" s="1306"/>
      <c r="N823" s="238"/>
      <c r="O823" s="235"/>
      <c r="P823" s="273"/>
      <c r="Q823" s="235"/>
      <c r="R823" s="235"/>
      <c r="S823" s="235"/>
      <c r="T823" s="234"/>
    </row>
    <row r="824" spans="1:20" s="1327" customFormat="1" ht="17.25" hidden="1">
      <c r="A824" s="335" t="s">
        <v>2823</v>
      </c>
      <c r="B824" s="334"/>
      <c r="C824" s="335"/>
      <c r="D824" s="336" t="s">
        <v>1347</v>
      </c>
      <c r="E824" s="337"/>
      <c r="F824" s="334"/>
      <c r="G824" s="1285" t="s">
        <v>1348</v>
      </c>
      <c r="H824" s="1285"/>
      <c r="I824" s="1285"/>
      <c r="J824" s="1285"/>
      <c r="K824" s="1341"/>
      <c r="L824" s="278" t="s">
        <v>1347</v>
      </c>
      <c r="M824" s="1341"/>
      <c r="N824" s="263"/>
      <c r="O824" s="235"/>
      <c r="P824" s="273"/>
      <c r="Q824" s="235"/>
      <c r="R824" s="235"/>
      <c r="S824" s="235"/>
      <c r="T824" s="234"/>
    </row>
    <row r="825" spans="1:20" s="1327" customFormat="1" hidden="1">
      <c r="A825" s="394"/>
      <c r="B825" s="395"/>
      <c r="C825" s="396"/>
      <c r="D825" s="571" t="s">
        <v>1349</v>
      </c>
      <c r="E825" s="397"/>
      <c r="F825" s="395"/>
      <c r="G825" s="1286" t="s">
        <v>1349</v>
      </c>
      <c r="H825" s="1507"/>
      <c r="I825" s="1507"/>
      <c r="J825" s="1507"/>
      <c r="K825" s="1341"/>
      <c r="L825" s="571" t="s">
        <v>1349</v>
      </c>
      <c r="M825" s="1341"/>
      <c r="N825" s="263"/>
      <c r="O825" s="235"/>
      <c r="P825" s="273"/>
      <c r="Q825" s="235"/>
      <c r="R825" s="235"/>
      <c r="S825" s="235"/>
      <c r="T825" s="234"/>
    </row>
    <row r="826" spans="1:20" s="1327" customFormat="1" hidden="1">
      <c r="A826" s="281"/>
      <c r="B826" s="234" t="s">
        <v>1098</v>
      </c>
      <c r="C826" s="1314" t="s">
        <v>1350</v>
      </c>
      <c r="D826" s="232" t="s">
        <v>1351</v>
      </c>
      <c r="E826" s="238" t="s">
        <v>2427</v>
      </c>
      <c r="F826" s="229" t="s">
        <v>2756</v>
      </c>
      <c r="G826" s="229">
        <v>30300</v>
      </c>
      <c r="H826" s="230" t="s">
        <v>2824</v>
      </c>
      <c r="I826" s="354" t="s">
        <v>224</v>
      </c>
      <c r="J826" s="1459" t="s">
        <v>346</v>
      </c>
      <c r="K826" s="1306"/>
      <c r="L826" s="239" t="s">
        <v>2166</v>
      </c>
      <c r="M826" s="385" t="s">
        <v>248</v>
      </c>
      <c r="N826" s="238" t="s">
        <v>628</v>
      </c>
      <c r="O826" s="235" t="s">
        <v>1352</v>
      </c>
      <c r="P826" s="273" t="s">
        <v>228</v>
      </c>
      <c r="Q826" s="235" t="s">
        <v>229</v>
      </c>
      <c r="R826" s="234" t="s">
        <v>2825</v>
      </c>
      <c r="S826" s="234" t="s">
        <v>231</v>
      </c>
      <c r="T826" s="234" t="s">
        <v>232</v>
      </c>
    </row>
    <row r="827" spans="1:20" s="1327" customFormat="1" hidden="1">
      <c r="A827" s="281"/>
      <c r="B827" s="314" t="s">
        <v>1098</v>
      </c>
      <c r="C827" s="1508" t="s">
        <v>1350</v>
      </c>
      <c r="D827" s="1509" t="s">
        <v>1353</v>
      </c>
      <c r="E827" s="398" t="s">
        <v>2079</v>
      </c>
      <c r="F827" s="306" t="s">
        <v>2683</v>
      </c>
      <c r="G827" s="306">
        <v>30300</v>
      </c>
      <c r="H827" s="307" t="s">
        <v>2290</v>
      </c>
      <c r="I827" s="399" t="s">
        <v>224</v>
      </c>
      <c r="J827" s="1510" t="s">
        <v>346</v>
      </c>
      <c r="K827" s="1511"/>
      <c r="L827" s="308" t="s">
        <v>2166</v>
      </c>
      <c r="M827" s="310" t="s">
        <v>1354</v>
      </c>
      <c r="N827" s="398" t="s">
        <v>628</v>
      </c>
      <c r="O827" s="310" t="s">
        <v>1352</v>
      </c>
      <c r="P827" s="311" t="s">
        <v>228</v>
      </c>
      <c r="Q827" s="310" t="s">
        <v>229</v>
      </c>
      <c r="R827" s="314" t="s">
        <v>2825</v>
      </c>
      <c r="S827" s="314" t="s">
        <v>231</v>
      </c>
      <c r="T827" s="314" t="s">
        <v>232</v>
      </c>
    </row>
    <row r="828" spans="1:20" s="1327" customFormat="1" hidden="1">
      <c r="A828" s="281"/>
      <c r="B828" s="314" t="s">
        <v>1098</v>
      </c>
      <c r="C828" s="1508" t="s">
        <v>1350</v>
      </c>
      <c r="D828" s="1509" t="s">
        <v>1355</v>
      </c>
      <c r="E828" s="398" t="s">
        <v>2079</v>
      </c>
      <c r="F828" s="306" t="s">
        <v>2683</v>
      </c>
      <c r="G828" s="306">
        <v>30300</v>
      </c>
      <c r="H828" s="307" t="s">
        <v>2290</v>
      </c>
      <c r="I828" s="399" t="s">
        <v>224</v>
      </c>
      <c r="J828" s="1510" t="s">
        <v>346</v>
      </c>
      <c r="K828" s="1511"/>
      <c r="L828" s="308" t="s">
        <v>2166</v>
      </c>
      <c r="M828" s="310" t="s">
        <v>1354</v>
      </c>
      <c r="N828" s="398" t="s">
        <v>628</v>
      </c>
      <c r="O828" s="310" t="s">
        <v>1352</v>
      </c>
      <c r="P828" s="311" t="s">
        <v>228</v>
      </c>
      <c r="Q828" s="310" t="s">
        <v>229</v>
      </c>
      <c r="R828" s="314" t="s">
        <v>2825</v>
      </c>
      <c r="S828" s="314" t="s">
        <v>231</v>
      </c>
      <c r="T828" s="314" t="s">
        <v>232</v>
      </c>
    </row>
    <row r="829" spans="1:20" s="1327" customFormat="1" hidden="1">
      <c r="A829" s="281"/>
      <c r="B829" s="314" t="s">
        <v>1098</v>
      </c>
      <c r="C829" s="1508" t="s">
        <v>1350</v>
      </c>
      <c r="D829" s="1509" t="s">
        <v>1356</v>
      </c>
      <c r="E829" s="398" t="s">
        <v>2079</v>
      </c>
      <c r="F829" s="306" t="s">
        <v>2683</v>
      </c>
      <c r="G829" s="306">
        <v>30300</v>
      </c>
      <c r="H829" s="307" t="s">
        <v>2363</v>
      </c>
      <c r="I829" s="399" t="s">
        <v>224</v>
      </c>
      <c r="J829" s="1510" t="s">
        <v>346</v>
      </c>
      <c r="K829" s="1511"/>
      <c r="L829" s="308" t="s">
        <v>2166</v>
      </c>
      <c r="M829" s="310" t="s">
        <v>1354</v>
      </c>
      <c r="N829" s="398" t="s">
        <v>628</v>
      </c>
      <c r="O829" s="310" t="s">
        <v>1352</v>
      </c>
      <c r="P829" s="311" t="s">
        <v>228</v>
      </c>
      <c r="Q829" s="310" t="s">
        <v>229</v>
      </c>
      <c r="R829" s="314" t="s">
        <v>2825</v>
      </c>
      <c r="S829" s="314" t="s">
        <v>231</v>
      </c>
      <c r="T829" s="314" t="s">
        <v>232</v>
      </c>
    </row>
    <row r="830" spans="1:20" s="1327" customFormat="1" hidden="1">
      <c r="A830" s="281"/>
      <c r="B830" s="234" t="s">
        <v>1098</v>
      </c>
      <c r="C830" s="1314" t="s">
        <v>1350</v>
      </c>
      <c r="D830" s="1334" t="s">
        <v>2826</v>
      </c>
      <c r="E830" s="238" t="s">
        <v>2079</v>
      </c>
      <c r="F830" s="229" t="s">
        <v>2683</v>
      </c>
      <c r="G830" s="229">
        <v>30300</v>
      </c>
      <c r="H830" s="230" t="s">
        <v>2290</v>
      </c>
      <c r="I830" s="354" t="s">
        <v>224</v>
      </c>
      <c r="J830" s="1459" t="s">
        <v>346</v>
      </c>
      <c r="K830" s="1306"/>
      <c r="L830" s="239" t="s">
        <v>2166</v>
      </c>
      <c r="M830" s="1306" t="s">
        <v>2827</v>
      </c>
      <c r="N830" s="1512" t="s">
        <v>2657</v>
      </c>
      <c r="O830" s="235" t="s">
        <v>1352</v>
      </c>
      <c r="P830" s="273" t="s">
        <v>228</v>
      </c>
      <c r="Q830" s="235" t="s">
        <v>229</v>
      </c>
      <c r="R830" s="234" t="s">
        <v>2825</v>
      </c>
      <c r="S830" s="234" t="s">
        <v>231</v>
      </c>
      <c r="T830" s="234" t="s">
        <v>232</v>
      </c>
    </row>
    <row r="831" spans="1:20" s="1327" customFormat="1" hidden="1">
      <c r="A831" s="281"/>
      <c r="B831" s="234" t="s">
        <v>1098</v>
      </c>
      <c r="C831" s="1314" t="s">
        <v>1350</v>
      </c>
      <c r="D831" s="232" t="s">
        <v>1357</v>
      </c>
      <c r="E831" s="238" t="s">
        <v>2079</v>
      </c>
      <c r="F831" s="229" t="s">
        <v>2683</v>
      </c>
      <c r="G831" s="229">
        <v>30300</v>
      </c>
      <c r="H831" s="230" t="s">
        <v>2290</v>
      </c>
      <c r="I831" s="354" t="s">
        <v>224</v>
      </c>
      <c r="J831" s="1459" t="s">
        <v>346</v>
      </c>
      <c r="K831" s="1306"/>
      <c r="L831" s="239" t="s">
        <v>2166</v>
      </c>
      <c r="M831" s="1306" t="s">
        <v>291</v>
      </c>
      <c r="N831" s="237" t="s">
        <v>1358</v>
      </c>
      <c r="O831" s="235" t="s">
        <v>1352</v>
      </c>
      <c r="P831" s="273" t="s">
        <v>228</v>
      </c>
      <c r="Q831" s="235" t="s">
        <v>229</v>
      </c>
      <c r="R831" s="234" t="s">
        <v>2825</v>
      </c>
      <c r="S831" s="234" t="s">
        <v>231</v>
      </c>
      <c r="T831" s="234" t="s">
        <v>232</v>
      </c>
    </row>
    <row r="832" spans="1:20" s="1327" customFormat="1" hidden="1">
      <c r="A832" s="281"/>
      <c r="B832" s="234" t="s">
        <v>1098</v>
      </c>
      <c r="C832" s="1314" t="s">
        <v>1350</v>
      </c>
      <c r="D832" s="232" t="s">
        <v>1359</v>
      </c>
      <c r="E832" s="238" t="s">
        <v>2079</v>
      </c>
      <c r="F832" s="229" t="s">
        <v>2683</v>
      </c>
      <c r="G832" s="229">
        <v>30300</v>
      </c>
      <c r="H832" s="230" t="s">
        <v>2290</v>
      </c>
      <c r="I832" s="354" t="s">
        <v>224</v>
      </c>
      <c r="J832" s="1459" t="s">
        <v>346</v>
      </c>
      <c r="K832" s="1306"/>
      <c r="L832" s="239" t="s">
        <v>2166</v>
      </c>
      <c r="M832" s="1306" t="s">
        <v>280</v>
      </c>
      <c r="N832" s="1512" t="s">
        <v>2657</v>
      </c>
      <c r="O832" s="235" t="s">
        <v>1352</v>
      </c>
      <c r="P832" s="273" t="s">
        <v>228</v>
      </c>
      <c r="Q832" s="235" t="s">
        <v>229</v>
      </c>
      <c r="R832" s="234" t="s">
        <v>2825</v>
      </c>
      <c r="S832" s="234" t="s">
        <v>231</v>
      </c>
      <c r="T832" s="234" t="s">
        <v>232</v>
      </c>
    </row>
    <row r="833" spans="1:20" s="1327" customFormat="1" hidden="1">
      <c r="A833" s="281"/>
      <c r="B833" s="381"/>
      <c r="C833" s="570"/>
      <c r="D833" s="572" t="s">
        <v>1360</v>
      </c>
      <c r="E833" s="380"/>
      <c r="F833" s="381"/>
      <c r="G833" s="1287" t="s">
        <v>1360</v>
      </c>
      <c r="H833" s="1506"/>
      <c r="I833" s="1506"/>
      <c r="J833" s="1506"/>
      <c r="K833" s="1306"/>
      <c r="L833" s="400" t="s">
        <v>1360</v>
      </c>
      <c r="M833" s="1306"/>
      <c r="N833" s="238"/>
      <c r="O833" s="235"/>
      <c r="P833" s="273"/>
      <c r="Q833" s="235"/>
      <c r="R833" s="235"/>
      <c r="S833" s="235"/>
      <c r="T833" s="234"/>
    </row>
    <row r="834" spans="1:20" s="1327" customFormat="1" hidden="1">
      <c r="A834" s="281"/>
      <c r="B834" s="234" t="s">
        <v>1098</v>
      </c>
      <c r="C834" s="1303" t="s">
        <v>1361</v>
      </c>
      <c r="D834" s="239" t="s">
        <v>1362</v>
      </c>
      <c r="E834" s="238" t="s">
        <v>554</v>
      </c>
      <c r="F834" s="229" t="s">
        <v>1123</v>
      </c>
      <c r="G834" s="1305" t="s">
        <v>1311</v>
      </c>
      <c r="H834" s="230" t="s">
        <v>557</v>
      </c>
      <c r="I834" s="369" t="s">
        <v>224</v>
      </c>
      <c r="J834" s="1459" t="s">
        <v>346</v>
      </c>
      <c r="K834" s="1306"/>
      <c r="L834" s="239" t="s">
        <v>1363</v>
      </c>
      <c r="M834" s="401" t="s">
        <v>1364</v>
      </c>
      <c r="N834" s="238" t="s">
        <v>1365</v>
      </c>
      <c r="O834" s="235" t="s">
        <v>1352</v>
      </c>
      <c r="P834" s="273" t="s">
        <v>228</v>
      </c>
      <c r="Q834" s="235" t="s">
        <v>229</v>
      </c>
      <c r="R834" s="1309" t="s">
        <v>2138</v>
      </c>
      <c r="S834" s="234" t="s">
        <v>2075</v>
      </c>
      <c r="T834" s="234" t="s">
        <v>232</v>
      </c>
    </row>
    <row r="835" spans="1:20" s="1327" customFormat="1" hidden="1">
      <c r="A835" s="281"/>
      <c r="B835" s="234" t="s">
        <v>1098</v>
      </c>
      <c r="C835" s="1303" t="s">
        <v>1361</v>
      </c>
      <c r="D835" s="239" t="s">
        <v>1366</v>
      </c>
      <c r="E835" s="238" t="s">
        <v>554</v>
      </c>
      <c r="F835" s="229" t="s">
        <v>1123</v>
      </c>
      <c r="G835" s="1305" t="s">
        <v>1311</v>
      </c>
      <c r="H835" s="230" t="s">
        <v>557</v>
      </c>
      <c r="I835" s="369" t="s">
        <v>224</v>
      </c>
      <c r="J835" s="1459" t="s">
        <v>346</v>
      </c>
      <c r="K835" s="1306"/>
      <c r="L835" s="239" t="s">
        <v>1363</v>
      </c>
      <c r="M835" s="235" t="s">
        <v>248</v>
      </c>
      <c r="N835" s="238" t="s">
        <v>1367</v>
      </c>
      <c r="O835" s="235" t="s">
        <v>1352</v>
      </c>
      <c r="P835" s="273" t="s">
        <v>228</v>
      </c>
      <c r="Q835" s="235" t="s">
        <v>229</v>
      </c>
      <c r="R835" s="1309" t="s">
        <v>2138</v>
      </c>
      <c r="S835" s="234" t="s">
        <v>2075</v>
      </c>
      <c r="T835" s="234" t="s">
        <v>232</v>
      </c>
    </row>
    <row r="836" spans="1:20" s="1327" customFormat="1" hidden="1">
      <c r="A836" s="281"/>
      <c r="B836" s="234" t="s">
        <v>1098</v>
      </c>
      <c r="C836" s="1303" t="s">
        <v>1361</v>
      </c>
      <c r="D836" s="239" t="s">
        <v>1368</v>
      </c>
      <c r="E836" s="238" t="s">
        <v>554</v>
      </c>
      <c r="F836" s="229" t="s">
        <v>1123</v>
      </c>
      <c r="G836" s="1305" t="s">
        <v>1311</v>
      </c>
      <c r="H836" s="230" t="s">
        <v>557</v>
      </c>
      <c r="I836" s="369" t="s">
        <v>224</v>
      </c>
      <c r="J836" s="1459" t="s">
        <v>346</v>
      </c>
      <c r="K836" s="1306"/>
      <c r="L836" s="239" t="s">
        <v>1363</v>
      </c>
      <c r="M836" s="235" t="s">
        <v>495</v>
      </c>
      <c r="N836" s="238" t="s">
        <v>1369</v>
      </c>
      <c r="O836" s="235" t="s">
        <v>1352</v>
      </c>
      <c r="P836" s="273" t="s">
        <v>228</v>
      </c>
      <c r="Q836" s="235" t="s">
        <v>229</v>
      </c>
      <c r="R836" s="1309" t="s">
        <v>2138</v>
      </c>
      <c r="S836" s="234" t="s">
        <v>2075</v>
      </c>
      <c r="T836" s="234" t="s">
        <v>232</v>
      </c>
    </row>
    <row r="837" spans="1:20" s="1327" customFormat="1" hidden="1">
      <c r="A837" s="281"/>
      <c r="B837" s="234" t="s">
        <v>1098</v>
      </c>
      <c r="C837" s="1303" t="s">
        <v>1361</v>
      </c>
      <c r="D837" s="239" t="s">
        <v>1370</v>
      </c>
      <c r="E837" s="238" t="s">
        <v>554</v>
      </c>
      <c r="F837" s="229" t="s">
        <v>1123</v>
      </c>
      <c r="G837" s="1305" t="s">
        <v>1311</v>
      </c>
      <c r="H837" s="230" t="s">
        <v>557</v>
      </c>
      <c r="I837" s="369" t="s">
        <v>224</v>
      </c>
      <c r="J837" s="1459" t="s">
        <v>346</v>
      </c>
      <c r="K837" s="1306"/>
      <c r="L837" s="239" t="s">
        <v>1363</v>
      </c>
      <c r="M837" s="235" t="s">
        <v>495</v>
      </c>
      <c r="N837" s="238" t="s">
        <v>1371</v>
      </c>
      <c r="O837" s="235" t="s">
        <v>1352</v>
      </c>
      <c r="P837" s="273" t="s">
        <v>228</v>
      </c>
      <c r="Q837" s="235" t="s">
        <v>229</v>
      </c>
      <c r="R837" s="1309" t="s">
        <v>2138</v>
      </c>
      <c r="S837" s="234" t="s">
        <v>2075</v>
      </c>
      <c r="T837" s="234" t="s">
        <v>232</v>
      </c>
    </row>
    <row r="838" spans="1:20" s="1327" customFormat="1" hidden="1">
      <c r="A838" s="281"/>
      <c r="B838" s="234" t="s">
        <v>1098</v>
      </c>
      <c r="C838" s="1303" t="s">
        <v>1361</v>
      </c>
      <c r="D838" s="1313" t="s">
        <v>1372</v>
      </c>
      <c r="E838" s="238" t="s">
        <v>554</v>
      </c>
      <c r="F838" s="229" t="s">
        <v>1123</v>
      </c>
      <c r="G838" s="1305" t="s">
        <v>1311</v>
      </c>
      <c r="H838" s="230" t="s">
        <v>557</v>
      </c>
      <c r="I838" s="369" t="s">
        <v>224</v>
      </c>
      <c r="J838" s="1459" t="s">
        <v>346</v>
      </c>
      <c r="K838" s="1306"/>
      <c r="L838" s="239" t="s">
        <v>1363</v>
      </c>
      <c r="M838" s="401" t="s">
        <v>1364</v>
      </c>
      <c r="N838" s="238" t="s">
        <v>1113</v>
      </c>
      <c r="O838" s="235" t="s">
        <v>1352</v>
      </c>
      <c r="P838" s="273" t="s">
        <v>228</v>
      </c>
      <c r="Q838" s="235" t="s">
        <v>229</v>
      </c>
      <c r="R838" s="1309" t="s">
        <v>2138</v>
      </c>
      <c r="S838" s="234" t="s">
        <v>2075</v>
      </c>
      <c r="T838" s="234" t="s">
        <v>232</v>
      </c>
    </row>
    <row r="839" spans="1:20" s="1327" customFormat="1" hidden="1">
      <c r="A839" s="281"/>
      <c r="B839" s="234" t="s">
        <v>1098</v>
      </c>
      <c r="C839" s="1303" t="s">
        <v>1361</v>
      </c>
      <c r="D839" s="1313" t="s">
        <v>1373</v>
      </c>
      <c r="E839" s="238" t="s">
        <v>554</v>
      </c>
      <c r="F839" s="229" t="s">
        <v>1123</v>
      </c>
      <c r="G839" s="1305" t="s">
        <v>1311</v>
      </c>
      <c r="H839" s="230" t="s">
        <v>557</v>
      </c>
      <c r="I839" s="369" t="s">
        <v>224</v>
      </c>
      <c r="J839" s="1459" t="s">
        <v>346</v>
      </c>
      <c r="K839" s="1306"/>
      <c r="L839" s="239" t="s">
        <v>1363</v>
      </c>
      <c r="M839" s="235" t="s">
        <v>301</v>
      </c>
      <c r="N839" s="1305" t="s">
        <v>569</v>
      </c>
      <c r="O839" s="235" t="s">
        <v>1352</v>
      </c>
      <c r="P839" s="273" t="s">
        <v>228</v>
      </c>
      <c r="Q839" s="235" t="s">
        <v>229</v>
      </c>
      <c r="R839" s="1309" t="s">
        <v>2138</v>
      </c>
      <c r="S839" s="234" t="s">
        <v>2075</v>
      </c>
      <c r="T839" s="234" t="s">
        <v>232</v>
      </c>
    </row>
    <row r="840" spans="1:20" s="1327" customFormat="1" hidden="1">
      <c r="A840" s="281"/>
      <c r="B840" s="234" t="s">
        <v>1098</v>
      </c>
      <c r="C840" s="1303" t="s">
        <v>1361</v>
      </c>
      <c r="D840" s="1303" t="s">
        <v>1374</v>
      </c>
      <c r="E840" s="238" t="s">
        <v>554</v>
      </c>
      <c r="F840" s="229" t="s">
        <v>1123</v>
      </c>
      <c r="G840" s="1305" t="s">
        <v>1311</v>
      </c>
      <c r="H840" s="230" t="s">
        <v>557</v>
      </c>
      <c r="I840" s="369" t="s">
        <v>224</v>
      </c>
      <c r="J840" s="1459" t="s">
        <v>346</v>
      </c>
      <c r="K840" s="1306"/>
      <c r="L840" s="239" t="s">
        <v>1363</v>
      </c>
      <c r="M840" s="235" t="s">
        <v>248</v>
      </c>
      <c r="N840" s="1305" t="s">
        <v>865</v>
      </c>
      <c r="O840" s="235" t="s">
        <v>1352</v>
      </c>
      <c r="P840" s="273" t="s">
        <v>228</v>
      </c>
      <c r="Q840" s="235" t="s">
        <v>229</v>
      </c>
      <c r="R840" s="1309" t="s">
        <v>2138</v>
      </c>
      <c r="S840" s="234" t="s">
        <v>2075</v>
      </c>
      <c r="T840" s="234" t="s">
        <v>232</v>
      </c>
    </row>
    <row r="841" spans="1:20" s="1327" customFormat="1" hidden="1">
      <c r="A841" s="281"/>
      <c r="B841" s="234" t="s">
        <v>1098</v>
      </c>
      <c r="C841" s="1303" t="s">
        <v>1361</v>
      </c>
      <c r="D841" s="1303" t="s">
        <v>1375</v>
      </c>
      <c r="E841" s="238" t="s">
        <v>554</v>
      </c>
      <c r="F841" s="229" t="s">
        <v>1123</v>
      </c>
      <c r="G841" s="1305" t="s">
        <v>1311</v>
      </c>
      <c r="H841" s="230" t="s">
        <v>557</v>
      </c>
      <c r="I841" s="369" t="s">
        <v>224</v>
      </c>
      <c r="J841" s="1459" t="s">
        <v>346</v>
      </c>
      <c r="K841" s="1306"/>
      <c r="L841" s="239" t="s">
        <v>1363</v>
      </c>
      <c r="M841" s="235" t="s">
        <v>597</v>
      </c>
      <c r="N841" s="1404" t="s">
        <v>1376</v>
      </c>
      <c r="O841" s="235" t="s">
        <v>1352</v>
      </c>
      <c r="P841" s="273" t="s">
        <v>228</v>
      </c>
      <c r="Q841" s="235" t="s">
        <v>229</v>
      </c>
      <c r="R841" s="1309" t="s">
        <v>2138</v>
      </c>
      <c r="S841" s="234" t="s">
        <v>2075</v>
      </c>
      <c r="T841" s="234" t="s">
        <v>232</v>
      </c>
    </row>
    <row r="842" spans="1:20" s="1327" customFormat="1" hidden="1">
      <c r="A842" s="281"/>
      <c r="B842" s="234" t="s">
        <v>1098</v>
      </c>
      <c r="C842" s="1303" t="s">
        <v>1361</v>
      </c>
      <c r="D842" s="1313" t="s">
        <v>1377</v>
      </c>
      <c r="E842" s="238" t="s">
        <v>554</v>
      </c>
      <c r="F842" s="229" t="s">
        <v>1123</v>
      </c>
      <c r="G842" s="1305" t="s">
        <v>1311</v>
      </c>
      <c r="H842" s="230" t="s">
        <v>557</v>
      </c>
      <c r="I842" s="369" t="s">
        <v>224</v>
      </c>
      <c r="J842" s="1459" t="s">
        <v>346</v>
      </c>
      <c r="K842" s="1306"/>
      <c r="L842" s="239" t="s">
        <v>1363</v>
      </c>
      <c r="M842" s="235" t="s">
        <v>301</v>
      </c>
      <c r="N842" s="238" t="s">
        <v>1378</v>
      </c>
      <c r="O842" s="235" t="s">
        <v>1352</v>
      </c>
      <c r="P842" s="273" t="s">
        <v>228</v>
      </c>
      <c r="Q842" s="235" t="s">
        <v>229</v>
      </c>
      <c r="R842" s="1309" t="s">
        <v>2138</v>
      </c>
      <c r="S842" s="234" t="s">
        <v>2075</v>
      </c>
      <c r="T842" s="234" t="s">
        <v>232</v>
      </c>
    </row>
    <row r="843" spans="1:20" s="1327" customFormat="1" hidden="1">
      <c r="A843" s="281"/>
      <c r="B843" s="234" t="s">
        <v>1098</v>
      </c>
      <c r="C843" s="1303" t="s">
        <v>1361</v>
      </c>
      <c r="D843" s="1313" t="s">
        <v>1379</v>
      </c>
      <c r="E843" s="238" t="s">
        <v>554</v>
      </c>
      <c r="F843" s="229" t="s">
        <v>1123</v>
      </c>
      <c r="G843" s="1305" t="s">
        <v>1311</v>
      </c>
      <c r="H843" s="230" t="s">
        <v>557</v>
      </c>
      <c r="I843" s="369" t="s">
        <v>224</v>
      </c>
      <c r="J843" s="1459" t="s">
        <v>346</v>
      </c>
      <c r="K843" s="1306"/>
      <c r="L843" s="239" t="s">
        <v>1363</v>
      </c>
      <c r="M843" s="235" t="s">
        <v>263</v>
      </c>
      <c r="N843" s="238" t="s">
        <v>1380</v>
      </c>
      <c r="O843" s="235" t="s">
        <v>1352</v>
      </c>
      <c r="P843" s="273" t="s">
        <v>228</v>
      </c>
      <c r="Q843" s="235" t="s">
        <v>229</v>
      </c>
      <c r="R843" s="1309" t="s">
        <v>2138</v>
      </c>
      <c r="S843" s="234" t="s">
        <v>2075</v>
      </c>
      <c r="T843" s="234" t="s">
        <v>232</v>
      </c>
    </row>
    <row r="844" spans="1:20" s="1327" customFormat="1" hidden="1">
      <c r="A844" s="281"/>
      <c r="B844" s="234" t="s">
        <v>1098</v>
      </c>
      <c r="C844" s="1303" t="s">
        <v>1361</v>
      </c>
      <c r="D844" s="1313" t="s">
        <v>1381</v>
      </c>
      <c r="E844" s="238" t="s">
        <v>554</v>
      </c>
      <c r="F844" s="229" t="s">
        <v>1123</v>
      </c>
      <c r="G844" s="1305" t="s">
        <v>1311</v>
      </c>
      <c r="H844" s="230" t="s">
        <v>557</v>
      </c>
      <c r="I844" s="369" t="s">
        <v>224</v>
      </c>
      <c r="J844" s="1459" t="s">
        <v>346</v>
      </c>
      <c r="K844" s="1306"/>
      <c r="L844" s="239" t="s">
        <v>1363</v>
      </c>
      <c r="M844" s="235" t="s">
        <v>243</v>
      </c>
      <c r="N844" s="238" t="s">
        <v>1382</v>
      </c>
      <c r="O844" s="235" t="s">
        <v>1352</v>
      </c>
      <c r="P844" s="273" t="s">
        <v>228</v>
      </c>
      <c r="Q844" s="235" t="s">
        <v>229</v>
      </c>
      <c r="R844" s="1309" t="s">
        <v>2138</v>
      </c>
      <c r="S844" s="234" t="s">
        <v>2075</v>
      </c>
      <c r="T844" s="234" t="s">
        <v>232</v>
      </c>
    </row>
    <row r="845" spans="1:20" s="1327" customFormat="1" hidden="1">
      <c r="A845" s="281"/>
      <c r="B845" s="234" t="s">
        <v>1098</v>
      </c>
      <c r="C845" s="1303" t="s">
        <v>1361</v>
      </c>
      <c r="D845" s="1313" t="s">
        <v>1383</v>
      </c>
      <c r="E845" s="238" t="s">
        <v>554</v>
      </c>
      <c r="F845" s="229" t="s">
        <v>1123</v>
      </c>
      <c r="G845" s="1305" t="s">
        <v>1311</v>
      </c>
      <c r="H845" s="230" t="s">
        <v>557</v>
      </c>
      <c r="I845" s="369" t="s">
        <v>224</v>
      </c>
      <c r="J845" s="1459" t="s">
        <v>346</v>
      </c>
      <c r="K845" s="1306"/>
      <c r="L845" s="239" t="s">
        <v>1363</v>
      </c>
      <c r="M845" s="235" t="s">
        <v>248</v>
      </c>
      <c r="N845" s="238" t="s">
        <v>1384</v>
      </c>
      <c r="O845" s="235" t="s">
        <v>1352</v>
      </c>
      <c r="P845" s="273" t="s">
        <v>228</v>
      </c>
      <c r="Q845" s="235" t="s">
        <v>229</v>
      </c>
      <c r="R845" s="1309" t="s">
        <v>2138</v>
      </c>
      <c r="S845" s="234" t="s">
        <v>2075</v>
      </c>
      <c r="T845" s="234" t="s">
        <v>232</v>
      </c>
    </row>
    <row r="846" spans="1:20" s="1327" customFormat="1" hidden="1">
      <c r="A846" s="281"/>
      <c r="B846" s="234" t="s">
        <v>1098</v>
      </c>
      <c r="C846" s="1303" t="s">
        <v>1361</v>
      </c>
      <c r="D846" s="1313" t="s">
        <v>1385</v>
      </c>
      <c r="E846" s="238" t="s">
        <v>554</v>
      </c>
      <c r="F846" s="229" t="s">
        <v>1123</v>
      </c>
      <c r="G846" s="1305" t="s">
        <v>1311</v>
      </c>
      <c r="H846" s="230" t="s">
        <v>557</v>
      </c>
      <c r="I846" s="369" t="s">
        <v>224</v>
      </c>
      <c r="J846" s="1459" t="s">
        <v>346</v>
      </c>
      <c r="K846" s="1306"/>
      <c r="L846" s="239" t="s">
        <v>1363</v>
      </c>
      <c r="M846" s="235" t="s">
        <v>597</v>
      </c>
      <c r="N846" s="238" t="s">
        <v>1386</v>
      </c>
      <c r="O846" s="235" t="s">
        <v>1352</v>
      </c>
      <c r="P846" s="273" t="s">
        <v>228</v>
      </c>
      <c r="Q846" s="235" t="s">
        <v>229</v>
      </c>
      <c r="R846" s="1309" t="s">
        <v>2138</v>
      </c>
      <c r="S846" s="234" t="s">
        <v>2075</v>
      </c>
      <c r="T846" s="234" t="s">
        <v>232</v>
      </c>
    </row>
    <row r="847" spans="1:20" s="1327" customFormat="1" hidden="1">
      <c r="A847" s="281"/>
      <c r="B847" s="234" t="s">
        <v>1098</v>
      </c>
      <c r="C847" s="1303" t="s">
        <v>1361</v>
      </c>
      <c r="D847" s="1303" t="s">
        <v>1387</v>
      </c>
      <c r="E847" s="238" t="s">
        <v>554</v>
      </c>
      <c r="F847" s="229" t="s">
        <v>1123</v>
      </c>
      <c r="G847" s="1305" t="s">
        <v>1311</v>
      </c>
      <c r="H847" s="230" t="s">
        <v>557</v>
      </c>
      <c r="I847" s="369" t="s">
        <v>224</v>
      </c>
      <c r="J847" s="1459" t="s">
        <v>346</v>
      </c>
      <c r="K847" s="1306"/>
      <c r="L847" s="239" t="s">
        <v>1363</v>
      </c>
      <c r="M847" s="235" t="s">
        <v>597</v>
      </c>
      <c r="N847" s="238" t="s">
        <v>844</v>
      </c>
      <c r="O847" s="235" t="s">
        <v>1352</v>
      </c>
      <c r="P847" s="273" t="s">
        <v>228</v>
      </c>
      <c r="Q847" s="235" t="s">
        <v>229</v>
      </c>
      <c r="R847" s="1309" t="s">
        <v>2138</v>
      </c>
      <c r="S847" s="234" t="s">
        <v>2075</v>
      </c>
      <c r="T847" s="234" t="s">
        <v>232</v>
      </c>
    </row>
    <row r="848" spans="1:20" s="1327" customFormat="1" hidden="1">
      <c r="A848" s="281"/>
      <c r="B848" s="234" t="s">
        <v>1098</v>
      </c>
      <c r="C848" s="1303" t="s">
        <v>1361</v>
      </c>
      <c r="D848" s="1303" t="s">
        <v>1388</v>
      </c>
      <c r="E848" s="238" t="s">
        <v>554</v>
      </c>
      <c r="F848" s="229" t="s">
        <v>1123</v>
      </c>
      <c r="G848" s="1305" t="s">
        <v>1311</v>
      </c>
      <c r="H848" s="230" t="s">
        <v>557</v>
      </c>
      <c r="I848" s="369" t="s">
        <v>224</v>
      </c>
      <c r="J848" s="1459" t="s">
        <v>346</v>
      </c>
      <c r="K848" s="1306"/>
      <c r="L848" s="239" t="s">
        <v>1363</v>
      </c>
      <c r="M848" s="401" t="s">
        <v>1364</v>
      </c>
      <c r="N848" s="238" t="s">
        <v>1113</v>
      </c>
      <c r="O848" s="235" t="s">
        <v>1352</v>
      </c>
      <c r="P848" s="273" t="s">
        <v>228</v>
      </c>
      <c r="Q848" s="235" t="s">
        <v>229</v>
      </c>
      <c r="R848" s="1309" t="s">
        <v>2138</v>
      </c>
      <c r="S848" s="234" t="s">
        <v>2075</v>
      </c>
      <c r="T848" s="234" t="s">
        <v>232</v>
      </c>
    </row>
    <row r="849" spans="1:20" s="1327" customFormat="1" hidden="1">
      <c r="A849" s="281"/>
      <c r="B849" s="234" t="s">
        <v>1098</v>
      </c>
      <c r="C849" s="1303" t="s">
        <v>1361</v>
      </c>
      <c r="D849" s="239" t="s">
        <v>1389</v>
      </c>
      <c r="E849" s="238" t="s">
        <v>554</v>
      </c>
      <c r="F849" s="229" t="s">
        <v>1123</v>
      </c>
      <c r="G849" s="1305" t="s">
        <v>1311</v>
      </c>
      <c r="H849" s="230" t="s">
        <v>557</v>
      </c>
      <c r="I849" s="369" t="s">
        <v>224</v>
      </c>
      <c r="J849" s="1459" t="s">
        <v>346</v>
      </c>
      <c r="K849" s="1306"/>
      <c r="L849" s="239" t="s">
        <v>1363</v>
      </c>
      <c r="M849" s="235" t="s">
        <v>301</v>
      </c>
      <c r="N849" s="238" t="s">
        <v>1390</v>
      </c>
      <c r="O849" s="235" t="s">
        <v>1352</v>
      </c>
      <c r="P849" s="273" t="s">
        <v>228</v>
      </c>
      <c r="Q849" s="235" t="s">
        <v>229</v>
      </c>
      <c r="R849" s="1309" t="s">
        <v>2138</v>
      </c>
      <c r="S849" s="234" t="s">
        <v>2075</v>
      </c>
      <c r="T849" s="234" t="s">
        <v>232</v>
      </c>
    </row>
    <row r="850" spans="1:20" s="1327" customFormat="1" hidden="1">
      <c r="A850" s="281"/>
      <c r="B850" s="234" t="s">
        <v>1098</v>
      </c>
      <c r="C850" s="1303" t="s">
        <v>1361</v>
      </c>
      <c r="D850" s="239" t="s">
        <v>1391</v>
      </c>
      <c r="E850" s="238" t="s">
        <v>554</v>
      </c>
      <c r="F850" s="229" t="s">
        <v>1123</v>
      </c>
      <c r="G850" s="1305" t="s">
        <v>1311</v>
      </c>
      <c r="H850" s="230" t="s">
        <v>557</v>
      </c>
      <c r="I850" s="369" t="s">
        <v>224</v>
      </c>
      <c r="J850" s="1459" t="s">
        <v>346</v>
      </c>
      <c r="K850" s="1306"/>
      <c r="L850" s="239" t="s">
        <v>1363</v>
      </c>
      <c r="M850" s="235" t="s">
        <v>291</v>
      </c>
      <c r="N850" s="238" t="s">
        <v>1392</v>
      </c>
      <c r="O850" s="235" t="s">
        <v>1352</v>
      </c>
      <c r="P850" s="273" t="s">
        <v>228</v>
      </c>
      <c r="Q850" s="235" t="s">
        <v>229</v>
      </c>
      <c r="R850" s="1309" t="s">
        <v>2138</v>
      </c>
      <c r="S850" s="234" t="s">
        <v>2075</v>
      </c>
      <c r="T850" s="234" t="s">
        <v>232</v>
      </c>
    </row>
    <row r="851" spans="1:20" s="1327" customFormat="1" hidden="1">
      <c r="A851" s="281"/>
      <c r="B851" s="234" t="s">
        <v>1098</v>
      </c>
      <c r="C851" s="1303" t="s">
        <v>1361</v>
      </c>
      <c r="D851" s="239" t="s">
        <v>1393</v>
      </c>
      <c r="E851" s="238" t="s">
        <v>554</v>
      </c>
      <c r="F851" s="229" t="s">
        <v>1123</v>
      </c>
      <c r="G851" s="1305" t="s">
        <v>1311</v>
      </c>
      <c r="H851" s="230" t="s">
        <v>557</v>
      </c>
      <c r="I851" s="369" t="s">
        <v>224</v>
      </c>
      <c r="J851" s="1459" t="s">
        <v>346</v>
      </c>
      <c r="K851" s="1306"/>
      <c r="L851" s="239" t="s">
        <v>1363</v>
      </c>
      <c r="M851" s="235" t="s">
        <v>248</v>
      </c>
      <c r="N851" s="234" t="s">
        <v>485</v>
      </c>
      <c r="O851" s="235" t="s">
        <v>1352</v>
      </c>
      <c r="P851" s="273" t="s">
        <v>228</v>
      </c>
      <c r="Q851" s="235" t="s">
        <v>229</v>
      </c>
      <c r="R851" s="1309" t="s">
        <v>2138</v>
      </c>
      <c r="S851" s="234" t="s">
        <v>2075</v>
      </c>
      <c r="T851" s="234" t="s">
        <v>232</v>
      </c>
    </row>
    <row r="852" spans="1:20" s="1327" customFormat="1" hidden="1">
      <c r="A852" s="281"/>
      <c r="B852" s="234" t="s">
        <v>1098</v>
      </c>
      <c r="C852" s="1303" t="s">
        <v>1361</v>
      </c>
      <c r="D852" s="239" t="s">
        <v>1394</v>
      </c>
      <c r="E852" s="238" t="s">
        <v>554</v>
      </c>
      <c r="F852" s="229" t="s">
        <v>1123</v>
      </c>
      <c r="G852" s="1305" t="s">
        <v>1311</v>
      </c>
      <c r="H852" s="230" t="s">
        <v>557</v>
      </c>
      <c r="I852" s="369" t="s">
        <v>224</v>
      </c>
      <c r="J852" s="1459" t="s">
        <v>346</v>
      </c>
      <c r="K852" s="1306"/>
      <c r="L852" s="239" t="s">
        <v>1363</v>
      </c>
      <c r="M852" s="235" t="s">
        <v>597</v>
      </c>
      <c r="N852" s="234" t="s">
        <v>1395</v>
      </c>
      <c r="O852" s="235" t="s">
        <v>1352</v>
      </c>
      <c r="P852" s="273" t="s">
        <v>228</v>
      </c>
      <c r="Q852" s="235" t="s">
        <v>229</v>
      </c>
      <c r="R852" s="1309" t="s">
        <v>2138</v>
      </c>
      <c r="S852" s="234" t="s">
        <v>2075</v>
      </c>
      <c r="T852" s="234" t="s">
        <v>232</v>
      </c>
    </row>
    <row r="853" spans="1:20" s="1327" customFormat="1" hidden="1">
      <c r="A853" s="281"/>
      <c r="B853" s="234" t="s">
        <v>1098</v>
      </c>
      <c r="C853" s="1303" t="s">
        <v>1361</v>
      </c>
      <c r="D853" s="239" t="s">
        <v>1396</v>
      </c>
      <c r="E853" s="238" t="s">
        <v>554</v>
      </c>
      <c r="F853" s="229" t="s">
        <v>1123</v>
      </c>
      <c r="G853" s="1305" t="s">
        <v>1311</v>
      </c>
      <c r="H853" s="230" t="s">
        <v>557</v>
      </c>
      <c r="I853" s="369" t="s">
        <v>224</v>
      </c>
      <c r="J853" s="1459" t="s">
        <v>346</v>
      </c>
      <c r="K853" s="1306"/>
      <c r="L853" s="239" t="s">
        <v>1363</v>
      </c>
      <c r="M853" s="235" t="s">
        <v>301</v>
      </c>
      <c r="N853" s="234" t="s">
        <v>353</v>
      </c>
      <c r="O853" s="235" t="s">
        <v>1352</v>
      </c>
      <c r="P853" s="273" t="s">
        <v>228</v>
      </c>
      <c r="Q853" s="235" t="s">
        <v>229</v>
      </c>
      <c r="R853" s="1309" t="s">
        <v>2138</v>
      </c>
      <c r="S853" s="234" t="s">
        <v>2075</v>
      </c>
      <c r="T853" s="234" t="s">
        <v>232</v>
      </c>
    </row>
    <row r="854" spans="1:20" s="1327" customFormat="1" hidden="1">
      <c r="A854" s="281"/>
      <c r="B854" s="234" t="s">
        <v>1098</v>
      </c>
      <c r="C854" s="1303" t="s">
        <v>1361</v>
      </c>
      <c r="D854" s="239" t="s">
        <v>1397</v>
      </c>
      <c r="E854" s="238" t="s">
        <v>554</v>
      </c>
      <c r="F854" s="229" t="s">
        <v>1123</v>
      </c>
      <c r="G854" s="1305" t="s">
        <v>1311</v>
      </c>
      <c r="H854" s="230" t="s">
        <v>557</v>
      </c>
      <c r="I854" s="369" t="s">
        <v>224</v>
      </c>
      <c r="J854" s="1459" t="s">
        <v>346</v>
      </c>
      <c r="K854" s="1306"/>
      <c r="L854" s="239" t="s">
        <v>1363</v>
      </c>
      <c r="M854" s="235" t="s">
        <v>272</v>
      </c>
      <c r="N854" s="234" t="s">
        <v>1051</v>
      </c>
      <c r="O854" s="235" t="s">
        <v>1352</v>
      </c>
      <c r="P854" s="273" t="s">
        <v>228</v>
      </c>
      <c r="Q854" s="235" t="s">
        <v>229</v>
      </c>
      <c r="R854" s="1309" t="s">
        <v>2138</v>
      </c>
      <c r="S854" s="234" t="s">
        <v>2075</v>
      </c>
      <c r="T854" s="234" t="s">
        <v>232</v>
      </c>
    </row>
    <row r="855" spans="1:20" s="1327" customFormat="1" hidden="1">
      <c r="A855" s="281"/>
      <c r="B855" s="234" t="s">
        <v>1098</v>
      </c>
      <c r="C855" s="1303" t="s">
        <v>1361</v>
      </c>
      <c r="D855" s="239" t="s">
        <v>1398</v>
      </c>
      <c r="E855" s="238" t="s">
        <v>554</v>
      </c>
      <c r="F855" s="229" t="s">
        <v>1123</v>
      </c>
      <c r="G855" s="1305" t="s">
        <v>1311</v>
      </c>
      <c r="H855" s="230" t="s">
        <v>557</v>
      </c>
      <c r="I855" s="369" t="s">
        <v>224</v>
      </c>
      <c r="J855" s="1459" t="s">
        <v>346</v>
      </c>
      <c r="K855" s="1306"/>
      <c r="L855" s="239" t="s">
        <v>1363</v>
      </c>
      <c r="M855" s="235" t="s">
        <v>301</v>
      </c>
      <c r="N855" s="234" t="s">
        <v>685</v>
      </c>
      <c r="O855" s="235" t="s">
        <v>1352</v>
      </c>
      <c r="P855" s="273" t="s">
        <v>228</v>
      </c>
      <c r="Q855" s="235" t="s">
        <v>229</v>
      </c>
      <c r="R855" s="1309" t="s">
        <v>2138</v>
      </c>
      <c r="S855" s="234" t="s">
        <v>2075</v>
      </c>
      <c r="T855" s="234" t="s">
        <v>232</v>
      </c>
    </row>
    <row r="856" spans="1:20" s="1327" customFormat="1" hidden="1">
      <c r="A856" s="281"/>
      <c r="B856" s="234" t="s">
        <v>1098</v>
      </c>
      <c r="C856" s="1303" t="s">
        <v>1361</v>
      </c>
      <c r="D856" s="239" t="s">
        <v>1399</v>
      </c>
      <c r="E856" s="238" t="s">
        <v>554</v>
      </c>
      <c r="F856" s="229" t="s">
        <v>1123</v>
      </c>
      <c r="G856" s="1305" t="s">
        <v>1311</v>
      </c>
      <c r="H856" s="230" t="s">
        <v>557</v>
      </c>
      <c r="I856" s="369" t="s">
        <v>224</v>
      </c>
      <c r="J856" s="1459" t="s">
        <v>346</v>
      </c>
      <c r="K856" s="1306"/>
      <c r="L856" s="239" t="s">
        <v>1363</v>
      </c>
      <c r="M856" s="235" t="s">
        <v>263</v>
      </c>
      <c r="N856" s="234" t="s">
        <v>1400</v>
      </c>
      <c r="O856" s="235" t="s">
        <v>1352</v>
      </c>
      <c r="P856" s="273" t="s">
        <v>228</v>
      </c>
      <c r="Q856" s="235" t="s">
        <v>229</v>
      </c>
      <c r="R856" s="1309" t="s">
        <v>2138</v>
      </c>
      <c r="S856" s="234" t="s">
        <v>2075</v>
      </c>
      <c r="T856" s="234" t="s">
        <v>232</v>
      </c>
    </row>
    <row r="857" spans="1:20" s="1327" customFormat="1" hidden="1">
      <c r="A857" s="281"/>
      <c r="B857" s="234" t="s">
        <v>1098</v>
      </c>
      <c r="C857" s="1303" t="s">
        <v>1361</v>
      </c>
      <c r="D857" s="239" t="s">
        <v>1401</v>
      </c>
      <c r="E857" s="238" t="s">
        <v>554</v>
      </c>
      <c r="F857" s="229" t="s">
        <v>1123</v>
      </c>
      <c r="G857" s="1305" t="s">
        <v>1311</v>
      </c>
      <c r="H857" s="230" t="s">
        <v>557</v>
      </c>
      <c r="I857" s="369" t="s">
        <v>224</v>
      </c>
      <c r="J857" s="1459" t="s">
        <v>346</v>
      </c>
      <c r="K857" s="1306"/>
      <c r="L857" s="239" t="s">
        <v>1363</v>
      </c>
      <c r="M857" s="235" t="s">
        <v>272</v>
      </c>
      <c r="N857" s="234" t="s">
        <v>450</v>
      </c>
      <c r="O857" s="235" t="s">
        <v>1352</v>
      </c>
      <c r="P857" s="273" t="s">
        <v>228</v>
      </c>
      <c r="Q857" s="235" t="s">
        <v>229</v>
      </c>
      <c r="R857" s="1309" t="s">
        <v>2138</v>
      </c>
      <c r="S857" s="234" t="s">
        <v>2075</v>
      </c>
      <c r="T857" s="234" t="s">
        <v>232</v>
      </c>
    </row>
    <row r="858" spans="1:20" s="1327" customFormat="1" hidden="1">
      <c r="A858" s="281"/>
      <c r="B858" s="234" t="s">
        <v>1098</v>
      </c>
      <c r="C858" s="1303" t="s">
        <v>1361</v>
      </c>
      <c r="D858" s="239" t="s">
        <v>1402</v>
      </c>
      <c r="E858" s="238" t="s">
        <v>554</v>
      </c>
      <c r="F858" s="229" t="s">
        <v>1123</v>
      </c>
      <c r="G858" s="1305" t="s">
        <v>1311</v>
      </c>
      <c r="H858" s="230" t="s">
        <v>557</v>
      </c>
      <c r="I858" s="369" t="s">
        <v>224</v>
      </c>
      <c r="J858" s="1459" t="s">
        <v>346</v>
      </c>
      <c r="K858" s="1306"/>
      <c r="L858" s="239" t="s">
        <v>1363</v>
      </c>
      <c r="M858" s="235" t="s">
        <v>291</v>
      </c>
      <c r="N858" s="234" t="s">
        <v>1403</v>
      </c>
      <c r="O858" s="235" t="s">
        <v>1352</v>
      </c>
      <c r="P858" s="273" t="s">
        <v>228</v>
      </c>
      <c r="Q858" s="235" t="s">
        <v>229</v>
      </c>
      <c r="R858" s="1309" t="s">
        <v>2138</v>
      </c>
      <c r="S858" s="234" t="s">
        <v>2075</v>
      </c>
      <c r="T858" s="234" t="s">
        <v>232</v>
      </c>
    </row>
    <row r="859" spans="1:20" s="1327" customFormat="1" hidden="1">
      <c r="A859" s="281"/>
      <c r="B859" s="234" t="s">
        <v>1098</v>
      </c>
      <c r="C859" s="1303" t="s">
        <v>1361</v>
      </c>
      <c r="D859" s="239" t="s">
        <v>1404</v>
      </c>
      <c r="E859" s="238" t="s">
        <v>554</v>
      </c>
      <c r="F859" s="229" t="s">
        <v>1123</v>
      </c>
      <c r="G859" s="1305" t="s">
        <v>1311</v>
      </c>
      <c r="H859" s="230" t="s">
        <v>557</v>
      </c>
      <c r="I859" s="369" t="s">
        <v>224</v>
      </c>
      <c r="J859" s="1459" t="s">
        <v>346</v>
      </c>
      <c r="K859" s="1306"/>
      <c r="L859" s="239" t="s">
        <v>1363</v>
      </c>
      <c r="M859" s="235" t="s">
        <v>301</v>
      </c>
      <c r="N859" s="234" t="s">
        <v>1405</v>
      </c>
      <c r="O859" s="235" t="s">
        <v>1352</v>
      </c>
      <c r="P859" s="273" t="s">
        <v>228</v>
      </c>
      <c r="Q859" s="235" t="s">
        <v>229</v>
      </c>
      <c r="R859" s="1309" t="s">
        <v>2138</v>
      </c>
      <c r="S859" s="234" t="s">
        <v>2075</v>
      </c>
      <c r="T859" s="234" t="s">
        <v>232</v>
      </c>
    </row>
    <row r="860" spans="1:20" s="1327" customFormat="1" hidden="1">
      <c r="A860" s="281"/>
      <c r="B860" s="234" t="s">
        <v>1098</v>
      </c>
      <c r="C860" s="1303" t="s">
        <v>1361</v>
      </c>
      <c r="D860" s="239" t="s">
        <v>1406</v>
      </c>
      <c r="E860" s="238" t="s">
        <v>554</v>
      </c>
      <c r="F860" s="229" t="s">
        <v>1123</v>
      </c>
      <c r="G860" s="1305" t="s">
        <v>1311</v>
      </c>
      <c r="H860" s="230" t="s">
        <v>557</v>
      </c>
      <c r="I860" s="369" t="s">
        <v>224</v>
      </c>
      <c r="J860" s="1459" t="s">
        <v>346</v>
      </c>
      <c r="K860" s="1306"/>
      <c r="L860" s="239" t="s">
        <v>1363</v>
      </c>
      <c r="M860" s="235" t="s">
        <v>263</v>
      </c>
      <c r="N860" s="234" t="s">
        <v>696</v>
      </c>
      <c r="O860" s="235" t="s">
        <v>1352</v>
      </c>
      <c r="P860" s="273" t="s">
        <v>228</v>
      </c>
      <c r="Q860" s="235" t="s">
        <v>229</v>
      </c>
      <c r="R860" s="1309" t="s">
        <v>2138</v>
      </c>
      <c r="S860" s="234" t="s">
        <v>2075</v>
      </c>
      <c r="T860" s="234" t="s">
        <v>232</v>
      </c>
    </row>
    <row r="861" spans="1:20" s="1327" customFormat="1" hidden="1">
      <c r="A861" s="281"/>
      <c r="B861" s="234" t="s">
        <v>1098</v>
      </c>
      <c r="C861" s="1303" t="s">
        <v>1361</v>
      </c>
      <c r="D861" s="239" t="s">
        <v>1407</v>
      </c>
      <c r="E861" s="238" t="s">
        <v>554</v>
      </c>
      <c r="F861" s="229" t="s">
        <v>1123</v>
      </c>
      <c r="G861" s="1305" t="s">
        <v>1311</v>
      </c>
      <c r="H861" s="230" t="s">
        <v>557</v>
      </c>
      <c r="I861" s="369" t="s">
        <v>224</v>
      </c>
      <c r="J861" s="1459" t="s">
        <v>346</v>
      </c>
      <c r="K861" s="1306"/>
      <c r="L861" s="239" t="s">
        <v>1363</v>
      </c>
      <c r="M861" s="235" t="s">
        <v>272</v>
      </c>
      <c r="N861" s="234" t="s">
        <v>1408</v>
      </c>
      <c r="O861" s="235" t="s">
        <v>1352</v>
      </c>
      <c r="P861" s="273" t="s">
        <v>228</v>
      </c>
      <c r="Q861" s="235" t="s">
        <v>229</v>
      </c>
      <c r="R861" s="1309" t="s">
        <v>2138</v>
      </c>
      <c r="S861" s="234" t="s">
        <v>2075</v>
      </c>
      <c r="T861" s="234" t="s">
        <v>232</v>
      </c>
    </row>
    <row r="862" spans="1:20" s="1327" customFormat="1" hidden="1">
      <c r="A862" s="281"/>
      <c r="B862" s="234" t="s">
        <v>1098</v>
      </c>
      <c r="C862" s="1303" t="s">
        <v>1361</v>
      </c>
      <c r="D862" s="239" t="s">
        <v>1409</v>
      </c>
      <c r="E862" s="238" t="s">
        <v>554</v>
      </c>
      <c r="F862" s="229" t="s">
        <v>1123</v>
      </c>
      <c r="G862" s="1305" t="s">
        <v>1311</v>
      </c>
      <c r="H862" s="230" t="s">
        <v>557</v>
      </c>
      <c r="I862" s="369" t="s">
        <v>224</v>
      </c>
      <c r="J862" s="1459" t="s">
        <v>346</v>
      </c>
      <c r="K862" s="1306"/>
      <c r="L862" s="239" t="s">
        <v>1363</v>
      </c>
      <c r="M862" s="235" t="s">
        <v>495</v>
      </c>
      <c r="N862" s="234" t="s">
        <v>1410</v>
      </c>
      <c r="O862" s="235" t="s">
        <v>1352</v>
      </c>
      <c r="P862" s="273" t="s">
        <v>228</v>
      </c>
      <c r="Q862" s="235" t="s">
        <v>229</v>
      </c>
      <c r="R862" s="1309" t="s">
        <v>2138</v>
      </c>
      <c r="S862" s="234" t="s">
        <v>2075</v>
      </c>
      <c r="T862" s="234" t="s">
        <v>232</v>
      </c>
    </row>
    <row r="863" spans="1:20" s="1327" customFormat="1" hidden="1">
      <c r="A863" s="281"/>
      <c r="B863" s="234" t="s">
        <v>1098</v>
      </c>
      <c r="C863" s="1303" t="s">
        <v>1361</v>
      </c>
      <c r="D863" s="239" t="s">
        <v>1411</v>
      </c>
      <c r="E863" s="238" t="s">
        <v>554</v>
      </c>
      <c r="F863" s="229" t="s">
        <v>1123</v>
      </c>
      <c r="G863" s="1305" t="s">
        <v>1311</v>
      </c>
      <c r="H863" s="230" t="s">
        <v>557</v>
      </c>
      <c r="I863" s="369" t="s">
        <v>224</v>
      </c>
      <c r="J863" s="1459" t="s">
        <v>346</v>
      </c>
      <c r="K863" s="1306"/>
      <c r="L863" s="239" t="s">
        <v>1363</v>
      </c>
      <c r="M863" s="235" t="s">
        <v>301</v>
      </c>
      <c r="N863" s="234" t="s">
        <v>1412</v>
      </c>
      <c r="O863" s="235" t="s">
        <v>1352</v>
      </c>
      <c r="P863" s="273" t="s">
        <v>228</v>
      </c>
      <c r="Q863" s="235" t="s">
        <v>229</v>
      </c>
      <c r="R863" s="1309" t="s">
        <v>2138</v>
      </c>
      <c r="S863" s="234" t="s">
        <v>2075</v>
      </c>
      <c r="T863" s="234" t="s">
        <v>232</v>
      </c>
    </row>
    <row r="864" spans="1:20" s="1327" customFormat="1" hidden="1">
      <c r="A864" s="281"/>
      <c r="B864" s="234" t="s">
        <v>1098</v>
      </c>
      <c r="C864" s="1303" t="s">
        <v>1361</v>
      </c>
      <c r="D864" s="239" t="s">
        <v>1413</v>
      </c>
      <c r="E864" s="238" t="s">
        <v>554</v>
      </c>
      <c r="F864" s="229" t="s">
        <v>1123</v>
      </c>
      <c r="G864" s="1305" t="s">
        <v>1311</v>
      </c>
      <c r="H864" s="230" t="s">
        <v>557</v>
      </c>
      <c r="I864" s="369" t="s">
        <v>224</v>
      </c>
      <c r="J864" s="1459" t="s">
        <v>346</v>
      </c>
      <c r="K864" s="1306"/>
      <c r="L864" s="239" t="s">
        <v>1363</v>
      </c>
      <c r="M864" s="235" t="s">
        <v>272</v>
      </c>
      <c r="N864" s="234" t="s">
        <v>1414</v>
      </c>
      <c r="O864" s="235" t="s">
        <v>1352</v>
      </c>
      <c r="P864" s="273" t="s">
        <v>228</v>
      </c>
      <c r="Q864" s="235" t="s">
        <v>229</v>
      </c>
      <c r="R864" s="1309" t="s">
        <v>2138</v>
      </c>
      <c r="S864" s="234" t="s">
        <v>2075</v>
      </c>
      <c r="T864" s="234" t="s">
        <v>232</v>
      </c>
    </row>
    <row r="865" spans="1:20" s="1327" customFormat="1" hidden="1">
      <c r="A865" s="281"/>
      <c r="B865" s="234" t="s">
        <v>1098</v>
      </c>
      <c r="C865" s="1303" t="s">
        <v>1361</v>
      </c>
      <c r="D865" s="239" t="s">
        <v>1415</v>
      </c>
      <c r="E865" s="238" t="s">
        <v>554</v>
      </c>
      <c r="F865" s="229" t="s">
        <v>1123</v>
      </c>
      <c r="G865" s="1305" t="s">
        <v>1311</v>
      </c>
      <c r="H865" s="230" t="s">
        <v>557</v>
      </c>
      <c r="I865" s="369" t="s">
        <v>224</v>
      </c>
      <c r="J865" s="1459" t="s">
        <v>346</v>
      </c>
      <c r="K865" s="1306"/>
      <c r="L865" s="239" t="s">
        <v>1363</v>
      </c>
      <c r="M865" s="235" t="s">
        <v>495</v>
      </c>
      <c r="N865" s="234" t="s">
        <v>817</v>
      </c>
      <c r="O865" s="235" t="s">
        <v>1352</v>
      </c>
      <c r="P865" s="273" t="s">
        <v>228</v>
      </c>
      <c r="Q865" s="235" t="s">
        <v>229</v>
      </c>
      <c r="R865" s="1309" t="s">
        <v>2138</v>
      </c>
      <c r="S865" s="234" t="s">
        <v>2075</v>
      </c>
      <c r="T865" s="234" t="s">
        <v>232</v>
      </c>
    </row>
    <row r="866" spans="1:20" s="1327" customFormat="1" hidden="1">
      <c r="A866" s="281"/>
      <c r="B866" s="234" t="s">
        <v>1098</v>
      </c>
      <c r="C866" s="1303" t="s">
        <v>1361</v>
      </c>
      <c r="D866" s="239" t="s">
        <v>1416</v>
      </c>
      <c r="E866" s="238" t="s">
        <v>554</v>
      </c>
      <c r="F866" s="229" t="s">
        <v>1123</v>
      </c>
      <c r="G866" s="1305" t="s">
        <v>1311</v>
      </c>
      <c r="H866" s="230" t="s">
        <v>557</v>
      </c>
      <c r="I866" s="369" t="s">
        <v>224</v>
      </c>
      <c r="J866" s="1459" t="s">
        <v>346</v>
      </c>
      <c r="K866" s="1306"/>
      <c r="L866" s="239" t="s">
        <v>1363</v>
      </c>
      <c r="M866" s="235" t="s">
        <v>291</v>
      </c>
      <c r="N866" s="234" t="s">
        <v>1417</v>
      </c>
      <c r="O866" s="235" t="s">
        <v>1352</v>
      </c>
      <c r="P866" s="273" t="s">
        <v>228</v>
      </c>
      <c r="Q866" s="235" t="s">
        <v>229</v>
      </c>
      <c r="R866" s="1309" t="s">
        <v>2138</v>
      </c>
      <c r="S866" s="234" t="s">
        <v>2075</v>
      </c>
      <c r="T866" s="234" t="s">
        <v>232</v>
      </c>
    </row>
    <row r="867" spans="1:20" s="1327" customFormat="1" hidden="1">
      <c r="A867" s="281"/>
      <c r="B867" s="234"/>
      <c r="C867" s="1303"/>
      <c r="D867" s="239"/>
      <c r="E867" s="238"/>
      <c r="F867" s="229"/>
      <c r="G867" s="1305"/>
      <c r="H867" s="230"/>
      <c r="I867" s="369"/>
      <c r="J867" s="1459"/>
      <c r="K867" s="1306"/>
      <c r="L867" s="239"/>
      <c r="M867" s="235"/>
      <c r="N867" s="234"/>
      <c r="O867" s="235"/>
      <c r="P867" s="273"/>
      <c r="Q867" s="235"/>
      <c r="R867" s="1513"/>
      <c r="S867" s="234"/>
      <c r="T867" s="402"/>
    </row>
    <row r="868" spans="1:20" s="1327" customFormat="1" ht="17.25" hidden="1">
      <c r="A868" s="573" t="s">
        <v>2828</v>
      </c>
      <c r="B868" s="375"/>
      <c r="C868" s="573"/>
      <c r="D868" s="569" t="s">
        <v>1418</v>
      </c>
      <c r="E868" s="374"/>
      <c r="F868" s="403"/>
      <c r="G868" s="1288" t="s">
        <v>1419</v>
      </c>
      <c r="H868" s="1501"/>
      <c r="I868" s="1501"/>
      <c r="J868" s="1501"/>
      <c r="K868" s="1499"/>
      <c r="L868" s="404" t="s">
        <v>1070</v>
      </c>
      <c r="M868" s="1306"/>
      <c r="N868" s="238"/>
      <c r="O868" s="235"/>
      <c r="P868" s="273"/>
      <c r="Q868" s="235"/>
      <c r="R868" s="1513"/>
      <c r="S868" s="234"/>
      <c r="T868" s="402"/>
    </row>
    <row r="869" spans="1:20" s="1361" customFormat="1" hidden="1">
      <c r="A869" s="281" t="s">
        <v>2829</v>
      </c>
      <c r="B869" s="234" t="s">
        <v>1098</v>
      </c>
      <c r="C869" s="1363" t="s">
        <v>1420</v>
      </c>
      <c r="D869" s="352" t="s">
        <v>1421</v>
      </c>
      <c r="E869" s="238" t="s">
        <v>1422</v>
      </c>
      <c r="F869" s="234" t="s">
        <v>1423</v>
      </c>
      <c r="G869" s="234" t="s">
        <v>1424</v>
      </c>
      <c r="H869" s="369" t="s">
        <v>1425</v>
      </c>
      <c r="I869" s="369" t="s">
        <v>557</v>
      </c>
      <c r="J869" s="1514" t="s">
        <v>346</v>
      </c>
      <c r="K869" s="1345"/>
      <c r="L869" s="239" t="s">
        <v>2830</v>
      </c>
      <c r="M869" s="235" t="s">
        <v>280</v>
      </c>
      <c r="N869" s="238" t="s">
        <v>2657</v>
      </c>
      <c r="O869" s="235" t="s">
        <v>1352</v>
      </c>
      <c r="P869" s="1360" t="s">
        <v>228</v>
      </c>
      <c r="Q869" s="235" t="s">
        <v>229</v>
      </c>
      <c r="R869" s="1309" t="s">
        <v>2138</v>
      </c>
      <c r="S869" s="234" t="s">
        <v>2075</v>
      </c>
      <c r="T869" s="234" t="s">
        <v>232</v>
      </c>
    </row>
    <row r="870" spans="1:20" s="1327" customFormat="1" ht="17.25" hidden="1">
      <c r="A870" s="405" t="s">
        <v>2831</v>
      </c>
      <c r="B870" s="403"/>
      <c r="C870" s="573"/>
      <c r="D870" s="573" t="s">
        <v>1426</v>
      </c>
      <c r="E870" s="374"/>
      <c r="F870" s="403"/>
      <c r="G870" s="1289" t="s">
        <v>1426</v>
      </c>
      <c r="H870" s="1289"/>
      <c r="I870" s="1289"/>
      <c r="J870" s="1289"/>
      <c r="K870" s="1499"/>
      <c r="L870" s="404" t="s">
        <v>1427</v>
      </c>
      <c r="M870" s="1499"/>
      <c r="N870" s="281"/>
      <c r="O870" s="235"/>
      <c r="P870" s="273"/>
      <c r="Q870" s="235"/>
      <c r="R870" s="1513"/>
      <c r="S870" s="234"/>
      <c r="T870" s="402"/>
    </row>
    <row r="871" spans="1:20" s="1327" customFormat="1" hidden="1">
      <c r="A871" s="281"/>
      <c r="B871" s="406" t="s">
        <v>1428</v>
      </c>
      <c r="C871" s="407" t="s">
        <v>1429</v>
      </c>
      <c r="D871" s="1515" t="s">
        <v>2832</v>
      </c>
      <c r="E871" s="409" t="s">
        <v>2079</v>
      </c>
      <c r="F871" s="410" t="s">
        <v>2833</v>
      </c>
      <c r="G871" s="406">
        <v>30400</v>
      </c>
      <c r="H871" s="1516" t="s">
        <v>2290</v>
      </c>
      <c r="I871" s="412" t="s">
        <v>224</v>
      </c>
      <c r="J871" s="1517" t="s">
        <v>225</v>
      </c>
      <c r="K871" s="1518"/>
      <c r="L871" s="1519" t="s">
        <v>2834</v>
      </c>
      <c r="M871" s="1518" t="s">
        <v>495</v>
      </c>
      <c r="N871" s="1520" t="s">
        <v>258</v>
      </c>
      <c r="O871" s="413" t="s">
        <v>1352</v>
      </c>
      <c r="P871" s="414" t="s">
        <v>228</v>
      </c>
      <c r="Q871" s="413" t="s">
        <v>229</v>
      </c>
      <c r="R871" s="1521" t="s">
        <v>230</v>
      </c>
      <c r="S871" s="406" t="s">
        <v>231</v>
      </c>
      <c r="T871" s="406" t="s">
        <v>232</v>
      </c>
    </row>
    <row r="872" spans="1:20" s="1327" customFormat="1" hidden="1">
      <c r="A872" s="281"/>
      <c r="B872" s="406" t="s">
        <v>1428</v>
      </c>
      <c r="C872" s="407" t="s">
        <v>1429</v>
      </c>
      <c r="D872" s="1515" t="s">
        <v>2835</v>
      </c>
      <c r="E872" s="409" t="s">
        <v>1977</v>
      </c>
      <c r="F872" s="410" t="s">
        <v>2836</v>
      </c>
      <c r="G872" s="406">
        <v>30400</v>
      </c>
      <c r="H872" s="411" t="s">
        <v>2315</v>
      </c>
      <c r="I872" s="412" t="s">
        <v>224</v>
      </c>
      <c r="J872" s="1517" t="s">
        <v>346</v>
      </c>
      <c r="K872" s="1518"/>
      <c r="L872" s="1519" t="s">
        <v>2411</v>
      </c>
      <c r="M872" s="1518" t="s">
        <v>263</v>
      </c>
      <c r="N872" s="1520" t="s">
        <v>595</v>
      </c>
      <c r="O872" s="413" t="s">
        <v>1352</v>
      </c>
      <c r="P872" s="414" t="s">
        <v>228</v>
      </c>
      <c r="Q872" s="413" t="s">
        <v>229</v>
      </c>
      <c r="R872" s="1521" t="s">
        <v>2138</v>
      </c>
      <c r="S872" s="406" t="s">
        <v>2075</v>
      </c>
      <c r="T872" s="406" t="s">
        <v>232</v>
      </c>
    </row>
    <row r="873" spans="1:20" s="1327" customFormat="1" hidden="1">
      <c r="A873" s="281"/>
      <c r="B873" s="406" t="s">
        <v>1428</v>
      </c>
      <c r="C873" s="407" t="s">
        <v>1429</v>
      </c>
      <c r="D873" s="408" t="s">
        <v>1430</v>
      </c>
      <c r="E873" s="409" t="s">
        <v>2079</v>
      </c>
      <c r="F873" s="410" t="s">
        <v>2833</v>
      </c>
      <c r="G873" s="406">
        <v>30400</v>
      </c>
      <c r="H873" s="411" t="s">
        <v>557</v>
      </c>
      <c r="I873" s="412" t="s">
        <v>224</v>
      </c>
      <c r="J873" s="1517" t="s">
        <v>346</v>
      </c>
      <c r="K873" s="1518"/>
      <c r="L873" s="1519" t="s">
        <v>2411</v>
      </c>
      <c r="M873" s="1518" t="s">
        <v>263</v>
      </c>
      <c r="N873" s="409" t="s">
        <v>1431</v>
      </c>
      <c r="O873" s="413" t="s">
        <v>1352</v>
      </c>
      <c r="P873" s="414" t="s">
        <v>228</v>
      </c>
      <c r="Q873" s="413" t="s">
        <v>229</v>
      </c>
      <c r="R873" s="1521" t="s">
        <v>2138</v>
      </c>
      <c r="S873" s="406" t="s">
        <v>2075</v>
      </c>
      <c r="T873" s="406" t="s">
        <v>232</v>
      </c>
    </row>
    <row r="874" spans="1:20" s="1327" customFormat="1" hidden="1">
      <c r="A874" s="281"/>
      <c r="B874" s="406" t="s">
        <v>1428</v>
      </c>
      <c r="C874" s="407" t="s">
        <v>1429</v>
      </c>
      <c r="D874" s="408" t="s">
        <v>1432</v>
      </c>
      <c r="E874" s="409" t="s">
        <v>2079</v>
      </c>
      <c r="F874" s="410" t="s">
        <v>2833</v>
      </c>
      <c r="G874" s="406">
        <v>30400</v>
      </c>
      <c r="H874" s="411" t="s">
        <v>557</v>
      </c>
      <c r="I874" s="412" t="s">
        <v>224</v>
      </c>
      <c r="J874" s="1517" t="s">
        <v>346</v>
      </c>
      <c r="K874" s="1518"/>
      <c r="L874" s="407" t="s">
        <v>2411</v>
      </c>
      <c r="M874" s="413" t="s">
        <v>263</v>
      </c>
      <c r="N874" s="409" t="s">
        <v>708</v>
      </c>
      <c r="O874" s="413" t="s">
        <v>1352</v>
      </c>
      <c r="P874" s="414" t="s">
        <v>228</v>
      </c>
      <c r="Q874" s="413" t="s">
        <v>229</v>
      </c>
      <c r="R874" s="1521" t="s">
        <v>2138</v>
      </c>
      <c r="S874" s="406" t="s">
        <v>2075</v>
      </c>
      <c r="T874" s="406" t="s">
        <v>232</v>
      </c>
    </row>
    <row r="875" spans="1:20" s="1327" customFormat="1" hidden="1">
      <c r="A875" s="281"/>
      <c r="B875" s="1325" t="s">
        <v>1428</v>
      </c>
      <c r="C875" s="1458" t="s">
        <v>1429</v>
      </c>
      <c r="D875" s="1522" t="s">
        <v>1433</v>
      </c>
      <c r="E875" s="1324" t="s">
        <v>2079</v>
      </c>
      <c r="F875" s="1315" t="s">
        <v>2833</v>
      </c>
      <c r="G875" s="1325">
        <v>30400</v>
      </c>
      <c r="H875" s="1320" t="s">
        <v>557</v>
      </c>
      <c r="I875" s="1469" t="s">
        <v>224</v>
      </c>
      <c r="J875" s="1523" t="s">
        <v>346</v>
      </c>
      <c r="K875" s="1321"/>
      <c r="L875" s="1458" t="s">
        <v>2837</v>
      </c>
      <c r="M875" s="1321" t="s">
        <v>725</v>
      </c>
      <c r="N875" s="1324" t="s">
        <v>969</v>
      </c>
      <c r="O875" s="1326" t="s">
        <v>1352</v>
      </c>
      <c r="P875" s="1381" t="s">
        <v>228</v>
      </c>
      <c r="Q875" s="1326" t="s">
        <v>229</v>
      </c>
      <c r="R875" s="1358" t="s">
        <v>2138</v>
      </c>
      <c r="S875" s="1325" t="s">
        <v>2075</v>
      </c>
      <c r="T875" s="1325" t="s">
        <v>232</v>
      </c>
    </row>
    <row r="876" spans="1:20" s="1327" customFormat="1" hidden="1">
      <c r="A876" s="281"/>
      <c r="B876" s="1325" t="s">
        <v>1428</v>
      </c>
      <c r="C876" s="1458" t="s">
        <v>1429</v>
      </c>
      <c r="D876" s="1522" t="s">
        <v>1434</v>
      </c>
      <c r="E876" s="1324" t="s">
        <v>2079</v>
      </c>
      <c r="F876" s="1315" t="s">
        <v>2833</v>
      </c>
      <c r="G876" s="1325">
        <v>30400</v>
      </c>
      <c r="H876" s="1320" t="s">
        <v>557</v>
      </c>
      <c r="I876" s="1469" t="s">
        <v>224</v>
      </c>
      <c r="J876" s="1523" t="s">
        <v>346</v>
      </c>
      <c r="K876" s="1321"/>
      <c r="L876" s="1458" t="s">
        <v>2837</v>
      </c>
      <c r="M876" s="1321" t="s">
        <v>725</v>
      </c>
      <c r="N876" s="1324" t="s">
        <v>974</v>
      </c>
      <c r="O876" s="1326" t="s">
        <v>1352</v>
      </c>
      <c r="P876" s="1381" t="s">
        <v>228</v>
      </c>
      <c r="Q876" s="1326" t="s">
        <v>229</v>
      </c>
      <c r="R876" s="1358" t="s">
        <v>2138</v>
      </c>
      <c r="S876" s="1325" t="s">
        <v>2075</v>
      </c>
      <c r="T876" s="1325" t="s">
        <v>232</v>
      </c>
    </row>
    <row r="877" spans="1:20" s="1327" customFormat="1" hidden="1">
      <c r="A877" s="281"/>
      <c r="B877" s="1325" t="s">
        <v>1428</v>
      </c>
      <c r="C877" s="1458" t="s">
        <v>1429</v>
      </c>
      <c r="D877" s="1522" t="s">
        <v>1435</v>
      </c>
      <c r="E877" s="1324" t="s">
        <v>2079</v>
      </c>
      <c r="F877" s="1315" t="s">
        <v>2833</v>
      </c>
      <c r="G877" s="1325">
        <v>30400</v>
      </c>
      <c r="H877" s="1320" t="s">
        <v>557</v>
      </c>
      <c r="I877" s="1469" t="s">
        <v>224</v>
      </c>
      <c r="J877" s="1523" t="s">
        <v>346</v>
      </c>
      <c r="K877" s="1321"/>
      <c r="L877" s="1458" t="s">
        <v>2838</v>
      </c>
      <c r="M877" s="1321" t="s">
        <v>567</v>
      </c>
      <c r="N877" s="1324" t="s">
        <v>1436</v>
      </c>
      <c r="O877" s="1326" t="s">
        <v>1352</v>
      </c>
      <c r="P877" s="1381" t="s">
        <v>228</v>
      </c>
      <c r="Q877" s="1326" t="s">
        <v>229</v>
      </c>
      <c r="R877" s="1358" t="s">
        <v>2138</v>
      </c>
      <c r="S877" s="1325" t="s">
        <v>2075</v>
      </c>
      <c r="T877" s="1325" t="s">
        <v>232</v>
      </c>
    </row>
    <row r="878" spans="1:20" s="1327" customFormat="1" ht="17.25" hidden="1">
      <c r="A878" s="405" t="s">
        <v>2839</v>
      </c>
      <c r="B878" s="381"/>
      <c r="C878" s="570"/>
      <c r="D878" s="415" t="s">
        <v>1437</v>
      </c>
      <c r="E878" s="380"/>
      <c r="F878" s="381"/>
      <c r="G878" s="416" t="s">
        <v>1437</v>
      </c>
      <c r="H878" s="417"/>
      <c r="I878" s="417"/>
      <c r="J878" s="1459"/>
      <c r="K878" s="1306"/>
      <c r="L878" s="416" t="s">
        <v>1437</v>
      </c>
      <c r="M878" s="1306"/>
      <c r="N878" s="238"/>
      <c r="O878" s="235"/>
      <c r="P878" s="273"/>
      <c r="Q878" s="235"/>
      <c r="R878" s="1513"/>
      <c r="S878" s="234"/>
      <c r="T878" s="402"/>
    </row>
    <row r="879" spans="1:20" s="1327" customFormat="1" hidden="1">
      <c r="A879" s="281"/>
      <c r="B879" s="234" t="s">
        <v>1428</v>
      </c>
      <c r="C879" s="384" t="s">
        <v>1438</v>
      </c>
      <c r="D879" s="424" t="s">
        <v>2840</v>
      </c>
      <c r="E879" s="238" t="s">
        <v>2079</v>
      </c>
      <c r="F879" s="229">
        <v>100</v>
      </c>
      <c r="G879" s="418">
        <v>30700</v>
      </c>
      <c r="H879" s="353" t="s">
        <v>2290</v>
      </c>
      <c r="I879" s="354" t="s">
        <v>224</v>
      </c>
      <c r="J879" s="1459" t="s">
        <v>225</v>
      </c>
      <c r="K879" s="1306"/>
      <c r="L879" s="232" t="s">
        <v>2841</v>
      </c>
      <c r="M879" s="1306" t="s">
        <v>495</v>
      </c>
      <c r="N879" s="238" t="s">
        <v>258</v>
      </c>
      <c r="O879" s="235" t="s">
        <v>1352</v>
      </c>
      <c r="P879" s="273" t="s">
        <v>228</v>
      </c>
      <c r="Q879" s="235" t="s">
        <v>229</v>
      </c>
      <c r="R879" s="1309" t="s">
        <v>230</v>
      </c>
      <c r="S879" s="234" t="s">
        <v>231</v>
      </c>
      <c r="T879" s="234" t="s">
        <v>232</v>
      </c>
    </row>
    <row r="880" spans="1:20" s="1327" customFormat="1" hidden="1">
      <c r="A880" s="281"/>
      <c r="B880" s="234"/>
      <c r="C880" s="384"/>
      <c r="D880" s="352"/>
      <c r="E880" s="238"/>
      <c r="F880" s="229"/>
      <c r="G880" s="419"/>
      <c r="H880" s="420"/>
      <c r="I880" s="421"/>
      <c r="J880" s="1459"/>
      <c r="K880" s="1306"/>
      <c r="L880" s="239"/>
      <c r="M880" s="1306"/>
      <c r="N880" s="238"/>
      <c r="O880" s="235"/>
      <c r="P880" s="273"/>
      <c r="Q880" s="235"/>
      <c r="R880" s="1513"/>
      <c r="S880" s="234"/>
      <c r="T880" s="402"/>
    </row>
    <row r="881" spans="1:20" s="1327" customFormat="1" ht="17.25" hidden="1">
      <c r="A881" s="374"/>
      <c r="B881" s="375"/>
      <c r="C881" s="573"/>
      <c r="D881" s="376" t="s">
        <v>1439</v>
      </c>
      <c r="E881" s="374"/>
      <c r="F881" s="375"/>
      <c r="G881" s="1281" t="s">
        <v>1439</v>
      </c>
      <c r="H881" s="1282"/>
      <c r="I881" s="1283"/>
      <c r="J881" s="1459"/>
      <c r="K881" s="1306"/>
      <c r="L881" s="226" t="s">
        <v>1440</v>
      </c>
      <c r="M881" s="1306"/>
      <c r="N881" s="238"/>
      <c r="O881" s="235"/>
      <c r="P881" s="273"/>
      <c r="Q881" s="235"/>
      <c r="R881" s="1513"/>
      <c r="S881" s="234"/>
      <c r="T881" s="402"/>
    </row>
    <row r="882" spans="1:20" s="1327" customFormat="1" ht="17.25" hidden="1">
      <c r="A882" s="405" t="s">
        <v>2842</v>
      </c>
      <c r="B882" s="381"/>
      <c r="C882" s="570"/>
      <c r="D882" s="415" t="s">
        <v>1441</v>
      </c>
      <c r="E882" s="380"/>
      <c r="F882" s="381"/>
      <c r="G882" s="416" t="s">
        <v>1441</v>
      </c>
      <c r="H882" s="417"/>
      <c r="I882" s="417"/>
      <c r="J882" s="1459"/>
      <c r="K882" s="1306"/>
      <c r="L882" s="416" t="s">
        <v>1441</v>
      </c>
      <c r="M882" s="1306"/>
      <c r="N882" s="238"/>
      <c r="O882" s="235"/>
      <c r="P882" s="273"/>
      <c r="Q882" s="235"/>
      <c r="R882" s="1513"/>
      <c r="S882" s="234"/>
      <c r="T882" s="402"/>
    </row>
    <row r="883" spans="1:20" s="1361" customFormat="1" hidden="1">
      <c r="A883" s="281"/>
      <c r="B883" s="234" t="s">
        <v>175</v>
      </c>
      <c r="C883" s="384" t="s">
        <v>1442</v>
      </c>
      <c r="D883" s="352" t="s">
        <v>1443</v>
      </c>
      <c r="E883" s="238" t="s">
        <v>1977</v>
      </c>
      <c r="F883" s="355">
        <v>999</v>
      </c>
      <c r="G883" s="233">
        <v>30500</v>
      </c>
      <c r="H883" s="305" t="s">
        <v>2056</v>
      </c>
      <c r="I883" s="422" t="s">
        <v>224</v>
      </c>
      <c r="J883" s="1514" t="s">
        <v>225</v>
      </c>
      <c r="K883" s="1345"/>
      <c r="L883" s="239" t="s">
        <v>516</v>
      </c>
      <c r="M883" s="1345" t="s">
        <v>280</v>
      </c>
      <c r="N883" s="238" t="s">
        <v>2657</v>
      </c>
      <c r="O883" s="235" t="s">
        <v>1352</v>
      </c>
      <c r="P883" s="1360" t="s">
        <v>228</v>
      </c>
      <c r="Q883" s="235" t="s">
        <v>229</v>
      </c>
      <c r="R883" s="1309" t="s">
        <v>321</v>
      </c>
      <c r="S883" s="234" t="s">
        <v>2261</v>
      </c>
      <c r="T883" s="234" t="s">
        <v>2843</v>
      </c>
    </row>
    <row r="884" spans="1:20" s="1327" customFormat="1" hidden="1">
      <c r="A884" s="281"/>
      <c r="B884" s="234" t="s">
        <v>175</v>
      </c>
      <c r="C884" s="384" t="s">
        <v>1442</v>
      </c>
      <c r="D884" s="352" t="s">
        <v>1444</v>
      </c>
      <c r="E884" s="238" t="s">
        <v>1977</v>
      </c>
      <c r="F884" s="355">
        <v>999</v>
      </c>
      <c r="G884" s="233">
        <v>30500</v>
      </c>
      <c r="H884" s="305" t="s">
        <v>2367</v>
      </c>
      <c r="I884" s="422" t="s">
        <v>224</v>
      </c>
      <c r="J884" s="1459" t="s">
        <v>225</v>
      </c>
      <c r="K884" s="1306"/>
      <c r="L884" s="232" t="s">
        <v>2364</v>
      </c>
      <c r="M884" s="1306" t="s">
        <v>301</v>
      </c>
      <c r="N884" s="423" t="s">
        <v>1445</v>
      </c>
      <c r="O884" s="235" t="s">
        <v>1352</v>
      </c>
      <c r="P884" s="273" t="s">
        <v>228</v>
      </c>
      <c r="Q884" s="235" t="s">
        <v>229</v>
      </c>
      <c r="R884" s="1309" t="s">
        <v>2844</v>
      </c>
      <c r="S884" s="234" t="s">
        <v>2845</v>
      </c>
      <c r="T884" s="234" t="s">
        <v>232</v>
      </c>
    </row>
    <row r="885" spans="1:20" hidden="1">
      <c r="A885" s="281"/>
      <c r="B885" s="234" t="s">
        <v>175</v>
      </c>
      <c r="C885" s="384" t="s">
        <v>1442</v>
      </c>
      <c r="D885" s="352" t="s">
        <v>1446</v>
      </c>
      <c r="E885" s="238" t="s">
        <v>1977</v>
      </c>
      <c r="F885" s="355">
        <v>999</v>
      </c>
      <c r="G885" s="233">
        <v>30500</v>
      </c>
      <c r="H885" s="305" t="s">
        <v>2367</v>
      </c>
      <c r="I885" s="422" t="s">
        <v>224</v>
      </c>
      <c r="J885" s="1459" t="s">
        <v>225</v>
      </c>
      <c r="K885" s="1306"/>
      <c r="L885" s="239" t="s">
        <v>516</v>
      </c>
      <c r="M885" s="1306" t="s">
        <v>291</v>
      </c>
      <c r="N885" s="237" t="s">
        <v>2846</v>
      </c>
      <c r="O885" s="235" t="s">
        <v>1352</v>
      </c>
      <c r="P885" s="273" t="s">
        <v>228</v>
      </c>
      <c r="Q885" s="235" t="s">
        <v>229</v>
      </c>
      <c r="R885" s="1309" t="s">
        <v>2844</v>
      </c>
      <c r="S885" s="234" t="s">
        <v>2845</v>
      </c>
      <c r="T885" s="234" t="s">
        <v>232</v>
      </c>
    </row>
    <row r="886" spans="1:20" s="1327" customFormat="1" hidden="1">
      <c r="A886" s="281"/>
      <c r="B886" s="234" t="s">
        <v>175</v>
      </c>
      <c r="C886" s="384" t="s">
        <v>1442</v>
      </c>
      <c r="D886" s="352" t="s">
        <v>1447</v>
      </c>
      <c r="E886" s="238" t="s">
        <v>1977</v>
      </c>
      <c r="F886" s="355">
        <v>999</v>
      </c>
      <c r="G886" s="233">
        <v>30500</v>
      </c>
      <c r="H886" s="305" t="s">
        <v>2367</v>
      </c>
      <c r="I886" s="422" t="s">
        <v>224</v>
      </c>
      <c r="J886" s="1459" t="s">
        <v>225</v>
      </c>
      <c r="K886" s="1306"/>
      <c r="L886" s="239" t="s">
        <v>516</v>
      </c>
      <c r="M886" s="1306" t="s">
        <v>263</v>
      </c>
      <c r="N886" s="237" t="s">
        <v>2847</v>
      </c>
      <c r="O886" s="235" t="s">
        <v>1352</v>
      </c>
      <c r="P886" s="273" t="s">
        <v>228</v>
      </c>
      <c r="Q886" s="235" t="s">
        <v>229</v>
      </c>
      <c r="R886" s="1309" t="s">
        <v>2844</v>
      </c>
      <c r="S886" s="234" t="s">
        <v>2845</v>
      </c>
      <c r="T886" s="234" t="s">
        <v>232</v>
      </c>
    </row>
    <row r="887" spans="1:20" s="1327" customFormat="1" hidden="1">
      <c r="A887" s="281"/>
      <c r="B887" s="234" t="s">
        <v>175</v>
      </c>
      <c r="C887" s="384" t="s">
        <v>1442</v>
      </c>
      <c r="D887" s="352" t="s">
        <v>1448</v>
      </c>
      <c r="E887" s="238" t="s">
        <v>1977</v>
      </c>
      <c r="F887" s="355">
        <v>999</v>
      </c>
      <c r="G887" s="233">
        <v>30500</v>
      </c>
      <c r="H887" s="305" t="s">
        <v>2367</v>
      </c>
      <c r="I887" s="422" t="s">
        <v>224</v>
      </c>
      <c r="J887" s="1459" t="s">
        <v>225</v>
      </c>
      <c r="K887" s="1306"/>
      <c r="L887" s="239" t="s">
        <v>516</v>
      </c>
      <c r="M887" s="1306" t="s">
        <v>301</v>
      </c>
      <c r="N887" s="238" t="s">
        <v>1445</v>
      </c>
      <c r="O887" s="235" t="s">
        <v>1352</v>
      </c>
      <c r="P887" s="273" t="s">
        <v>228</v>
      </c>
      <c r="Q887" s="235" t="s">
        <v>229</v>
      </c>
      <c r="R887" s="1309" t="s">
        <v>2844</v>
      </c>
      <c r="S887" s="234" t="s">
        <v>2845</v>
      </c>
      <c r="T887" s="234" t="s">
        <v>232</v>
      </c>
    </row>
    <row r="888" spans="1:20" s="1327" customFormat="1" hidden="1">
      <c r="A888" s="281"/>
      <c r="B888" s="234" t="s">
        <v>175</v>
      </c>
      <c r="C888" s="384" t="s">
        <v>1442</v>
      </c>
      <c r="D888" s="352" t="s">
        <v>1449</v>
      </c>
      <c r="E888" s="238" t="s">
        <v>1977</v>
      </c>
      <c r="F888" s="355">
        <v>999</v>
      </c>
      <c r="G888" s="233">
        <v>30500</v>
      </c>
      <c r="H888" s="305" t="s">
        <v>2367</v>
      </c>
      <c r="I888" s="422" t="s">
        <v>224</v>
      </c>
      <c r="J888" s="1459" t="s">
        <v>225</v>
      </c>
      <c r="K888" s="1306"/>
      <c r="L888" s="239" t="s">
        <v>516</v>
      </c>
      <c r="M888" s="1306" t="s">
        <v>291</v>
      </c>
      <c r="N888" s="238" t="s">
        <v>2846</v>
      </c>
      <c r="O888" s="235" t="s">
        <v>1352</v>
      </c>
      <c r="P888" s="273" t="s">
        <v>228</v>
      </c>
      <c r="Q888" s="235" t="s">
        <v>229</v>
      </c>
      <c r="R888" s="1309" t="s">
        <v>2844</v>
      </c>
      <c r="S888" s="234" t="s">
        <v>2845</v>
      </c>
      <c r="T888" s="234" t="s">
        <v>232</v>
      </c>
    </row>
    <row r="889" spans="1:20" s="1327" customFormat="1" hidden="1">
      <c r="A889" s="281"/>
      <c r="B889" s="234" t="s">
        <v>175</v>
      </c>
      <c r="C889" s="384" t="s">
        <v>1442</v>
      </c>
      <c r="D889" s="352" t="s">
        <v>1450</v>
      </c>
      <c r="E889" s="238" t="s">
        <v>1977</v>
      </c>
      <c r="F889" s="355">
        <v>999</v>
      </c>
      <c r="G889" s="233">
        <v>30500</v>
      </c>
      <c r="H889" s="305" t="s">
        <v>2367</v>
      </c>
      <c r="I889" s="422" t="s">
        <v>224</v>
      </c>
      <c r="J889" s="1459" t="s">
        <v>225</v>
      </c>
      <c r="K889" s="1306"/>
      <c r="L889" s="239" t="s">
        <v>516</v>
      </c>
      <c r="M889" s="1306" t="s">
        <v>263</v>
      </c>
      <c r="N889" s="238" t="s">
        <v>2847</v>
      </c>
      <c r="O889" s="235" t="s">
        <v>1352</v>
      </c>
      <c r="P889" s="273" t="s">
        <v>228</v>
      </c>
      <c r="Q889" s="235" t="s">
        <v>229</v>
      </c>
      <c r="R889" s="1309" t="s">
        <v>2844</v>
      </c>
      <c r="S889" s="234" t="s">
        <v>2845</v>
      </c>
      <c r="T889" s="234" t="s">
        <v>232</v>
      </c>
    </row>
    <row r="890" spans="1:20" s="1327" customFormat="1" hidden="1">
      <c r="A890" s="281"/>
      <c r="B890" s="234" t="s">
        <v>175</v>
      </c>
      <c r="C890" s="384" t="s">
        <v>1442</v>
      </c>
      <c r="D890" s="352" t="s">
        <v>1451</v>
      </c>
      <c r="E890" s="238" t="s">
        <v>1977</v>
      </c>
      <c r="F890" s="355">
        <v>999</v>
      </c>
      <c r="G890" s="233">
        <v>30500</v>
      </c>
      <c r="H890" s="305" t="s">
        <v>2367</v>
      </c>
      <c r="I890" s="422" t="s">
        <v>224</v>
      </c>
      <c r="J890" s="1459" t="s">
        <v>225</v>
      </c>
      <c r="K890" s="1306"/>
      <c r="L890" s="239" t="s">
        <v>516</v>
      </c>
      <c r="M890" s="1306" t="s">
        <v>579</v>
      </c>
      <c r="N890" s="238" t="s">
        <v>2848</v>
      </c>
      <c r="O890" s="235" t="s">
        <v>1352</v>
      </c>
      <c r="P890" s="273" t="s">
        <v>228</v>
      </c>
      <c r="Q890" s="235" t="s">
        <v>229</v>
      </c>
      <c r="R890" s="1309" t="s">
        <v>2844</v>
      </c>
      <c r="S890" s="234" t="s">
        <v>2845</v>
      </c>
      <c r="T890" s="234" t="s">
        <v>232</v>
      </c>
    </row>
    <row r="891" spans="1:20" s="1327" customFormat="1" hidden="1">
      <c r="A891" s="281"/>
      <c r="B891" s="234" t="s">
        <v>175</v>
      </c>
      <c r="C891" s="384" t="s">
        <v>1442</v>
      </c>
      <c r="D891" s="424" t="s">
        <v>1452</v>
      </c>
      <c r="E891" s="238" t="s">
        <v>1977</v>
      </c>
      <c r="F891" s="355">
        <v>999</v>
      </c>
      <c r="G891" s="233">
        <v>30500</v>
      </c>
      <c r="H891" s="305" t="s">
        <v>2367</v>
      </c>
      <c r="I891" s="422" t="s">
        <v>224</v>
      </c>
      <c r="J891" s="1459" t="s">
        <v>225</v>
      </c>
      <c r="K891" s="1306"/>
      <c r="L891" s="239" t="s">
        <v>516</v>
      </c>
      <c r="M891" s="1306" t="s">
        <v>580</v>
      </c>
      <c r="N891" s="237" t="s">
        <v>2849</v>
      </c>
      <c r="O891" s="235" t="s">
        <v>1352</v>
      </c>
      <c r="P891" s="273" t="s">
        <v>228</v>
      </c>
      <c r="Q891" s="235" t="s">
        <v>229</v>
      </c>
      <c r="R891" s="1309" t="s">
        <v>2844</v>
      </c>
      <c r="S891" s="234" t="s">
        <v>2845</v>
      </c>
      <c r="T891" s="234" t="s">
        <v>232</v>
      </c>
    </row>
    <row r="892" spans="1:20" s="1327" customFormat="1" hidden="1">
      <c r="A892" s="281"/>
      <c r="B892" s="234" t="s">
        <v>175</v>
      </c>
      <c r="C892" s="384" t="s">
        <v>1442</v>
      </c>
      <c r="D892" s="352" t="s">
        <v>1453</v>
      </c>
      <c r="E892" s="238" t="s">
        <v>1977</v>
      </c>
      <c r="F892" s="355">
        <v>999</v>
      </c>
      <c r="G892" s="233">
        <v>30500</v>
      </c>
      <c r="H892" s="305" t="s">
        <v>2367</v>
      </c>
      <c r="I892" s="425" t="s">
        <v>2850</v>
      </c>
      <c r="J892" s="1459" t="s">
        <v>225</v>
      </c>
      <c r="K892" s="1306"/>
      <c r="L892" s="239" t="s">
        <v>516</v>
      </c>
      <c r="M892" s="1306" t="s">
        <v>597</v>
      </c>
      <c r="N892" s="237" t="s">
        <v>2851</v>
      </c>
      <c r="O892" s="235" t="s">
        <v>1352</v>
      </c>
      <c r="P892" s="273" t="s">
        <v>228</v>
      </c>
      <c r="Q892" s="235" t="s">
        <v>229</v>
      </c>
      <c r="R892" s="1309" t="s">
        <v>2844</v>
      </c>
      <c r="S892" s="234" t="s">
        <v>2845</v>
      </c>
      <c r="T892" s="234" t="s">
        <v>232</v>
      </c>
    </row>
    <row r="893" spans="1:20" s="1327" customFormat="1" ht="17.25" hidden="1">
      <c r="A893" s="405" t="s">
        <v>2842</v>
      </c>
      <c r="B893" s="381"/>
      <c r="C893" s="570"/>
      <c r="D893" s="415" t="s">
        <v>1454</v>
      </c>
      <c r="E893" s="380"/>
      <c r="F893" s="381"/>
      <c r="G893" s="416" t="s">
        <v>1454</v>
      </c>
      <c r="H893" s="417"/>
      <c r="I893" s="417"/>
      <c r="J893" s="1459"/>
      <c r="K893" s="1306"/>
      <c r="L893" s="416" t="s">
        <v>1454</v>
      </c>
      <c r="M893" s="1306"/>
      <c r="N893" s="238"/>
      <c r="O893" s="235"/>
      <c r="P893" s="273"/>
      <c r="Q893" s="235"/>
      <c r="R893" s="1513"/>
      <c r="S893" s="234"/>
      <c r="T893" s="402"/>
    </row>
    <row r="894" spans="1:20" s="1361" customFormat="1" hidden="1">
      <c r="A894" s="281"/>
      <c r="B894" s="270" t="s">
        <v>175</v>
      </c>
      <c r="C894" s="426" t="s">
        <v>1442</v>
      </c>
      <c r="D894" s="427" t="s">
        <v>1443</v>
      </c>
      <c r="E894" s="428" t="s">
        <v>1977</v>
      </c>
      <c r="F894" s="429">
        <v>999</v>
      </c>
      <c r="G894" s="430">
        <v>30500</v>
      </c>
      <c r="H894" s="431" t="s">
        <v>2056</v>
      </c>
      <c r="I894" s="432" t="s">
        <v>2852</v>
      </c>
      <c r="J894" s="1524" t="s">
        <v>225</v>
      </c>
      <c r="K894" s="1350"/>
      <c r="L894" s="269" t="s">
        <v>2853</v>
      </c>
      <c r="M894" s="1350" t="s">
        <v>280</v>
      </c>
      <c r="N894" s="428" t="s">
        <v>2657</v>
      </c>
      <c r="O894" s="271" t="s">
        <v>1352</v>
      </c>
      <c r="P894" s="1352" t="s">
        <v>228</v>
      </c>
      <c r="Q894" s="271" t="s">
        <v>229</v>
      </c>
      <c r="R894" s="1351" t="s">
        <v>321</v>
      </c>
      <c r="S894" s="270" t="s">
        <v>2261</v>
      </c>
      <c r="T894" s="270" t="s">
        <v>2843</v>
      </c>
    </row>
    <row r="895" spans="1:20" s="1361" customFormat="1" hidden="1">
      <c r="A895" s="351"/>
      <c r="B895" s="234" t="s">
        <v>175</v>
      </c>
      <c r="C895" s="384" t="s">
        <v>1442</v>
      </c>
      <c r="D895" s="352" t="s">
        <v>1455</v>
      </c>
      <c r="E895" s="238" t="s">
        <v>1977</v>
      </c>
      <c r="F895" s="355">
        <v>999</v>
      </c>
      <c r="G895" s="233">
        <v>30500</v>
      </c>
      <c r="H895" s="305" t="s">
        <v>2056</v>
      </c>
      <c r="I895" s="1525" t="s">
        <v>2063</v>
      </c>
      <c r="J895" s="1514" t="s">
        <v>225</v>
      </c>
      <c r="K895" s="1345"/>
      <c r="L895" s="1311" t="s">
        <v>1992</v>
      </c>
      <c r="M895" s="1345" t="s">
        <v>280</v>
      </c>
      <c r="N895" s="238" t="s">
        <v>2657</v>
      </c>
      <c r="O895" s="235" t="s">
        <v>1352</v>
      </c>
      <c r="P895" s="1360" t="s">
        <v>228</v>
      </c>
      <c r="Q895" s="235" t="s">
        <v>229</v>
      </c>
      <c r="R895" s="1309" t="s">
        <v>321</v>
      </c>
      <c r="S895" s="234" t="s">
        <v>2261</v>
      </c>
      <c r="T895" s="234" t="s">
        <v>2843</v>
      </c>
    </row>
    <row r="896" spans="1:20" s="1327" customFormat="1" ht="17.25" hidden="1">
      <c r="A896" s="405" t="s">
        <v>2854</v>
      </c>
      <c r="B896" s="381"/>
      <c r="C896" s="570"/>
      <c r="D896" s="415" t="s">
        <v>1456</v>
      </c>
      <c r="E896" s="380"/>
      <c r="F896" s="381"/>
      <c r="G896" s="416" t="s">
        <v>1456</v>
      </c>
      <c r="H896" s="417"/>
      <c r="I896" s="417"/>
      <c r="J896" s="1459"/>
      <c r="K896" s="1306"/>
      <c r="L896" s="416" t="s">
        <v>1456</v>
      </c>
      <c r="M896" s="1306"/>
      <c r="N896" s="238"/>
      <c r="O896" s="235"/>
      <c r="P896" s="273"/>
      <c r="Q896" s="235"/>
      <c r="R896" s="1513"/>
      <c r="S896" s="234"/>
      <c r="T896" s="402"/>
    </row>
    <row r="897" spans="1:20" s="1361" customFormat="1" hidden="1">
      <c r="A897" s="281"/>
      <c r="B897" s="234" t="s">
        <v>2855</v>
      </c>
      <c r="C897" s="384" t="s">
        <v>1457</v>
      </c>
      <c r="D897" s="352" t="s">
        <v>1458</v>
      </c>
      <c r="E897" s="238" t="s">
        <v>1977</v>
      </c>
      <c r="F897" s="229">
        <v>100</v>
      </c>
      <c r="G897" s="418">
        <v>30600</v>
      </c>
      <c r="H897" s="353" t="s">
        <v>2856</v>
      </c>
      <c r="I897" s="353" t="s">
        <v>2856</v>
      </c>
      <c r="J897" s="1514" t="s">
        <v>225</v>
      </c>
      <c r="K897" s="1345"/>
      <c r="L897" s="1311" t="s">
        <v>1992</v>
      </c>
      <c r="M897" s="1345" t="s">
        <v>280</v>
      </c>
      <c r="N897" s="238" t="s">
        <v>2657</v>
      </c>
      <c r="O897" s="235" t="s">
        <v>2395</v>
      </c>
      <c r="P897" s="235" t="s">
        <v>2857</v>
      </c>
      <c r="Q897" s="235" t="s">
        <v>229</v>
      </c>
      <c r="R897" s="234" t="s">
        <v>2858</v>
      </c>
      <c r="S897" s="234" t="s">
        <v>2859</v>
      </c>
      <c r="T897" s="234" t="s">
        <v>232</v>
      </c>
    </row>
    <row r="898" spans="1:20" s="1361" customFormat="1" hidden="1">
      <c r="A898" s="281"/>
      <c r="B898" s="234" t="s">
        <v>2855</v>
      </c>
      <c r="C898" s="384" t="s">
        <v>1457</v>
      </c>
      <c r="D898" s="352" t="s">
        <v>1459</v>
      </c>
      <c r="E898" s="238" t="s">
        <v>1977</v>
      </c>
      <c r="F898" s="229">
        <v>100</v>
      </c>
      <c r="G898" s="418">
        <v>30600</v>
      </c>
      <c r="H898" s="353" t="s">
        <v>2860</v>
      </c>
      <c r="I898" s="353" t="s">
        <v>2860</v>
      </c>
      <c r="J898" s="1514" t="s">
        <v>225</v>
      </c>
      <c r="K898" s="1345"/>
      <c r="L898" s="239" t="s">
        <v>516</v>
      </c>
      <c r="M898" s="1345" t="s">
        <v>579</v>
      </c>
      <c r="N898" s="238" t="s">
        <v>2848</v>
      </c>
      <c r="O898" s="235" t="s">
        <v>2395</v>
      </c>
      <c r="P898" s="235" t="s">
        <v>2857</v>
      </c>
      <c r="Q898" s="235" t="s">
        <v>229</v>
      </c>
      <c r="R898" s="234" t="s">
        <v>2861</v>
      </c>
      <c r="S898" s="234" t="s">
        <v>2400</v>
      </c>
      <c r="T898" s="234" t="s">
        <v>232</v>
      </c>
    </row>
    <row r="899" spans="1:20" s="1361" customFormat="1" hidden="1">
      <c r="A899" s="281"/>
      <c r="B899" s="234" t="s">
        <v>2855</v>
      </c>
      <c r="C899" s="384" t="s">
        <v>1457</v>
      </c>
      <c r="D899" s="1455" t="s">
        <v>1460</v>
      </c>
      <c r="E899" s="238" t="s">
        <v>1977</v>
      </c>
      <c r="F899" s="229">
        <v>100</v>
      </c>
      <c r="G899" s="418">
        <v>30600</v>
      </c>
      <c r="H899" s="353" t="s">
        <v>2860</v>
      </c>
      <c r="I899" s="353" t="s">
        <v>2860</v>
      </c>
      <c r="J899" s="1514" t="s">
        <v>225</v>
      </c>
      <c r="K899" s="1345"/>
      <c r="L899" s="239" t="s">
        <v>516</v>
      </c>
      <c r="M899" s="1345" t="s">
        <v>580</v>
      </c>
      <c r="N899" s="238" t="s">
        <v>2849</v>
      </c>
      <c r="O899" s="235" t="s">
        <v>2395</v>
      </c>
      <c r="P899" s="235" t="s">
        <v>2857</v>
      </c>
      <c r="Q899" s="235" t="s">
        <v>229</v>
      </c>
      <c r="R899" s="234" t="s">
        <v>2861</v>
      </c>
      <c r="S899" s="234" t="s">
        <v>2400</v>
      </c>
      <c r="T899" s="234" t="s">
        <v>232</v>
      </c>
    </row>
    <row r="900" spans="1:20" s="1361" customFormat="1" hidden="1">
      <c r="A900" s="281"/>
      <c r="B900" s="234" t="s">
        <v>2855</v>
      </c>
      <c r="C900" s="384" t="s">
        <v>1457</v>
      </c>
      <c r="D900" s="352" t="s">
        <v>1461</v>
      </c>
      <c r="E900" s="238" t="s">
        <v>1977</v>
      </c>
      <c r="F900" s="229">
        <v>100</v>
      </c>
      <c r="G900" s="418">
        <v>30600</v>
      </c>
      <c r="H900" s="353" t="s">
        <v>2860</v>
      </c>
      <c r="I900" s="353" t="s">
        <v>2860</v>
      </c>
      <c r="J900" s="1514" t="s">
        <v>225</v>
      </c>
      <c r="K900" s="1345"/>
      <c r="L900" s="239" t="s">
        <v>516</v>
      </c>
      <c r="M900" s="1345" t="s">
        <v>597</v>
      </c>
      <c r="N900" s="238" t="s">
        <v>583</v>
      </c>
      <c r="O900" s="235" t="s">
        <v>2395</v>
      </c>
      <c r="P900" s="235" t="s">
        <v>2857</v>
      </c>
      <c r="Q900" s="235" t="s">
        <v>229</v>
      </c>
      <c r="R900" s="234" t="s">
        <v>2861</v>
      </c>
      <c r="S900" s="234" t="s">
        <v>2400</v>
      </c>
      <c r="T900" s="234" t="s">
        <v>232</v>
      </c>
    </row>
    <row r="901" spans="1:20" s="1361" customFormat="1" hidden="1">
      <c r="A901" s="281"/>
      <c r="B901" s="341" t="s">
        <v>2855</v>
      </c>
      <c r="C901" s="389" t="s">
        <v>1457</v>
      </c>
      <c r="D901" s="342" t="s">
        <v>1462</v>
      </c>
      <c r="E901" s="349" t="s">
        <v>1977</v>
      </c>
      <c r="F901" s="343">
        <v>100</v>
      </c>
      <c r="G901" s="433">
        <v>30600</v>
      </c>
      <c r="H901" s="344" t="s">
        <v>2860</v>
      </c>
      <c r="I901" s="344" t="s">
        <v>2860</v>
      </c>
      <c r="J901" s="1484" t="s">
        <v>225</v>
      </c>
      <c r="K901" s="1435"/>
      <c r="L901" s="347" t="s">
        <v>2862</v>
      </c>
      <c r="M901" s="1435" t="s">
        <v>803</v>
      </c>
      <c r="N901" s="349" t="s">
        <v>804</v>
      </c>
      <c r="O901" s="235" t="s">
        <v>2395</v>
      </c>
      <c r="P901" s="235" t="s">
        <v>2857</v>
      </c>
      <c r="Q901" s="350" t="s">
        <v>229</v>
      </c>
      <c r="R901" s="341" t="s">
        <v>2861</v>
      </c>
      <c r="S901" s="341" t="s">
        <v>2400</v>
      </c>
      <c r="T901" s="341" t="s">
        <v>232</v>
      </c>
    </row>
    <row r="902" spans="1:20" s="1327" customFormat="1" ht="17.25" hidden="1">
      <c r="A902" s="434" t="s">
        <v>2863</v>
      </c>
      <c r="B902" s="435"/>
      <c r="C902" s="436"/>
      <c r="D902" s="437" t="s">
        <v>1463</v>
      </c>
      <c r="E902" s="434"/>
      <c r="F902" s="435"/>
      <c r="G902" s="436" t="s">
        <v>1463</v>
      </c>
      <c r="H902" s="438"/>
      <c r="I902" s="438"/>
      <c r="J902" s="1459"/>
      <c r="K902" s="1306"/>
      <c r="L902" s="439" t="s">
        <v>1440</v>
      </c>
      <c r="M902" s="1306"/>
      <c r="N902" s="238"/>
      <c r="O902" s="235"/>
      <c r="P902" s="273"/>
      <c r="Q902" s="235"/>
      <c r="R902" s="1513"/>
      <c r="S902" s="234"/>
      <c r="T902" s="402"/>
    </row>
    <row r="903" spans="1:20" s="1327" customFormat="1" ht="17.25" hidden="1">
      <c r="A903" s="374" t="s">
        <v>2864</v>
      </c>
      <c r="B903" s="375"/>
      <c r="C903" s="573"/>
      <c r="D903" s="376"/>
      <c r="E903" s="374"/>
      <c r="F903" s="375"/>
      <c r="G903" s="573" t="s">
        <v>1464</v>
      </c>
      <c r="H903" s="377"/>
      <c r="I903" s="377"/>
      <c r="J903" s="1459"/>
      <c r="K903" s="1306"/>
      <c r="L903" s="226"/>
      <c r="M903" s="1306"/>
      <c r="N903" s="238"/>
      <c r="O903" s="235"/>
      <c r="P903" s="273"/>
      <c r="Q903" s="235"/>
      <c r="R903" s="1309"/>
      <c r="S903" s="234"/>
      <c r="T903" s="402"/>
    </row>
    <row r="904" spans="1:20" s="1361" customFormat="1" hidden="1">
      <c r="A904" s="351"/>
      <c r="B904" s="229" t="s">
        <v>632</v>
      </c>
      <c r="C904" s="384" t="s">
        <v>1465</v>
      </c>
      <c r="D904" s="1342" t="s">
        <v>1466</v>
      </c>
      <c r="E904" s="235" t="s">
        <v>2865</v>
      </c>
      <c r="F904" s="229" t="s">
        <v>2866</v>
      </c>
      <c r="G904" s="233">
        <v>50100</v>
      </c>
      <c r="H904" s="230" t="s">
        <v>2867</v>
      </c>
      <c r="I904" s="1344" t="s">
        <v>2868</v>
      </c>
      <c r="J904" s="1514" t="s">
        <v>225</v>
      </c>
      <c r="K904" s="1345"/>
      <c r="L904" s="239" t="s">
        <v>2869</v>
      </c>
      <c r="M904" s="1345"/>
      <c r="N904" s="238"/>
      <c r="O904" s="235"/>
      <c r="P904" s="1360"/>
      <c r="Q904" s="235"/>
      <c r="R904" s="1309"/>
      <c r="S904" s="234"/>
      <c r="T904" s="402"/>
    </row>
    <row r="905" spans="1:20" s="1361" customFormat="1" hidden="1">
      <c r="A905" s="351"/>
      <c r="B905" s="229" t="s">
        <v>632</v>
      </c>
      <c r="C905" s="384" t="s">
        <v>1465</v>
      </c>
      <c r="D905" s="1342" t="s">
        <v>1467</v>
      </c>
      <c r="E905" s="235" t="s">
        <v>2870</v>
      </c>
      <c r="F905" s="229" t="s">
        <v>2375</v>
      </c>
      <c r="G905" s="233">
        <v>50100</v>
      </c>
      <c r="H905" s="230" t="s">
        <v>2871</v>
      </c>
      <c r="I905" s="1344" t="s">
        <v>2063</v>
      </c>
      <c r="J905" s="1514" t="s">
        <v>225</v>
      </c>
      <c r="K905" s="1345"/>
      <c r="L905" s="239" t="s">
        <v>2869</v>
      </c>
      <c r="M905" s="1345"/>
      <c r="N905" s="238"/>
      <c r="O905" s="235"/>
      <c r="P905" s="1360"/>
      <c r="Q905" s="235"/>
      <c r="R905" s="1309"/>
      <c r="S905" s="234"/>
      <c r="T905" s="402"/>
    </row>
    <row r="906" spans="1:20" s="1346" customFormat="1" hidden="1">
      <c r="A906" s="351"/>
      <c r="B906" s="229" t="s">
        <v>632</v>
      </c>
      <c r="C906" s="384" t="s">
        <v>1465</v>
      </c>
      <c r="D906" s="1342" t="s">
        <v>1468</v>
      </c>
      <c r="E906" s="235" t="s">
        <v>2870</v>
      </c>
      <c r="F906" s="229" t="s">
        <v>2375</v>
      </c>
      <c r="G906" s="233">
        <v>50100</v>
      </c>
      <c r="H906" s="230" t="s">
        <v>1980</v>
      </c>
      <c r="I906" s="1344" t="s">
        <v>2063</v>
      </c>
      <c r="J906" s="1514" t="s">
        <v>225</v>
      </c>
      <c r="K906" s="1345"/>
      <c r="L906" s="239" t="s">
        <v>2869</v>
      </c>
      <c r="M906" s="1345"/>
      <c r="N906" s="238"/>
      <c r="O906" s="235"/>
      <c r="P906" s="1360"/>
      <c r="Q906" s="235"/>
      <c r="R906" s="1309"/>
      <c r="S906" s="234"/>
      <c r="T906" s="402"/>
    </row>
    <row r="907" spans="1:20" hidden="1">
      <c r="A907" s="440"/>
      <c r="B907" s="402"/>
      <c r="C907" s="441"/>
      <c r="D907" s="442"/>
      <c r="E907" s="443"/>
      <c r="F907" s="402"/>
      <c r="G907" s="402"/>
      <c r="H907" s="444"/>
      <c r="I907" s="444"/>
      <c r="J907" s="445"/>
      <c r="K907" s="1526"/>
      <c r="L907" s="441"/>
      <c r="M907" s="1526"/>
      <c r="N907" s="443"/>
      <c r="O907" s="235"/>
      <c r="P907" s="273"/>
      <c r="Q907" s="235"/>
      <c r="R907" s="1527"/>
      <c r="S907" s="234"/>
      <c r="T907" s="402"/>
    </row>
    <row r="908" spans="1:20" s="1327" customFormat="1" hidden="1">
      <c r="A908" s="440"/>
      <c r="B908" s="402"/>
      <c r="C908" s="441"/>
      <c r="D908" s="442"/>
      <c r="E908" s="443"/>
      <c r="F908" s="402"/>
      <c r="G908" s="402"/>
      <c r="H908" s="444"/>
      <c r="I908" s="444"/>
      <c r="J908" s="445"/>
      <c r="K908" s="1526"/>
      <c r="L908" s="441"/>
      <c r="M908" s="1526"/>
      <c r="N908" s="443"/>
      <c r="O908" s="1526"/>
      <c r="P908" s="1526"/>
      <c r="Q908" s="1526"/>
      <c r="R908" s="1528"/>
      <c r="S908" s="448"/>
    </row>
    <row r="909" spans="1:20" ht="17.25" hidden="1">
      <c r="A909" s="449" t="s">
        <v>1469</v>
      </c>
      <c r="B909" s="1529"/>
      <c r="C909" s="1530"/>
      <c r="D909" s="1530"/>
      <c r="E909" s="1529"/>
      <c r="F909" s="1531"/>
      <c r="G909" s="1531"/>
      <c r="H909" s="1532"/>
      <c r="I909" s="1532"/>
      <c r="J909" s="1532"/>
      <c r="K909" s="1533"/>
      <c r="L909" s="450"/>
      <c r="M909" s="1529"/>
      <c r="N909" s="1529"/>
      <c r="O909" s="450"/>
      <c r="P909" s="1529"/>
      <c r="Q909" s="451"/>
      <c r="R909" s="1534"/>
      <c r="S909" s="452"/>
      <c r="T909" s="1535" t="s">
        <v>1470</v>
      </c>
    </row>
    <row r="910" spans="1:20" hidden="1">
      <c r="A910" s="281"/>
      <c r="B910" s="1536" t="s">
        <v>1471</v>
      </c>
      <c r="C910" s="1536" t="s">
        <v>1471</v>
      </c>
      <c r="D910" s="1536" t="s">
        <v>1472</v>
      </c>
      <c r="E910" s="1537" t="s">
        <v>554</v>
      </c>
      <c r="F910" s="1537" t="s">
        <v>1473</v>
      </c>
      <c r="G910" s="1537" t="s">
        <v>1473</v>
      </c>
      <c r="H910" s="1537" t="s">
        <v>1474</v>
      </c>
      <c r="I910" s="1537" t="s">
        <v>1474</v>
      </c>
      <c r="J910" s="1537" t="s">
        <v>346</v>
      </c>
      <c r="K910" s="1537" t="s">
        <v>1475</v>
      </c>
      <c r="L910" s="1538" t="s">
        <v>2872</v>
      </c>
      <c r="M910" s="1539" t="s">
        <v>495</v>
      </c>
      <c r="N910" s="1536" t="s">
        <v>1476</v>
      </c>
      <c r="O910" s="1540" t="s">
        <v>1477</v>
      </c>
      <c r="P910" s="1540" t="s">
        <v>1477</v>
      </c>
      <c r="Q910" s="1540" t="s">
        <v>1478</v>
      </c>
      <c r="R910" s="1540" t="s">
        <v>1477</v>
      </c>
      <c r="S910" s="1540" t="s">
        <v>1477</v>
      </c>
      <c r="T910" s="1540" t="s">
        <v>1478</v>
      </c>
    </row>
    <row r="911" spans="1:20" s="1327" customFormat="1" hidden="1">
      <c r="A911" s="281"/>
      <c r="B911" s="1536" t="s">
        <v>1471</v>
      </c>
      <c r="C911" s="1536" t="s">
        <v>1471</v>
      </c>
      <c r="D911" s="1536" t="s">
        <v>1479</v>
      </c>
      <c r="E911" s="1537" t="s">
        <v>554</v>
      </c>
      <c r="F911" s="1537" t="s">
        <v>1473</v>
      </c>
      <c r="G911" s="1537" t="s">
        <v>1473</v>
      </c>
      <c r="H911" s="1537" t="s">
        <v>1474</v>
      </c>
      <c r="I911" s="1537" t="s">
        <v>1474</v>
      </c>
      <c r="J911" s="1537" t="s">
        <v>346</v>
      </c>
      <c r="K911" s="1537" t="s">
        <v>1475</v>
      </c>
      <c r="L911" s="1538" t="s">
        <v>2872</v>
      </c>
      <c r="M911" s="1539" t="s">
        <v>495</v>
      </c>
      <c r="N911" s="1536" t="s">
        <v>1480</v>
      </c>
      <c r="O911" s="1540" t="s">
        <v>1477</v>
      </c>
      <c r="P911" s="1540" t="s">
        <v>1477</v>
      </c>
      <c r="Q911" s="1540" t="s">
        <v>1478</v>
      </c>
      <c r="R911" s="1540" t="s">
        <v>1477</v>
      </c>
      <c r="S911" s="1540" t="s">
        <v>1477</v>
      </c>
      <c r="T911" s="1540" t="s">
        <v>1478</v>
      </c>
    </row>
    <row r="912" spans="1:20" s="1327" customFormat="1" hidden="1">
      <c r="A912" s="281"/>
      <c r="B912" s="1528" t="s">
        <v>1481</v>
      </c>
      <c r="C912" s="1528" t="s">
        <v>1481</v>
      </c>
      <c r="D912" s="1528" t="s">
        <v>2873</v>
      </c>
      <c r="E912" s="1541" t="s">
        <v>554</v>
      </c>
      <c r="F912" s="1541" t="s">
        <v>1482</v>
      </c>
      <c r="G912" s="1541" t="s">
        <v>1482</v>
      </c>
      <c r="H912" s="1541" t="s">
        <v>1474</v>
      </c>
      <c r="I912" s="1541" t="s">
        <v>1474</v>
      </c>
      <c r="J912" s="1541" t="s">
        <v>346</v>
      </c>
      <c r="K912" s="1541" t="s">
        <v>1475</v>
      </c>
      <c r="L912" s="1538" t="s">
        <v>2872</v>
      </c>
      <c r="M912" s="1542" t="s">
        <v>495</v>
      </c>
      <c r="N912" s="1528" t="s">
        <v>844</v>
      </c>
      <c r="O912" s="1540" t="s">
        <v>1477</v>
      </c>
      <c r="P912" s="1540" t="s">
        <v>1477</v>
      </c>
      <c r="Q912" s="1540" t="s">
        <v>1478</v>
      </c>
      <c r="R912" s="1540" t="s">
        <v>1477</v>
      </c>
      <c r="S912" s="1540" t="s">
        <v>1477</v>
      </c>
      <c r="T912" s="1540" t="s">
        <v>1478</v>
      </c>
    </row>
    <row r="913" spans="1:20" hidden="1">
      <c r="A913" s="281"/>
      <c r="B913" s="1528" t="s">
        <v>1481</v>
      </c>
      <c r="C913" s="1528" t="s">
        <v>1481</v>
      </c>
      <c r="D913" s="1528" t="s">
        <v>1483</v>
      </c>
      <c r="E913" s="1541" t="s">
        <v>554</v>
      </c>
      <c r="F913" s="1541" t="s">
        <v>1482</v>
      </c>
      <c r="G913" s="1541" t="s">
        <v>1482</v>
      </c>
      <c r="H913" s="1541" t="s">
        <v>1474</v>
      </c>
      <c r="I913" s="1541" t="s">
        <v>1474</v>
      </c>
      <c r="J913" s="1541" t="s">
        <v>346</v>
      </c>
      <c r="K913" s="1541" t="s">
        <v>1475</v>
      </c>
      <c r="L913" s="1538" t="s">
        <v>2872</v>
      </c>
      <c r="M913" s="1542" t="s">
        <v>495</v>
      </c>
      <c r="N913" s="1528" t="s">
        <v>1484</v>
      </c>
      <c r="O913" s="1540" t="s">
        <v>1477</v>
      </c>
      <c r="P913" s="1540" t="s">
        <v>1477</v>
      </c>
      <c r="Q913" s="1540" t="s">
        <v>1478</v>
      </c>
      <c r="R913" s="1540" t="s">
        <v>1477</v>
      </c>
      <c r="S913" s="1540" t="s">
        <v>1477</v>
      </c>
      <c r="T913" s="1540" t="s">
        <v>1478</v>
      </c>
    </row>
    <row r="914" spans="1:20" s="1327" customFormat="1" hidden="1">
      <c r="A914" s="281"/>
      <c r="B914" s="1528" t="s">
        <v>1481</v>
      </c>
      <c r="C914" s="1528" t="s">
        <v>1481</v>
      </c>
      <c r="D914" s="1528" t="s">
        <v>1485</v>
      </c>
      <c r="E914" s="1541" t="s">
        <v>554</v>
      </c>
      <c r="F914" s="1541" t="s">
        <v>1482</v>
      </c>
      <c r="G914" s="1541" t="s">
        <v>1482</v>
      </c>
      <c r="H914" s="1541" t="s">
        <v>1474</v>
      </c>
      <c r="I914" s="1541" t="s">
        <v>1474</v>
      </c>
      <c r="J914" s="1541" t="s">
        <v>346</v>
      </c>
      <c r="K914" s="1541" t="s">
        <v>1475</v>
      </c>
      <c r="L914" s="1538" t="s">
        <v>2872</v>
      </c>
      <c r="M914" s="1542" t="s">
        <v>495</v>
      </c>
      <c r="N914" s="1528" t="s">
        <v>1486</v>
      </c>
      <c r="O914" s="1540" t="s">
        <v>1477</v>
      </c>
      <c r="P914" s="1540" t="s">
        <v>1477</v>
      </c>
      <c r="Q914" s="1540" t="s">
        <v>1478</v>
      </c>
      <c r="R914" s="1540" t="s">
        <v>1477</v>
      </c>
      <c r="S914" s="1540" t="s">
        <v>1477</v>
      </c>
      <c r="T914" s="1540" t="s">
        <v>1478</v>
      </c>
    </row>
    <row r="915" spans="1:20" s="1327" customFormat="1" hidden="1">
      <c r="A915" s="281"/>
      <c r="B915" s="1528" t="s">
        <v>1481</v>
      </c>
      <c r="C915" s="1528" t="s">
        <v>1481</v>
      </c>
      <c r="D915" s="1528" t="s">
        <v>1487</v>
      </c>
      <c r="E915" s="1541" t="s">
        <v>554</v>
      </c>
      <c r="F915" s="1541" t="s">
        <v>1482</v>
      </c>
      <c r="G915" s="1541" t="s">
        <v>1482</v>
      </c>
      <c r="H915" s="1541" t="s">
        <v>1474</v>
      </c>
      <c r="I915" s="1541" t="s">
        <v>1474</v>
      </c>
      <c r="J915" s="1541" t="s">
        <v>346</v>
      </c>
      <c r="K915" s="1541" t="s">
        <v>1475</v>
      </c>
      <c r="L915" s="1538" t="s">
        <v>2872</v>
      </c>
      <c r="M915" s="1542" t="s">
        <v>291</v>
      </c>
      <c r="N915" s="1528" t="s">
        <v>2874</v>
      </c>
      <c r="O915" s="1540" t="s">
        <v>1477</v>
      </c>
      <c r="P915" s="1540" t="s">
        <v>1477</v>
      </c>
      <c r="Q915" s="1540" t="s">
        <v>1478</v>
      </c>
      <c r="R915" s="1540" t="s">
        <v>1477</v>
      </c>
      <c r="S915" s="1540" t="s">
        <v>1477</v>
      </c>
      <c r="T915" s="1540" t="s">
        <v>1478</v>
      </c>
    </row>
    <row r="916" spans="1:20" s="1327" customFormat="1" hidden="1">
      <c r="A916" s="281"/>
      <c r="B916" s="1528" t="s">
        <v>1481</v>
      </c>
      <c r="C916" s="1528" t="s">
        <v>1481</v>
      </c>
      <c r="D916" s="1528" t="s">
        <v>1488</v>
      </c>
      <c r="E916" s="1541" t="s">
        <v>554</v>
      </c>
      <c r="F916" s="1541" t="s">
        <v>1482</v>
      </c>
      <c r="G916" s="1541" t="s">
        <v>1482</v>
      </c>
      <c r="H916" s="1541" t="s">
        <v>1474</v>
      </c>
      <c r="I916" s="1541" t="s">
        <v>1474</v>
      </c>
      <c r="J916" s="1541" t="s">
        <v>346</v>
      </c>
      <c r="K916" s="1541" t="s">
        <v>1475</v>
      </c>
      <c r="L916" s="1538" t="s">
        <v>2872</v>
      </c>
      <c r="M916" s="1542" t="s">
        <v>291</v>
      </c>
      <c r="N916" s="1528" t="s">
        <v>384</v>
      </c>
      <c r="O916" s="1540" t="s">
        <v>1477</v>
      </c>
      <c r="P916" s="1540" t="s">
        <v>1477</v>
      </c>
      <c r="Q916" s="1540" t="s">
        <v>1478</v>
      </c>
      <c r="R916" s="1540" t="s">
        <v>1477</v>
      </c>
      <c r="S916" s="1540" t="s">
        <v>1477</v>
      </c>
      <c r="T916" s="1540" t="s">
        <v>1478</v>
      </c>
    </row>
    <row r="917" spans="1:20" s="1327" customFormat="1" hidden="1">
      <c r="A917" s="281"/>
      <c r="B917" s="1528" t="s">
        <v>1481</v>
      </c>
      <c r="C917" s="1528" t="s">
        <v>1481</v>
      </c>
      <c r="D917" s="1528" t="s">
        <v>1489</v>
      </c>
      <c r="E917" s="1541" t="s">
        <v>554</v>
      </c>
      <c r="F917" s="1541" t="s">
        <v>1482</v>
      </c>
      <c r="G917" s="1541" t="s">
        <v>1482</v>
      </c>
      <c r="H917" s="1541" t="s">
        <v>1474</v>
      </c>
      <c r="I917" s="1541" t="s">
        <v>1474</v>
      </c>
      <c r="J917" s="1541" t="s">
        <v>346</v>
      </c>
      <c r="K917" s="1541" t="s">
        <v>1475</v>
      </c>
      <c r="L917" s="1538" t="s">
        <v>2872</v>
      </c>
      <c r="M917" s="1542" t="s">
        <v>301</v>
      </c>
      <c r="N917" s="1528" t="s">
        <v>349</v>
      </c>
      <c r="O917" s="1540" t="s">
        <v>1477</v>
      </c>
      <c r="P917" s="1540" t="s">
        <v>1477</v>
      </c>
      <c r="Q917" s="1540" t="s">
        <v>1478</v>
      </c>
      <c r="R917" s="1540" t="s">
        <v>1477</v>
      </c>
      <c r="S917" s="1540" t="s">
        <v>1477</v>
      </c>
      <c r="T917" s="1540" t="s">
        <v>1478</v>
      </c>
    </row>
    <row r="918" spans="1:20" s="1327" customFormat="1" hidden="1">
      <c r="A918" s="281"/>
      <c r="B918" s="1528" t="s">
        <v>1481</v>
      </c>
      <c r="C918" s="1528" t="s">
        <v>1481</v>
      </c>
      <c r="D918" s="1528" t="s">
        <v>1490</v>
      </c>
      <c r="E918" s="1541" t="s">
        <v>554</v>
      </c>
      <c r="F918" s="1541" t="s">
        <v>1482</v>
      </c>
      <c r="G918" s="1541" t="s">
        <v>1482</v>
      </c>
      <c r="H918" s="1541" t="s">
        <v>1474</v>
      </c>
      <c r="I918" s="1541" t="s">
        <v>1474</v>
      </c>
      <c r="J918" s="1541" t="s">
        <v>346</v>
      </c>
      <c r="K918" s="1541" t="s">
        <v>1475</v>
      </c>
      <c r="L918" s="1538" t="s">
        <v>2872</v>
      </c>
      <c r="M918" s="1543" t="s">
        <v>301</v>
      </c>
      <c r="N918" s="1528" t="s">
        <v>353</v>
      </c>
      <c r="O918" s="1540" t="s">
        <v>1477</v>
      </c>
      <c r="P918" s="1540" t="s">
        <v>1477</v>
      </c>
      <c r="Q918" s="1540" t="s">
        <v>1478</v>
      </c>
      <c r="R918" s="1540" t="s">
        <v>1477</v>
      </c>
      <c r="S918" s="1540" t="s">
        <v>1477</v>
      </c>
      <c r="T918" s="1540" t="s">
        <v>1478</v>
      </c>
    </row>
    <row r="919" spans="1:20" s="1327" customFormat="1" hidden="1">
      <c r="A919" s="281"/>
      <c r="B919" s="1528" t="s">
        <v>1481</v>
      </c>
      <c r="C919" s="1528" t="s">
        <v>1481</v>
      </c>
      <c r="D919" s="1528" t="s">
        <v>1491</v>
      </c>
      <c r="E919" s="1541" t="s">
        <v>554</v>
      </c>
      <c r="F919" s="1541" t="s">
        <v>1482</v>
      </c>
      <c r="G919" s="1541" t="s">
        <v>1482</v>
      </c>
      <c r="H919" s="1541" t="s">
        <v>1474</v>
      </c>
      <c r="I919" s="1541" t="s">
        <v>1474</v>
      </c>
      <c r="J919" s="1541" t="s">
        <v>346</v>
      </c>
      <c r="K919" s="1541" t="s">
        <v>1475</v>
      </c>
      <c r="L919" s="1538" t="s">
        <v>2872</v>
      </c>
      <c r="M919" s="1543" t="s">
        <v>263</v>
      </c>
      <c r="N919" s="1528" t="s">
        <v>267</v>
      </c>
      <c r="O919" s="1540" t="s">
        <v>1477</v>
      </c>
      <c r="P919" s="1540" t="s">
        <v>1477</v>
      </c>
      <c r="Q919" s="1540" t="s">
        <v>1478</v>
      </c>
      <c r="R919" s="1540" t="s">
        <v>1477</v>
      </c>
      <c r="S919" s="1540" t="s">
        <v>1477</v>
      </c>
      <c r="T919" s="1540" t="s">
        <v>1478</v>
      </c>
    </row>
    <row r="920" spans="1:20" s="1327" customFormat="1" hidden="1">
      <c r="A920" s="281"/>
      <c r="B920" s="1528" t="s">
        <v>1492</v>
      </c>
      <c r="C920" s="1528" t="s">
        <v>1492</v>
      </c>
      <c r="D920" s="1528" t="s">
        <v>1493</v>
      </c>
      <c r="E920" s="1541" t="s">
        <v>554</v>
      </c>
      <c r="F920" s="1541" t="s">
        <v>1494</v>
      </c>
      <c r="G920" s="1541" t="s">
        <v>1494</v>
      </c>
      <c r="H920" s="1541" t="s">
        <v>1474</v>
      </c>
      <c r="I920" s="1541" t="s">
        <v>1474</v>
      </c>
      <c r="J920" s="1541" t="s">
        <v>346</v>
      </c>
      <c r="K920" s="1541" t="s">
        <v>1475</v>
      </c>
      <c r="L920" s="1538" t="s">
        <v>2872</v>
      </c>
      <c r="M920" s="1542" t="s">
        <v>495</v>
      </c>
      <c r="N920" s="1528" t="s">
        <v>1495</v>
      </c>
      <c r="O920" s="1540" t="s">
        <v>1477</v>
      </c>
      <c r="P920" s="1540" t="s">
        <v>1477</v>
      </c>
      <c r="Q920" s="1540" t="s">
        <v>1478</v>
      </c>
      <c r="R920" s="1540" t="s">
        <v>1477</v>
      </c>
      <c r="S920" s="1540" t="s">
        <v>1477</v>
      </c>
      <c r="T920" s="1540" t="s">
        <v>1478</v>
      </c>
    </row>
    <row r="921" spans="1:20" s="1327" customFormat="1" hidden="1">
      <c r="A921" s="281"/>
      <c r="B921" s="1528" t="s">
        <v>1492</v>
      </c>
      <c r="C921" s="1528" t="s">
        <v>1492</v>
      </c>
      <c r="D921" s="1528" t="s">
        <v>1496</v>
      </c>
      <c r="E921" s="1541" t="s">
        <v>554</v>
      </c>
      <c r="F921" s="1541" t="s">
        <v>1494</v>
      </c>
      <c r="G921" s="1541" t="s">
        <v>1494</v>
      </c>
      <c r="H921" s="1541" t="s">
        <v>1474</v>
      </c>
      <c r="I921" s="1541" t="s">
        <v>1474</v>
      </c>
      <c r="J921" s="1541" t="s">
        <v>346</v>
      </c>
      <c r="K921" s="1541" t="s">
        <v>1475</v>
      </c>
      <c r="L921" s="1538" t="s">
        <v>2872</v>
      </c>
      <c r="M921" s="1542" t="s">
        <v>495</v>
      </c>
      <c r="N921" s="1528" t="s">
        <v>1497</v>
      </c>
      <c r="O921" s="1540" t="s">
        <v>1477</v>
      </c>
      <c r="P921" s="1540" t="s">
        <v>1477</v>
      </c>
      <c r="Q921" s="1540" t="s">
        <v>1478</v>
      </c>
      <c r="R921" s="1540" t="s">
        <v>1477</v>
      </c>
      <c r="S921" s="1540" t="s">
        <v>1477</v>
      </c>
      <c r="T921" s="1540" t="s">
        <v>1478</v>
      </c>
    </row>
    <row r="922" spans="1:20" s="1327" customFormat="1" hidden="1">
      <c r="A922" s="281"/>
      <c r="B922" s="1536" t="s">
        <v>1492</v>
      </c>
      <c r="C922" s="1536" t="s">
        <v>1492</v>
      </c>
      <c r="D922" s="1536" t="s">
        <v>1498</v>
      </c>
      <c r="E922" s="1537" t="s">
        <v>554</v>
      </c>
      <c r="F922" s="1537" t="s">
        <v>1494</v>
      </c>
      <c r="G922" s="1537" t="s">
        <v>1494</v>
      </c>
      <c r="H922" s="1537" t="s">
        <v>1474</v>
      </c>
      <c r="I922" s="1537" t="s">
        <v>1474</v>
      </c>
      <c r="J922" s="1537" t="s">
        <v>346</v>
      </c>
      <c r="K922" s="1537" t="s">
        <v>1475</v>
      </c>
      <c r="L922" s="1538" t="s">
        <v>2872</v>
      </c>
      <c r="M922" s="1539" t="s">
        <v>495</v>
      </c>
      <c r="N922" s="1536" t="s">
        <v>1476</v>
      </c>
      <c r="O922" s="1540" t="s">
        <v>1477</v>
      </c>
      <c r="P922" s="1540" t="s">
        <v>1477</v>
      </c>
      <c r="Q922" s="1540" t="s">
        <v>1478</v>
      </c>
      <c r="R922" s="1540" t="s">
        <v>1477</v>
      </c>
      <c r="S922" s="1540" t="s">
        <v>1477</v>
      </c>
      <c r="T922" s="1540" t="s">
        <v>1478</v>
      </c>
    </row>
    <row r="923" spans="1:20" s="1327" customFormat="1" hidden="1">
      <c r="A923" s="281"/>
      <c r="B923" s="1536" t="s">
        <v>1492</v>
      </c>
      <c r="C923" s="1536" t="s">
        <v>1492</v>
      </c>
      <c r="D923" s="1536" t="s">
        <v>1499</v>
      </c>
      <c r="E923" s="1537" t="s">
        <v>554</v>
      </c>
      <c r="F923" s="1537" t="s">
        <v>1494</v>
      </c>
      <c r="G923" s="1537" t="s">
        <v>1494</v>
      </c>
      <c r="H923" s="1537" t="s">
        <v>1474</v>
      </c>
      <c r="I923" s="1537" t="s">
        <v>1474</v>
      </c>
      <c r="J923" s="1537" t="s">
        <v>346</v>
      </c>
      <c r="K923" s="1537" t="s">
        <v>1475</v>
      </c>
      <c r="L923" s="1538" t="s">
        <v>2872</v>
      </c>
      <c r="M923" s="1539" t="s">
        <v>495</v>
      </c>
      <c r="N923" s="1536" t="s">
        <v>1480</v>
      </c>
      <c r="O923" s="1540" t="s">
        <v>1477</v>
      </c>
      <c r="P923" s="1540" t="s">
        <v>1477</v>
      </c>
      <c r="Q923" s="1540" t="s">
        <v>1478</v>
      </c>
      <c r="R923" s="1540" t="s">
        <v>1477</v>
      </c>
      <c r="S923" s="1540" t="s">
        <v>1477</v>
      </c>
      <c r="T923" s="1540" t="s">
        <v>1478</v>
      </c>
    </row>
    <row r="924" spans="1:20" s="1327" customFormat="1" hidden="1">
      <c r="A924" s="281"/>
      <c r="B924" s="1528" t="s">
        <v>1492</v>
      </c>
      <c r="C924" s="1528" t="s">
        <v>1492</v>
      </c>
      <c r="D924" s="1528" t="s">
        <v>1500</v>
      </c>
      <c r="E924" s="1541" t="s">
        <v>554</v>
      </c>
      <c r="F924" s="1541" t="s">
        <v>1494</v>
      </c>
      <c r="G924" s="1541" t="s">
        <v>1494</v>
      </c>
      <c r="H924" s="1541" t="s">
        <v>1474</v>
      </c>
      <c r="I924" s="1541" t="s">
        <v>1474</v>
      </c>
      <c r="J924" s="1541" t="s">
        <v>346</v>
      </c>
      <c r="K924" s="1541" t="s">
        <v>1475</v>
      </c>
      <c r="L924" s="1538" t="s">
        <v>2872</v>
      </c>
      <c r="M924" s="1542" t="s">
        <v>495</v>
      </c>
      <c r="N924" s="1528" t="s">
        <v>1501</v>
      </c>
      <c r="O924" s="1540" t="s">
        <v>1477</v>
      </c>
      <c r="P924" s="1540" t="s">
        <v>1477</v>
      </c>
      <c r="Q924" s="1540" t="s">
        <v>1478</v>
      </c>
      <c r="R924" s="1540" t="s">
        <v>1477</v>
      </c>
      <c r="S924" s="1540" t="s">
        <v>1477</v>
      </c>
      <c r="T924" s="1540" t="s">
        <v>1478</v>
      </c>
    </row>
    <row r="925" spans="1:20" s="1327" customFormat="1" hidden="1">
      <c r="A925" s="281"/>
      <c r="B925" s="1528" t="s">
        <v>1492</v>
      </c>
      <c r="C925" s="1528" t="s">
        <v>1492</v>
      </c>
      <c r="D925" s="1528" t="s">
        <v>1502</v>
      </c>
      <c r="E925" s="1541" t="s">
        <v>554</v>
      </c>
      <c r="F925" s="1541" t="s">
        <v>1494</v>
      </c>
      <c r="G925" s="1541" t="s">
        <v>1494</v>
      </c>
      <c r="H925" s="1541" t="s">
        <v>1474</v>
      </c>
      <c r="I925" s="1541" t="s">
        <v>1474</v>
      </c>
      <c r="J925" s="1541" t="s">
        <v>346</v>
      </c>
      <c r="K925" s="1541" t="s">
        <v>1475</v>
      </c>
      <c r="L925" s="1538" t="s">
        <v>2872</v>
      </c>
      <c r="M925" s="1542" t="s">
        <v>291</v>
      </c>
      <c r="N925" s="1528" t="s">
        <v>375</v>
      </c>
      <c r="O925" s="1540" t="s">
        <v>1477</v>
      </c>
      <c r="P925" s="1540" t="s">
        <v>1477</v>
      </c>
      <c r="Q925" s="1540" t="s">
        <v>1478</v>
      </c>
      <c r="R925" s="1540" t="s">
        <v>1477</v>
      </c>
      <c r="S925" s="1540" t="s">
        <v>1477</v>
      </c>
      <c r="T925" s="1540" t="s">
        <v>1478</v>
      </c>
    </row>
    <row r="926" spans="1:20" s="1327" customFormat="1" hidden="1">
      <c r="A926" s="281"/>
      <c r="B926" s="1528" t="s">
        <v>1492</v>
      </c>
      <c r="C926" s="1528" t="s">
        <v>1492</v>
      </c>
      <c r="D926" s="1528" t="s">
        <v>1503</v>
      </c>
      <c r="E926" s="1541" t="s">
        <v>554</v>
      </c>
      <c r="F926" s="1541" t="s">
        <v>1494</v>
      </c>
      <c r="G926" s="1541" t="s">
        <v>1494</v>
      </c>
      <c r="H926" s="1541" t="s">
        <v>1474</v>
      </c>
      <c r="I926" s="1541" t="s">
        <v>1474</v>
      </c>
      <c r="J926" s="1541" t="s">
        <v>346</v>
      </c>
      <c r="K926" s="1541" t="s">
        <v>1475</v>
      </c>
      <c r="L926" s="1538" t="s">
        <v>2872</v>
      </c>
      <c r="M926" s="1542" t="s">
        <v>291</v>
      </c>
      <c r="N926" s="1528" t="s">
        <v>382</v>
      </c>
      <c r="O926" s="1540" t="s">
        <v>1477</v>
      </c>
      <c r="P926" s="1540" t="s">
        <v>1477</v>
      </c>
      <c r="Q926" s="1540" t="s">
        <v>1478</v>
      </c>
      <c r="R926" s="1540" t="s">
        <v>1477</v>
      </c>
      <c r="S926" s="1540" t="s">
        <v>1477</v>
      </c>
      <c r="T926" s="1540" t="s">
        <v>1478</v>
      </c>
    </row>
    <row r="927" spans="1:20" s="1327" customFormat="1" hidden="1">
      <c r="A927" s="281"/>
      <c r="B927" s="1536" t="s">
        <v>1492</v>
      </c>
      <c r="C927" s="1536" t="s">
        <v>1492</v>
      </c>
      <c r="D927" s="1536" t="s">
        <v>1504</v>
      </c>
      <c r="E927" s="1537" t="s">
        <v>554</v>
      </c>
      <c r="F927" s="1537" t="s">
        <v>1494</v>
      </c>
      <c r="G927" s="1537" t="s">
        <v>1494</v>
      </c>
      <c r="H927" s="1537" t="s">
        <v>1474</v>
      </c>
      <c r="I927" s="1537" t="s">
        <v>1474</v>
      </c>
      <c r="J927" s="1537" t="s">
        <v>346</v>
      </c>
      <c r="K927" s="1537" t="s">
        <v>1475</v>
      </c>
      <c r="L927" s="1538" t="s">
        <v>2872</v>
      </c>
      <c r="M927" s="1539" t="s">
        <v>291</v>
      </c>
      <c r="N927" s="1536" t="s">
        <v>390</v>
      </c>
      <c r="O927" s="1540" t="s">
        <v>1477</v>
      </c>
      <c r="P927" s="1540" t="s">
        <v>1477</v>
      </c>
      <c r="Q927" s="1540" t="s">
        <v>1478</v>
      </c>
      <c r="R927" s="1540" t="s">
        <v>1477</v>
      </c>
      <c r="S927" s="1540" t="s">
        <v>1477</v>
      </c>
      <c r="T927" s="1540" t="s">
        <v>1478</v>
      </c>
    </row>
    <row r="928" spans="1:20" s="1327" customFormat="1" hidden="1">
      <c r="A928" s="281"/>
      <c r="B928" s="1536" t="s">
        <v>1492</v>
      </c>
      <c r="C928" s="1536" t="s">
        <v>1492</v>
      </c>
      <c r="D928" s="1536" t="s">
        <v>1505</v>
      </c>
      <c r="E928" s="1537" t="s">
        <v>554</v>
      </c>
      <c r="F928" s="1537" t="s">
        <v>1494</v>
      </c>
      <c r="G928" s="1537" t="s">
        <v>1494</v>
      </c>
      <c r="H928" s="1537" t="s">
        <v>1474</v>
      </c>
      <c r="I928" s="1537" t="s">
        <v>1474</v>
      </c>
      <c r="J928" s="1537" t="s">
        <v>346</v>
      </c>
      <c r="K928" s="1537" t="s">
        <v>1475</v>
      </c>
      <c r="L928" s="1538" t="s">
        <v>2872</v>
      </c>
      <c r="M928" s="1544" t="s">
        <v>291</v>
      </c>
      <c r="N928" s="1536" t="s">
        <v>1506</v>
      </c>
      <c r="O928" s="1540" t="s">
        <v>1477</v>
      </c>
      <c r="P928" s="1540" t="s">
        <v>1477</v>
      </c>
      <c r="Q928" s="1540" t="s">
        <v>1478</v>
      </c>
      <c r="R928" s="1540" t="s">
        <v>1477</v>
      </c>
      <c r="S928" s="1540" t="s">
        <v>1477</v>
      </c>
      <c r="T928" s="1540" t="s">
        <v>1478</v>
      </c>
    </row>
    <row r="929" spans="1:20" s="1327" customFormat="1" hidden="1">
      <c r="A929" s="281"/>
      <c r="B929" s="1536" t="s">
        <v>1492</v>
      </c>
      <c r="C929" s="1536" t="s">
        <v>1492</v>
      </c>
      <c r="D929" s="1536" t="s">
        <v>1507</v>
      </c>
      <c r="E929" s="1537" t="s">
        <v>554</v>
      </c>
      <c r="F929" s="1537" t="s">
        <v>1494</v>
      </c>
      <c r="G929" s="1537" t="s">
        <v>1494</v>
      </c>
      <c r="H929" s="1537" t="s">
        <v>1474</v>
      </c>
      <c r="I929" s="1537" t="s">
        <v>1474</v>
      </c>
      <c r="J929" s="1537" t="s">
        <v>346</v>
      </c>
      <c r="K929" s="1537" t="s">
        <v>1475</v>
      </c>
      <c r="L929" s="1538" t="s">
        <v>2872</v>
      </c>
      <c r="M929" s="1539" t="s">
        <v>248</v>
      </c>
      <c r="N929" s="1536" t="s">
        <v>1508</v>
      </c>
      <c r="O929" s="1540" t="s">
        <v>1477</v>
      </c>
      <c r="P929" s="1540" t="s">
        <v>1477</v>
      </c>
      <c r="Q929" s="1540" t="s">
        <v>1478</v>
      </c>
      <c r="R929" s="1540" t="s">
        <v>1477</v>
      </c>
      <c r="S929" s="1540" t="s">
        <v>1477</v>
      </c>
      <c r="T929" s="1540" t="s">
        <v>1478</v>
      </c>
    </row>
    <row r="930" spans="1:20" s="1327" customFormat="1" hidden="1">
      <c r="A930" s="281"/>
      <c r="B930" s="1536" t="s">
        <v>1492</v>
      </c>
      <c r="C930" s="1536" t="s">
        <v>1492</v>
      </c>
      <c r="D930" s="1536" t="s">
        <v>1509</v>
      </c>
      <c r="E930" s="1537" t="s">
        <v>554</v>
      </c>
      <c r="F930" s="1537" t="s">
        <v>1494</v>
      </c>
      <c r="G930" s="1537" t="s">
        <v>1494</v>
      </c>
      <c r="H930" s="1537" t="s">
        <v>1474</v>
      </c>
      <c r="I930" s="1537" t="s">
        <v>1474</v>
      </c>
      <c r="J930" s="1537" t="s">
        <v>346</v>
      </c>
      <c r="K930" s="1537" t="s">
        <v>1475</v>
      </c>
      <c r="L930" s="1538" t="s">
        <v>2872</v>
      </c>
      <c r="M930" s="1539" t="s">
        <v>248</v>
      </c>
      <c r="N930" s="1536" t="s">
        <v>628</v>
      </c>
      <c r="O930" s="1540" t="s">
        <v>1477</v>
      </c>
      <c r="P930" s="1540" t="s">
        <v>1477</v>
      </c>
      <c r="Q930" s="1540" t="s">
        <v>1478</v>
      </c>
      <c r="R930" s="1540" t="s">
        <v>1477</v>
      </c>
      <c r="S930" s="1540" t="s">
        <v>1477</v>
      </c>
      <c r="T930" s="1540" t="s">
        <v>1478</v>
      </c>
    </row>
    <row r="931" spans="1:20" s="1327" customFormat="1" hidden="1">
      <c r="A931" s="281"/>
      <c r="B931" s="1536" t="s">
        <v>1492</v>
      </c>
      <c r="C931" s="1536" t="s">
        <v>1492</v>
      </c>
      <c r="D931" s="1536" t="s">
        <v>1510</v>
      </c>
      <c r="E931" s="1537" t="s">
        <v>554</v>
      </c>
      <c r="F931" s="1537" t="s">
        <v>1494</v>
      </c>
      <c r="G931" s="1537" t="s">
        <v>1494</v>
      </c>
      <c r="H931" s="1537" t="s">
        <v>1474</v>
      </c>
      <c r="I931" s="1537" t="s">
        <v>1474</v>
      </c>
      <c r="J931" s="1537" t="s">
        <v>346</v>
      </c>
      <c r="K931" s="1537" t="s">
        <v>1475</v>
      </c>
      <c r="L931" s="1538" t="s">
        <v>2872</v>
      </c>
      <c r="M931" s="1539" t="s">
        <v>248</v>
      </c>
      <c r="N931" s="1536" t="s">
        <v>1511</v>
      </c>
      <c r="O931" s="1540" t="s">
        <v>1477</v>
      </c>
      <c r="P931" s="1540" t="s">
        <v>1477</v>
      </c>
      <c r="Q931" s="1540" t="s">
        <v>1478</v>
      </c>
      <c r="R931" s="1540" t="s">
        <v>1477</v>
      </c>
      <c r="S931" s="1540" t="s">
        <v>1477</v>
      </c>
      <c r="T931" s="1540" t="s">
        <v>1478</v>
      </c>
    </row>
    <row r="932" spans="1:20" s="1327" customFormat="1" hidden="1">
      <c r="A932" s="281"/>
      <c r="B932" s="1536" t="s">
        <v>1492</v>
      </c>
      <c r="C932" s="1536" t="s">
        <v>1492</v>
      </c>
      <c r="D932" s="1536" t="s">
        <v>1512</v>
      </c>
      <c r="E932" s="1537" t="s">
        <v>554</v>
      </c>
      <c r="F932" s="1537" t="s">
        <v>1494</v>
      </c>
      <c r="G932" s="1537" t="s">
        <v>1494</v>
      </c>
      <c r="H932" s="1537" t="s">
        <v>1474</v>
      </c>
      <c r="I932" s="1537" t="s">
        <v>1474</v>
      </c>
      <c r="J932" s="1537" t="s">
        <v>346</v>
      </c>
      <c r="K932" s="1537" t="s">
        <v>1475</v>
      </c>
      <c r="L932" s="1538" t="s">
        <v>2872</v>
      </c>
      <c r="M932" s="1539" t="s">
        <v>291</v>
      </c>
      <c r="N932" s="1536" t="s">
        <v>2243</v>
      </c>
      <c r="O932" s="1540" t="s">
        <v>1477</v>
      </c>
      <c r="P932" s="1540" t="s">
        <v>1477</v>
      </c>
      <c r="Q932" s="1540" t="s">
        <v>1478</v>
      </c>
      <c r="R932" s="1540" t="s">
        <v>1477</v>
      </c>
      <c r="S932" s="1540" t="s">
        <v>1477</v>
      </c>
      <c r="T932" s="1540" t="s">
        <v>1478</v>
      </c>
    </row>
    <row r="933" spans="1:20" s="1327" customFormat="1" hidden="1">
      <c r="A933" s="281"/>
      <c r="B933" s="1536" t="s">
        <v>1492</v>
      </c>
      <c r="C933" s="1536" t="s">
        <v>1492</v>
      </c>
      <c r="D933" s="1536" t="s">
        <v>1513</v>
      </c>
      <c r="E933" s="1537" t="s">
        <v>554</v>
      </c>
      <c r="F933" s="1537" t="s">
        <v>1494</v>
      </c>
      <c r="G933" s="1537" t="s">
        <v>1494</v>
      </c>
      <c r="H933" s="1537" t="s">
        <v>1474</v>
      </c>
      <c r="I933" s="1537" t="s">
        <v>1474</v>
      </c>
      <c r="J933" s="1537" t="s">
        <v>346</v>
      </c>
      <c r="K933" s="1537" t="s">
        <v>1475</v>
      </c>
      <c r="L933" s="1538" t="s">
        <v>2872</v>
      </c>
      <c r="M933" s="1539" t="s">
        <v>263</v>
      </c>
      <c r="N933" s="1536" t="s">
        <v>1514</v>
      </c>
      <c r="O933" s="1540" t="s">
        <v>1477</v>
      </c>
      <c r="P933" s="1540" t="s">
        <v>1477</v>
      </c>
      <c r="Q933" s="1540" t="s">
        <v>1478</v>
      </c>
      <c r="R933" s="1540" t="s">
        <v>1477</v>
      </c>
      <c r="S933" s="1540" t="s">
        <v>1477</v>
      </c>
      <c r="T933" s="1540" t="s">
        <v>1478</v>
      </c>
    </row>
    <row r="934" spans="1:20" s="1327" customFormat="1" hidden="1">
      <c r="A934" s="281"/>
      <c r="B934" s="1536" t="s">
        <v>1515</v>
      </c>
      <c r="C934" s="1536" t="s">
        <v>1515</v>
      </c>
      <c r="D934" s="1536" t="s">
        <v>1516</v>
      </c>
      <c r="E934" s="1537" t="s">
        <v>554</v>
      </c>
      <c r="F934" s="1537" t="s">
        <v>1517</v>
      </c>
      <c r="G934" s="1537" t="s">
        <v>1517</v>
      </c>
      <c r="H934" s="1537" t="s">
        <v>1474</v>
      </c>
      <c r="I934" s="1537" t="s">
        <v>1474</v>
      </c>
      <c r="J934" s="1537" t="s">
        <v>346</v>
      </c>
      <c r="K934" s="1537" t="s">
        <v>1475</v>
      </c>
      <c r="L934" s="1538" t="s">
        <v>2872</v>
      </c>
      <c r="M934" s="1544" t="s">
        <v>301</v>
      </c>
      <c r="N934" s="1536" t="s">
        <v>712</v>
      </c>
      <c r="O934" s="1540" t="s">
        <v>1477</v>
      </c>
      <c r="P934" s="1540" t="s">
        <v>1477</v>
      </c>
      <c r="Q934" s="1540" t="s">
        <v>1478</v>
      </c>
      <c r="R934" s="1540" t="s">
        <v>1477</v>
      </c>
      <c r="S934" s="1540" t="s">
        <v>1477</v>
      </c>
      <c r="T934" s="1540" t="s">
        <v>1478</v>
      </c>
    </row>
    <row r="935" spans="1:20" s="1327" customFormat="1" hidden="1">
      <c r="A935" s="281"/>
      <c r="B935" s="1536" t="s">
        <v>1518</v>
      </c>
      <c r="C935" s="1536" t="s">
        <v>1518</v>
      </c>
      <c r="D935" s="1536" t="s">
        <v>1519</v>
      </c>
      <c r="E935" s="1537" t="s">
        <v>554</v>
      </c>
      <c r="F935" s="1537" t="s">
        <v>2875</v>
      </c>
      <c r="G935" s="1537" t="s">
        <v>2875</v>
      </c>
      <c r="H935" s="1537" t="s">
        <v>1474</v>
      </c>
      <c r="I935" s="1537" t="s">
        <v>1474</v>
      </c>
      <c r="J935" s="1537" t="s">
        <v>346</v>
      </c>
      <c r="K935" s="1537" t="s">
        <v>1475</v>
      </c>
      <c r="L935" s="1538" t="s">
        <v>2872</v>
      </c>
      <c r="M935" s="1544" t="s">
        <v>272</v>
      </c>
      <c r="N935" s="1536" t="s">
        <v>1213</v>
      </c>
      <c r="O935" s="1540" t="s">
        <v>1477</v>
      </c>
      <c r="P935" s="1540" t="s">
        <v>1477</v>
      </c>
      <c r="Q935" s="1540" t="s">
        <v>1478</v>
      </c>
      <c r="R935" s="1540" t="s">
        <v>1477</v>
      </c>
      <c r="S935" s="1540" t="s">
        <v>1477</v>
      </c>
      <c r="T935" s="1540" t="s">
        <v>1478</v>
      </c>
    </row>
    <row r="936" spans="1:20" s="1327" customFormat="1" hidden="1">
      <c r="A936" s="281"/>
      <c r="B936" s="1528" t="s">
        <v>1520</v>
      </c>
      <c r="C936" s="1528" t="s">
        <v>1520</v>
      </c>
      <c r="D936" s="1528" t="s">
        <v>1521</v>
      </c>
      <c r="E936" s="1541" t="s">
        <v>554</v>
      </c>
      <c r="F936" s="1541" t="s">
        <v>1522</v>
      </c>
      <c r="G936" s="1541" t="s">
        <v>1522</v>
      </c>
      <c r="H936" s="1541" t="s">
        <v>1474</v>
      </c>
      <c r="I936" s="1541" t="s">
        <v>1474</v>
      </c>
      <c r="J936" s="1541" t="s">
        <v>346</v>
      </c>
      <c r="K936" s="1545" t="s">
        <v>1475</v>
      </c>
      <c r="L936" s="1538" t="s">
        <v>2872</v>
      </c>
      <c r="M936" s="1542" t="s">
        <v>301</v>
      </c>
      <c r="N936" s="1528" t="s">
        <v>1523</v>
      </c>
      <c r="O936" s="1540" t="s">
        <v>1477</v>
      </c>
      <c r="P936" s="1540" t="s">
        <v>1477</v>
      </c>
      <c r="Q936" s="1540" t="s">
        <v>1478</v>
      </c>
      <c r="R936" s="1540" t="s">
        <v>1477</v>
      </c>
      <c r="S936" s="1540" t="s">
        <v>1477</v>
      </c>
      <c r="T936" s="1540" t="s">
        <v>1478</v>
      </c>
    </row>
    <row r="937" spans="1:20" s="1327" customFormat="1" hidden="1">
      <c r="A937" s="281"/>
      <c r="B937" s="1528" t="s">
        <v>1524</v>
      </c>
      <c r="C937" s="1528" t="s">
        <v>1524</v>
      </c>
      <c r="D937" s="1528" t="s">
        <v>1525</v>
      </c>
      <c r="E937" s="1541" t="s">
        <v>554</v>
      </c>
      <c r="F937" s="1541" t="s">
        <v>2876</v>
      </c>
      <c r="G937" s="1541" t="s">
        <v>2876</v>
      </c>
      <c r="H937" s="1541" t="s">
        <v>1474</v>
      </c>
      <c r="I937" s="1541" t="s">
        <v>1474</v>
      </c>
      <c r="J937" s="1541" t="s">
        <v>346</v>
      </c>
      <c r="K937" s="1545" t="s">
        <v>1475</v>
      </c>
      <c r="L937" s="1538" t="s">
        <v>2877</v>
      </c>
      <c r="M937" s="1542" t="s">
        <v>291</v>
      </c>
      <c r="N937" s="1528" t="s">
        <v>1526</v>
      </c>
      <c r="O937" s="1540" t="s">
        <v>1477</v>
      </c>
      <c r="P937" s="1540" t="s">
        <v>1477</v>
      </c>
      <c r="Q937" s="1540" t="s">
        <v>1478</v>
      </c>
      <c r="R937" s="1540" t="s">
        <v>1477</v>
      </c>
      <c r="S937" s="1540" t="s">
        <v>1477</v>
      </c>
      <c r="T937" s="1540" t="s">
        <v>1478</v>
      </c>
    </row>
    <row r="938" spans="1:20" s="1327" customFormat="1" hidden="1">
      <c r="A938" s="281"/>
      <c r="B938" s="1528" t="s">
        <v>1524</v>
      </c>
      <c r="C938" s="1528" t="s">
        <v>1524</v>
      </c>
      <c r="D938" s="1528" t="s">
        <v>1527</v>
      </c>
      <c r="E938" s="1541" t="s">
        <v>554</v>
      </c>
      <c r="F938" s="1541" t="s">
        <v>2876</v>
      </c>
      <c r="G938" s="1541" t="s">
        <v>2876</v>
      </c>
      <c r="H938" s="1541" t="s">
        <v>1474</v>
      </c>
      <c r="I938" s="1541" t="s">
        <v>1474</v>
      </c>
      <c r="J938" s="1541" t="s">
        <v>346</v>
      </c>
      <c r="K938" s="1545" t="s">
        <v>1475</v>
      </c>
      <c r="L938" s="1538" t="s">
        <v>2877</v>
      </c>
      <c r="M938" s="1542" t="s">
        <v>301</v>
      </c>
      <c r="N938" s="1528" t="s">
        <v>1528</v>
      </c>
      <c r="O938" s="1540" t="s">
        <v>1477</v>
      </c>
      <c r="P938" s="1540" t="s">
        <v>1477</v>
      </c>
      <c r="Q938" s="1540" t="s">
        <v>1478</v>
      </c>
      <c r="R938" s="1540" t="s">
        <v>1477</v>
      </c>
      <c r="S938" s="1540" t="s">
        <v>1477</v>
      </c>
      <c r="T938" s="1540" t="s">
        <v>1478</v>
      </c>
    </row>
    <row r="939" spans="1:20" s="1327" customFormat="1" hidden="1">
      <c r="A939" s="281"/>
      <c r="B939" s="1536" t="s">
        <v>1529</v>
      </c>
      <c r="C939" s="1536" t="s">
        <v>1529</v>
      </c>
      <c r="D939" s="1536" t="s">
        <v>1530</v>
      </c>
      <c r="E939" s="1537" t="s">
        <v>554</v>
      </c>
      <c r="F939" s="1537" t="s">
        <v>1531</v>
      </c>
      <c r="G939" s="1537" t="s">
        <v>1531</v>
      </c>
      <c r="H939" s="1537" t="s">
        <v>1474</v>
      </c>
      <c r="I939" s="1537" t="s">
        <v>1474</v>
      </c>
      <c r="J939" s="1537" t="s">
        <v>346</v>
      </c>
      <c r="K939" s="1537" t="s">
        <v>1532</v>
      </c>
      <c r="L939" s="1546" t="s">
        <v>2878</v>
      </c>
      <c r="M939" s="1539" t="s">
        <v>301</v>
      </c>
      <c r="N939" s="1536" t="s">
        <v>1533</v>
      </c>
      <c r="O939" s="1540" t="s">
        <v>1477</v>
      </c>
      <c r="P939" s="1540" t="s">
        <v>1477</v>
      </c>
      <c r="Q939" s="1540" t="s">
        <v>1478</v>
      </c>
      <c r="R939" s="1540" t="s">
        <v>1477</v>
      </c>
      <c r="S939" s="1540" t="s">
        <v>1477</v>
      </c>
      <c r="T939" s="1540" t="s">
        <v>1478</v>
      </c>
    </row>
    <row r="940" spans="1:20" s="1327" customFormat="1" hidden="1">
      <c r="A940" s="281"/>
      <c r="B940" s="1536" t="s">
        <v>1529</v>
      </c>
      <c r="C940" s="1536" t="s">
        <v>1529</v>
      </c>
      <c r="D940" s="1536" t="s">
        <v>2879</v>
      </c>
      <c r="E940" s="1537" t="s">
        <v>554</v>
      </c>
      <c r="F940" s="1537" t="s">
        <v>1531</v>
      </c>
      <c r="G940" s="1537" t="s">
        <v>1531</v>
      </c>
      <c r="H940" s="1537" t="s">
        <v>1474</v>
      </c>
      <c r="I940" s="1537" t="s">
        <v>1474</v>
      </c>
      <c r="J940" s="1537" t="s">
        <v>346</v>
      </c>
      <c r="K940" s="1537" t="s">
        <v>1532</v>
      </c>
      <c r="L940" s="1546" t="s">
        <v>2878</v>
      </c>
      <c r="M940" s="1539" t="s">
        <v>495</v>
      </c>
      <c r="N940" s="1536" t="s">
        <v>2880</v>
      </c>
      <c r="O940" s="1540" t="s">
        <v>1477</v>
      </c>
      <c r="P940" s="1540" t="s">
        <v>1477</v>
      </c>
      <c r="Q940" s="1540" t="s">
        <v>1478</v>
      </c>
      <c r="R940" s="1540" t="s">
        <v>1477</v>
      </c>
      <c r="S940" s="1540" t="s">
        <v>1477</v>
      </c>
      <c r="T940" s="1540" t="s">
        <v>1478</v>
      </c>
    </row>
    <row r="941" spans="1:20" s="1327" customFormat="1" hidden="1">
      <c r="A941" s="281"/>
      <c r="B941" s="1536" t="s">
        <v>1529</v>
      </c>
      <c r="C941" s="1536" t="s">
        <v>1529</v>
      </c>
      <c r="D941" s="1536" t="s">
        <v>1534</v>
      </c>
      <c r="E941" s="1537" t="s">
        <v>554</v>
      </c>
      <c r="F941" s="1537" t="s">
        <v>1531</v>
      </c>
      <c r="G941" s="1537" t="s">
        <v>1531</v>
      </c>
      <c r="H941" s="1537" t="s">
        <v>1474</v>
      </c>
      <c r="I941" s="1537" t="s">
        <v>1474</v>
      </c>
      <c r="J941" s="1537" t="s">
        <v>346</v>
      </c>
      <c r="K941" s="1537" t="s">
        <v>1532</v>
      </c>
      <c r="L941" s="1546" t="s">
        <v>2878</v>
      </c>
      <c r="M941" s="1539" t="s">
        <v>495</v>
      </c>
      <c r="N941" s="1536" t="s">
        <v>1535</v>
      </c>
      <c r="O941" s="1540" t="s">
        <v>1477</v>
      </c>
      <c r="P941" s="1540" t="s">
        <v>1477</v>
      </c>
      <c r="Q941" s="1540" t="s">
        <v>1478</v>
      </c>
      <c r="R941" s="1540" t="s">
        <v>1477</v>
      </c>
      <c r="S941" s="1540" t="s">
        <v>1477</v>
      </c>
      <c r="T941" s="1540" t="s">
        <v>1478</v>
      </c>
    </row>
    <row r="942" spans="1:20" s="1327" customFormat="1" hidden="1">
      <c r="A942" s="281"/>
      <c r="B942" s="1536" t="s">
        <v>1529</v>
      </c>
      <c r="C942" s="1536" t="s">
        <v>1529</v>
      </c>
      <c r="D942" s="1536" t="s">
        <v>1536</v>
      </c>
      <c r="E942" s="1537" t="s">
        <v>554</v>
      </c>
      <c r="F942" s="1537" t="s">
        <v>1531</v>
      </c>
      <c r="G942" s="1537" t="s">
        <v>1531</v>
      </c>
      <c r="H942" s="1537" t="s">
        <v>1474</v>
      </c>
      <c r="I942" s="1537" t="s">
        <v>1474</v>
      </c>
      <c r="J942" s="1537" t="s">
        <v>346</v>
      </c>
      <c r="K942" s="1537" t="s">
        <v>1532</v>
      </c>
      <c r="L942" s="1546" t="s">
        <v>2878</v>
      </c>
      <c r="M942" s="1539" t="s">
        <v>495</v>
      </c>
      <c r="N942" s="1536" t="s">
        <v>1537</v>
      </c>
      <c r="O942" s="1540" t="s">
        <v>1477</v>
      </c>
      <c r="P942" s="1540" t="s">
        <v>1477</v>
      </c>
      <c r="Q942" s="1540" t="s">
        <v>1478</v>
      </c>
      <c r="R942" s="1540" t="s">
        <v>1477</v>
      </c>
      <c r="S942" s="1540" t="s">
        <v>1477</v>
      </c>
      <c r="T942" s="1540" t="s">
        <v>1478</v>
      </c>
    </row>
    <row r="943" spans="1:20" s="1327" customFormat="1" hidden="1">
      <c r="A943" s="281"/>
      <c r="B943" s="1536" t="s">
        <v>1529</v>
      </c>
      <c r="C943" s="1536" t="s">
        <v>1529</v>
      </c>
      <c r="D943" s="1536" t="s">
        <v>1538</v>
      </c>
      <c r="E943" s="1537" t="s">
        <v>554</v>
      </c>
      <c r="F943" s="1537" t="s">
        <v>1531</v>
      </c>
      <c r="G943" s="1537" t="s">
        <v>1531</v>
      </c>
      <c r="H943" s="1537" t="s">
        <v>1474</v>
      </c>
      <c r="I943" s="1537" t="s">
        <v>1474</v>
      </c>
      <c r="J943" s="1537" t="s">
        <v>346</v>
      </c>
      <c r="K943" s="1537" t="s">
        <v>1532</v>
      </c>
      <c r="L943" s="1546" t="s">
        <v>2878</v>
      </c>
      <c r="M943" s="1539" t="s">
        <v>495</v>
      </c>
      <c r="N943" s="1536" t="s">
        <v>2881</v>
      </c>
      <c r="O943" s="1540" t="s">
        <v>1477</v>
      </c>
      <c r="P943" s="1540" t="s">
        <v>1477</v>
      </c>
      <c r="Q943" s="1540" t="s">
        <v>1478</v>
      </c>
      <c r="R943" s="1540" t="s">
        <v>1477</v>
      </c>
      <c r="S943" s="1540" t="s">
        <v>1477</v>
      </c>
      <c r="T943" s="1540" t="s">
        <v>1478</v>
      </c>
    </row>
    <row r="944" spans="1:20" s="1327" customFormat="1" hidden="1">
      <c r="A944" s="281"/>
      <c r="B944" s="1536" t="s">
        <v>1529</v>
      </c>
      <c r="C944" s="1536" t="s">
        <v>1529</v>
      </c>
      <c r="D944" s="1536" t="s">
        <v>1539</v>
      </c>
      <c r="E944" s="1537" t="s">
        <v>554</v>
      </c>
      <c r="F944" s="1537" t="s">
        <v>1531</v>
      </c>
      <c r="G944" s="1537" t="s">
        <v>1531</v>
      </c>
      <c r="H944" s="1537" t="s">
        <v>1474</v>
      </c>
      <c r="I944" s="1537" t="s">
        <v>1474</v>
      </c>
      <c r="J944" s="1537" t="s">
        <v>346</v>
      </c>
      <c r="K944" s="1537" t="s">
        <v>1532</v>
      </c>
      <c r="L944" s="1546" t="s">
        <v>2878</v>
      </c>
      <c r="M944" s="1539" t="s">
        <v>291</v>
      </c>
      <c r="N944" s="1536" t="s">
        <v>2882</v>
      </c>
      <c r="O944" s="1540" t="s">
        <v>1477</v>
      </c>
      <c r="P944" s="1540" t="s">
        <v>1477</v>
      </c>
      <c r="Q944" s="1540" t="s">
        <v>1478</v>
      </c>
      <c r="R944" s="1540" t="s">
        <v>1477</v>
      </c>
      <c r="S944" s="1540" t="s">
        <v>1477</v>
      </c>
      <c r="T944" s="1540" t="s">
        <v>1478</v>
      </c>
    </row>
    <row r="945" spans="1:20" s="1327" customFormat="1" hidden="1">
      <c r="A945" s="281"/>
      <c r="B945" s="1536" t="s">
        <v>1529</v>
      </c>
      <c r="C945" s="1536" t="s">
        <v>1529</v>
      </c>
      <c r="D945" s="1536" t="s">
        <v>1540</v>
      </c>
      <c r="E945" s="1537" t="s">
        <v>554</v>
      </c>
      <c r="F945" s="1537" t="s">
        <v>1531</v>
      </c>
      <c r="G945" s="1537" t="s">
        <v>1531</v>
      </c>
      <c r="H945" s="1537" t="s">
        <v>1474</v>
      </c>
      <c r="I945" s="1537" t="s">
        <v>1474</v>
      </c>
      <c r="J945" s="1537" t="s">
        <v>346</v>
      </c>
      <c r="K945" s="1537" t="s">
        <v>1532</v>
      </c>
      <c r="L945" s="1546" t="s">
        <v>2878</v>
      </c>
      <c r="M945" s="1539" t="s">
        <v>291</v>
      </c>
      <c r="N945" s="1536" t="s">
        <v>2243</v>
      </c>
      <c r="O945" s="1540" t="s">
        <v>1477</v>
      </c>
      <c r="P945" s="1540" t="s">
        <v>1477</v>
      </c>
      <c r="Q945" s="1540" t="s">
        <v>1478</v>
      </c>
      <c r="R945" s="1540" t="s">
        <v>1477</v>
      </c>
      <c r="S945" s="1540" t="s">
        <v>1477</v>
      </c>
      <c r="T945" s="1540" t="s">
        <v>1478</v>
      </c>
    </row>
    <row r="946" spans="1:20" s="1327" customFormat="1" hidden="1">
      <c r="A946" s="281"/>
      <c r="B946" s="1536" t="s">
        <v>1529</v>
      </c>
      <c r="C946" s="1536" t="s">
        <v>1529</v>
      </c>
      <c r="D946" s="1536" t="s">
        <v>1541</v>
      </c>
      <c r="E946" s="1537" t="s">
        <v>554</v>
      </c>
      <c r="F946" s="1537" t="s">
        <v>1531</v>
      </c>
      <c r="G946" s="1537" t="s">
        <v>1531</v>
      </c>
      <c r="H946" s="1537" t="s">
        <v>1474</v>
      </c>
      <c r="I946" s="1537" t="s">
        <v>1474</v>
      </c>
      <c r="J946" s="1537" t="s">
        <v>346</v>
      </c>
      <c r="K946" s="1537" t="s">
        <v>1532</v>
      </c>
      <c r="L946" s="1546" t="s">
        <v>2878</v>
      </c>
      <c r="M946" s="1539" t="s">
        <v>272</v>
      </c>
      <c r="N946" s="1536" t="s">
        <v>2883</v>
      </c>
      <c r="O946" s="1540" t="s">
        <v>1477</v>
      </c>
      <c r="P946" s="1540" t="s">
        <v>1477</v>
      </c>
      <c r="Q946" s="1540" t="s">
        <v>1478</v>
      </c>
      <c r="R946" s="1540" t="s">
        <v>1477</v>
      </c>
      <c r="S946" s="1540" t="s">
        <v>1477</v>
      </c>
      <c r="T946" s="1540" t="s">
        <v>1478</v>
      </c>
    </row>
    <row r="947" spans="1:20" s="1327" customFormat="1" hidden="1">
      <c r="A947" s="281"/>
      <c r="B947" s="1536" t="s">
        <v>1529</v>
      </c>
      <c r="C947" s="1536" t="s">
        <v>1529</v>
      </c>
      <c r="D947" s="1536" t="s">
        <v>1542</v>
      </c>
      <c r="E947" s="1537" t="s">
        <v>554</v>
      </c>
      <c r="F947" s="1537" t="s">
        <v>1531</v>
      </c>
      <c r="G947" s="1537" t="s">
        <v>1531</v>
      </c>
      <c r="H947" s="1537" t="s">
        <v>1474</v>
      </c>
      <c r="I947" s="1537" t="s">
        <v>1474</v>
      </c>
      <c r="J947" s="1537" t="s">
        <v>346</v>
      </c>
      <c r="K947" s="1537" t="s">
        <v>1532</v>
      </c>
      <c r="L947" s="1546" t="s">
        <v>2878</v>
      </c>
      <c r="M947" s="1539" t="s">
        <v>272</v>
      </c>
      <c r="N947" s="1536" t="s">
        <v>2884</v>
      </c>
      <c r="O947" s="1540" t="s">
        <v>1477</v>
      </c>
      <c r="P947" s="1540" t="s">
        <v>1477</v>
      </c>
      <c r="Q947" s="1540" t="s">
        <v>1478</v>
      </c>
      <c r="R947" s="1540" t="s">
        <v>1477</v>
      </c>
      <c r="S947" s="1540" t="s">
        <v>1477</v>
      </c>
      <c r="T947" s="1540" t="s">
        <v>1478</v>
      </c>
    </row>
    <row r="948" spans="1:20" s="1327" customFormat="1" hidden="1">
      <c r="A948" s="281"/>
      <c r="B948" s="1536" t="s">
        <v>1529</v>
      </c>
      <c r="C948" s="1536" t="s">
        <v>1529</v>
      </c>
      <c r="D948" s="1536" t="s">
        <v>1543</v>
      </c>
      <c r="E948" s="1537" t="s">
        <v>554</v>
      </c>
      <c r="F948" s="1537" t="s">
        <v>1531</v>
      </c>
      <c r="G948" s="1537" t="s">
        <v>1531</v>
      </c>
      <c r="H948" s="1537" t="s">
        <v>1474</v>
      </c>
      <c r="I948" s="1537" t="s">
        <v>1474</v>
      </c>
      <c r="J948" s="1537" t="s">
        <v>346</v>
      </c>
      <c r="K948" s="1537" t="s">
        <v>1532</v>
      </c>
      <c r="L948" s="1546" t="s">
        <v>2885</v>
      </c>
      <c r="M948" s="1539" t="s">
        <v>301</v>
      </c>
      <c r="N948" s="1536" t="s">
        <v>1544</v>
      </c>
      <c r="O948" s="1540" t="s">
        <v>1477</v>
      </c>
      <c r="P948" s="1540" t="s">
        <v>1477</v>
      </c>
      <c r="Q948" s="1540" t="s">
        <v>1478</v>
      </c>
      <c r="R948" s="1540" t="s">
        <v>1477</v>
      </c>
      <c r="S948" s="1540" t="s">
        <v>1477</v>
      </c>
      <c r="T948" s="1540" t="s">
        <v>1478</v>
      </c>
    </row>
    <row r="949" spans="1:20" s="1327" customFormat="1" hidden="1">
      <c r="A949" s="281"/>
      <c r="B949" s="1536" t="s">
        <v>1529</v>
      </c>
      <c r="C949" s="1536" t="s">
        <v>1529</v>
      </c>
      <c r="D949" s="1536" t="s">
        <v>1545</v>
      </c>
      <c r="E949" s="1537" t="s">
        <v>554</v>
      </c>
      <c r="F949" s="1537" t="s">
        <v>1531</v>
      </c>
      <c r="G949" s="1537" t="s">
        <v>1531</v>
      </c>
      <c r="H949" s="1537" t="s">
        <v>1474</v>
      </c>
      <c r="I949" s="1537" t="s">
        <v>1474</v>
      </c>
      <c r="J949" s="1537" t="s">
        <v>346</v>
      </c>
      <c r="K949" s="1537" t="s">
        <v>1532</v>
      </c>
      <c r="L949" s="1546" t="s">
        <v>2878</v>
      </c>
      <c r="M949" s="1539" t="s">
        <v>263</v>
      </c>
      <c r="N949" s="1536" t="s">
        <v>696</v>
      </c>
      <c r="O949" s="1540" t="s">
        <v>1477</v>
      </c>
      <c r="P949" s="1540" t="s">
        <v>1477</v>
      </c>
      <c r="Q949" s="1540" t="s">
        <v>1478</v>
      </c>
      <c r="R949" s="1540" t="s">
        <v>1477</v>
      </c>
      <c r="S949" s="1540" t="s">
        <v>1477</v>
      </c>
      <c r="T949" s="1540" t="s">
        <v>1478</v>
      </c>
    </row>
    <row r="950" spans="1:20" s="1327" customFormat="1" hidden="1">
      <c r="A950" s="281"/>
      <c r="B950" s="1536" t="s">
        <v>1529</v>
      </c>
      <c r="C950" s="1536" t="s">
        <v>1529</v>
      </c>
      <c r="D950" s="1536" t="s">
        <v>1546</v>
      </c>
      <c r="E950" s="1537" t="s">
        <v>554</v>
      </c>
      <c r="F950" s="1537" t="s">
        <v>1531</v>
      </c>
      <c r="G950" s="1537" t="s">
        <v>1531</v>
      </c>
      <c r="H950" s="1537" t="s">
        <v>1474</v>
      </c>
      <c r="I950" s="1537" t="s">
        <v>1474</v>
      </c>
      <c r="J950" s="1537" t="s">
        <v>346</v>
      </c>
      <c r="K950" s="1537" t="s">
        <v>1532</v>
      </c>
      <c r="L950" s="1546" t="s">
        <v>2878</v>
      </c>
      <c r="M950" s="1539" t="s">
        <v>263</v>
      </c>
      <c r="N950" s="1536" t="s">
        <v>974</v>
      </c>
      <c r="O950" s="1540" t="s">
        <v>1477</v>
      </c>
      <c r="P950" s="1540" t="s">
        <v>1477</v>
      </c>
      <c r="Q950" s="1540" t="s">
        <v>1478</v>
      </c>
      <c r="R950" s="1540" t="s">
        <v>1477</v>
      </c>
      <c r="S950" s="1540" t="s">
        <v>1477</v>
      </c>
      <c r="T950" s="1540" t="s">
        <v>1478</v>
      </c>
    </row>
    <row r="951" spans="1:20" s="1327" customFormat="1" hidden="1">
      <c r="A951" s="281"/>
      <c r="B951" s="1536" t="s">
        <v>1529</v>
      </c>
      <c r="C951" s="1536" t="s">
        <v>1529</v>
      </c>
      <c r="D951" s="1536" t="s">
        <v>1547</v>
      </c>
      <c r="E951" s="1537" t="s">
        <v>554</v>
      </c>
      <c r="F951" s="1537" t="s">
        <v>1531</v>
      </c>
      <c r="G951" s="1537" t="s">
        <v>1531</v>
      </c>
      <c r="H951" s="1537" t="s">
        <v>1474</v>
      </c>
      <c r="I951" s="1537" t="s">
        <v>1474</v>
      </c>
      <c r="J951" s="1537" t="s">
        <v>346</v>
      </c>
      <c r="K951" s="1537" t="s">
        <v>1532</v>
      </c>
      <c r="L951" s="1546" t="s">
        <v>2878</v>
      </c>
      <c r="M951" s="1539" t="s">
        <v>263</v>
      </c>
      <c r="N951" s="1536" t="s">
        <v>1548</v>
      </c>
      <c r="O951" s="1540" t="s">
        <v>1477</v>
      </c>
      <c r="P951" s="1540" t="s">
        <v>1477</v>
      </c>
      <c r="Q951" s="1540" t="s">
        <v>1478</v>
      </c>
      <c r="R951" s="1540" t="s">
        <v>1477</v>
      </c>
      <c r="S951" s="1540" t="s">
        <v>1477</v>
      </c>
      <c r="T951" s="1540" t="s">
        <v>1478</v>
      </c>
    </row>
    <row r="952" spans="1:20" s="1327" customFormat="1" hidden="1">
      <c r="A952" s="281"/>
      <c r="B952" s="1536" t="s">
        <v>1529</v>
      </c>
      <c r="C952" s="1536" t="s">
        <v>1529</v>
      </c>
      <c r="D952" s="1536" t="s">
        <v>1549</v>
      </c>
      <c r="E952" s="1537" t="s">
        <v>554</v>
      </c>
      <c r="F952" s="1537" t="s">
        <v>1531</v>
      </c>
      <c r="G952" s="1537" t="s">
        <v>1531</v>
      </c>
      <c r="H952" s="1537" t="s">
        <v>1474</v>
      </c>
      <c r="I952" s="1537" t="s">
        <v>1474</v>
      </c>
      <c r="J952" s="1537" t="s">
        <v>346</v>
      </c>
      <c r="K952" s="1537" t="s">
        <v>1532</v>
      </c>
      <c r="L952" s="1546" t="s">
        <v>2878</v>
      </c>
      <c r="M952" s="1539" t="s">
        <v>248</v>
      </c>
      <c r="N952" s="1536" t="s">
        <v>2886</v>
      </c>
      <c r="O952" s="1540" t="s">
        <v>1477</v>
      </c>
      <c r="P952" s="1540" t="s">
        <v>1477</v>
      </c>
      <c r="Q952" s="1540" t="s">
        <v>1478</v>
      </c>
      <c r="R952" s="1540" t="s">
        <v>1477</v>
      </c>
      <c r="S952" s="1540" t="s">
        <v>1477</v>
      </c>
      <c r="T952" s="1540" t="s">
        <v>1478</v>
      </c>
    </row>
    <row r="953" spans="1:20" s="1327" customFormat="1" hidden="1">
      <c r="A953" s="281"/>
      <c r="B953" s="1536" t="s">
        <v>2887</v>
      </c>
      <c r="C953" s="1536" t="s">
        <v>2887</v>
      </c>
      <c r="D953" s="1536" t="s">
        <v>1550</v>
      </c>
      <c r="E953" s="1537" t="s">
        <v>554</v>
      </c>
      <c r="F953" s="1537" t="s">
        <v>2888</v>
      </c>
      <c r="G953" s="1537" t="s">
        <v>2888</v>
      </c>
      <c r="H953" s="1537" t="s">
        <v>1474</v>
      </c>
      <c r="I953" s="1537" t="s">
        <v>1474</v>
      </c>
      <c r="J953" s="1537" t="s">
        <v>346</v>
      </c>
      <c r="K953" s="1537" t="s">
        <v>1532</v>
      </c>
      <c r="L953" s="1546" t="s">
        <v>2878</v>
      </c>
      <c r="M953" s="1539" t="s">
        <v>291</v>
      </c>
      <c r="N953" s="1536" t="s">
        <v>1551</v>
      </c>
      <c r="O953" s="1540" t="s">
        <v>1477</v>
      </c>
      <c r="P953" s="1540" t="s">
        <v>1477</v>
      </c>
      <c r="Q953" s="1540" t="s">
        <v>1478</v>
      </c>
      <c r="R953" s="1540" t="s">
        <v>1477</v>
      </c>
      <c r="S953" s="1540" t="s">
        <v>1477</v>
      </c>
      <c r="T953" s="1540" t="s">
        <v>1478</v>
      </c>
    </row>
    <row r="954" spans="1:20" s="1327" customFormat="1" hidden="1">
      <c r="A954" s="281"/>
      <c r="B954" s="1536" t="s">
        <v>2887</v>
      </c>
      <c r="C954" s="1536" t="s">
        <v>2887</v>
      </c>
      <c r="D954" s="1536" t="s">
        <v>1552</v>
      </c>
      <c r="E954" s="1537" t="s">
        <v>554</v>
      </c>
      <c r="F954" s="1537" t="s">
        <v>2888</v>
      </c>
      <c r="G954" s="1537" t="s">
        <v>2888</v>
      </c>
      <c r="H954" s="1537" t="s">
        <v>1474</v>
      </c>
      <c r="I954" s="1537" t="s">
        <v>1474</v>
      </c>
      <c r="J954" s="1537" t="s">
        <v>346</v>
      </c>
      <c r="K954" s="1537" t="s">
        <v>1532</v>
      </c>
      <c r="L954" s="1546" t="s">
        <v>2878</v>
      </c>
      <c r="M954" s="1539" t="s">
        <v>291</v>
      </c>
      <c r="N954" s="1536" t="s">
        <v>1553</v>
      </c>
      <c r="O954" s="1540" t="s">
        <v>1477</v>
      </c>
      <c r="P954" s="1540" t="s">
        <v>1477</v>
      </c>
      <c r="Q954" s="1540" t="s">
        <v>1478</v>
      </c>
      <c r="R954" s="1540" t="s">
        <v>1477</v>
      </c>
      <c r="S954" s="1540" t="s">
        <v>1477</v>
      </c>
      <c r="T954" s="1540" t="s">
        <v>1478</v>
      </c>
    </row>
    <row r="955" spans="1:20" s="1327" customFormat="1" hidden="1">
      <c r="A955" s="285"/>
      <c r="B955" s="1536" t="s">
        <v>1529</v>
      </c>
      <c r="C955" s="1536" t="s">
        <v>1529</v>
      </c>
      <c r="D955" s="1536" t="s">
        <v>1554</v>
      </c>
      <c r="E955" s="1537" t="s">
        <v>554</v>
      </c>
      <c r="F955" s="1537" t="s">
        <v>1531</v>
      </c>
      <c r="G955" s="1537" t="s">
        <v>1531</v>
      </c>
      <c r="H955" s="1537" t="s">
        <v>1474</v>
      </c>
      <c r="I955" s="1537" t="s">
        <v>1474</v>
      </c>
      <c r="J955" s="1537" t="s">
        <v>346</v>
      </c>
      <c r="K955" s="1537" t="s">
        <v>1532</v>
      </c>
      <c r="L955" s="1546" t="s">
        <v>2889</v>
      </c>
      <c r="M955" s="1539" t="s">
        <v>301</v>
      </c>
      <c r="N955" s="1536" t="s">
        <v>1555</v>
      </c>
      <c r="O955" s="1540" t="s">
        <v>1477</v>
      </c>
      <c r="P955" s="1540" t="s">
        <v>1477</v>
      </c>
      <c r="Q955" s="1540" t="s">
        <v>1478</v>
      </c>
      <c r="R955" s="1540" t="s">
        <v>1477</v>
      </c>
      <c r="S955" s="1540" t="s">
        <v>1477</v>
      </c>
      <c r="T955" s="1540" t="s">
        <v>1478</v>
      </c>
    </row>
    <row r="956" spans="1:20" s="1327" customFormat="1" hidden="1">
      <c r="A956" s="281"/>
      <c r="B956" s="1536" t="s">
        <v>1529</v>
      </c>
      <c r="C956" s="1536" t="s">
        <v>1529</v>
      </c>
      <c r="D956" s="1536" t="s">
        <v>1556</v>
      </c>
      <c r="E956" s="1537" t="s">
        <v>554</v>
      </c>
      <c r="F956" s="1537" t="s">
        <v>1531</v>
      </c>
      <c r="G956" s="1537" t="s">
        <v>1531</v>
      </c>
      <c r="H956" s="1537" t="s">
        <v>1474</v>
      </c>
      <c r="I956" s="1537" t="s">
        <v>1474</v>
      </c>
      <c r="J956" s="1537" t="s">
        <v>346</v>
      </c>
      <c r="K956" s="1537" t="s">
        <v>1532</v>
      </c>
      <c r="L956" s="1546" t="s">
        <v>2890</v>
      </c>
      <c r="M956" s="1539" t="s">
        <v>263</v>
      </c>
      <c r="N956" s="1536" t="s">
        <v>1557</v>
      </c>
      <c r="O956" s="1540" t="s">
        <v>1477</v>
      </c>
      <c r="P956" s="1540" t="s">
        <v>1477</v>
      </c>
      <c r="Q956" s="1540" t="s">
        <v>1478</v>
      </c>
      <c r="R956" s="1540" t="s">
        <v>1477</v>
      </c>
      <c r="S956" s="1540" t="s">
        <v>1477</v>
      </c>
      <c r="T956" s="1540" t="s">
        <v>1478</v>
      </c>
    </row>
    <row r="957" spans="1:20" s="1327" customFormat="1" hidden="1">
      <c r="A957" s="285"/>
      <c r="B957" s="1536" t="s">
        <v>1529</v>
      </c>
      <c r="C957" s="1536" t="s">
        <v>1529</v>
      </c>
      <c r="D957" s="1536" t="s">
        <v>1558</v>
      </c>
      <c r="E957" s="1537" t="s">
        <v>554</v>
      </c>
      <c r="F957" s="1537" t="s">
        <v>1531</v>
      </c>
      <c r="G957" s="1537" t="s">
        <v>1531</v>
      </c>
      <c r="H957" s="1537" t="s">
        <v>1474</v>
      </c>
      <c r="I957" s="1537" t="s">
        <v>1474</v>
      </c>
      <c r="J957" s="1537" t="s">
        <v>346</v>
      </c>
      <c r="K957" s="1537" t="s">
        <v>1532</v>
      </c>
      <c r="L957" s="1546" t="s">
        <v>2890</v>
      </c>
      <c r="M957" s="1539" t="s">
        <v>272</v>
      </c>
      <c r="N957" s="1536" t="s">
        <v>435</v>
      </c>
      <c r="O957" s="1540" t="s">
        <v>1477</v>
      </c>
      <c r="P957" s="1540" t="s">
        <v>1477</v>
      </c>
      <c r="Q957" s="1540" t="s">
        <v>1478</v>
      </c>
      <c r="R957" s="1540" t="s">
        <v>1477</v>
      </c>
      <c r="S957" s="1540" t="s">
        <v>1477</v>
      </c>
      <c r="T957" s="1540" t="s">
        <v>1478</v>
      </c>
    </row>
    <row r="958" spans="1:20" s="1327" customFormat="1" hidden="1">
      <c r="A958" s="285"/>
      <c r="B958" s="1536" t="s">
        <v>1529</v>
      </c>
      <c r="C958" s="1536" t="s">
        <v>1529</v>
      </c>
      <c r="D958" s="1536" t="s">
        <v>1559</v>
      </c>
      <c r="E958" s="1537" t="s">
        <v>554</v>
      </c>
      <c r="F958" s="1537" t="s">
        <v>1531</v>
      </c>
      <c r="G958" s="1537" t="s">
        <v>1531</v>
      </c>
      <c r="H958" s="1537" t="s">
        <v>1474</v>
      </c>
      <c r="I958" s="1537" t="s">
        <v>1474</v>
      </c>
      <c r="J958" s="1537" t="s">
        <v>346</v>
      </c>
      <c r="K958" s="1537" t="s">
        <v>1532</v>
      </c>
      <c r="L958" s="1546" t="s">
        <v>2890</v>
      </c>
      <c r="M958" s="1539" t="s">
        <v>272</v>
      </c>
      <c r="N958" s="1536" t="s">
        <v>458</v>
      </c>
      <c r="O958" s="1540" t="s">
        <v>1477</v>
      </c>
      <c r="P958" s="1540" t="s">
        <v>1477</v>
      </c>
      <c r="Q958" s="1540" t="s">
        <v>1478</v>
      </c>
      <c r="R958" s="1540" t="s">
        <v>1477</v>
      </c>
      <c r="S958" s="1540" t="s">
        <v>1477</v>
      </c>
      <c r="T958" s="1540" t="s">
        <v>1478</v>
      </c>
    </row>
    <row r="959" spans="1:20" s="1327" customFormat="1" hidden="1">
      <c r="A959" s="281"/>
      <c r="B959" s="1536" t="s">
        <v>1529</v>
      </c>
      <c r="C959" s="1536" t="s">
        <v>1529</v>
      </c>
      <c r="D959" s="1536" t="s">
        <v>1560</v>
      </c>
      <c r="E959" s="1537" t="s">
        <v>554</v>
      </c>
      <c r="F959" s="1537" t="s">
        <v>1531</v>
      </c>
      <c r="G959" s="1537" t="s">
        <v>1531</v>
      </c>
      <c r="H959" s="1537" t="s">
        <v>1474</v>
      </c>
      <c r="I959" s="1537" t="s">
        <v>1474</v>
      </c>
      <c r="J959" s="1537" t="s">
        <v>346</v>
      </c>
      <c r="K959" s="1537" t="s">
        <v>1532</v>
      </c>
      <c r="L959" s="1546" t="s">
        <v>2890</v>
      </c>
      <c r="M959" s="1539" t="s">
        <v>495</v>
      </c>
      <c r="N959" s="1536" t="s">
        <v>1561</v>
      </c>
      <c r="O959" s="1540" t="s">
        <v>1477</v>
      </c>
      <c r="P959" s="1540" t="s">
        <v>1477</v>
      </c>
      <c r="Q959" s="1540" t="s">
        <v>1478</v>
      </c>
      <c r="R959" s="1540" t="s">
        <v>1477</v>
      </c>
      <c r="S959" s="1540" t="s">
        <v>1477</v>
      </c>
      <c r="T959" s="1540" t="s">
        <v>1478</v>
      </c>
    </row>
    <row r="960" spans="1:20" s="1327" customFormat="1" hidden="1">
      <c r="A960" s="281"/>
      <c r="B960" s="1536" t="s">
        <v>1529</v>
      </c>
      <c r="C960" s="1536" t="s">
        <v>1529</v>
      </c>
      <c r="D960" s="1536" t="s">
        <v>1562</v>
      </c>
      <c r="E960" s="1537" t="s">
        <v>554</v>
      </c>
      <c r="F960" s="1537" t="s">
        <v>1531</v>
      </c>
      <c r="G960" s="1537" t="s">
        <v>1531</v>
      </c>
      <c r="H960" s="1537" t="s">
        <v>1474</v>
      </c>
      <c r="I960" s="1537" t="s">
        <v>1474</v>
      </c>
      <c r="J960" s="1537" t="s">
        <v>346</v>
      </c>
      <c r="K960" s="1537" t="s">
        <v>1532</v>
      </c>
      <c r="L960" s="1546" t="s">
        <v>2889</v>
      </c>
      <c r="M960" s="1539" t="s">
        <v>301</v>
      </c>
      <c r="N960" s="1536" t="s">
        <v>1563</v>
      </c>
      <c r="O960" s="1540" t="s">
        <v>1477</v>
      </c>
      <c r="P960" s="1540" t="s">
        <v>1477</v>
      </c>
      <c r="Q960" s="1540" t="s">
        <v>1478</v>
      </c>
      <c r="R960" s="1540" t="s">
        <v>1477</v>
      </c>
      <c r="S960" s="1540" t="s">
        <v>1477</v>
      </c>
      <c r="T960" s="1540" t="s">
        <v>1478</v>
      </c>
    </row>
    <row r="961" spans="1:20" s="1327" customFormat="1" hidden="1">
      <c r="A961" s="281"/>
      <c r="B961" s="1536" t="s">
        <v>1529</v>
      </c>
      <c r="C961" s="1536" t="s">
        <v>1529</v>
      </c>
      <c r="D961" s="1536" t="s">
        <v>1564</v>
      </c>
      <c r="E961" s="1537" t="s">
        <v>554</v>
      </c>
      <c r="F961" s="1537" t="s">
        <v>1531</v>
      </c>
      <c r="G961" s="1537" t="s">
        <v>1531</v>
      </c>
      <c r="H961" s="1537" t="s">
        <v>1474</v>
      </c>
      <c r="I961" s="1537" t="s">
        <v>1474</v>
      </c>
      <c r="J961" s="1537" t="s">
        <v>346</v>
      </c>
      <c r="K961" s="1537" t="s">
        <v>1532</v>
      </c>
      <c r="L961" s="1546" t="s">
        <v>2878</v>
      </c>
      <c r="M961" s="1539" t="s">
        <v>291</v>
      </c>
      <c r="N961" s="1536" t="s">
        <v>373</v>
      </c>
      <c r="O961" s="1540" t="s">
        <v>1477</v>
      </c>
      <c r="P961" s="1540" t="s">
        <v>1477</v>
      </c>
      <c r="Q961" s="1540" t="s">
        <v>1478</v>
      </c>
      <c r="R961" s="1540" t="s">
        <v>1477</v>
      </c>
      <c r="S961" s="1540" t="s">
        <v>1477</v>
      </c>
      <c r="T961" s="1540" t="s">
        <v>1478</v>
      </c>
    </row>
    <row r="962" spans="1:20" s="1327" customFormat="1" hidden="1">
      <c r="A962" s="281"/>
      <c r="B962" s="1536" t="s">
        <v>1529</v>
      </c>
      <c r="C962" s="1536" t="s">
        <v>1529</v>
      </c>
      <c r="D962" s="1536" t="s">
        <v>1565</v>
      </c>
      <c r="E962" s="1537" t="s">
        <v>554</v>
      </c>
      <c r="F962" s="1537" t="s">
        <v>1531</v>
      </c>
      <c r="G962" s="1537" t="s">
        <v>1531</v>
      </c>
      <c r="H962" s="1537" t="s">
        <v>1474</v>
      </c>
      <c r="I962" s="1537" t="s">
        <v>1474</v>
      </c>
      <c r="J962" s="1537" t="s">
        <v>346</v>
      </c>
      <c r="K962" s="1537" t="s">
        <v>1532</v>
      </c>
      <c r="L962" s="1546" t="s">
        <v>2889</v>
      </c>
      <c r="M962" s="1539" t="s">
        <v>248</v>
      </c>
      <c r="N962" s="1536" t="s">
        <v>487</v>
      </c>
      <c r="O962" s="1540" t="s">
        <v>1477</v>
      </c>
      <c r="P962" s="1540" t="s">
        <v>1477</v>
      </c>
      <c r="Q962" s="1540" t="s">
        <v>1478</v>
      </c>
      <c r="R962" s="1540" t="s">
        <v>1477</v>
      </c>
      <c r="S962" s="1540" t="s">
        <v>1477</v>
      </c>
      <c r="T962" s="1540" t="s">
        <v>1478</v>
      </c>
    </row>
    <row r="963" spans="1:20" s="1327" customFormat="1" hidden="1">
      <c r="A963" s="281"/>
      <c r="B963" s="1536" t="s">
        <v>1529</v>
      </c>
      <c r="C963" s="1536" t="s">
        <v>1529</v>
      </c>
      <c r="D963" s="1536" t="s">
        <v>1566</v>
      </c>
      <c r="E963" s="1537" t="s">
        <v>554</v>
      </c>
      <c r="F963" s="1537" t="s">
        <v>1531</v>
      </c>
      <c r="G963" s="1537" t="s">
        <v>1531</v>
      </c>
      <c r="H963" s="1537" t="s">
        <v>1474</v>
      </c>
      <c r="I963" s="1537" t="s">
        <v>1474</v>
      </c>
      <c r="J963" s="1537" t="s">
        <v>346</v>
      </c>
      <c r="K963" s="1537" t="s">
        <v>1532</v>
      </c>
      <c r="L963" s="1546" t="s">
        <v>2889</v>
      </c>
      <c r="M963" s="1539" t="s">
        <v>495</v>
      </c>
      <c r="N963" s="1536" t="s">
        <v>1567</v>
      </c>
      <c r="O963" s="1540" t="s">
        <v>1477</v>
      </c>
      <c r="P963" s="1540" t="s">
        <v>1477</v>
      </c>
      <c r="Q963" s="1540" t="s">
        <v>1478</v>
      </c>
      <c r="R963" s="1540" t="s">
        <v>1477</v>
      </c>
      <c r="S963" s="1540" t="s">
        <v>1477</v>
      </c>
      <c r="T963" s="1540" t="s">
        <v>1478</v>
      </c>
    </row>
    <row r="964" spans="1:20" s="1327" customFormat="1" hidden="1">
      <c r="A964" s="281"/>
      <c r="B964" s="1536" t="s">
        <v>1529</v>
      </c>
      <c r="C964" s="1536" t="s">
        <v>1529</v>
      </c>
      <c r="D964" s="1536" t="s">
        <v>1568</v>
      </c>
      <c r="E964" s="1537" t="s">
        <v>554</v>
      </c>
      <c r="F964" s="1537" t="s">
        <v>1531</v>
      </c>
      <c r="G964" s="1537" t="s">
        <v>1531</v>
      </c>
      <c r="H964" s="1537" t="s">
        <v>1474</v>
      </c>
      <c r="I964" s="1537" t="s">
        <v>1474</v>
      </c>
      <c r="J964" s="1537" t="s">
        <v>346</v>
      </c>
      <c r="K964" s="1537" t="s">
        <v>1532</v>
      </c>
      <c r="L964" s="1546" t="s">
        <v>2889</v>
      </c>
      <c r="M964" s="1539" t="s">
        <v>263</v>
      </c>
      <c r="N964" s="1536" t="s">
        <v>2477</v>
      </c>
      <c r="O964" s="1540" t="s">
        <v>1477</v>
      </c>
      <c r="P964" s="1540" t="s">
        <v>1477</v>
      </c>
      <c r="Q964" s="1540" t="s">
        <v>1478</v>
      </c>
      <c r="R964" s="1540" t="s">
        <v>1477</v>
      </c>
      <c r="S964" s="1540" t="s">
        <v>1477</v>
      </c>
      <c r="T964" s="1540" t="s">
        <v>1478</v>
      </c>
    </row>
    <row r="965" spans="1:20" s="1327" customFormat="1" hidden="1">
      <c r="A965" s="281"/>
      <c r="B965" s="1536" t="s">
        <v>1529</v>
      </c>
      <c r="C965" s="1536" t="s">
        <v>1529</v>
      </c>
      <c r="D965" s="1536" t="s">
        <v>1569</v>
      </c>
      <c r="E965" s="1537" t="s">
        <v>554</v>
      </c>
      <c r="F965" s="1537" t="s">
        <v>1531</v>
      </c>
      <c r="G965" s="1537" t="s">
        <v>1531</v>
      </c>
      <c r="H965" s="1537" t="s">
        <v>1474</v>
      </c>
      <c r="I965" s="1537" t="s">
        <v>1474</v>
      </c>
      <c r="J965" s="1537" t="s">
        <v>346</v>
      </c>
      <c r="K965" s="1537" t="s">
        <v>1532</v>
      </c>
      <c r="L965" s="1546" t="s">
        <v>2889</v>
      </c>
      <c r="M965" s="1539" t="s">
        <v>263</v>
      </c>
      <c r="N965" s="1536" t="s">
        <v>422</v>
      </c>
      <c r="O965" s="1540" t="s">
        <v>1477</v>
      </c>
      <c r="P965" s="1540" t="s">
        <v>1477</v>
      </c>
      <c r="Q965" s="1540" t="s">
        <v>1478</v>
      </c>
      <c r="R965" s="1540" t="s">
        <v>1477</v>
      </c>
      <c r="S965" s="1540" t="s">
        <v>1477</v>
      </c>
      <c r="T965" s="1540" t="s">
        <v>1478</v>
      </c>
    </row>
    <row r="966" spans="1:20" s="1327" customFormat="1" hidden="1">
      <c r="A966" s="281"/>
      <c r="B966" s="1536" t="s">
        <v>1529</v>
      </c>
      <c r="C966" s="1536" t="s">
        <v>1529</v>
      </c>
      <c r="D966" s="1536" t="s">
        <v>1570</v>
      </c>
      <c r="E966" s="1537" t="s">
        <v>554</v>
      </c>
      <c r="F966" s="1537" t="s">
        <v>1531</v>
      </c>
      <c r="G966" s="1537" t="s">
        <v>1531</v>
      </c>
      <c r="H966" s="1537" t="s">
        <v>1474</v>
      </c>
      <c r="I966" s="1537" t="s">
        <v>1474</v>
      </c>
      <c r="J966" s="1537" t="s">
        <v>346</v>
      </c>
      <c r="K966" s="1537" t="s">
        <v>1532</v>
      </c>
      <c r="L966" s="1546" t="s">
        <v>2889</v>
      </c>
      <c r="M966" s="1539" t="s">
        <v>272</v>
      </c>
      <c r="N966" s="1536" t="s">
        <v>456</v>
      </c>
      <c r="O966" s="1540" t="s">
        <v>1477</v>
      </c>
      <c r="P966" s="1540" t="s">
        <v>1477</v>
      </c>
      <c r="Q966" s="1540" t="s">
        <v>1478</v>
      </c>
      <c r="R966" s="1540" t="s">
        <v>1477</v>
      </c>
      <c r="S966" s="1540" t="s">
        <v>1477</v>
      </c>
      <c r="T966" s="1540" t="s">
        <v>1478</v>
      </c>
    </row>
    <row r="967" spans="1:20" s="1327" customFormat="1" hidden="1">
      <c r="A967" s="281"/>
      <c r="B967" s="1536" t="s">
        <v>1529</v>
      </c>
      <c r="C967" s="1536" t="s">
        <v>1529</v>
      </c>
      <c r="D967" s="1536" t="s">
        <v>1571</v>
      </c>
      <c r="E967" s="1537" t="s">
        <v>554</v>
      </c>
      <c r="F967" s="1537" t="s">
        <v>1531</v>
      </c>
      <c r="G967" s="1537" t="s">
        <v>1531</v>
      </c>
      <c r="H967" s="1537" t="s">
        <v>1474</v>
      </c>
      <c r="I967" s="1537" t="s">
        <v>1474</v>
      </c>
      <c r="J967" s="1537" t="s">
        <v>346</v>
      </c>
      <c r="K967" s="1537" t="s">
        <v>1532</v>
      </c>
      <c r="L967" s="1546" t="s">
        <v>2878</v>
      </c>
      <c r="M967" s="1539" t="s">
        <v>248</v>
      </c>
      <c r="N967" s="1536" t="s">
        <v>485</v>
      </c>
      <c r="O967" s="1540" t="s">
        <v>1477</v>
      </c>
      <c r="P967" s="1540" t="s">
        <v>1477</v>
      </c>
      <c r="Q967" s="1540" t="s">
        <v>1478</v>
      </c>
      <c r="R967" s="1540" t="s">
        <v>1477</v>
      </c>
      <c r="S967" s="1540" t="s">
        <v>1477</v>
      </c>
      <c r="T967" s="1540" t="s">
        <v>1478</v>
      </c>
    </row>
    <row r="968" spans="1:20" s="1327" customFormat="1" hidden="1">
      <c r="A968" s="281"/>
      <c r="B968" s="1536" t="s">
        <v>1529</v>
      </c>
      <c r="C968" s="1536" t="s">
        <v>1529</v>
      </c>
      <c r="D968" s="1536" t="s">
        <v>1572</v>
      </c>
      <c r="E968" s="1537" t="s">
        <v>554</v>
      </c>
      <c r="F968" s="1537" t="s">
        <v>1531</v>
      </c>
      <c r="G968" s="1537" t="s">
        <v>1531</v>
      </c>
      <c r="H968" s="1537" t="s">
        <v>1474</v>
      </c>
      <c r="I968" s="1537" t="s">
        <v>1474</v>
      </c>
      <c r="J968" s="1537" t="s">
        <v>346</v>
      </c>
      <c r="K968" s="1537" t="s">
        <v>1532</v>
      </c>
      <c r="L968" s="1546" t="s">
        <v>2889</v>
      </c>
      <c r="M968" s="1539" t="s">
        <v>301</v>
      </c>
      <c r="N968" s="1536" t="s">
        <v>351</v>
      </c>
      <c r="O968" s="1540" t="s">
        <v>1477</v>
      </c>
      <c r="P968" s="1540" t="s">
        <v>1477</v>
      </c>
      <c r="Q968" s="1540" t="s">
        <v>1478</v>
      </c>
      <c r="R968" s="1540" t="s">
        <v>1477</v>
      </c>
      <c r="S968" s="1540" t="s">
        <v>1477</v>
      </c>
      <c r="T968" s="1540" t="s">
        <v>1478</v>
      </c>
    </row>
    <row r="969" spans="1:20" s="1327" customFormat="1" hidden="1">
      <c r="A969" s="281"/>
      <c r="B969" s="1536" t="s">
        <v>1573</v>
      </c>
      <c r="C969" s="1536" t="s">
        <v>1573</v>
      </c>
      <c r="D969" s="1536" t="s">
        <v>1574</v>
      </c>
      <c r="E969" s="1537" t="s">
        <v>554</v>
      </c>
      <c r="F969" s="1537" t="s">
        <v>1575</v>
      </c>
      <c r="G969" s="1537" t="s">
        <v>1575</v>
      </c>
      <c r="H969" s="1537" t="s">
        <v>1474</v>
      </c>
      <c r="I969" s="1537" t="s">
        <v>1474</v>
      </c>
      <c r="J969" s="1537" t="s">
        <v>346</v>
      </c>
      <c r="K969" s="1537" t="s">
        <v>1532</v>
      </c>
      <c r="L969" s="1546" t="s">
        <v>2889</v>
      </c>
      <c r="M969" s="1539" t="s">
        <v>301</v>
      </c>
      <c r="N969" s="1536" t="s">
        <v>1523</v>
      </c>
      <c r="O969" s="1540" t="s">
        <v>1477</v>
      </c>
      <c r="P969" s="1540" t="s">
        <v>1477</v>
      </c>
      <c r="Q969" s="1540" t="s">
        <v>1478</v>
      </c>
      <c r="R969" s="1540" t="s">
        <v>1477</v>
      </c>
      <c r="S969" s="1540" t="s">
        <v>1477</v>
      </c>
      <c r="T969" s="1540" t="s">
        <v>1478</v>
      </c>
    </row>
    <row r="970" spans="1:20" s="1327" customFormat="1" hidden="1">
      <c r="A970" s="281"/>
      <c r="B970" s="1536" t="s">
        <v>1576</v>
      </c>
      <c r="C970" s="1536" t="s">
        <v>1576</v>
      </c>
      <c r="D970" s="1536" t="s">
        <v>1577</v>
      </c>
      <c r="E970" s="1537" t="s">
        <v>554</v>
      </c>
      <c r="F970" s="1537" t="s">
        <v>1578</v>
      </c>
      <c r="G970" s="1537" t="s">
        <v>1578</v>
      </c>
      <c r="H970" s="1537" t="s">
        <v>1474</v>
      </c>
      <c r="I970" s="1537" t="s">
        <v>1474</v>
      </c>
      <c r="J970" s="1537" t="s">
        <v>346</v>
      </c>
      <c r="K970" s="1537" t="s">
        <v>1532</v>
      </c>
      <c r="L970" s="1546" t="s">
        <v>2890</v>
      </c>
      <c r="M970" s="1539" t="s">
        <v>495</v>
      </c>
      <c r="N970" s="1536" t="s">
        <v>1579</v>
      </c>
      <c r="O970" s="1540" t="s">
        <v>1477</v>
      </c>
      <c r="P970" s="1540" t="s">
        <v>1477</v>
      </c>
      <c r="Q970" s="1540" t="s">
        <v>1478</v>
      </c>
      <c r="R970" s="1540" t="s">
        <v>1477</v>
      </c>
      <c r="S970" s="1540" t="s">
        <v>1477</v>
      </c>
      <c r="T970" s="1540" t="s">
        <v>1478</v>
      </c>
    </row>
    <row r="971" spans="1:20" s="1327" customFormat="1" hidden="1">
      <c r="A971" s="281"/>
      <c r="B971" s="1536" t="s">
        <v>1576</v>
      </c>
      <c r="C971" s="1536" t="s">
        <v>1576</v>
      </c>
      <c r="D971" s="1536" t="s">
        <v>1580</v>
      </c>
      <c r="E971" s="1537" t="s">
        <v>554</v>
      </c>
      <c r="F971" s="1537" t="s">
        <v>1578</v>
      </c>
      <c r="G971" s="1537" t="s">
        <v>1578</v>
      </c>
      <c r="H971" s="1537" t="s">
        <v>1474</v>
      </c>
      <c r="I971" s="1537" t="s">
        <v>1474</v>
      </c>
      <c r="J971" s="1537" t="s">
        <v>346</v>
      </c>
      <c r="K971" s="1537" t="s">
        <v>1532</v>
      </c>
      <c r="L971" s="1546" t="s">
        <v>2890</v>
      </c>
      <c r="M971" s="1539" t="s">
        <v>495</v>
      </c>
      <c r="N971" s="1536" t="s">
        <v>1581</v>
      </c>
      <c r="O971" s="1540" t="s">
        <v>1477</v>
      </c>
      <c r="P971" s="1540" t="s">
        <v>1477</v>
      </c>
      <c r="Q971" s="1540" t="s">
        <v>1478</v>
      </c>
      <c r="R971" s="1540" t="s">
        <v>1477</v>
      </c>
      <c r="S971" s="1540" t="s">
        <v>1477</v>
      </c>
      <c r="T971" s="1540" t="s">
        <v>1478</v>
      </c>
    </row>
    <row r="972" spans="1:20" s="1327" customFormat="1" hidden="1">
      <c r="A972" s="285"/>
      <c r="B972" s="1536" t="s">
        <v>1576</v>
      </c>
      <c r="C972" s="1536" t="s">
        <v>1576</v>
      </c>
      <c r="D972" s="1536" t="s">
        <v>1582</v>
      </c>
      <c r="E972" s="1537" t="s">
        <v>554</v>
      </c>
      <c r="F972" s="1537" t="s">
        <v>1578</v>
      </c>
      <c r="G972" s="1537" t="s">
        <v>1578</v>
      </c>
      <c r="H972" s="1537" t="s">
        <v>1474</v>
      </c>
      <c r="I972" s="1537" t="s">
        <v>1474</v>
      </c>
      <c r="J972" s="1537" t="s">
        <v>346</v>
      </c>
      <c r="K972" s="1537" t="s">
        <v>1532</v>
      </c>
      <c r="L972" s="1546" t="s">
        <v>2889</v>
      </c>
      <c r="M972" s="1539" t="s">
        <v>263</v>
      </c>
      <c r="N972" s="1536" t="s">
        <v>1583</v>
      </c>
      <c r="O972" s="1540" t="s">
        <v>1477</v>
      </c>
      <c r="P972" s="1540" t="s">
        <v>1477</v>
      </c>
      <c r="Q972" s="1540" t="s">
        <v>1478</v>
      </c>
      <c r="R972" s="1540" t="s">
        <v>1477</v>
      </c>
      <c r="S972" s="1540" t="s">
        <v>1477</v>
      </c>
      <c r="T972" s="1540" t="s">
        <v>1478</v>
      </c>
    </row>
    <row r="973" spans="1:20" s="1327" customFormat="1" hidden="1">
      <c r="A973" s="281"/>
      <c r="B973" s="1536" t="s">
        <v>1576</v>
      </c>
      <c r="C973" s="1536" t="s">
        <v>1576</v>
      </c>
      <c r="D973" s="1536" t="s">
        <v>1584</v>
      </c>
      <c r="E973" s="1537" t="s">
        <v>554</v>
      </c>
      <c r="F973" s="1537" t="s">
        <v>1578</v>
      </c>
      <c r="G973" s="1537" t="s">
        <v>1578</v>
      </c>
      <c r="H973" s="1537" t="s">
        <v>1474</v>
      </c>
      <c r="I973" s="1537" t="s">
        <v>1474</v>
      </c>
      <c r="J973" s="1537" t="s">
        <v>346</v>
      </c>
      <c r="K973" s="1537" t="s">
        <v>1532</v>
      </c>
      <c r="L973" s="1546" t="s">
        <v>2890</v>
      </c>
      <c r="M973" s="1539" t="s">
        <v>291</v>
      </c>
      <c r="N973" s="1536" t="s">
        <v>396</v>
      </c>
      <c r="O973" s="1540" t="s">
        <v>1477</v>
      </c>
      <c r="P973" s="1540" t="s">
        <v>1477</v>
      </c>
      <c r="Q973" s="1540" t="s">
        <v>1478</v>
      </c>
      <c r="R973" s="1540" t="s">
        <v>1477</v>
      </c>
      <c r="S973" s="1540" t="s">
        <v>1477</v>
      </c>
      <c r="T973" s="1540" t="s">
        <v>1478</v>
      </c>
    </row>
    <row r="974" spans="1:20" s="1327" customFormat="1" hidden="1">
      <c r="A974" s="281"/>
      <c r="B974" s="1536" t="s">
        <v>1576</v>
      </c>
      <c r="C974" s="1536" t="s">
        <v>1576</v>
      </c>
      <c r="D974" s="1536" t="s">
        <v>1585</v>
      </c>
      <c r="E974" s="1537" t="s">
        <v>554</v>
      </c>
      <c r="F974" s="1537" t="s">
        <v>1578</v>
      </c>
      <c r="G974" s="1537" t="s">
        <v>1578</v>
      </c>
      <c r="H974" s="1537" t="s">
        <v>1474</v>
      </c>
      <c r="I974" s="1537" t="s">
        <v>1474</v>
      </c>
      <c r="J974" s="1537" t="s">
        <v>346</v>
      </c>
      <c r="K974" s="1537" t="s">
        <v>1532</v>
      </c>
      <c r="L974" s="1546" t="s">
        <v>2890</v>
      </c>
      <c r="M974" s="1539" t="s">
        <v>272</v>
      </c>
      <c r="N974" s="1536" t="s">
        <v>466</v>
      </c>
      <c r="O974" s="1540" t="s">
        <v>1477</v>
      </c>
      <c r="P974" s="1540" t="s">
        <v>1477</v>
      </c>
      <c r="Q974" s="1540" t="s">
        <v>1478</v>
      </c>
      <c r="R974" s="1540" t="s">
        <v>1477</v>
      </c>
      <c r="S974" s="1540" t="s">
        <v>1477</v>
      </c>
      <c r="T974" s="1540" t="s">
        <v>1478</v>
      </c>
    </row>
    <row r="975" spans="1:20" s="1327" customFormat="1" hidden="1">
      <c r="A975" s="281"/>
      <c r="B975" s="1536" t="s">
        <v>1576</v>
      </c>
      <c r="C975" s="1536" t="s">
        <v>1576</v>
      </c>
      <c r="D975" s="1536" t="s">
        <v>1586</v>
      </c>
      <c r="E975" s="1537" t="s">
        <v>554</v>
      </c>
      <c r="F975" s="1537" t="s">
        <v>1578</v>
      </c>
      <c r="G975" s="1537" t="s">
        <v>1578</v>
      </c>
      <c r="H975" s="1537" t="s">
        <v>1474</v>
      </c>
      <c r="I975" s="1537" t="s">
        <v>1474</v>
      </c>
      <c r="J975" s="1537" t="s">
        <v>346</v>
      </c>
      <c r="K975" s="1537" t="s">
        <v>1532</v>
      </c>
      <c r="L975" s="1546" t="s">
        <v>2890</v>
      </c>
      <c r="M975" s="1539" t="s">
        <v>291</v>
      </c>
      <c r="N975" s="1536" t="s">
        <v>390</v>
      </c>
      <c r="O975" s="1540" t="s">
        <v>1477</v>
      </c>
      <c r="P975" s="1540" t="s">
        <v>1477</v>
      </c>
      <c r="Q975" s="1540" t="s">
        <v>1478</v>
      </c>
      <c r="R975" s="1540" t="s">
        <v>1477</v>
      </c>
      <c r="S975" s="1540" t="s">
        <v>1477</v>
      </c>
      <c r="T975" s="1540" t="s">
        <v>1478</v>
      </c>
    </row>
    <row r="976" spans="1:20" s="1327" customFormat="1" hidden="1">
      <c r="A976" s="281"/>
      <c r="B976" s="1536" t="s">
        <v>1576</v>
      </c>
      <c r="C976" s="1536" t="s">
        <v>1576</v>
      </c>
      <c r="D976" s="1536" t="s">
        <v>2891</v>
      </c>
      <c r="E976" s="1537" t="s">
        <v>554</v>
      </c>
      <c r="F976" s="1537" t="s">
        <v>1578</v>
      </c>
      <c r="G976" s="1537" t="s">
        <v>1578</v>
      </c>
      <c r="H976" s="1537" t="s">
        <v>1474</v>
      </c>
      <c r="I976" s="1537" t="s">
        <v>1474</v>
      </c>
      <c r="J976" s="1537" t="s">
        <v>346</v>
      </c>
      <c r="K976" s="1537" t="s">
        <v>1532</v>
      </c>
      <c r="L976" s="1546" t="s">
        <v>2890</v>
      </c>
      <c r="M976" s="1539" t="s">
        <v>272</v>
      </c>
      <c r="N976" s="1536" t="s">
        <v>472</v>
      </c>
      <c r="O976" s="1540" t="s">
        <v>1477</v>
      </c>
      <c r="P976" s="1540" t="s">
        <v>1477</v>
      </c>
      <c r="Q976" s="1540" t="s">
        <v>1478</v>
      </c>
      <c r="R976" s="1540" t="s">
        <v>1477</v>
      </c>
      <c r="S976" s="1540" t="s">
        <v>1477</v>
      </c>
      <c r="T976" s="1540" t="s">
        <v>1478</v>
      </c>
    </row>
    <row r="977" spans="1:20" s="1327" customFormat="1" hidden="1">
      <c r="A977" s="281"/>
      <c r="B977" s="1536" t="s">
        <v>1492</v>
      </c>
      <c r="C977" s="1536" t="s">
        <v>1492</v>
      </c>
      <c r="D977" s="1536" t="s">
        <v>1587</v>
      </c>
      <c r="E977" s="1537" t="s">
        <v>554</v>
      </c>
      <c r="F977" s="1537" t="s">
        <v>1494</v>
      </c>
      <c r="G977" s="1537" t="s">
        <v>1494</v>
      </c>
      <c r="H977" s="1537" t="s">
        <v>1474</v>
      </c>
      <c r="I977" s="1537" t="s">
        <v>1474</v>
      </c>
      <c r="J977" s="1537" t="s">
        <v>346</v>
      </c>
      <c r="K977" s="1537" t="s">
        <v>2892</v>
      </c>
      <c r="L977" s="1538" t="s">
        <v>1588</v>
      </c>
      <c r="M977" s="1539" t="s">
        <v>248</v>
      </c>
      <c r="N977" s="1536" t="s">
        <v>1508</v>
      </c>
      <c r="O977" s="1540" t="s">
        <v>1477</v>
      </c>
      <c r="P977" s="1540" t="s">
        <v>1477</v>
      </c>
      <c r="Q977" s="1540" t="s">
        <v>1478</v>
      </c>
      <c r="R977" s="1540" t="s">
        <v>1477</v>
      </c>
      <c r="S977" s="1540" t="s">
        <v>1477</v>
      </c>
      <c r="T977" s="1540" t="s">
        <v>1478</v>
      </c>
    </row>
    <row r="978" spans="1:20" s="1327" customFormat="1" hidden="1">
      <c r="A978" s="281"/>
      <c r="B978" s="1536" t="s">
        <v>1518</v>
      </c>
      <c r="C978" s="1536" t="s">
        <v>1518</v>
      </c>
      <c r="D978" s="1536" t="s">
        <v>1589</v>
      </c>
      <c r="E978" s="1537" t="s">
        <v>554</v>
      </c>
      <c r="F978" s="1537" t="s">
        <v>2875</v>
      </c>
      <c r="G978" s="1537" t="s">
        <v>2875</v>
      </c>
      <c r="H978" s="1537" t="s">
        <v>1474</v>
      </c>
      <c r="I978" s="1537" t="s">
        <v>1474</v>
      </c>
      <c r="J978" s="1537" t="s">
        <v>346</v>
      </c>
      <c r="K978" s="1537" t="s">
        <v>1475</v>
      </c>
      <c r="L978" s="1538" t="s">
        <v>1588</v>
      </c>
      <c r="M978" s="1544" t="s">
        <v>272</v>
      </c>
      <c r="N978" s="1536" t="s">
        <v>1213</v>
      </c>
      <c r="O978" s="1540" t="s">
        <v>1477</v>
      </c>
      <c r="P978" s="1540" t="s">
        <v>1477</v>
      </c>
      <c r="Q978" s="1540" t="s">
        <v>1478</v>
      </c>
      <c r="R978" s="1540" t="s">
        <v>1477</v>
      </c>
      <c r="S978" s="1540" t="s">
        <v>1477</v>
      </c>
      <c r="T978" s="1540" t="s">
        <v>1478</v>
      </c>
    </row>
    <row r="979" spans="1:20" s="1327" customFormat="1" hidden="1">
      <c r="A979" s="285"/>
      <c r="B979" s="1536" t="s">
        <v>1529</v>
      </c>
      <c r="C979" s="1536" t="s">
        <v>1529</v>
      </c>
      <c r="D979" s="1536" t="s">
        <v>1590</v>
      </c>
      <c r="E979" s="1537" t="s">
        <v>554</v>
      </c>
      <c r="F979" s="1537" t="s">
        <v>1531</v>
      </c>
      <c r="G979" s="1537" t="s">
        <v>1531</v>
      </c>
      <c r="H979" s="1537" t="s">
        <v>1474</v>
      </c>
      <c r="I979" s="1537" t="s">
        <v>1474</v>
      </c>
      <c r="J979" s="1537" t="s">
        <v>346</v>
      </c>
      <c r="K979" s="1537" t="s">
        <v>1532</v>
      </c>
      <c r="L979" s="1546" t="s">
        <v>2890</v>
      </c>
      <c r="M979" s="1539" t="s">
        <v>301</v>
      </c>
      <c r="N979" s="1536" t="s">
        <v>1591</v>
      </c>
      <c r="O979" s="1540" t="s">
        <v>1477</v>
      </c>
      <c r="P979" s="1540" t="s">
        <v>1477</v>
      </c>
      <c r="Q979" s="1540" t="s">
        <v>1478</v>
      </c>
      <c r="R979" s="1540" t="s">
        <v>1477</v>
      </c>
      <c r="S979" s="1540" t="s">
        <v>1477</v>
      </c>
      <c r="T979" s="1540" t="s">
        <v>1478</v>
      </c>
    </row>
    <row r="980" spans="1:20" s="1327" customFormat="1" hidden="1">
      <c r="A980" s="285"/>
      <c r="B980" s="1536" t="s">
        <v>1529</v>
      </c>
      <c r="C980" s="1536" t="s">
        <v>1529</v>
      </c>
      <c r="D980" s="1536" t="s">
        <v>1592</v>
      </c>
      <c r="E980" s="1537" t="s">
        <v>554</v>
      </c>
      <c r="F980" s="1537" t="s">
        <v>1531</v>
      </c>
      <c r="G980" s="1537" t="s">
        <v>1531</v>
      </c>
      <c r="H980" s="1537" t="s">
        <v>1474</v>
      </c>
      <c r="I980" s="1537" t="s">
        <v>1474</v>
      </c>
      <c r="J980" s="1537" t="s">
        <v>346</v>
      </c>
      <c r="K980" s="1537" t="s">
        <v>1532</v>
      </c>
      <c r="L980" s="1546" t="s">
        <v>2890</v>
      </c>
      <c r="M980" s="1539" t="s">
        <v>301</v>
      </c>
      <c r="N980" s="1536" t="s">
        <v>782</v>
      </c>
      <c r="O980" s="1540" t="s">
        <v>1477</v>
      </c>
      <c r="P980" s="1540" t="s">
        <v>1477</v>
      </c>
      <c r="Q980" s="1540" t="s">
        <v>1478</v>
      </c>
      <c r="R980" s="1540" t="s">
        <v>1477</v>
      </c>
      <c r="S980" s="1540" t="s">
        <v>1477</v>
      </c>
      <c r="T980" s="1540" t="s">
        <v>1478</v>
      </c>
    </row>
    <row r="981" spans="1:20" hidden="1">
      <c r="A981" s="285"/>
      <c r="B981" s="1536" t="s">
        <v>1529</v>
      </c>
      <c r="C981" s="1536" t="s">
        <v>1529</v>
      </c>
      <c r="D981" s="1536" t="s">
        <v>1593</v>
      </c>
      <c r="E981" s="1537" t="s">
        <v>554</v>
      </c>
      <c r="F981" s="1537" t="s">
        <v>1531</v>
      </c>
      <c r="G981" s="1537" t="s">
        <v>1531</v>
      </c>
      <c r="H981" s="1537" t="s">
        <v>1474</v>
      </c>
      <c r="I981" s="1537" t="s">
        <v>1474</v>
      </c>
      <c r="J981" s="1537" t="s">
        <v>346</v>
      </c>
      <c r="K981" s="1537" t="s">
        <v>1532</v>
      </c>
      <c r="L981" s="1546" t="s">
        <v>2890</v>
      </c>
      <c r="M981" s="1539" t="s">
        <v>291</v>
      </c>
      <c r="N981" s="1536" t="s">
        <v>382</v>
      </c>
      <c r="O981" s="1540" t="s">
        <v>1477</v>
      </c>
      <c r="P981" s="1540" t="s">
        <v>1477</v>
      </c>
      <c r="Q981" s="1540" t="s">
        <v>1478</v>
      </c>
      <c r="R981" s="1540" t="s">
        <v>1477</v>
      </c>
      <c r="S981" s="1540" t="s">
        <v>1477</v>
      </c>
      <c r="T981" s="1540" t="s">
        <v>1478</v>
      </c>
    </row>
    <row r="982" spans="1:20" hidden="1">
      <c r="A982" s="285"/>
      <c r="B982" s="1536" t="s">
        <v>1529</v>
      </c>
      <c r="C982" s="1536" t="s">
        <v>1529</v>
      </c>
      <c r="D982" s="1536" t="s">
        <v>1594</v>
      </c>
      <c r="E982" s="1537" t="s">
        <v>554</v>
      </c>
      <c r="F982" s="1537" t="s">
        <v>1531</v>
      </c>
      <c r="G982" s="1537" t="s">
        <v>1531</v>
      </c>
      <c r="H982" s="1537" t="s">
        <v>1474</v>
      </c>
      <c r="I982" s="1537" t="s">
        <v>1474</v>
      </c>
      <c r="J982" s="1537" t="s">
        <v>346</v>
      </c>
      <c r="K982" s="1537" t="s">
        <v>1532</v>
      </c>
      <c r="L982" s="1546" t="s">
        <v>2890</v>
      </c>
      <c r="M982" s="1539" t="s">
        <v>272</v>
      </c>
      <c r="N982" s="1536" t="s">
        <v>443</v>
      </c>
      <c r="O982" s="1540" t="s">
        <v>1477</v>
      </c>
      <c r="P982" s="1540" t="s">
        <v>1477</v>
      </c>
      <c r="Q982" s="1540" t="s">
        <v>1478</v>
      </c>
      <c r="R982" s="1540" t="s">
        <v>1477</v>
      </c>
      <c r="S982" s="1540" t="s">
        <v>1477</v>
      </c>
      <c r="T982" s="1540" t="s">
        <v>1478</v>
      </c>
    </row>
    <row r="983" spans="1:20" hidden="1">
      <c r="A983" s="285"/>
      <c r="B983" s="1536" t="s">
        <v>1529</v>
      </c>
      <c r="C983" s="1536" t="s">
        <v>1529</v>
      </c>
      <c r="D983" s="1536" t="s">
        <v>1595</v>
      </c>
      <c r="E983" s="1537" t="s">
        <v>554</v>
      </c>
      <c r="F983" s="1537" t="s">
        <v>1531</v>
      </c>
      <c r="G983" s="1537" t="s">
        <v>1531</v>
      </c>
      <c r="H983" s="1537" t="s">
        <v>1474</v>
      </c>
      <c r="I983" s="1537" t="s">
        <v>1474</v>
      </c>
      <c r="J983" s="1537" t="s">
        <v>346</v>
      </c>
      <c r="K983" s="1537" t="s">
        <v>1532</v>
      </c>
      <c r="L983" s="1546" t="s">
        <v>2890</v>
      </c>
      <c r="M983" s="1539" t="s">
        <v>272</v>
      </c>
      <c r="N983" s="1536" t="s">
        <v>450</v>
      </c>
      <c r="O983" s="1540" t="s">
        <v>1477</v>
      </c>
      <c r="P983" s="1540" t="s">
        <v>1477</v>
      </c>
      <c r="Q983" s="1540" t="s">
        <v>1478</v>
      </c>
      <c r="R983" s="1540" t="s">
        <v>1477</v>
      </c>
      <c r="S983" s="1540" t="s">
        <v>1477</v>
      </c>
      <c r="T983" s="1540" t="s">
        <v>1478</v>
      </c>
    </row>
    <row r="984" spans="1:20" hidden="1">
      <c r="A984" s="285"/>
      <c r="B984" s="1536" t="s">
        <v>1576</v>
      </c>
      <c r="C984" s="1536" t="s">
        <v>1576</v>
      </c>
      <c r="D984" s="1536" t="s">
        <v>1596</v>
      </c>
      <c r="E984" s="1537" t="s">
        <v>554</v>
      </c>
      <c r="F984" s="1537" t="s">
        <v>1578</v>
      </c>
      <c r="G984" s="1537" t="s">
        <v>1578</v>
      </c>
      <c r="H984" s="1537" t="s">
        <v>1474</v>
      </c>
      <c r="I984" s="1537" t="s">
        <v>1474</v>
      </c>
      <c r="J984" s="1537" t="s">
        <v>346</v>
      </c>
      <c r="K984" s="1537" t="s">
        <v>1532</v>
      </c>
      <c r="L984" s="1546" t="s">
        <v>2890</v>
      </c>
      <c r="M984" s="1539" t="s">
        <v>301</v>
      </c>
      <c r="N984" s="1536" t="s">
        <v>1597</v>
      </c>
      <c r="O984" s="1528" t="s">
        <v>1477</v>
      </c>
      <c r="P984" s="1528" t="s">
        <v>1477</v>
      </c>
      <c r="Q984" s="1528" t="s">
        <v>1478</v>
      </c>
      <c r="R984" s="1528" t="s">
        <v>1477</v>
      </c>
      <c r="S984" s="1528" t="s">
        <v>1477</v>
      </c>
      <c r="T984" s="1528" t="s">
        <v>1478</v>
      </c>
    </row>
    <row r="985" spans="1:20" s="1327" customFormat="1" hidden="1">
      <c r="A985" s="285"/>
      <c r="B985" s="1536" t="s">
        <v>1529</v>
      </c>
      <c r="C985" s="1536" t="s">
        <v>1529</v>
      </c>
      <c r="D985" s="1536" t="s">
        <v>1598</v>
      </c>
      <c r="E985" s="1537" t="s">
        <v>554</v>
      </c>
      <c r="F985" s="1537" t="s">
        <v>1531</v>
      </c>
      <c r="G985" s="1537" t="s">
        <v>1531</v>
      </c>
      <c r="H985" s="1537" t="s">
        <v>1474</v>
      </c>
      <c r="I985" s="1537" t="s">
        <v>1474</v>
      </c>
      <c r="J985" s="1537" t="s">
        <v>346</v>
      </c>
      <c r="K985" s="1537" t="s">
        <v>1532</v>
      </c>
      <c r="L985" s="1546" t="s">
        <v>2890</v>
      </c>
      <c r="M985" s="1539" t="s">
        <v>291</v>
      </c>
      <c r="N985" s="1536" t="s">
        <v>1599</v>
      </c>
      <c r="O985" s="1540" t="s">
        <v>1477</v>
      </c>
      <c r="P985" s="1540" t="s">
        <v>1477</v>
      </c>
      <c r="Q985" s="1540" t="s">
        <v>1478</v>
      </c>
      <c r="R985" s="1540" t="s">
        <v>1477</v>
      </c>
      <c r="S985" s="1540" t="s">
        <v>1477</v>
      </c>
      <c r="T985" s="1540" t="s">
        <v>1478</v>
      </c>
    </row>
    <row r="986" spans="1:20" s="1327" customFormat="1" hidden="1">
      <c r="A986" s="281"/>
      <c r="B986" s="1536" t="s">
        <v>1573</v>
      </c>
      <c r="C986" s="1536" t="s">
        <v>1573</v>
      </c>
      <c r="D986" s="1536" t="s">
        <v>1600</v>
      </c>
      <c r="E986" s="1537" t="s">
        <v>554</v>
      </c>
      <c r="F986" s="1537" t="s">
        <v>1575</v>
      </c>
      <c r="G986" s="1537" t="s">
        <v>1575</v>
      </c>
      <c r="H986" s="1537" t="s">
        <v>1474</v>
      </c>
      <c r="I986" s="1537" t="s">
        <v>1474</v>
      </c>
      <c r="J986" s="1537" t="s">
        <v>346</v>
      </c>
      <c r="K986" s="1537" t="s">
        <v>1532</v>
      </c>
      <c r="L986" s="1546" t="s">
        <v>2893</v>
      </c>
      <c r="M986" s="1539" t="s">
        <v>291</v>
      </c>
      <c r="N986" s="1536" t="s">
        <v>660</v>
      </c>
      <c r="O986" s="1540" t="s">
        <v>1477</v>
      </c>
      <c r="P986" s="1540" t="s">
        <v>1477</v>
      </c>
      <c r="Q986" s="1540" t="s">
        <v>1478</v>
      </c>
      <c r="R986" s="1540" t="s">
        <v>1477</v>
      </c>
      <c r="S986" s="1540" t="s">
        <v>1477</v>
      </c>
      <c r="T986" s="1540" t="s">
        <v>1478</v>
      </c>
    </row>
    <row r="987" spans="1:20" s="1327" customFormat="1" hidden="1">
      <c r="A987" s="281"/>
      <c r="B987" s="1536" t="s">
        <v>1573</v>
      </c>
      <c r="C987" s="1536" t="s">
        <v>1573</v>
      </c>
      <c r="D987" s="1536" t="s">
        <v>1601</v>
      </c>
      <c r="E987" s="1537" t="s">
        <v>554</v>
      </c>
      <c r="F987" s="1537" t="s">
        <v>1575</v>
      </c>
      <c r="G987" s="1537" t="s">
        <v>1575</v>
      </c>
      <c r="H987" s="1537" t="s">
        <v>1474</v>
      </c>
      <c r="I987" s="1537" t="s">
        <v>1474</v>
      </c>
      <c r="J987" s="1537" t="s">
        <v>346</v>
      </c>
      <c r="K987" s="1537" t="s">
        <v>1532</v>
      </c>
      <c r="L987" s="1546" t="s">
        <v>2893</v>
      </c>
      <c r="M987" s="1539" t="s">
        <v>291</v>
      </c>
      <c r="N987" s="1536" t="s">
        <v>706</v>
      </c>
      <c r="O987" s="1540" t="s">
        <v>1477</v>
      </c>
      <c r="P987" s="1540" t="s">
        <v>1477</v>
      </c>
      <c r="Q987" s="1540" t="s">
        <v>1478</v>
      </c>
      <c r="R987" s="1540" t="s">
        <v>1477</v>
      </c>
      <c r="S987" s="1540" t="s">
        <v>1477</v>
      </c>
      <c r="T987" s="1540" t="s">
        <v>1478</v>
      </c>
    </row>
    <row r="988" spans="1:20" s="1327" customFormat="1" hidden="1">
      <c r="A988" s="281"/>
      <c r="B988" s="1536" t="s">
        <v>1602</v>
      </c>
      <c r="C988" s="1536" t="s">
        <v>1602</v>
      </c>
      <c r="D988" s="1536" t="s">
        <v>1603</v>
      </c>
      <c r="E988" s="1537" t="s">
        <v>554</v>
      </c>
      <c r="F988" s="1537" t="s">
        <v>2894</v>
      </c>
      <c r="G988" s="1537" t="s">
        <v>2894</v>
      </c>
      <c r="H988" s="1537" t="s">
        <v>1474</v>
      </c>
      <c r="I988" s="1537" t="s">
        <v>1474</v>
      </c>
      <c r="J988" s="1537" t="s">
        <v>346</v>
      </c>
      <c r="K988" s="1537" t="s">
        <v>1532</v>
      </c>
      <c r="L988" s="1546" t="s">
        <v>2895</v>
      </c>
      <c r="M988" s="1539" t="s">
        <v>301</v>
      </c>
      <c r="N988" s="1536" t="s">
        <v>1604</v>
      </c>
      <c r="O988" s="1528" t="s">
        <v>1477</v>
      </c>
      <c r="P988" s="1528" t="s">
        <v>1477</v>
      </c>
      <c r="Q988" s="1528" t="s">
        <v>1478</v>
      </c>
      <c r="R988" s="1528" t="s">
        <v>1477</v>
      </c>
      <c r="S988" s="1528" t="s">
        <v>1477</v>
      </c>
      <c r="T988" s="1528" t="s">
        <v>1478</v>
      </c>
    </row>
    <row r="989" spans="1:20" s="1327" customFormat="1" hidden="1">
      <c r="A989" s="281"/>
      <c r="B989" s="1536" t="s">
        <v>1602</v>
      </c>
      <c r="C989" s="1536" t="s">
        <v>1602</v>
      </c>
      <c r="D989" s="1536" t="s">
        <v>1605</v>
      </c>
      <c r="E989" s="1537" t="s">
        <v>554</v>
      </c>
      <c r="F989" s="1537" t="s">
        <v>2894</v>
      </c>
      <c r="G989" s="1537" t="s">
        <v>2894</v>
      </c>
      <c r="H989" s="1537" t="s">
        <v>1474</v>
      </c>
      <c r="I989" s="1537" t="s">
        <v>1474</v>
      </c>
      <c r="J989" s="1537" t="s">
        <v>346</v>
      </c>
      <c r="K989" s="1537" t="s">
        <v>1532</v>
      </c>
      <c r="L989" s="1546" t="s">
        <v>2895</v>
      </c>
      <c r="M989" s="1539" t="s">
        <v>301</v>
      </c>
      <c r="N989" s="1536" t="s">
        <v>1606</v>
      </c>
      <c r="O989" s="1540" t="s">
        <v>1477</v>
      </c>
      <c r="P989" s="1540" t="s">
        <v>1477</v>
      </c>
      <c r="Q989" s="1540" t="s">
        <v>1478</v>
      </c>
      <c r="R989" s="1540" t="s">
        <v>1477</v>
      </c>
      <c r="S989" s="1540" t="s">
        <v>1477</v>
      </c>
      <c r="T989" s="1540" t="s">
        <v>1478</v>
      </c>
    </row>
    <row r="990" spans="1:20" s="1327" customFormat="1" hidden="1">
      <c r="A990" s="281"/>
      <c r="B990" s="1536" t="s">
        <v>1602</v>
      </c>
      <c r="C990" s="1536" t="s">
        <v>1602</v>
      </c>
      <c r="D990" s="1536" t="s">
        <v>1607</v>
      </c>
      <c r="E990" s="1537" t="s">
        <v>554</v>
      </c>
      <c r="F990" s="1537" t="s">
        <v>2894</v>
      </c>
      <c r="G990" s="1537" t="s">
        <v>2894</v>
      </c>
      <c r="H990" s="1537" t="s">
        <v>1474</v>
      </c>
      <c r="I990" s="1537" t="s">
        <v>1474</v>
      </c>
      <c r="J990" s="1537" t="s">
        <v>346</v>
      </c>
      <c r="K990" s="1537" t="s">
        <v>1532</v>
      </c>
      <c r="L990" s="1546" t="s">
        <v>2896</v>
      </c>
      <c r="M990" s="1539" t="s">
        <v>272</v>
      </c>
      <c r="N990" s="1536" t="s">
        <v>672</v>
      </c>
      <c r="O990" s="1540" t="s">
        <v>1477</v>
      </c>
      <c r="P990" s="1540" t="s">
        <v>1477</v>
      </c>
      <c r="Q990" s="1540" t="s">
        <v>1478</v>
      </c>
      <c r="R990" s="1540" t="s">
        <v>1477</v>
      </c>
      <c r="S990" s="1540" t="s">
        <v>1477</v>
      </c>
      <c r="T990" s="1540" t="s">
        <v>1478</v>
      </c>
    </row>
    <row r="991" spans="1:20" s="1327" customFormat="1" hidden="1">
      <c r="A991" s="281"/>
      <c r="B991" s="1536" t="s">
        <v>1602</v>
      </c>
      <c r="C991" s="1536" t="s">
        <v>1602</v>
      </c>
      <c r="D991" s="1536" t="s">
        <v>1608</v>
      </c>
      <c r="E991" s="1537" t="s">
        <v>554</v>
      </c>
      <c r="F991" s="1537" t="s">
        <v>2894</v>
      </c>
      <c r="G991" s="1537" t="s">
        <v>2894</v>
      </c>
      <c r="H991" s="1537" t="s">
        <v>1474</v>
      </c>
      <c r="I991" s="1537" t="s">
        <v>1474</v>
      </c>
      <c r="J991" s="1537" t="s">
        <v>346</v>
      </c>
      <c r="K991" s="1537" t="s">
        <v>1532</v>
      </c>
      <c r="L991" s="1546" t="s">
        <v>2896</v>
      </c>
      <c r="M991" s="1539" t="s">
        <v>272</v>
      </c>
      <c r="N991" s="1536" t="s">
        <v>1210</v>
      </c>
      <c r="O991" s="1528" t="s">
        <v>1477</v>
      </c>
      <c r="P991" s="1528" t="s">
        <v>1477</v>
      </c>
      <c r="Q991" s="1528" t="s">
        <v>1478</v>
      </c>
      <c r="R991" s="1528" t="s">
        <v>1477</v>
      </c>
      <c r="S991" s="1528" t="s">
        <v>1477</v>
      </c>
      <c r="T991" s="1528" t="s">
        <v>1478</v>
      </c>
    </row>
    <row r="992" spans="1:20" hidden="1">
      <c r="A992" s="285"/>
      <c r="B992" s="1536"/>
      <c r="C992" s="1536"/>
      <c r="D992" s="1536"/>
      <c r="E992" s="1537"/>
      <c r="F992" s="1537"/>
      <c r="G992" s="1537"/>
      <c r="H992" s="1537"/>
      <c r="I992" s="1537"/>
      <c r="J992" s="1537"/>
      <c r="K992" s="1537"/>
      <c r="L992" s="1546"/>
      <c r="M992" s="1537"/>
      <c r="N992" s="1536"/>
      <c r="O992" s="1540" t="s">
        <v>1477</v>
      </c>
      <c r="P992" s="1540" t="s">
        <v>1477</v>
      </c>
      <c r="Q992" s="1540" t="s">
        <v>1478</v>
      </c>
      <c r="R992" s="1540" t="s">
        <v>1477</v>
      </c>
      <c r="S992" s="1540" t="s">
        <v>1477</v>
      </c>
      <c r="T992" s="1540" t="s">
        <v>1478</v>
      </c>
    </row>
    <row r="993" spans="1:20" hidden="1">
      <c r="A993" s="285"/>
      <c r="B993" s="1536"/>
      <c r="C993" s="1536"/>
      <c r="D993" s="1536"/>
      <c r="E993" s="1537"/>
      <c r="F993" s="1537"/>
      <c r="G993" s="1537"/>
      <c r="H993" s="1537"/>
      <c r="I993" s="1537"/>
      <c r="J993" s="1537"/>
      <c r="K993" s="1537"/>
      <c r="L993" s="1546"/>
      <c r="M993" s="1537"/>
      <c r="N993" s="1536"/>
      <c r="O993" s="1540" t="s">
        <v>1477</v>
      </c>
      <c r="P993" s="1540" t="s">
        <v>1477</v>
      </c>
      <c r="Q993" s="1540" t="s">
        <v>1478</v>
      </c>
      <c r="R993" s="1540" t="s">
        <v>1477</v>
      </c>
      <c r="S993" s="1540" t="s">
        <v>1477</v>
      </c>
      <c r="T993" s="1540" t="s">
        <v>1478</v>
      </c>
    </row>
    <row r="994" spans="1:20" hidden="1">
      <c r="A994" s="285"/>
      <c r="B994" s="1536"/>
      <c r="C994" s="1536"/>
      <c r="D994" s="1536"/>
      <c r="E994" s="1537"/>
      <c r="F994" s="1537"/>
      <c r="G994" s="1537"/>
      <c r="H994" s="1537"/>
      <c r="I994" s="1537"/>
      <c r="J994" s="1537"/>
      <c r="K994" s="1537"/>
      <c r="L994" s="1546"/>
      <c r="M994" s="1537"/>
      <c r="N994" s="1536"/>
      <c r="O994" s="1540" t="s">
        <v>1477</v>
      </c>
      <c r="P994" s="1540" t="s">
        <v>1477</v>
      </c>
      <c r="Q994" s="1540" t="s">
        <v>1478</v>
      </c>
      <c r="R994" s="1540" t="s">
        <v>1477</v>
      </c>
      <c r="S994" s="1540" t="s">
        <v>1477</v>
      </c>
      <c r="T994" s="1540" t="s">
        <v>1478</v>
      </c>
    </row>
    <row r="995" spans="1:20" hidden="1">
      <c r="A995" s="281"/>
      <c r="B995" s="1528" t="s">
        <v>1481</v>
      </c>
      <c r="C995" s="1528" t="s">
        <v>1481</v>
      </c>
      <c r="D995" s="1528" t="s">
        <v>1609</v>
      </c>
      <c r="E995" s="1541" t="s">
        <v>554</v>
      </c>
      <c r="F995" s="1541" t="s">
        <v>1482</v>
      </c>
      <c r="G995" s="1541" t="s">
        <v>1482</v>
      </c>
      <c r="H995" s="1541" t="s">
        <v>1474</v>
      </c>
      <c r="I995" s="1541" t="s">
        <v>1474</v>
      </c>
      <c r="J995" s="1541" t="s">
        <v>346</v>
      </c>
      <c r="K995" s="1541" t="s">
        <v>1475</v>
      </c>
      <c r="L995" s="1538" t="s">
        <v>2872</v>
      </c>
      <c r="M995" s="1542" t="s">
        <v>291</v>
      </c>
      <c r="N995" s="1528" t="s">
        <v>1610</v>
      </c>
      <c r="O995" s="1540" t="s">
        <v>1477</v>
      </c>
      <c r="P995" s="1540" t="s">
        <v>1477</v>
      </c>
      <c r="Q995" s="1540" t="s">
        <v>1478</v>
      </c>
      <c r="R995" s="1540" t="s">
        <v>1477</v>
      </c>
      <c r="S995" s="1540" t="s">
        <v>1477</v>
      </c>
      <c r="T995" s="1540" t="s">
        <v>1478</v>
      </c>
    </row>
    <row r="996" spans="1:20" hidden="1">
      <c r="A996" s="281"/>
      <c r="B996" s="1536" t="s">
        <v>1529</v>
      </c>
      <c r="C996" s="1536" t="s">
        <v>1529</v>
      </c>
      <c r="D996" s="1528" t="s">
        <v>1611</v>
      </c>
      <c r="E996" s="1537" t="s">
        <v>554</v>
      </c>
      <c r="F996" s="1537" t="s">
        <v>1531</v>
      </c>
      <c r="G996" s="1537" t="s">
        <v>1531</v>
      </c>
      <c r="H996" s="1537" t="s">
        <v>1474</v>
      </c>
      <c r="I996" s="1537" t="s">
        <v>1474</v>
      </c>
      <c r="J996" s="1537" t="s">
        <v>346</v>
      </c>
      <c r="K996" s="1537" t="s">
        <v>1532</v>
      </c>
      <c r="L996" s="1538" t="s">
        <v>2897</v>
      </c>
      <c r="M996" s="1542" t="s">
        <v>291</v>
      </c>
      <c r="N996" s="1528" t="s">
        <v>1612</v>
      </c>
      <c r="O996" s="1540" t="s">
        <v>1477</v>
      </c>
      <c r="P996" s="1540" t="s">
        <v>1477</v>
      </c>
      <c r="Q996" s="1540" t="s">
        <v>1478</v>
      </c>
      <c r="R996" s="1540" t="s">
        <v>1477</v>
      </c>
      <c r="S996" s="1540" t="s">
        <v>1477</v>
      </c>
      <c r="T996" s="1540" t="s">
        <v>1478</v>
      </c>
    </row>
    <row r="997" spans="1:20" hidden="1">
      <c r="A997" s="285"/>
      <c r="B997" s="1536" t="s">
        <v>1529</v>
      </c>
      <c r="C997" s="1536" t="s">
        <v>1529</v>
      </c>
      <c r="D997" s="1536" t="s">
        <v>1613</v>
      </c>
      <c r="E997" s="1537" t="s">
        <v>554</v>
      </c>
      <c r="F997" s="1537" t="s">
        <v>1531</v>
      </c>
      <c r="G997" s="1537" t="s">
        <v>1531</v>
      </c>
      <c r="H997" s="1537" t="s">
        <v>1474</v>
      </c>
      <c r="I997" s="1537" t="s">
        <v>1474</v>
      </c>
      <c r="J997" s="1537" t="s">
        <v>346</v>
      </c>
      <c r="K997" s="1537" t="s">
        <v>1532</v>
      </c>
      <c r="L997" s="1537" t="s">
        <v>2898</v>
      </c>
      <c r="M997" s="1536" t="s">
        <v>291</v>
      </c>
      <c r="N997" s="1536" t="s">
        <v>2874</v>
      </c>
      <c r="O997" s="1540" t="s">
        <v>1477</v>
      </c>
      <c r="P997" s="1540" t="s">
        <v>1477</v>
      </c>
      <c r="Q997" s="1540" t="s">
        <v>1478</v>
      </c>
      <c r="R997" s="1540" t="s">
        <v>1477</v>
      </c>
      <c r="S997" s="1540" t="s">
        <v>1477</v>
      </c>
      <c r="T997" s="1540" t="s">
        <v>1478</v>
      </c>
    </row>
    <row r="998" spans="1:20" hidden="1">
      <c r="A998" s="285"/>
      <c r="B998" s="1536" t="s">
        <v>1529</v>
      </c>
      <c r="C998" s="1536" t="s">
        <v>1529</v>
      </c>
      <c r="D998" s="1536" t="s">
        <v>1614</v>
      </c>
      <c r="E998" s="1537" t="s">
        <v>554</v>
      </c>
      <c r="F998" s="1537" t="s">
        <v>1531</v>
      </c>
      <c r="G998" s="1537" t="s">
        <v>1531</v>
      </c>
      <c r="H998" s="1537" t="s">
        <v>1474</v>
      </c>
      <c r="I998" s="1537" t="s">
        <v>1474</v>
      </c>
      <c r="J998" s="1537" t="s">
        <v>346</v>
      </c>
      <c r="K998" s="1537" t="s">
        <v>1532</v>
      </c>
      <c r="L998" s="1537" t="s">
        <v>2898</v>
      </c>
      <c r="M998" s="1536" t="s">
        <v>291</v>
      </c>
      <c r="N998" s="1536" t="s">
        <v>2882</v>
      </c>
      <c r="O998" s="1540" t="s">
        <v>1477</v>
      </c>
      <c r="P998" s="1540" t="s">
        <v>1477</v>
      </c>
      <c r="Q998" s="1540" t="s">
        <v>1478</v>
      </c>
      <c r="R998" s="1540" t="s">
        <v>1477</v>
      </c>
      <c r="S998" s="1540" t="s">
        <v>1477</v>
      </c>
      <c r="T998" s="1540" t="s">
        <v>1478</v>
      </c>
    </row>
    <row r="999" spans="1:20" hidden="1">
      <c r="A999" s="281"/>
      <c r="B999" s="1528" t="s">
        <v>1529</v>
      </c>
      <c r="C999" s="1536" t="s">
        <v>1529</v>
      </c>
      <c r="D999" s="1536" t="s">
        <v>1615</v>
      </c>
      <c r="E999" s="1537" t="s">
        <v>554</v>
      </c>
      <c r="F999" s="1537" t="s">
        <v>1531</v>
      </c>
      <c r="G999" s="1537" t="s">
        <v>1531</v>
      </c>
      <c r="H999" s="1537" t="s">
        <v>1474</v>
      </c>
      <c r="I999" s="1537" t="s">
        <v>1474</v>
      </c>
      <c r="J999" s="1537" t="s">
        <v>346</v>
      </c>
      <c r="K999" s="1537" t="s">
        <v>1532</v>
      </c>
      <c r="L999" s="1537" t="s">
        <v>2878</v>
      </c>
      <c r="M999" s="1536" t="s">
        <v>248</v>
      </c>
      <c r="N999" s="1536" t="s">
        <v>250</v>
      </c>
      <c r="O999" s="1540" t="s">
        <v>1477</v>
      </c>
      <c r="P999" s="1540" t="s">
        <v>1477</v>
      </c>
      <c r="Q999" s="1540" t="s">
        <v>1478</v>
      </c>
      <c r="R999" s="1540" t="s">
        <v>1477</v>
      </c>
      <c r="S999" s="1540" t="s">
        <v>1477</v>
      </c>
      <c r="T999" s="1540" t="s">
        <v>1478</v>
      </c>
    </row>
    <row r="1000" spans="1:20" hidden="1">
      <c r="A1000" s="281"/>
      <c r="B1000" s="1528" t="s">
        <v>1529</v>
      </c>
      <c r="C1000" s="1536" t="s">
        <v>1529</v>
      </c>
      <c r="D1000" s="1536" t="s">
        <v>1616</v>
      </c>
      <c r="E1000" s="1537" t="s">
        <v>554</v>
      </c>
      <c r="F1000" s="1537" t="s">
        <v>1531</v>
      </c>
      <c r="G1000" s="1537" t="s">
        <v>1531</v>
      </c>
      <c r="H1000" s="1537" t="s">
        <v>1474</v>
      </c>
      <c r="I1000" s="1537" t="s">
        <v>1474</v>
      </c>
      <c r="J1000" s="1537" t="s">
        <v>346</v>
      </c>
      <c r="K1000" s="1537" t="s">
        <v>1532</v>
      </c>
      <c r="L1000" s="1537" t="s">
        <v>2878</v>
      </c>
      <c r="M1000" s="1536" t="s">
        <v>248</v>
      </c>
      <c r="N1000" s="1536" t="s">
        <v>763</v>
      </c>
      <c r="O1000" s="1528" t="s">
        <v>1477</v>
      </c>
      <c r="P1000" s="1528" t="s">
        <v>1477</v>
      </c>
      <c r="Q1000" s="1528" t="s">
        <v>1478</v>
      </c>
      <c r="R1000" s="1528" t="s">
        <v>1477</v>
      </c>
      <c r="S1000" s="1528" t="s">
        <v>1477</v>
      </c>
      <c r="T1000" s="1528" t="s">
        <v>1478</v>
      </c>
    </row>
    <row r="1001" spans="1:20" hidden="1">
      <c r="A1001" s="281"/>
      <c r="B1001" s="1528" t="s">
        <v>1529</v>
      </c>
      <c r="C1001" s="1536" t="s">
        <v>1529</v>
      </c>
      <c r="D1001" s="1536" t="s">
        <v>1617</v>
      </c>
      <c r="E1001" s="1537" t="s">
        <v>554</v>
      </c>
      <c r="F1001" s="1537" t="s">
        <v>1531</v>
      </c>
      <c r="G1001" s="1537" t="s">
        <v>1531</v>
      </c>
      <c r="H1001" s="1537" t="s">
        <v>1474</v>
      </c>
      <c r="I1001" s="1537" t="s">
        <v>1474</v>
      </c>
      <c r="J1001" s="1537" t="s">
        <v>346</v>
      </c>
      <c r="K1001" s="1537" t="s">
        <v>1532</v>
      </c>
      <c r="L1001" s="1537" t="s">
        <v>2878</v>
      </c>
      <c r="M1001" s="1536" t="s">
        <v>301</v>
      </c>
      <c r="N1001" s="1536" t="s">
        <v>785</v>
      </c>
      <c r="O1001" s="1528" t="s">
        <v>1477</v>
      </c>
      <c r="P1001" s="1528" t="s">
        <v>1477</v>
      </c>
      <c r="Q1001" s="1528" t="s">
        <v>1478</v>
      </c>
      <c r="R1001" s="1528" t="s">
        <v>1477</v>
      </c>
      <c r="S1001" s="1528" t="s">
        <v>1477</v>
      </c>
      <c r="T1001" s="1528" t="s">
        <v>1478</v>
      </c>
    </row>
    <row r="1002" spans="1:20" hidden="1">
      <c r="A1002" s="285"/>
      <c r="B1002" s="1536" t="s">
        <v>1618</v>
      </c>
      <c r="C1002" s="1536" t="s">
        <v>1618</v>
      </c>
      <c r="D1002" s="1536" t="s">
        <v>1619</v>
      </c>
      <c r="E1002" s="1537" t="s">
        <v>554</v>
      </c>
      <c r="F1002" s="1537" t="s">
        <v>1494</v>
      </c>
      <c r="G1002" s="1537" t="s">
        <v>1494</v>
      </c>
      <c r="H1002" s="1537" t="s">
        <v>1474</v>
      </c>
      <c r="I1002" s="1537" t="s">
        <v>1474</v>
      </c>
      <c r="J1002" s="1537" t="s">
        <v>346</v>
      </c>
      <c r="K1002" s="1537" t="s">
        <v>1475</v>
      </c>
      <c r="L1002" s="1546" t="s">
        <v>2899</v>
      </c>
      <c r="M1002" s="1539" t="s">
        <v>342</v>
      </c>
      <c r="N1002" s="1536" t="s">
        <v>2900</v>
      </c>
      <c r="O1002" s="1540" t="s">
        <v>1477</v>
      </c>
      <c r="P1002" s="1540" t="s">
        <v>1477</v>
      </c>
      <c r="Q1002" s="1540" t="s">
        <v>1478</v>
      </c>
      <c r="R1002" s="1540" t="s">
        <v>1477</v>
      </c>
      <c r="S1002" s="1540" t="s">
        <v>1477</v>
      </c>
      <c r="T1002" s="1540" t="s">
        <v>1478</v>
      </c>
    </row>
    <row r="1003" spans="1:20" hidden="1">
      <c r="A1003" s="285"/>
      <c r="B1003" s="1536" t="s">
        <v>1620</v>
      </c>
      <c r="C1003" s="1536" t="s">
        <v>1620</v>
      </c>
      <c r="D1003" s="1536" t="s">
        <v>1621</v>
      </c>
      <c r="E1003" s="1537" t="s">
        <v>554</v>
      </c>
      <c r="F1003" s="1537" t="s">
        <v>1482</v>
      </c>
      <c r="G1003" s="1537" t="s">
        <v>1482</v>
      </c>
      <c r="H1003" s="1537" t="s">
        <v>1474</v>
      </c>
      <c r="I1003" s="1537" t="s">
        <v>1474</v>
      </c>
      <c r="J1003" s="1537" t="s">
        <v>346</v>
      </c>
      <c r="K1003" s="1537" t="s">
        <v>1475</v>
      </c>
      <c r="L1003" s="1546" t="s">
        <v>2899</v>
      </c>
      <c r="M1003" s="1539" t="s">
        <v>301</v>
      </c>
      <c r="N1003" s="1536" t="s">
        <v>2900</v>
      </c>
      <c r="O1003" s="1540" t="s">
        <v>1477</v>
      </c>
      <c r="P1003" s="1540" t="s">
        <v>1477</v>
      </c>
      <c r="Q1003" s="1540" t="s">
        <v>1478</v>
      </c>
      <c r="R1003" s="1540" t="s">
        <v>1477</v>
      </c>
      <c r="S1003" s="1540" t="s">
        <v>1477</v>
      </c>
      <c r="T1003" s="1540" t="s">
        <v>1478</v>
      </c>
    </row>
    <row r="1004" spans="1:20" hidden="1">
      <c r="A1004" s="285"/>
      <c r="B1004" s="1536" t="s">
        <v>1622</v>
      </c>
      <c r="C1004" s="1536" t="s">
        <v>1622</v>
      </c>
      <c r="D1004" s="1536" t="s">
        <v>1623</v>
      </c>
      <c r="E1004" s="1537" t="s">
        <v>554</v>
      </c>
      <c r="F1004" s="1537" t="s">
        <v>1494</v>
      </c>
      <c r="G1004" s="1537" t="s">
        <v>1494</v>
      </c>
      <c r="H1004" s="1537" t="s">
        <v>1474</v>
      </c>
      <c r="I1004" s="1537" t="s">
        <v>1474</v>
      </c>
      <c r="J1004" s="1537" t="s">
        <v>346</v>
      </c>
      <c r="K1004" s="1537" t="s">
        <v>1475</v>
      </c>
      <c r="L1004" s="1546" t="s">
        <v>2899</v>
      </c>
      <c r="M1004" s="1539" t="s">
        <v>240</v>
      </c>
      <c r="N1004" s="1536" t="s">
        <v>2901</v>
      </c>
      <c r="O1004" s="1540" t="s">
        <v>1477</v>
      </c>
      <c r="P1004" s="1540" t="s">
        <v>1477</v>
      </c>
      <c r="Q1004" s="1540" t="s">
        <v>1478</v>
      </c>
      <c r="R1004" s="1540" t="s">
        <v>1477</v>
      </c>
      <c r="S1004" s="1540" t="s">
        <v>1477</v>
      </c>
      <c r="T1004" s="1540" t="s">
        <v>1478</v>
      </c>
    </row>
    <row r="1005" spans="1:20" hidden="1">
      <c r="A1005" s="285"/>
      <c r="B1005" s="1528" t="s">
        <v>1624</v>
      </c>
      <c r="C1005" s="1536" t="s">
        <v>1624</v>
      </c>
      <c r="D1005" s="1536" t="s">
        <v>2902</v>
      </c>
      <c r="E1005" s="1537" t="s">
        <v>554</v>
      </c>
      <c r="F1005" s="1537" t="s">
        <v>1575</v>
      </c>
      <c r="G1005" s="1537" t="s">
        <v>1575</v>
      </c>
      <c r="H1005" s="1537" t="s">
        <v>1474</v>
      </c>
      <c r="I1005" s="1537" t="s">
        <v>1474</v>
      </c>
      <c r="J1005" s="1537" t="s">
        <v>346</v>
      </c>
      <c r="K1005" s="1537" t="s">
        <v>1532</v>
      </c>
      <c r="L1005" s="1537" t="s">
        <v>2903</v>
      </c>
      <c r="M1005" s="1536" t="s">
        <v>495</v>
      </c>
      <c r="N1005" s="1536" t="s">
        <v>2904</v>
      </c>
      <c r="O1005" s="1540" t="s">
        <v>1477</v>
      </c>
      <c r="P1005" s="1540" t="s">
        <v>1477</v>
      </c>
      <c r="Q1005" s="1540" t="s">
        <v>1478</v>
      </c>
      <c r="R1005" s="1540" t="s">
        <v>1477</v>
      </c>
      <c r="S1005" s="1540" t="s">
        <v>1477</v>
      </c>
      <c r="T1005" s="1540" t="s">
        <v>1478</v>
      </c>
    </row>
    <row r="1006" spans="1:20" hidden="1">
      <c r="A1006" s="285"/>
      <c r="B1006" s="1536" t="s">
        <v>1622</v>
      </c>
      <c r="C1006" s="1536" t="s">
        <v>1622</v>
      </c>
      <c r="D1006" s="1536" t="s">
        <v>1625</v>
      </c>
      <c r="E1006" s="1537" t="s">
        <v>554</v>
      </c>
      <c r="F1006" s="1537" t="s">
        <v>1494</v>
      </c>
      <c r="G1006" s="1537" t="s">
        <v>1494</v>
      </c>
      <c r="H1006" s="1537" t="s">
        <v>1474</v>
      </c>
      <c r="I1006" s="1537" t="s">
        <v>1474</v>
      </c>
      <c r="J1006" s="1537" t="s">
        <v>346</v>
      </c>
      <c r="K1006" s="1537" t="s">
        <v>1475</v>
      </c>
      <c r="L1006" s="1537" t="s">
        <v>2905</v>
      </c>
      <c r="M1006" s="1536" t="s">
        <v>243</v>
      </c>
      <c r="N1006" t="s">
        <v>2906</v>
      </c>
      <c r="O1006" s="1540" t="s">
        <v>1477</v>
      </c>
      <c r="P1006" s="1540" t="s">
        <v>1477</v>
      </c>
      <c r="Q1006" s="1540" t="s">
        <v>1478</v>
      </c>
      <c r="R1006" s="1540" t="s">
        <v>1477</v>
      </c>
      <c r="S1006" s="1540" t="s">
        <v>1477</v>
      </c>
      <c r="T1006" s="1540" t="s">
        <v>1478</v>
      </c>
    </row>
    <row r="1007" spans="1:20" hidden="1">
      <c r="A1007" s="285"/>
      <c r="B1007" s="1536" t="s">
        <v>1622</v>
      </c>
      <c r="C1007" s="1536" t="s">
        <v>1622</v>
      </c>
      <c r="D1007" s="1536" t="s">
        <v>1626</v>
      </c>
      <c r="E1007" s="1537" t="s">
        <v>554</v>
      </c>
      <c r="F1007" s="1537" t="s">
        <v>1494</v>
      </c>
      <c r="G1007" s="1537" t="s">
        <v>1494</v>
      </c>
      <c r="H1007" s="1537" t="s">
        <v>1474</v>
      </c>
      <c r="I1007" s="1537" t="s">
        <v>1474</v>
      </c>
      <c r="J1007" s="1537" t="s">
        <v>346</v>
      </c>
      <c r="K1007" s="1537" t="s">
        <v>1475</v>
      </c>
      <c r="L1007" s="1537" t="s">
        <v>2899</v>
      </c>
      <c r="M1007" s="1536" t="s">
        <v>240</v>
      </c>
      <c r="N1007" s="1536" t="s">
        <v>2907</v>
      </c>
      <c r="O1007" s="1540" t="s">
        <v>1477</v>
      </c>
      <c r="P1007" s="1540" t="s">
        <v>1477</v>
      </c>
      <c r="Q1007" s="1540" t="s">
        <v>1478</v>
      </c>
      <c r="R1007" s="1540" t="s">
        <v>1477</v>
      </c>
      <c r="S1007" s="1540" t="s">
        <v>1477</v>
      </c>
      <c r="T1007" s="1540" t="s">
        <v>1478</v>
      </c>
    </row>
    <row r="1008" spans="1:20" hidden="1">
      <c r="A1008" s="285"/>
      <c r="B1008" s="1536" t="s">
        <v>1627</v>
      </c>
      <c r="C1008" s="1536" t="s">
        <v>1627</v>
      </c>
      <c r="D1008" s="1536" t="s">
        <v>1628</v>
      </c>
      <c r="E1008" s="1537" t="s">
        <v>554</v>
      </c>
      <c r="F1008" s="1537" t="s">
        <v>1482</v>
      </c>
      <c r="G1008" s="1537" t="s">
        <v>1482</v>
      </c>
      <c r="H1008" s="1537" t="s">
        <v>1474</v>
      </c>
      <c r="I1008" s="1537" t="s">
        <v>1474</v>
      </c>
      <c r="J1008" s="1537" t="s">
        <v>346</v>
      </c>
      <c r="K1008" s="1537" t="s">
        <v>1475</v>
      </c>
      <c r="L1008" s="1537" t="s">
        <v>2899</v>
      </c>
      <c r="M1008" s="1536" t="s">
        <v>291</v>
      </c>
      <c r="N1008" s="1536" t="s">
        <v>2882</v>
      </c>
      <c r="O1008" s="1540" t="s">
        <v>1477</v>
      </c>
      <c r="P1008" s="1540" t="s">
        <v>1477</v>
      </c>
      <c r="Q1008" s="1540" t="s">
        <v>1478</v>
      </c>
      <c r="R1008" s="1540" t="s">
        <v>1477</v>
      </c>
      <c r="S1008" s="1540" t="s">
        <v>1477</v>
      </c>
      <c r="T1008" s="1540" t="s">
        <v>1478</v>
      </c>
    </row>
    <row r="1009" spans="1:20" hidden="1">
      <c r="A1009" s="285"/>
      <c r="B1009" s="1536" t="s">
        <v>1627</v>
      </c>
      <c r="C1009" s="1536" t="s">
        <v>1627</v>
      </c>
      <c r="D1009" s="1536" t="s">
        <v>1629</v>
      </c>
      <c r="E1009" s="1537" t="s">
        <v>554</v>
      </c>
      <c r="F1009" s="1537" t="s">
        <v>1482</v>
      </c>
      <c r="G1009" s="1537" t="s">
        <v>1482</v>
      </c>
      <c r="H1009" s="1537" t="s">
        <v>1474</v>
      </c>
      <c r="I1009" s="1537" t="s">
        <v>1474</v>
      </c>
      <c r="J1009" s="1537" t="s">
        <v>346</v>
      </c>
      <c r="K1009" s="1537" t="s">
        <v>1475</v>
      </c>
      <c r="L1009" s="1537" t="s">
        <v>2899</v>
      </c>
      <c r="M1009" s="1536" t="s">
        <v>243</v>
      </c>
      <c r="N1009" s="1536" t="s">
        <v>2908</v>
      </c>
      <c r="O1009" s="1540" t="s">
        <v>1477</v>
      </c>
      <c r="P1009" s="1540" t="s">
        <v>1477</v>
      </c>
      <c r="Q1009" s="1540" t="s">
        <v>1478</v>
      </c>
      <c r="R1009" s="1540" t="s">
        <v>1477</v>
      </c>
      <c r="S1009" s="1540" t="s">
        <v>1477</v>
      </c>
      <c r="T1009" s="1540" t="s">
        <v>1478</v>
      </c>
    </row>
    <row r="1010" spans="1:20" hidden="1">
      <c r="A1010" s="285"/>
      <c r="B1010" s="1536" t="s">
        <v>1620</v>
      </c>
      <c r="C1010" s="1536" t="s">
        <v>1620</v>
      </c>
      <c r="D1010" s="1536" t="s">
        <v>1630</v>
      </c>
      <c r="E1010" s="1537" t="s">
        <v>554</v>
      </c>
      <c r="F1010" s="1537" t="s">
        <v>1482</v>
      </c>
      <c r="G1010" s="1537" t="s">
        <v>1482</v>
      </c>
      <c r="H1010" s="1537" t="s">
        <v>1474</v>
      </c>
      <c r="I1010" s="1537" t="s">
        <v>1474</v>
      </c>
      <c r="J1010" s="1537" t="s">
        <v>346</v>
      </c>
      <c r="K1010" s="1537" t="s">
        <v>1475</v>
      </c>
      <c r="L1010" s="1537" t="s">
        <v>2899</v>
      </c>
      <c r="M1010" s="1536" t="s">
        <v>243</v>
      </c>
      <c r="N1010" s="1536" t="s">
        <v>2908</v>
      </c>
      <c r="O1010" s="1540" t="s">
        <v>1477</v>
      </c>
      <c r="P1010" s="1540" t="s">
        <v>1477</v>
      </c>
      <c r="Q1010" s="1540" t="s">
        <v>1478</v>
      </c>
      <c r="R1010" s="1540" t="s">
        <v>1477</v>
      </c>
      <c r="S1010" s="1540" t="s">
        <v>1477</v>
      </c>
      <c r="T1010" s="1540" t="s">
        <v>1478</v>
      </c>
    </row>
    <row r="1011" spans="1:20" hidden="1">
      <c r="A1011" s="285"/>
      <c r="B1011" s="1536" t="s">
        <v>1620</v>
      </c>
      <c r="C1011" s="1536" t="s">
        <v>1620</v>
      </c>
      <c r="D1011" s="1536" t="s">
        <v>1631</v>
      </c>
      <c r="E1011" s="1537" t="s">
        <v>554</v>
      </c>
      <c r="F1011" s="1537" t="s">
        <v>1482</v>
      </c>
      <c r="G1011" s="1537" t="s">
        <v>1482</v>
      </c>
      <c r="H1011" s="1537" t="s">
        <v>1474</v>
      </c>
      <c r="I1011" s="1537" t="s">
        <v>1474</v>
      </c>
      <c r="J1011" s="1537" t="s">
        <v>346</v>
      </c>
      <c r="K1011" s="1537" t="s">
        <v>1475</v>
      </c>
      <c r="L1011" s="1537" t="s">
        <v>2899</v>
      </c>
      <c r="M1011" s="1536" t="s">
        <v>301</v>
      </c>
      <c r="N1011" s="1536" t="s">
        <v>1632</v>
      </c>
      <c r="O1011" s="1540" t="s">
        <v>1477</v>
      </c>
      <c r="P1011" s="1540" t="s">
        <v>1477</v>
      </c>
      <c r="Q1011" s="1540" t="s">
        <v>1478</v>
      </c>
      <c r="R1011" s="1540" t="s">
        <v>1477</v>
      </c>
      <c r="S1011" s="1540" t="s">
        <v>1477</v>
      </c>
      <c r="T1011" s="1540" t="s">
        <v>1478</v>
      </c>
    </row>
    <row r="1012" spans="1:20" hidden="1">
      <c r="A1012" s="285"/>
      <c r="B1012" s="1536" t="s">
        <v>1622</v>
      </c>
      <c r="C1012" s="1536" t="s">
        <v>1622</v>
      </c>
      <c r="D1012" s="1536" t="s">
        <v>1633</v>
      </c>
      <c r="E1012" s="1537" t="s">
        <v>554</v>
      </c>
      <c r="F1012" s="1537" t="s">
        <v>1494</v>
      </c>
      <c r="G1012" s="1537" t="s">
        <v>1494</v>
      </c>
      <c r="H1012" s="1537" t="s">
        <v>1474</v>
      </c>
      <c r="I1012" s="1537" t="s">
        <v>1474</v>
      </c>
      <c r="J1012" s="1537" t="s">
        <v>346</v>
      </c>
      <c r="K1012" s="1537" t="s">
        <v>1475</v>
      </c>
      <c r="L1012" s="1537" t="s">
        <v>2899</v>
      </c>
      <c r="M1012" s="1536" t="s">
        <v>248</v>
      </c>
      <c r="N1012" s="1536" t="s">
        <v>1634</v>
      </c>
      <c r="O1012" s="1540" t="s">
        <v>1477</v>
      </c>
      <c r="P1012" s="1540" t="s">
        <v>1477</v>
      </c>
      <c r="Q1012" s="1540" t="s">
        <v>1478</v>
      </c>
      <c r="R1012" s="1540" t="s">
        <v>1477</v>
      </c>
      <c r="S1012" s="1540" t="s">
        <v>1477</v>
      </c>
      <c r="T1012" s="1540" t="s">
        <v>1478</v>
      </c>
    </row>
    <row r="1013" spans="1:20" s="1327" customFormat="1" hidden="1">
      <c r="A1013" s="285"/>
      <c r="B1013" s="1536" t="s">
        <v>1627</v>
      </c>
      <c r="C1013" s="1536" t="s">
        <v>1627</v>
      </c>
      <c r="D1013" s="1536" t="s">
        <v>1635</v>
      </c>
      <c r="E1013" s="1537" t="s">
        <v>554</v>
      </c>
      <c r="F1013" s="1537" t="s">
        <v>1482</v>
      </c>
      <c r="G1013" s="1537" t="s">
        <v>1482</v>
      </c>
      <c r="H1013" s="1537" t="s">
        <v>1474</v>
      </c>
      <c r="I1013" s="1537" t="s">
        <v>1474</v>
      </c>
      <c r="J1013" s="1537" t="s">
        <v>346</v>
      </c>
      <c r="K1013" s="1537" t="s">
        <v>1475</v>
      </c>
      <c r="L1013" s="1537" t="s">
        <v>2899</v>
      </c>
      <c r="M1013" s="1536" t="s">
        <v>248</v>
      </c>
      <c r="N1013" s="1536" t="s">
        <v>2909</v>
      </c>
      <c r="O1013" s="1540" t="s">
        <v>1477</v>
      </c>
      <c r="P1013" s="1540" t="s">
        <v>1477</v>
      </c>
      <c r="Q1013" s="1540" t="s">
        <v>1478</v>
      </c>
      <c r="R1013" s="1540" t="s">
        <v>1477</v>
      </c>
      <c r="S1013" s="1540" t="s">
        <v>1477</v>
      </c>
      <c r="T1013" s="1540" t="s">
        <v>1478</v>
      </c>
    </row>
    <row r="1014" spans="1:20" hidden="1">
      <c r="A1014" s="285"/>
      <c r="B1014" s="1536" t="s">
        <v>1622</v>
      </c>
      <c r="C1014" s="1536" t="s">
        <v>1622</v>
      </c>
      <c r="D1014" s="1536" t="s">
        <v>1636</v>
      </c>
      <c r="E1014" s="1537" t="s">
        <v>554</v>
      </c>
      <c r="F1014" s="1537" t="s">
        <v>1494</v>
      </c>
      <c r="G1014" s="1537" t="s">
        <v>1494</v>
      </c>
      <c r="H1014" s="1537" t="s">
        <v>1474</v>
      </c>
      <c r="I1014" s="1537" t="s">
        <v>1474</v>
      </c>
      <c r="J1014" s="1537" t="s">
        <v>346</v>
      </c>
      <c r="K1014" s="1537" t="s">
        <v>1475</v>
      </c>
      <c r="L1014" s="1537" t="s">
        <v>2899</v>
      </c>
      <c r="M1014" s="1536" t="s">
        <v>272</v>
      </c>
      <c r="N1014" s="1536" t="s">
        <v>1637</v>
      </c>
      <c r="O1014" s="1540" t="s">
        <v>1477</v>
      </c>
      <c r="P1014" s="1540" t="s">
        <v>1477</v>
      </c>
      <c r="Q1014" s="1540" t="s">
        <v>1478</v>
      </c>
      <c r="R1014" s="1540" t="s">
        <v>1477</v>
      </c>
      <c r="S1014" s="1540" t="s">
        <v>1477</v>
      </c>
      <c r="T1014" s="1540" t="s">
        <v>1478</v>
      </c>
    </row>
    <row r="1015" spans="1:20" hidden="1">
      <c r="A1015" s="285"/>
      <c r="B1015" s="1536" t="s">
        <v>1622</v>
      </c>
      <c r="C1015" s="1536" t="s">
        <v>1622</v>
      </c>
      <c r="D1015" s="1536" t="s">
        <v>1638</v>
      </c>
      <c r="E1015" s="1537" t="s">
        <v>554</v>
      </c>
      <c r="F1015" s="1537" t="s">
        <v>1494</v>
      </c>
      <c r="G1015" s="1537" t="s">
        <v>1494</v>
      </c>
      <c r="H1015" s="1537" t="s">
        <v>1474</v>
      </c>
      <c r="I1015" s="1537" t="s">
        <v>1474</v>
      </c>
      <c r="J1015" s="1537" t="s">
        <v>346</v>
      </c>
      <c r="K1015" s="1537" t="s">
        <v>1475</v>
      </c>
      <c r="L1015" s="1537" t="s">
        <v>2899</v>
      </c>
      <c r="M1015" s="1536" t="s">
        <v>272</v>
      </c>
      <c r="N1015" s="1536" t="s">
        <v>701</v>
      </c>
      <c r="O1015" s="1540" t="s">
        <v>1477</v>
      </c>
      <c r="P1015" s="1540" t="s">
        <v>1477</v>
      </c>
      <c r="Q1015" s="1540" t="s">
        <v>1478</v>
      </c>
      <c r="R1015" s="1540" t="s">
        <v>1477</v>
      </c>
      <c r="S1015" s="1540" t="s">
        <v>1477</v>
      </c>
      <c r="T1015" s="1540" t="s">
        <v>1478</v>
      </c>
    </row>
    <row r="1016" spans="1:20" hidden="1">
      <c r="A1016" s="285"/>
      <c r="B1016" s="1536" t="s">
        <v>1618</v>
      </c>
      <c r="C1016" s="1536" t="s">
        <v>1618</v>
      </c>
      <c r="D1016" s="1536" t="s">
        <v>2910</v>
      </c>
      <c r="E1016" s="1537" t="s">
        <v>554</v>
      </c>
      <c r="F1016" s="1537" t="s">
        <v>1494</v>
      </c>
      <c r="G1016" s="1537" t="s">
        <v>1494</v>
      </c>
      <c r="H1016" s="1537" t="s">
        <v>1474</v>
      </c>
      <c r="I1016" s="1537" t="s">
        <v>1474</v>
      </c>
      <c r="J1016" s="1537" t="s">
        <v>346</v>
      </c>
      <c r="K1016" s="1537" t="s">
        <v>1475</v>
      </c>
      <c r="L1016" s="1537" t="s">
        <v>2899</v>
      </c>
      <c r="M1016" s="1536" t="s">
        <v>291</v>
      </c>
      <c r="N1016" s="1536" t="s">
        <v>1639</v>
      </c>
      <c r="O1016" s="1540" t="s">
        <v>1477</v>
      </c>
      <c r="P1016" s="1540" t="s">
        <v>1477</v>
      </c>
      <c r="Q1016" s="1540" t="s">
        <v>1478</v>
      </c>
      <c r="R1016" s="1540" t="s">
        <v>1477</v>
      </c>
      <c r="S1016" s="1540" t="s">
        <v>1477</v>
      </c>
      <c r="T1016" s="1540" t="s">
        <v>1478</v>
      </c>
    </row>
    <row r="1017" spans="1:20" hidden="1">
      <c r="A1017" s="285"/>
      <c r="B1017" s="1536" t="s">
        <v>1618</v>
      </c>
      <c r="C1017" s="1536" t="s">
        <v>1618</v>
      </c>
      <c r="D1017" s="1536" t="s">
        <v>2911</v>
      </c>
      <c r="E1017" s="1537" t="s">
        <v>554</v>
      </c>
      <c r="F1017" s="1537" t="s">
        <v>1494</v>
      </c>
      <c r="G1017" s="1537" t="s">
        <v>1494</v>
      </c>
      <c r="H1017" s="1537" t="s">
        <v>1474</v>
      </c>
      <c r="I1017" s="1537" t="s">
        <v>1474</v>
      </c>
      <c r="J1017" s="1537" t="s">
        <v>346</v>
      </c>
      <c r="K1017" s="1537" t="s">
        <v>1475</v>
      </c>
      <c r="L1017" s="1537" t="s">
        <v>2899</v>
      </c>
      <c r="M1017" s="1536" t="s">
        <v>291</v>
      </c>
      <c r="N1017" s="1536" t="s">
        <v>1640</v>
      </c>
      <c r="O1017" s="1540" t="s">
        <v>1477</v>
      </c>
      <c r="P1017" s="1540" t="s">
        <v>1477</v>
      </c>
      <c r="Q1017" s="1540" t="s">
        <v>1478</v>
      </c>
      <c r="R1017" s="1540" t="s">
        <v>1477</v>
      </c>
      <c r="S1017" s="1540" t="s">
        <v>1477</v>
      </c>
      <c r="T1017" s="1540" t="s">
        <v>1478</v>
      </c>
    </row>
    <row r="1018" spans="1:20" hidden="1">
      <c r="A1018" s="455"/>
      <c r="B1018" s="1528" t="s">
        <v>1641</v>
      </c>
      <c r="C1018" s="1536" t="s">
        <v>1641</v>
      </c>
      <c r="D1018" s="1536" t="s">
        <v>1642</v>
      </c>
      <c r="E1018" s="1537" t="s">
        <v>554</v>
      </c>
      <c r="F1018" s="1537" t="s">
        <v>1531</v>
      </c>
      <c r="G1018" s="1537" t="s">
        <v>1531</v>
      </c>
      <c r="H1018" s="1537" t="s">
        <v>1474</v>
      </c>
      <c r="I1018" s="1537" t="s">
        <v>1474</v>
      </c>
      <c r="J1018" s="1537" t="s">
        <v>346</v>
      </c>
      <c r="K1018" s="1537" t="s">
        <v>1532</v>
      </c>
      <c r="L1018" s="1537" t="s">
        <v>2912</v>
      </c>
      <c r="M1018" s="1536" t="s">
        <v>1643</v>
      </c>
      <c r="N1018" s="1536" t="s">
        <v>2913</v>
      </c>
      <c r="O1018" s="1540" t="s">
        <v>1477</v>
      </c>
      <c r="P1018" s="1540" t="s">
        <v>1477</v>
      </c>
      <c r="Q1018" s="1540" t="s">
        <v>1478</v>
      </c>
      <c r="R1018" s="1540" t="s">
        <v>1477</v>
      </c>
      <c r="S1018" s="1540" t="s">
        <v>1477</v>
      </c>
      <c r="T1018" s="1540" t="s">
        <v>1478</v>
      </c>
    </row>
    <row r="1019" spans="1:20" hidden="1">
      <c r="A1019" s="281"/>
      <c r="B1019" s="1528" t="s">
        <v>1624</v>
      </c>
      <c r="C1019" s="1536" t="s">
        <v>1624</v>
      </c>
      <c r="D1019" s="1536" t="s">
        <v>2914</v>
      </c>
      <c r="E1019" s="1537" t="s">
        <v>554</v>
      </c>
      <c r="F1019" s="1537" t="s">
        <v>2915</v>
      </c>
      <c r="G1019" s="1537" t="s">
        <v>2915</v>
      </c>
      <c r="H1019" s="1537" t="s">
        <v>1474</v>
      </c>
      <c r="I1019" s="1537" t="s">
        <v>1474</v>
      </c>
      <c r="J1019" s="1537" t="s">
        <v>346</v>
      </c>
      <c r="K1019" s="1537" t="s">
        <v>1532</v>
      </c>
      <c r="L1019" s="1537" t="s">
        <v>2898</v>
      </c>
      <c r="M1019" s="1536" t="s">
        <v>301</v>
      </c>
      <c r="N1019" s="1536" t="s">
        <v>2900</v>
      </c>
      <c r="O1019" s="1540" t="s">
        <v>1477</v>
      </c>
      <c r="P1019" s="1540" t="s">
        <v>1477</v>
      </c>
      <c r="Q1019" s="1540" t="s">
        <v>1478</v>
      </c>
      <c r="R1019" s="1540" t="s">
        <v>1477</v>
      </c>
      <c r="S1019" s="1540" t="s">
        <v>1477</v>
      </c>
      <c r="T1019" s="1540" t="s">
        <v>1478</v>
      </c>
    </row>
    <row r="1020" spans="1:20" hidden="1">
      <c r="A1020" s="281"/>
      <c r="B1020" s="1528" t="s">
        <v>1641</v>
      </c>
      <c r="C1020" s="1536" t="s">
        <v>1641</v>
      </c>
      <c r="D1020" s="1536" t="s">
        <v>2916</v>
      </c>
      <c r="E1020" s="1537" t="s">
        <v>554</v>
      </c>
      <c r="F1020" s="1537" t="s">
        <v>1531</v>
      </c>
      <c r="G1020" s="1537" t="s">
        <v>1531</v>
      </c>
      <c r="H1020" s="1537" t="s">
        <v>1474</v>
      </c>
      <c r="I1020" s="1537" t="s">
        <v>1474</v>
      </c>
      <c r="J1020" s="1537" t="s">
        <v>346</v>
      </c>
      <c r="K1020" s="1537" t="s">
        <v>1532</v>
      </c>
      <c r="L1020" s="1537" t="s">
        <v>2898</v>
      </c>
      <c r="M1020" s="1536" t="s">
        <v>263</v>
      </c>
      <c r="N1020" s="1536" t="s">
        <v>2907</v>
      </c>
      <c r="O1020" s="1540" t="s">
        <v>1477</v>
      </c>
      <c r="P1020" s="1540" t="s">
        <v>1477</v>
      </c>
      <c r="Q1020" s="1540" t="s">
        <v>1478</v>
      </c>
      <c r="R1020" s="1540" t="s">
        <v>1477</v>
      </c>
      <c r="S1020" s="1540" t="s">
        <v>1477</v>
      </c>
      <c r="T1020" s="1540" t="s">
        <v>1478</v>
      </c>
    </row>
    <row r="1021" spans="1:20" hidden="1">
      <c r="A1021" s="281"/>
      <c r="B1021" s="1536" t="s">
        <v>1620</v>
      </c>
      <c r="C1021" s="1536" t="s">
        <v>1620</v>
      </c>
      <c r="D1021" s="1536" t="s">
        <v>1644</v>
      </c>
      <c r="E1021" s="1537" t="s">
        <v>554</v>
      </c>
      <c r="F1021" s="1537" t="s">
        <v>1482</v>
      </c>
      <c r="G1021" s="1537" t="s">
        <v>1482</v>
      </c>
      <c r="H1021" s="1537" t="s">
        <v>1474</v>
      </c>
      <c r="I1021" s="1537" t="s">
        <v>1474</v>
      </c>
      <c r="J1021" s="1537" t="s">
        <v>346</v>
      </c>
      <c r="K1021" s="1537" t="s">
        <v>1475</v>
      </c>
      <c r="L1021" s="1537" t="s">
        <v>2899</v>
      </c>
      <c r="M1021" s="1536" t="s">
        <v>240</v>
      </c>
      <c r="N1021" s="1536" t="s">
        <v>2901</v>
      </c>
      <c r="O1021" s="1540" t="s">
        <v>1477</v>
      </c>
      <c r="P1021" s="1540" t="s">
        <v>1477</v>
      </c>
      <c r="Q1021" s="1540" t="s">
        <v>1478</v>
      </c>
      <c r="R1021" s="1540" t="s">
        <v>1477</v>
      </c>
      <c r="S1021" s="1540" t="s">
        <v>1477</v>
      </c>
      <c r="T1021" s="1540" t="s">
        <v>1478</v>
      </c>
    </row>
    <row r="1022" spans="1:20" hidden="1">
      <c r="A1022" s="281"/>
      <c r="B1022" s="1536" t="s">
        <v>1618</v>
      </c>
      <c r="C1022" s="1536" t="s">
        <v>1618</v>
      </c>
      <c r="D1022" s="1536" t="s">
        <v>1645</v>
      </c>
      <c r="E1022" s="1537" t="s">
        <v>554</v>
      </c>
      <c r="F1022" s="1537" t="s">
        <v>1494</v>
      </c>
      <c r="G1022" s="1537" t="s">
        <v>1494</v>
      </c>
      <c r="H1022" s="1537" t="s">
        <v>1474</v>
      </c>
      <c r="I1022" s="1537" t="s">
        <v>1474</v>
      </c>
      <c r="J1022" s="1537" t="s">
        <v>346</v>
      </c>
      <c r="K1022" s="1537" t="s">
        <v>1475</v>
      </c>
      <c r="L1022" s="1537" t="s">
        <v>2899</v>
      </c>
      <c r="M1022" s="1536" t="s">
        <v>240</v>
      </c>
      <c r="N1022" s="1536" t="s">
        <v>2477</v>
      </c>
      <c r="O1022" s="1540" t="s">
        <v>1477</v>
      </c>
      <c r="P1022" s="1540" t="s">
        <v>1477</v>
      </c>
      <c r="Q1022" s="1540" t="s">
        <v>1478</v>
      </c>
      <c r="R1022" s="1540" t="s">
        <v>1477</v>
      </c>
      <c r="S1022" s="1540" t="s">
        <v>1477</v>
      </c>
      <c r="T1022" s="1540" t="s">
        <v>1478</v>
      </c>
    </row>
    <row r="1023" spans="1:20" hidden="1">
      <c r="A1023" s="281"/>
      <c r="B1023" s="1536" t="s">
        <v>1627</v>
      </c>
      <c r="C1023" s="1536" t="s">
        <v>1627</v>
      </c>
      <c r="D1023" s="1536" t="s">
        <v>1646</v>
      </c>
      <c r="E1023" s="1537" t="s">
        <v>554</v>
      </c>
      <c r="F1023" s="1537" t="s">
        <v>1482</v>
      </c>
      <c r="G1023" s="1537" t="s">
        <v>1482</v>
      </c>
      <c r="H1023" s="1537" t="s">
        <v>1474</v>
      </c>
      <c r="I1023" s="1537" t="s">
        <v>1474</v>
      </c>
      <c r="J1023" s="1537" t="s">
        <v>346</v>
      </c>
      <c r="K1023" s="1537" t="s">
        <v>1475</v>
      </c>
      <c r="L1023" s="1537" t="s">
        <v>2899</v>
      </c>
      <c r="M1023" s="1536" t="s">
        <v>342</v>
      </c>
      <c r="N1023" s="1536" t="s">
        <v>2917</v>
      </c>
      <c r="O1023" s="1540" t="s">
        <v>1477</v>
      </c>
      <c r="P1023" s="1540" t="s">
        <v>1477</v>
      </c>
      <c r="Q1023" s="1540" t="s">
        <v>1478</v>
      </c>
      <c r="R1023" s="1540" t="s">
        <v>1477</v>
      </c>
      <c r="S1023" s="1540" t="s">
        <v>1477</v>
      </c>
      <c r="T1023" s="1540" t="s">
        <v>1478</v>
      </c>
    </row>
    <row r="1024" spans="1:20" hidden="1">
      <c r="A1024" s="281"/>
      <c r="B1024" s="1536" t="s">
        <v>1622</v>
      </c>
      <c r="C1024" s="1536" t="s">
        <v>1622</v>
      </c>
      <c r="D1024" s="1536" t="s">
        <v>1647</v>
      </c>
      <c r="E1024" s="1537" t="s">
        <v>554</v>
      </c>
      <c r="F1024" s="1537" t="s">
        <v>1494</v>
      </c>
      <c r="G1024" s="1537" t="s">
        <v>1494</v>
      </c>
      <c r="H1024" s="1537" t="s">
        <v>1474</v>
      </c>
      <c r="I1024" s="1537" t="s">
        <v>1474</v>
      </c>
      <c r="J1024" s="1537" t="s">
        <v>346</v>
      </c>
      <c r="K1024" s="1537" t="s">
        <v>1475</v>
      </c>
      <c r="L1024" s="1546" t="s">
        <v>1648</v>
      </c>
      <c r="M1024" s="1539" t="s">
        <v>291</v>
      </c>
      <c r="N1024" s="1536" t="s">
        <v>2874</v>
      </c>
      <c r="O1024" s="1540" t="s">
        <v>1477</v>
      </c>
      <c r="P1024" s="1540" t="s">
        <v>1477</v>
      </c>
      <c r="Q1024" s="1540" t="s">
        <v>1478</v>
      </c>
      <c r="R1024" s="1540" t="s">
        <v>1477</v>
      </c>
      <c r="S1024" s="1540" t="s">
        <v>1477</v>
      </c>
      <c r="T1024" s="1540" t="s">
        <v>1478</v>
      </c>
    </row>
    <row r="1025" spans="1:20" hidden="1">
      <c r="A1025" s="281"/>
      <c r="B1025" s="1536" t="s">
        <v>1622</v>
      </c>
      <c r="C1025" s="1536" t="s">
        <v>1622</v>
      </c>
      <c r="D1025" s="1536" t="s">
        <v>1649</v>
      </c>
      <c r="E1025" s="1537" t="s">
        <v>554</v>
      </c>
      <c r="F1025" s="1537" t="s">
        <v>1494</v>
      </c>
      <c r="G1025" s="1537" t="s">
        <v>1494</v>
      </c>
      <c r="H1025" s="1537" t="s">
        <v>1474</v>
      </c>
      <c r="I1025" s="1537" t="s">
        <v>1474</v>
      </c>
      <c r="J1025" s="1537" t="s">
        <v>346</v>
      </c>
      <c r="K1025" s="1537" t="s">
        <v>1475</v>
      </c>
      <c r="L1025" s="1546" t="s">
        <v>2899</v>
      </c>
      <c r="M1025" s="1539" t="s">
        <v>291</v>
      </c>
      <c r="N1025" s="1536" t="s">
        <v>2918</v>
      </c>
      <c r="O1025" s="1540" t="s">
        <v>1477</v>
      </c>
      <c r="P1025" s="1540" t="s">
        <v>1477</v>
      </c>
      <c r="Q1025" s="1540" t="s">
        <v>1478</v>
      </c>
      <c r="R1025" s="1540" t="s">
        <v>1477</v>
      </c>
      <c r="S1025" s="1540" t="s">
        <v>1477</v>
      </c>
      <c r="T1025" s="1540" t="s">
        <v>1478</v>
      </c>
    </row>
    <row r="1026" spans="1:20" hidden="1">
      <c r="A1026" s="285"/>
      <c r="B1026" s="1536" t="s">
        <v>1622</v>
      </c>
      <c r="C1026" s="1536" t="s">
        <v>1622</v>
      </c>
      <c r="D1026" s="1536" t="s">
        <v>1650</v>
      </c>
      <c r="E1026" s="1537" t="s">
        <v>554</v>
      </c>
      <c r="F1026" s="1537" t="s">
        <v>1494</v>
      </c>
      <c r="G1026" s="1537" t="s">
        <v>1494</v>
      </c>
      <c r="H1026" s="1537" t="s">
        <v>1474</v>
      </c>
      <c r="I1026" s="1537" t="s">
        <v>1474</v>
      </c>
      <c r="J1026" s="1537" t="s">
        <v>346</v>
      </c>
      <c r="K1026" s="1537" t="s">
        <v>1475</v>
      </c>
      <c r="L1026" s="1546" t="s">
        <v>2899</v>
      </c>
      <c r="M1026" s="1539" t="s">
        <v>1651</v>
      </c>
      <c r="N1026" s="1536" t="s">
        <v>2335</v>
      </c>
      <c r="O1026" s="1540" t="s">
        <v>1477</v>
      </c>
      <c r="P1026" s="1540" t="s">
        <v>1477</v>
      </c>
      <c r="Q1026" s="1540" t="s">
        <v>1478</v>
      </c>
      <c r="R1026" s="1540" t="s">
        <v>1477</v>
      </c>
      <c r="S1026" s="1540" t="s">
        <v>1477</v>
      </c>
      <c r="T1026" s="1540" t="s">
        <v>1478</v>
      </c>
    </row>
    <row r="1027" spans="1:20" hidden="1">
      <c r="A1027" s="285"/>
      <c r="B1027" s="1536" t="s">
        <v>1622</v>
      </c>
      <c r="C1027" s="1536" t="s">
        <v>1622</v>
      </c>
      <c r="D1027" s="1536" t="s">
        <v>1652</v>
      </c>
      <c r="E1027" s="1537" t="s">
        <v>554</v>
      </c>
      <c r="F1027" s="1537" t="s">
        <v>1494</v>
      </c>
      <c r="G1027" s="1537" t="s">
        <v>1494</v>
      </c>
      <c r="H1027" s="1537" t="s">
        <v>1474</v>
      </c>
      <c r="I1027" s="1537" t="s">
        <v>1474</v>
      </c>
      <c r="J1027" s="1537" t="s">
        <v>346</v>
      </c>
      <c r="K1027" s="1537" t="s">
        <v>1475</v>
      </c>
      <c r="L1027" s="1546" t="s">
        <v>2899</v>
      </c>
      <c r="M1027" s="1539" t="s">
        <v>248</v>
      </c>
      <c r="N1027" s="1536" t="s">
        <v>2919</v>
      </c>
      <c r="O1027" s="1540" t="s">
        <v>1477</v>
      </c>
      <c r="P1027" s="1540" t="s">
        <v>1477</v>
      </c>
      <c r="Q1027" s="1540" t="s">
        <v>1478</v>
      </c>
      <c r="R1027" s="1540" t="s">
        <v>1477</v>
      </c>
      <c r="S1027" s="1540" t="s">
        <v>1477</v>
      </c>
      <c r="T1027" s="1540" t="s">
        <v>1478</v>
      </c>
    </row>
    <row r="1028" spans="1:20" s="1327" customFormat="1" hidden="1">
      <c r="A1028" s="285"/>
      <c r="B1028" s="1528" t="s">
        <v>1641</v>
      </c>
      <c r="C1028" s="1536" t="s">
        <v>1641</v>
      </c>
      <c r="D1028" s="1536" t="s">
        <v>1653</v>
      </c>
      <c r="E1028" s="1537" t="s">
        <v>554</v>
      </c>
      <c r="F1028" s="1537" t="s">
        <v>1531</v>
      </c>
      <c r="G1028" s="1537" t="s">
        <v>1531</v>
      </c>
      <c r="H1028" s="1537" t="s">
        <v>1474</v>
      </c>
      <c r="I1028" s="1537" t="s">
        <v>1474</v>
      </c>
      <c r="J1028" s="1537" t="s">
        <v>346</v>
      </c>
      <c r="K1028" s="1537" t="s">
        <v>1532</v>
      </c>
      <c r="L1028" s="1537" t="s">
        <v>2912</v>
      </c>
      <c r="M1028" s="1539" t="s">
        <v>291</v>
      </c>
      <c r="N1028" s="1536" t="s">
        <v>1610</v>
      </c>
      <c r="O1028" s="1540" t="s">
        <v>1477</v>
      </c>
      <c r="P1028" s="1540" t="s">
        <v>1477</v>
      </c>
      <c r="Q1028" s="1540" t="s">
        <v>1478</v>
      </c>
      <c r="R1028" s="1540" t="s">
        <v>1477</v>
      </c>
      <c r="S1028" s="1540" t="s">
        <v>1477</v>
      </c>
      <c r="T1028" s="1540" t="s">
        <v>1478</v>
      </c>
    </row>
    <row r="1029" spans="1:20" hidden="1">
      <c r="A1029" s="285"/>
      <c r="B1029" s="1536" t="s">
        <v>1622</v>
      </c>
      <c r="C1029" s="1536" t="s">
        <v>1622</v>
      </c>
      <c r="D1029" s="1536" t="s">
        <v>1654</v>
      </c>
      <c r="E1029" s="1537" t="s">
        <v>554</v>
      </c>
      <c r="F1029" s="1537" t="s">
        <v>1494</v>
      </c>
      <c r="G1029" s="1537" t="s">
        <v>1494</v>
      </c>
      <c r="H1029" s="1537" t="s">
        <v>1474</v>
      </c>
      <c r="I1029" s="1537" t="s">
        <v>1474</v>
      </c>
      <c r="J1029" s="1537" t="s">
        <v>346</v>
      </c>
      <c r="K1029" s="1537" t="s">
        <v>1475</v>
      </c>
      <c r="L1029" s="1546" t="s">
        <v>2899</v>
      </c>
      <c r="M1029" s="1536" t="s">
        <v>263</v>
      </c>
      <c r="N1029" s="1536" t="s">
        <v>2331</v>
      </c>
      <c r="O1029" s="1540" t="s">
        <v>1477</v>
      </c>
      <c r="P1029" s="1540" t="s">
        <v>1477</v>
      </c>
      <c r="Q1029" s="1540" t="s">
        <v>1478</v>
      </c>
      <c r="R1029" s="1540" t="s">
        <v>1477</v>
      </c>
      <c r="S1029" s="1540" t="s">
        <v>1477</v>
      </c>
      <c r="T1029" s="1540" t="s">
        <v>1478</v>
      </c>
    </row>
    <row r="1030" spans="1:20" hidden="1">
      <c r="A1030" s="285"/>
      <c r="B1030" s="1536" t="s">
        <v>1622</v>
      </c>
      <c r="C1030" s="1536" t="s">
        <v>1622</v>
      </c>
      <c r="D1030" s="1536" t="s">
        <v>1655</v>
      </c>
      <c r="E1030" s="1537" t="s">
        <v>554</v>
      </c>
      <c r="F1030" s="1537" t="s">
        <v>1494</v>
      </c>
      <c r="G1030" s="1537" t="s">
        <v>1494</v>
      </c>
      <c r="H1030" s="1537" t="s">
        <v>1474</v>
      </c>
      <c r="I1030" s="1537" t="s">
        <v>1474</v>
      </c>
      <c r="J1030" s="1537" t="s">
        <v>346</v>
      </c>
      <c r="K1030" s="1537" t="s">
        <v>1475</v>
      </c>
      <c r="L1030" s="1546" t="s">
        <v>2899</v>
      </c>
      <c r="M1030" s="1536" t="s">
        <v>291</v>
      </c>
      <c r="N1030" s="1536" t="s">
        <v>1610</v>
      </c>
      <c r="O1030" s="1540" t="s">
        <v>1477</v>
      </c>
      <c r="P1030" s="1540" t="s">
        <v>1477</v>
      </c>
      <c r="Q1030" s="1540" t="s">
        <v>1478</v>
      </c>
      <c r="R1030" s="1540" t="s">
        <v>1477</v>
      </c>
      <c r="S1030" s="1540" t="s">
        <v>1477</v>
      </c>
      <c r="T1030" s="1540" t="s">
        <v>1478</v>
      </c>
    </row>
    <row r="1031" spans="1:20" hidden="1">
      <c r="A1031" s="285"/>
      <c r="B1031" s="1536" t="s">
        <v>1622</v>
      </c>
      <c r="C1031" s="1536" t="s">
        <v>1622</v>
      </c>
      <c r="D1031" s="1536" t="s">
        <v>1656</v>
      </c>
      <c r="E1031" s="1537" t="s">
        <v>554</v>
      </c>
      <c r="F1031" s="1537" t="s">
        <v>1494</v>
      </c>
      <c r="G1031" s="1537" t="s">
        <v>1494</v>
      </c>
      <c r="H1031" s="1537" t="s">
        <v>1474</v>
      </c>
      <c r="I1031" s="1537" t="s">
        <v>1474</v>
      </c>
      <c r="J1031" s="1537" t="s">
        <v>346</v>
      </c>
      <c r="K1031" s="1537" t="s">
        <v>2920</v>
      </c>
      <c r="L1031" s="1537" t="s">
        <v>2912</v>
      </c>
      <c r="M1031" s="1536" t="s">
        <v>291</v>
      </c>
      <c r="N1031" s="1536" t="s">
        <v>663</v>
      </c>
      <c r="O1031" s="1540" t="s">
        <v>1477</v>
      </c>
      <c r="P1031" s="1540" t="s">
        <v>1477</v>
      </c>
      <c r="Q1031" s="1540" t="s">
        <v>1478</v>
      </c>
      <c r="R1031" s="1540" t="s">
        <v>1477</v>
      </c>
      <c r="S1031" s="1540" t="s">
        <v>1477</v>
      </c>
      <c r="T1031" s="1540" t="s">
        <v>1478</v>
      </c>
    </row>
    <row r="1032" spans="1:20" hidden="1">
      <c r="A1032" s="285"/>
      <c r="B1032" s="1528" t="s">
        <v>1641</v>
      </c>
      <c r="C1032" s="1536" t="s">
        <v>1641</v>
      </c>
      <c r="D1032" s="1536" t="s">
        <v>2921</v>
      </c>
      <c r="E1032" s="1537" t="s">
        <v>554</v>
      </c>
      <c r="F1032" s="1537" t="s">
        <v>1531</v>
      </c>
      <c r="G1032" s="1537" t="s">
        <v>1531</v>
      </c>
      <c r="H1032" s="1537" t="s">
        <v>1474</v>
      </c>
      <c r="I1032" s="1537" t="s">
        <v>1474</v>
      </c>
      <c r="J1032" s="1537" t="s">
        <v>346</v>
      </c>
      <c r="K1032" s="1537" t="s">
        <v>1532</v>
      </c>
      <c r="L1032" s="1546" t="s">
        <v>2922</v>
      </c>
      <c r="M1032" s="1539" t="s">
        <v>301</v>
      </c>
      <c r="N1032" s="1536" t="s">
        <v>2917</v>
      </c>
      <c r="O1032" s="1540" t="s">
        <v>1477</v>
      </c>
      <c r="P1032" s="1540" t="s">
        <v>1477</v>
      </c>
      <c r="Q1032" s="1540" t="s">
        <v>1478</v>
      </c>
      <c r="R1032" s="1540" t="s">
        <v>1477</v>
      </c>
      <c r="S1032" s="1540" t="s">
        <v>1477</v>
      </c>
      <c r="T1032" s="1540" t="s">
        <v>1478</v>
      </c>
    </row>
    <row r="1033" spans="1:20" hidden="1">
      <c r="A1033" s="285"/>
      <c r="B1033" s="1528" t="s">
        <v>1657</v>
      </c>
      <c r="C1033" s="1536" t="s">
        <v>1657</v>
      </c>
      <c r="D1033" s="1536" t="s">
        <v>2923</v>
      </c>
      <c r="E1033" s="1537" t="s">
        <v>554</v>
      </c>
      <c r="F1033" s="1537" t="s">
        <v>1658</v>
      </c>
      <c r="G1033" s="1537" t="s">
        <v>1658</v>
      </c>
      <c r="H1033" s="1537" t="s">
        <v>1474</v>
      </c>
      <c r="I1033" s="1537" t="s">
        <v>1474</v>
      </c>
      <c r="J1033" s="1537" t="s">
        <v>346</v>
      </c>
      <c r="K1033" s="1537" t="s">
        <v>1532</v>
      </c>
      <c r="L1033" s="1537" t="s">
        <v>2898</v>
      </c>
      <c r="M1033" t="s">
        <v>272</v>
      </c>
      <c r="N1033" s="1536" t="s">
        <v>2252</v>
      </c>
      <c r="O1033" s="1540" t="s">
        <v>1477</v>
      </c>
      <c r="P1033" s="1540" t="s">
        <v>1477</v>
      </c>
      <c r="Q1033" s="1540" t="s">
        <v>1478</v>
      </c>
      <c r="R1033" s="1540" t="s">
        <v>1477</v>
      </c>
      <c r="S1033" s="1540" t="s">
        <v>1477</v>
      </c>
      <c r="T1033" s="1540" t="s">
        <v>1478</v>
      </c>
    </row>
    <row r="1034" spans="1:20" hidden="1">
      <c r="A1034" s="285"/>
      <c r="B1034" s="1536" t="s">
        <v>1471</v>
      </c>
      <c r="C1034" s="1536" t="s">
        <v>1471</v>
      </c>
      <c r="D1034" s="1536" t="s">
        <v>1659</v>
      </c>
      <c r="E1034" s="1537" t="s">
        <v>554</v>
      </c>
      <c r="F1034" s="1537" t="s">
        <v>1473</v>
      </c>
      <c r="G1034" s="1537" t="s">
        <v>1473</v>
      </c>
      <c r="H1034" s="1537" t="s">
        <v>1474</v>
      </c>
      <c r="I1034" s="1537" t="s">
        <v>1474</v>
      </c>
      <c r="J1034" s="1537" t="s">
        <v>346</v>
      </c>
      <c r="K1034" s="1537" t="s">
        <v>1475</v>
      </c>
      <c r="L1034" s="1546" t="s">
        <v>2899</v>
      </c>
      <c r="M1034" s="1536" t="s">
        <v>495</v>
      </c>
      <c r="N1034" s="1536" t="s">
        <v>2924</v>
      </c>
      <c r="O1034" s="1540" t="s">
        <v>1477</v>
      </c>
      <c r="P1034" s="1540" t="s">
        <v>1477</v>
      </c>
      <c r="Q1034" s="1540" t="s">
        <v>1478</v>
      </c>
      <c r="R1034" s="1540" t="s">
        <v>1477</v>
      </c>
      <c r="S1034" s="1540" t="s">
        <v>1477</v>
      </c>
      <c r="T1034" s="1540" t="s">
        <v>1478</v>
      </c>
    </row>
    <row r="1035" spans="1:20" hidden="1">
      <c r="A1035" s="285"/>
      <c r="B1035" s="1536" t="s">
        <v>1622</v>
      </c>
      <c r="C1035" s="1536" t="s">
        <v>1622</v>
      </c>
      <c r="D1035" s="1536" t="s">
        <v>2925</v>
      </c>
      <c r="E1035" s="1537" t="s">
        <v>554</v>
      </c>
      <c r="F1035" s="1537" t="s">
        <v>1494</v>
      </c>
      <c r="G1035" s="1537" t="s">
        <v>1494</v>
      </c>
      <c r="H1035" s="1537" t="s">
        <v>1474</v>
      </c>
      <c r="I1035" s="1537" t="s">
        <v>1474</v>
      </c>
      <c r="J1035" s="1537" t="s">
        <v>346</v>
      </c>
      <c r="K1035" s="1537" t="s">
        <v>1475</v>
      </c>
      <c r="L1035" s="1546" t="s">
        <v>2899</v>
      </c>
      <c r="M1035" s="1536" t="s">
        <v>272</v>
      </c>
      <c r="N1035" s="1547" t="s">
        <v>2906</v>
      </c>
      <c r="O1035" s="1528" t="s">
        <v>1477</v>
      </c>
      <c r="P1035" s="1528" t="s">
        <v>1477</v>
      </c>
      <c r="Q1035" s="1528" t="s">
        <v>1478</v>
      </c>
      <c r="R1035" s="1528" t="s">
        <v>1477</v>
      </c>
      <c r="S1035" s="1528" t="s">
        <v>1477</v>
      </c>
      <c r="T1035" s="1528" t="s">
        <v>1478</v>
      </c>
    </row>
    <row r="1036" spans="1:20" hidden="1">
      <c r="A1036" s="285"/>
      <c r="B1036" s="1536" t="s">
        <v>1627</v>
      </c>
      <c r="C1036" s="1536" t="s">
        <v>1627</v>
      </c>
      <c r="D1036" s="1536" t="s">
        <v>1660</v>
      </c>
      <c r="E1036" s="1537" t="s">
        <v>554</v>
      </c>
      <c r="F1036" s="1537" t="s">
        <v>1482</v>
      </c>
      <c r="G1036" s="1537" t="s">
        <v>1482</v>
      </c>
      <c r="H1036" s="1537" t="s">
        <v>1474</v>
      </c>
      <c r="I1036" s="1537" t="s">
        <v>1474</v>
      </c>
      <c r="J1036" s="1537" t="s">
        <v>346</v>
      </c>
      <c r="K1036" s="1537" t="s">
        <v>1475</v>
      </c>
      <c r="L1036" s="1546" t="s">
        <v>2899</v>
      </c>
      <c r="M1036" s="1536" t="s">
        <v>301</v>
      </c>
      <c r="N1036" t="s">
        <v>2926</v>
      </c>
      <c r="O1036" s="1540" t="s">
        <v>1477</v>
      </c>
      <c r="P1036" s="1540" t="s">
        <v>1477</v>
      </c>
      <c r="Q1036" s="1540" t="s">
        <v>1478</v>
      </c>
      <c r="R1036" s="1540" t="s">
        <v>1477</v>
      </c>
      <c r="S1036" s="1540" t="s">
        <v>1477</v>
      </c>
      <c r="T1036" s="1540" t="s">
        <v>1478</v>
      </c>
    </row>
    <row r="1037" spans="1:20" hidden="1">
      <c r="A1037" s="285"/>
      <c r="B1037" s="1536" t="s">
        <v>1515</v>
      </c>
      <c r="C1037" s="1536" t="s">
        <v>1515</v>
      </c>
      <c r="D1037" s="1536" t="s">
        <v>1661</v>
      </c>
      <c r="E1037" s="1537" t="s">
        <v>554</v>
      </c>
      <c r="F1037" s="1537" t="s">
        <v>1517</v>
      </c>
      <c r="G1037" s="1537" t="s">
        <v>1517</v>
      </c>
      <c r="H1037" s="1537" t="s">
        <v>1474</v>
      </c>
      <c r="I1037" s="1537" t="s">
        <v>1474</v>
      </c>
      <c r="J1037" s="1537" t="s">
        <v>346</v>
      </c>
      <c r="K1037" s="1537" t="s">
        <v>1475</v>
      </c>
      <c r="L1037" s="1546" t="s">
        <v>2899</v>
      </c>
      <c r="M1037" s="1536" t="s">
        <v>248</v>
      </c>
      <c r="N1037" s="1536" t="s">
        <v>2494</v>
      </c>
      <c r="O1037" s="1540" t="s">
        <v>1477</v>
      </c>
      <c r="P1037" s="1540" t="s">
        <v>1477</v>
      </c>
      <c r="Q1037" s="1540" t="s">
        <v>1478</v>
      </c>
      <c r="R1037" s="1540" t="s">
        <v>1477</v>
      </c>
      <c r="S1037" s="1540" t="s">
        <v>1477</v>
      </c>
      <c r="T1037" s="1540" t="s">
        <v>1478</v>
      </c>
    </row>
    <row r="1038" spans="1:20" hidden="1">
      <c r="A1038" s="285"/>
      <c r="B1038" s="1536" t="s">
        <v>1515</v>
      </c>
      <c r="C1038" s="1536" t="s">
        <v>1515</v>
      </c>
      <c r="D1038" s="1536" t="s">
        <v>1662</v>
      </c>
      <c r="E1038" s="1537" t="s">
        <v>554</v>
      </c>
      <c r="F1038" s="1537" t="s">
        <v>1517</v>
      </c>
      <c r="G1038" s="1537" t="s">
        <v>1517</v>
      </c>
      <c r="H1038" s="1537" t="s">
        <v>1474</v>
      </c>
      <c r="I1038" s="1537" t="s">
        <v>1474</v>
      </c>
      <c r="J1038" s="1537" t="s">
        <v>346</v>
      </c>
      <c r="K1038" s="1537" t="s">
        <v>1475</v>
      </c>
      <c r="L1038" s="1546" t="s">
        <v>2899</v>
      </c>
      <c r="M1038" s="1536" t="s">
        <v>248</v>
      </c>
      <c r="N1038" s="1536" t="s">
        <v>2927</v>
      </c>
      <c r="O1038" s="1540" t="s">
        <v>1477</v>
      </c>
      <c r="P1038" s="1540" t="s">
        <v>1477</v>
      </c>
      <c r="Q1038" s="1540" t="s">
        <v>1478</v>
      </c>
      <c r="R1038" s="1540" t="s">
        <v>1477</v>
      </c>
      <c r="S1038" s="1540" t="s">
        <v>1477</v>
      </c>
      <c r="T1038" s="1540" t="s">
        <v>1478</v>
      </c>
    </row>
    <row r="1039" spans="1:20" hidden="1">
      <c r="A1039" s="285"/>
      <c r="B1039" s="1536" t="s">
        <v>1641</v>
      </c>
      <c r="C1039" s="1536" t="s">
        <v>1641</v>
      </c>
      <c r="D1039" s="1536" t="s">
        <v>1663</v>
      </c>
      <c r="E1039" s="1537" t="s">
        <v>554</v>
      </c>
      <c r="F1039" s="1537" t="s">
        <v>1531</v>
      </c>
      <c r="G1039" s="1537" t="s">
        <v>1531</v>
      </c>
      <c r="H1039" s="1537" t="s">
        <v>1474</v>
      </c>
      <c r="I1039" s="1537" t="s">
        <v>1474</v>
      </c>
      <c r="J1039" s="1537" t="s">
        <v>346</v>
      </c>
      <c r="K1039" s="1537" t="s">
        <v>1532</v>
      </c>
      <c r="L1039" s="1537" t="s">
        <v>2898</v>
      </c>
      <c r="M1039" s="1536" t="s">
        <v>243</v>
      </c>
      <c r="N1039" s="1536" t="s">
        <v>2928</v>
      </c>
      <c r="O1039" s="1540" t="s">
        <v>1477</v>
      </c>
      <c r="P1039" s="1540" t="s">
        <v>1477</v>
      </c>
      <c r="Q1039" s="1540" t="s">
        <v>1478</v>
      </c>
      <c r="R1039" s="1540" t="s">
        <v>1477</v>
      </c>
      <c r="S1039" s="1540" t="s">
        <v>1477</v>
      </c>
      <c r="T1039" s="1540" t="s">
        <v>1478</v>
      </c>
    </row>
    <row r="1040" spans="1:20" hidden="1">
      <c r="A1040" s="285"/>
      <c r="B1040" s="1536" t="s">
        <v>1657</v>
      </c>
      <c r="C1040" s="1536" t="s">
        <v>1657</v>
      </c>
      <c r="D1040" s="1536" t="s">
        <v>1664</v>
      </c>
      <c r="E1040" s="1537" t="s">
        <v>554</v>
      </c>
      <c r="F1040" s="1537" t="s">
        <v>1658</v>
      </c>
      <c r="G1040" s="1537" t="s">
        <v>1658</v>
      </c>
      <c r="H1040" s="1537" t="s">
        <v>1474</v>
      </c>
      <c r="I1040" s="1537" t="s">
        <v>1474</v>
      </c>
      <c r="J1040" s="1537" t="s">
        <v>346</v>
      </c>
      <c r="K1040" s="1537" t="s">
        <v>1532</v>
      </c>
      <c r="L1040" s="1537" t="s">
        <v>2898</v>
      </c>
      <c r="M1040" s="1536" t="s">
        <v>291</v>
      </c>
      <c r="N1040" s="1536" t="s">
        <v>2243</v>
      </c>
      <c r="O1040" s="1540" t="s">
        <v>1477</v>
      </c>
      <c r="P1040" s="1540" t="s">
        <v>1477</v>
      </c>
      <c r="Q1040" s="1540" t="s">
        <v>1478</v>
      </c>
      <c r="R1040" s="1540" t="s">
        <v>1477</v>
      </c>
      <c r="S1040" s="1540" t="s">
        <v>1477</v>
      </c>
      <c r="T1040" s="1540" t="s">
        <v>1478</v>
      </c>
    </row>
    <row r="1041" spans="1:21" hidden="1">
      <c r="A1041" s="285"/>
      <c r="B1041" s="1536" t="s">
        <v>1620</v>
      </c>
      <c r="C1041" s="1536" t="s">
        <v>1620</v>
      </c>
      <c r="D1041" s="1536" t="s">
        <v>1665</v>
      </c>
      <c r="E1041" s="1537" t="s">
        <v>554</v>
      </c>
      <c r="F1041" s="1537" t="s">
        <v>1482</v>
      </c>
      <c r="G1041" s="1537" t="s">
        <v>1482</v>
      </c>
      <c r="H1041" s="1537" t="s">
        <v>1474</v>
      </c>
      <c r="I1041" s="1537" t="s">
        <v>1474</v>
      </c>
      <c r="J1041" s="1537" t="s">
        <v>346</v>
      </c>
      <c r="K1041" s="1537" t="s">
        <v>1475</v>
      </c>
      <c r="L1041" s="1537" t="s">
        <v>2899</v>
      </c>
      <c r="M1041" s="1536" t="s">
        <v>272</v>
      </c>
      <c r="N1041" s="1536" t="s">
        <v>2929</v>
      </c>
      <c r="O1041" s="1540" t="s">
        <v>1477</v>
      </c>
      <c r="P1041" s="1540" t="s">
        <v>1477</v>
      </c>
      <c r="Q1041" s="1540" t="s">
        <v>1478</v>
      </c>
      <c r="R1041" s="1540" t="s">
        <v>1477</v>
      </c>
      <c r="S1041" s="1540" t="s">
        <v>1477</v>
      </c>
      <c r="T1041" s="1540" t="s">
        <v>1478</v>
      </c>
    </row>
    <row r="1042" spans="1:21" hidden="1">
      <c r="A1042" s="285"/>
      <c r="B1042" s="1536" t="s">
        <v>1666</v>
      </c>
      <c r="C1042" s="1536" t="s">
        <v>1666</v>
      </c>
      <c r="D1042" s="1536" t="s">
        <v>1667</v>
      </c>
      <c r="E1042" s="1537" t="s">
        <v>554</v>
      </c>
      <c r="F1042" s="1537" t="s">
        <v>1668</v>
      </c>
      <c r="G1042" s="1537" t="s">
        <v>1668</v>
      </c>
      <c r="H1042" s="1537" t="s">
        <v>1474</v>
      </c>
      <c r="I1042" s="1537" t="s">
        <v>1474</v>
      </c>
      <c r="J1042" s="1537" t="s">
        <v>346</v>
      </c>
      <c r="K1042" s="1537" t="s">
        <v>1475</v>
      </c>
      <c r="L1042" s="1537" t="s">
        <v>2899</v>
      </c>
      <c r="M1042" s="1536" t="s">
        <v>240</v>
      </c>
      <c r="N1042" t="s">
        <v>2930</v>
      </c>
      <c r="O1042" s="1540" t="s">
        <v>1477</v>
      </c>
      <c r="P1042" s="1540" t="s">
        <v>1477</v>
      </c>
      <c r="Q1042" s="1540" t="s">
        <v>1478</v>
      </c>
      <c r="R1042" s="1540" t="s">
        <v>1477</v>
      </c>
      <c r="S1042" s="1540" t="s">
        <v>1477</v>
      </c>
      <c r="T1042" s="1540" t="s">
        <v>1478</v>
      </c>
    </row>
    <row r="1043" spans="1:21" hidden="1">
      <c r="A1043" s="285"/>
      <c r="B1043" s="1536"/>
      <c r="C1043" s="1536"/>
      <c r="D1043" s="1536"/>
      <c r="E1043" s="1537"/>
      <c r="F1043" s="1537"/>
      <c r="G1043" s="1537"/>
      <c r="H1043" s="1537"/>
      <c r="I1043" s="1537"/>
      <c r="J1043" s="1537"/>
      <c r="K1043" s="1537"/>
      <c r="L1043" s="1537"/>
      <c r="M1043" s="1536"/>
      <c r="N1043" s="1536"/>
      <c r="O1043" s="1540" t="s">
        <v>1477</v>
      </c>
      <c r="P1043" s="1540" t="s">
        <v>1477</v>
      </c>
      <c r="Q1043" s="1540" t="s">
        <v>1478</v>
      </c>
      <c r="R1043" s="1540" t="s">
        <v>1477</v>
      </c>
      <c r="S1043" s="1540" t="s">
        <v>1477</v>
      </c>
      <c r="T1043" s="1540" t="s">
        <v>1478</v>
      </c>
    </row>
    <row r="1044" spans="1:21" hidden="1">
      <c r="A1044" s="285"/>
      <c r="B1044" s="1536"/>
      <c r="C1044" s="1536"/>
      <c r="D1044" s="1536"/>
      <c r="E1044" s="1537"/>
      <c r="F1044" s="1537"/>
      <c r="G1044" s="1537"/>
      <c r="H1044" s="1537"/>
      <c r="I1044" s="1537"/>
      <c r="J1044" s="1537"/>
      <c r="K1044" s="1537"/>
      <c r="L1044" s="1537"/>
      <c r="M1044"/>
      <c r="N1044" s="1536"/>
      <c r="O1044" s="1540" t="s">
        <v>1477</v>
      </c>
      <c r="P1044" s="1540" t="s">
        <v>1477</v>
      </c>
      <c r="Q1044" s="1540" t="s">
        <v>1478</v>
      </c>
      <c r="R1044" s="1540" t="s">
        <v>1477</v>
      </c>
      <c r="S1044" s="1540" t="s">
        <v>1477</v>
      </c>
      <c r="T1044" s="1540" t="s">
        <v>1478</v>
      </c>
    </row>
    <row r="1045" spans="1:21" hidden="1">
      <c r="A1045" s="285"/>
      <c r="B1045" s="1536" t="s">
        <v>1641</v>
      </c>
      <c r="C1045" s="1536" t="s">
        <v>1641</v>
      </c>
      <c r="D1045" s="1536" t="s">
        <v>1669</v>
      </c>
      <c r="E1045" s="1537" t="s">
        <v>554</v>
      </c>
      <c r="F1045" s="1537" t="s">
        <v>1531</v>
      </c>
      <c r="G1045" s="1537" t="s">
        <v>1531</v>
      </c>
      <c r="H1045" s="1537" t="s">
        <v>1474</v>
      </c>
      <c r="I1045" s="1537" t="s">
        <v>1474</v>
      </c>
      <c r="J1045" s="1537" t="s">
        <v>346</v>
      </c>
      <c r="K1045" s="1537" t="s">
        <v>1532</v>
      </c>
      <c r="L1045" s="1537" t="s">
        <v>1670</v>
      </c>
      <c r="M1045" s="1536" t="s">
        <v>1671</v>
      </c>
      <c r="N1045" s="1536" t="s">
        <v>1672</v>
      </c>
      <c r="O1045" s="1540" t="s">
        <v>1477</v>
      </c>
      <c r="P1045" s="1540" t="s">
        <v>1477</v>
      </c>
      <c r="Q1045" s="1540" t="s">
        <v>1478</v>
      </c>
      <c r="R1045" s="1540" t="s">
        <v>1477</v>
      </c>
      <c r="S1045" s="1540" t="s">
        <v>1477</v>
      </c>
      <c r="T1045" s="1540" t="s">
        <v>1478</v>
      </c>
    </row>
    <row r="1046" spans="1:21" hidden="1">
      <c r="A1046" s="457"/>
      <c r="B1046" s="1548"/>
      <c r="C1046" s="1548"/>
      <c r="D1046" s="1548"/>
      <c r="E1046" s="1549"/>
      <c r="F1046" s="1549"/>
      <c r="G1046" s="1549"/>
      <c r="H1046" s="1549"/>
      <c r="I1046" s="1549"/>
      <c r="J1046" s="1549"/>
      <c r="K1046" s="1549"/>
      <c r="L1046" s="1549"/>
      <c r="M1046" s="1548"/>
      <c r="N1046" s="1548"/>
      <c r="O1046" s="1550"/>
      <c r="P1046" s="1550"/>
      <c r="Q1046" s="1550"/>
      <c r="R1046" s="1550"/>
      <c r="S1046" s="1550"/>
      <c r="T1046" s="1550"/>
      <c r="U1046" s="1300"/>
    </row>
    <row r="1047" spans="1:21" hidden="1">
      <c r="A1047" s="1551"/>
      <c r="E1047" s="1291"/>
      <c r="F1047" s="1291"/>
      <c r="G1047" s="1291"/>
      <c r="J1047" s="1291"/>
      <c r="K1047" s="1291"/>
      <c r="L1047"/>
      <c r="M1047"/>
      <c r="N1047"/>
    </row>
    <row r="1048" spans="1:21" ht="21">
      <c r="A1048" s="1552" t="s">
        <v>1673</v>
      </c>
      <c r="B1048" s="1552"/>
      <c r="C1048" s="1552"/>
      <c r="D1048" s="1552"/>
      <c r="E1048" s="1552"/>
      <c r="F1048" s="1552"/>
      <c r="G1048" s="1552"/>
      <c r="H1048" s="1553"/>
      <c r="I1048" s="1553"/>
      <c r="J1048" s="1553"/>
      <c r="K1048" s="1552"/>
      <c r="L1048" s="1552"/>
      <c r="M1048" s="1552"/>
      <c r="N1048" s="1552"/>
    </row>
  </sheetData>
  <sheetProtection password="CC3F" sheet="1" objects="1" scenarios="1"/>
  <autoFilter ref="A1:A1035"/>
  <mergeCells count="30">
    <mergeCell ref="G833:J833"/>
    <mergeCell ref="G868:J868"/>
    <mergeCell ref="G870:J870"/>
    <mergeCell ref="G881:I881"/>
    <mergeCell ref="G736:J736"/>
    <mergeCell ref="G754:J754"/>
    <mergeCell ref="G780:J780"/>
    <mergeCell ref="G808:J808"/>
    <mergeCell ref="G816:J816"/>
    <mergeCell ref="G666:I666"/>
    <mergeCell ref="G672:I672"/>
    <mergeCell ref="G676:J676"/>
    <mergeCell ref="G700:J700"/>
    <mergeCell ref="G720:J720"/>
    <mergeCell ref="G806:J806"/>
    <mergeCell ref="G811:J811"/>
    <mergeCell ref="G819:J819"/>
    <mergeCell ref="G821:J821"/>
    <mergeCell ref="G824:J824"/>
    <mergeCell ref="G825:J825"/>
    <mergeCell ref="G662:I662"/>
    <mergeCell ref="G657:I657"/>
    <mergeCell ref="G658:I658"/>
    <mergeCell ref="G661:I661"/>
    <mergeCell ref="G664:I664"/>
    <mergeCell ref="A283:B283"/>
    <mergeCell ref="A285:B285"/>
    <mergeCell ref="F289:H289"/>
    <mergeCell ref="F291:H291"/>
    <mergeCell ref="F299:H299"/>
  </mergeCells>
  <phoneticPr fontId="20"/>
  <dataValidations count="1">
    <dataValidation imeMode="halfAlpha" allowBlank="1" showInputMessage="1" showErrorMessage="1" sqref="WLM490:WLM1048 A490:A1048576 WVI490:WVI1048 IW490:IW1048 SS490:SS1048 ACO490:ACO1048 AMK490:AMK1048 AWG490:AWG1048 BGC490:BGC1048 BPY490:BPY1048 BZU490:BZU1048 CJQ490:CJQ1048 CTM490:CTM1048 DDI490:DDI1048 DNE490:DNE1048 DXA490:DXA1048 EGW490:EGW1048 EQS490:EQS1048 FAO490:FAO1048 FKK490:FKK1048 FUG490:FUG1048 GEC490:GEC1048 GNY490:GNY1048 GXU490:GXU1048 HHQ490:HHQ1048 HRM490:HRM1048 IBI490:IBI1048 ILE490:ILE1048 IVA490:IVA1048 JEW490:JEW1048 JOS490:JOS1048 JYO490:JYO1048 KIK490:KIK1048 KSG490:KSG1048 LCC490:LCC1048 LLY490:LLY1048 LVU490:LVU1048 MFQ490:MFQ1048 MPM490:MPM1048 MZI490:MZI1048 NJE490:NJE1048 NTA490:NTA1048 OCW490:OCW1048 OMS490:OMS1048 OWO490:OWO1048 PGK490:PGK1048 PQG490:PQG1048 QAC490:QAC1048 QJY490:QJY1048 QTU490:QTU1048 RDQ490:RDQ1048 RNM490:RNM1048 RXI490:RXI1048 SHE490:SHE1048 SRA490:SRA1048 TAW490:TAW1048 TKS490:TKS1048 TUO490:TUO1048 UEK490:UEK1048 UOG490:UOG1048 UYC490:UYC1048 VHY490:VHY1048 VRU490:VRU1048 WBQ490:WBQ1048 A1:A488 WLM2:WLM488 WVI2:WVI488 IW2:IW488 SS2:SS488 ACO2:ACO488 AMK2:AMK488 AWG2:AWG488 BGC2:BGC488 BPY2:BPY488 BZU2:BZU488 CJQ2:CJQ488 CTM2:CTM488 DDI2:DDI488 DNE2:DNE488 DXA2:DXA488 EGW2:EGW488 EQS2:EQS488 FAO2:FAO488 FKK2:FKK488 FUG2:FUG488 GEC2:GEC488 GNY2:GNY488 GXU2:GXU488 HHQ2:HHQ488 HRM2:HRM488 IBI2:IBI488 ILE2:ILE488 IVA2:IVA488 JEW2:JEW488 JOS2:JOS488 JYO2:JYO488 KIK2:KIK488 KSG2:KSG488 LCC2:LCC488 LLY2:LLY488 LVU2:LVU488 MFQ2:MFQ488 MPM2:MPM488 MZI2:MZI488 NJE2:NJE488 NTA2:NTA488 OCW2:OCW488 OMS2:OMS488 OWO2:OWO488 PGK2:PGK488 PQG2:PQG488 QAC2:QAC488 QJY2:QJY488 QTU2:QTU488 RDQ2:RDQ488 RNM2:RNM488 RXI2:RXI488 SHE2:SHE488 SRA2:SRA488 TAW2:TAW488 TKS2:TKS488 TUO2:TUO488 UEK2:UEK488 UOG2:UOG488 UYC2:UYC488 VHY2:VHY488 VRU2:VRU488 WBQ2:WBQ488"/>
  </dataValidations>
  <pageMargins left="0" right="0" top="0" bottom="0" header="0.51181102362204722" footer="0.51181102362204722"/>
  <pageSetup paperSize="9"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38" r:id="rId5" name="Button 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39" r:id="rId6" name="Button 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0" r:id="rId7" name="Button 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1" r:id="rId8" name="Button 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2" r:id="rId9" name="Button 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3" r:id="rId10" name="Button 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4" r:id="rId11" name="Button 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5" r:id="rId12" name="Button 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6" r:id="rId13" name="Button 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7" r:id="rId14" name="Button 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8" r:id="rId15" name="Button 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9" r:id="rId16" name="Button 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0" r:id="rId17" name="Button 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1" r:id="rId18" name="Button 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2" r:id="rId19" name="Button 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3" r:id="rId20" name="Button 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4" r:id="rId21" name="Button 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5" r:id="rId22" name="Button 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6" r:id="rId23" name="Button 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7" r:id="rId24" name="Button 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8" r:id="rId25" name="Button 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9" r:id="rId26" name="Button 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0" r:id="rId27" name="Button 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1" r:id="rId28" name="Button 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2" r:id="rId29" name="Button 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3" r:id="rId30" name="Button 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4" r:id="rId31" name="Button 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5" r:id="rId32" name="Button 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6" r:id="rId33" name="Button 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7" r:id="rId34" name="Button 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8" r:id="rId35" name="Button 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9" r:id="rId36" name="Button 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0" r:id="rId37" name="Button 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1" r:id="rId38" name="Button 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2" r:id="rId39" name="Button 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3" r:id="rId40" name="Button 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4" r:id="rId41" name="Button 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5" r:id="rId42" name="Button 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6" r:id="rId43" name="Button 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7" r:id="rId44" name="Button 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8" r:id="rId45" name="Button 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9" r:id="rId46" name="Button 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0" r:id="rId47" name="Button 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1" r:id="rId48" name="Button 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2" r:id="rId49" name="Button 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3" r:id="rId50" name="Button 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4" r:id="rId51" name="Button 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5" r:id="rId52" name="Button 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6" r:id="rId53" name="Button 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7" r:id="rId54" name="Button 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8" r:id="rId55" name="Button 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9" r:id="rId56" name="Button 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0" r:id="rId57" name="Button 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1" r:id="rId58" name="Button 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2" r:id="rId59" name="Button 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3" r:id="rId60" name="Button 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4" r:id="rId61" name="Button 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5" r:id="rId62" name="Button 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6" r:id="rId63" name="Button 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7" r:id="rId64" name="Button 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8" r:id="rId65" name="Button 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9" r:id="rId66" name="Button 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0" r:id="rId67" name="Button 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1" r:id="rId68" name="Button 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2" r:id="rId69" name="Button 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3" r:id="rId70" name="Button 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4" r:id="rId71" name="Button 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5" r:id="rId72" name="Button 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6" r:id="rId73" name="Button 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7" r:id="rId74" name="Button 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8" r:id="rId75" name="Button 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9" r:id="rId76" name="Button 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0" r:id="rId77" name="Button 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1" r:id="rId78" name="Button 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2" r:id="rId79" name="Button 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3" r:id="rId80" name="Button 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4" r:id="rId81" name="Button 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5" r:id="rId82" name="Button 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6" r:id="rId83" name="Button 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7" r:id="rId84" name="Button 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8" r:id="rId85" name="Button 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9" r:id="rId86" name="Button 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0" r:id="rId87" name="Button 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1" r:id="rId88" name="Button 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2" r:id="rId89" name="Button 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3" r:id="rId90" name="Button 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4" r:id="rId91" name="Button 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5" r:id="rId92" name="Button 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6" r:id="rId93" name="Button 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7" r:id="rId94" name="Button 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8" r:id="rId95" name="Button 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9" r:id="rId96" name="Button 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0" r:id="rId97" name="Button 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1" r:id="rId98" name="Button 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2" r:id="rId99" name="Button 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3" r:id="rId100" name="Button 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4" r:id="rId101" name="Button 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5" r:id="rId102" name="Button 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6" r:id="rId103" name="Button 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7" r:id="rId104" name="Button 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8" r:id="rId105" name="Button 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9" r:id="rId106" name="Button 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0" r:id="rId107" name="Button 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1" r:id="rId108" name="Button 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2" r:id="rId109" name="Button 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3" r:id="rId110" name="Button 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4" r:id="rId111" name="Button 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5" r:id="rId112" name="Button 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6" r:id="rId113" name="Button 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7" r:id="rId114" name="Button 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8" r:id="rId115" name="Button 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9" r:id="rId116" name="Button 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0" r:id="rId117" name="Button 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1" r:id="rId118" name="Button 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2" r:id="rId119" name="Button 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3" r:id="rId120" name="Button 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4" r:id="rId121" name="Button 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5" r:id="rId122" name="Button 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6" r:id="rId123" name="Button 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7" r:id="rId124" name="Button 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8" r:id="rId125" name="Button 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9" r:id="rId126" name="Button 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0" r:id="rId127" name="Button 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1" r:id="rId128" name="Button 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2" r:id="rId129" name="Button 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3" r:id="rId130" name="Button 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4" r:id="rId131" name="Button 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5" r:id="rId132" name="Button 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6" r:id="rId133" name="Button 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7" r:id="rId134" name="Button 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8" r:id="rId135" name="Button 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9" r:id="rId136" name="Button 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0" r:id="rId137" name="Button 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1" r:id="rId138" name="Button 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2" r:id="rId139" name="Button 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3" r:id="rId140" name="Button 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4" r:id="rId141" name="Button 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5" r:id="rId142" name="Button 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6" r:id="rId143" name="Button 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7" r:id="rId144" name="Button 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8" r:id="rId145" name="Button 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9" r:id="rId146" name="Button 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0" r:id="rId147" name="Button 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1" r:id="rId148" name="Button 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2" r:id="rId149" name="Button 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3" r:id="rId150" name="Button 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4" r:id="rId151" name="Button 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5" r:id="rId152" name="Button 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6" r:id="rId153" name="Button 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7" r:id="rId154" name="Button 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8" r:id="rId155" name="Button 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9" r:id="rId156" name="Button 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0" r:id="rId157" name="Button 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1" r:id="rId158" name="Button 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2" r:id="rId159" name="Button 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3" r:id="rId160" name="Button 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4" r:id="rId161" name="Button 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5" r:id="rId162" name="Button 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6" r:id="rId163" name="Button 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7" r:id="rId164" name="Button 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8" r:id="rId165" name="Button 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9" r:id="rId166" name="Button 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0" r:id="rId167" name="Button 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1" r:id="rId168" name="Button 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2" r:id="rId169" name="Button 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3" r:id="rId170" name="Button 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4" r:id="rId171" name="Button 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5" r:id="rId172" name="Button 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6" r:id="rId173" name="Button 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7" r:id="rId174" name="Button 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8" r:id="rId175" name="Button 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9" r:id="rId176" name="Button 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0" r:id="rId177" name="Button 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1" r:id="rId178" name="Button 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2" r:id="rId179" name="Button 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3" r:id="rId180" name="Button 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4" r:id="rId181" name="Button 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5" r:id="rId182" name="Button 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6" r:id="rId183" name="Button 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7" r:id="rId184" name="Button 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8" r:id="rId185" name="Button 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9" r:id="rId186" name="Button 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0" r:id="rId187" name="Button 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1" r:id="rId188" name="Button 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2" r:id="rId189" name="Button 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3" r:id="rId190" name="Button 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4" r:id="rId191" name="Button 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5" r:id="rId192" name="Button 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6" r:id="rId193" name="Button 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7" r:id="rId194" name="Button 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8" r:id="rId195" name="Button 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9" r:id="rId196" name="Button 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0" r:id="rId197" name="Button 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1" r:id="rId198" name="Button 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2" r:id="rId199" name="Button 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3" r:id="rId200" name="Button 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4" r:id="rId201" name="Button 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5" r:id="rId202" name="Button 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6" r:id="rId203" name="Button 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7" r:id="rId204" name="Button 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8" r:id="rId205" name="Button 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9" r:id="rId206" name="Button 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0" r:id="rId207" name="Button 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1" r:id="rId208" name="Button 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2" r:id="rId209" name="Button 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3" r:id="rId210" name="Button 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4" r:id="rId211" name="Button 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5" r:id="rId212" name="Button 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6" r:id="rId213" name="Button 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7" r:id="rId214" name="Button 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8" r:id="rId215" name="Button 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9" r:id="rId216" name="Button 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0" r:id="rId217" name="Button 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1" r:id="rId218" name="Button 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2" r:id="rId219" name="Button 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3" r:id="rId220" name="Button 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4" r:id="rId221" name="Button 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5" r:id="rId222" name="Button 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6" r:id="rId223" name="Button 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7" r:id="rId224" name="Button 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8" r:id="rId225" name="Button 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9" r:id="rId226" name="Button 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0" r:id="rId227" name="Button 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1" r:id="rId228" name="Button 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2" r:id="rId229" name="Button 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3" r:id="rId230" name="Button 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4" r:id="rId231" name="Button 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5" r:id="rId232" name="Button 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6" r:id="rId233" name="Button 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7" r:id="rId234" name="Button 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8" r:id="rId235" name="Button 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9" r:id="rId236" name="Button 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0" r:id="rId237" name="Button 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1" r:id="rId238" name="Button 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2" r:id="rId239" name="Button 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3" r:id="rId240" name="Button 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4" r:id="rId241" name="Button 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5" r:id="rId242" name="Button 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6" r:id="rId243" name="Button 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7" r:id="rId244" name="Button 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8" r:id="rId245" name="Button 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9" r:id="rId246" name="Button 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0" r:id="rId247" name="Button 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1" r:id="rId248" name="Button 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2" r:id="rId249" name="Button 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3" r:id="rId250" name="Button 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4" r:id="rId251" name="Button 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5" r:id="rId252" name="Button 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6" r:id="rId253" name="Button 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7" r:id="rId254" name="Button 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8" r:id="rId255" name="Button 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9" r:id="rId256" name="Button 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0" r:id="rId257" name="Button 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1" r:id="rId258" name="Button 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2" r:id="rId259" name="Button 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3" r:id="rId260" name="Button 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4" r:id="rId261" name="Button 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5" r:id="rId262" name="Button 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6" r:id="rId263" name="Button 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7" r:id="rId264" name="Button 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8" r:id="rId265" name="Button 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9" r:id="rId266" name="Button 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0" r:id="rId267" name="Button 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1" r:id="rId268" name="Button 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2" r:id="rId269" name="Button 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3" r:id="rId270" name="Button 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4" r:id="rId271" name="Button 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5" r:id="rId272" name="Button 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6" r:id="rId273" name="Button 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7" r:id="rId274" name="Button 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8" r:id="rId275" name="Button 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9" r:id="rId276" name="Button 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0" r:id="rId277" name="Button 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1" r:id="rId278" name="Button 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2" r:id="rId279" name="Button 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3" r:id="rId280" name="Button 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4" r:id="rId281" name="Button 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5" r:id="rId282" name="Button 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6" r:id="rId283" name="Button 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7" r:id="rId284" name="Button 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8" r:id="rId285" name="Button 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9" r:id="rId286" name="Button 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0" r:id="rId287" name="Button 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1" r:id="rId288" name="Button 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2" r:id="rId289" name="Button 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3" r:id="rId290" name="Button 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4" r:id="rId291" name="Button 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5" r:id="rId292" name="Button 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6" r:id="rId293" name="Button 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7" r:id="rId294" name="Button 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8" r:id="rId295" name="Button 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9" r:id="rId296" name="Button 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0" r:id="rId297" name="Button 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1" r:id="rId298" name="Button 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2" r:id="rId299" name="Button 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3" r:id="rId300" name="Button 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4" r:id="rId301" name="Button 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5" r:id="rId302" name="Button 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6" r:id="rId303" name="Button 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7" r:id="rId304" name="Button 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8" r:id="rId305" name="Button 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9" r:id="rId306" name="Button 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0" r:id="rId307" name="Button 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1" r:id="rId308" name="Button 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2" r:id="rId309" name="Button 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3" r:id="rId310" name="Button 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4" r:id="rId311" name="Button 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5" r:id="rId312" name="Button 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6" r:id="rId313" name="Button 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7" r:id="rId314" name="Button 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8" r:id="rId315" name="Button 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9" r:id="rId316" name="Button 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0" r:id="rId317" name="Button 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1" r:id="rId318" name="Button 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2" r:id="rId319" name="Button 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3" r:id="rId320" name="Button 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4" r:id="rId321" name="Button 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5" r:id="rId322" name="Button 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6" r:id="rId323" name="Button 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7" r:id="rId324" name="Button 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8" r:id="rId325" name="Button 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9" r:id="rId326" name="Button 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0" r:id="rId327" name="Button 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1" r:id="rId328" name="Button 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2" r:id="rId329" name="Button 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3" r:id="rId330" name="Button 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4" r:id="rId331" name="Button 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5" r:id="rId332" name="Button 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6" r:id="rId333" name="Button 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7" r:id="rId334" name="Button 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8" r:id="rId335" name="Button 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9" r:id="rId336" name="Button 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0" r:id="rId337" name="Button 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1" r:id="rId338" name="Button 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2" r:id="rId339" name="Button 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3" r:id="rId340" name="Button 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4" r:id="rId341" name="Button 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5" r:id="rId342" name="Button 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6" r:id="rId343" name="Button 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7" r:id="rId344" name="Button 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8" r:id="rId345" name="Button 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9" r:id="rId346" name="Button 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0" r:id="rId347" name="Button 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1" r:id="rId348" name="Button 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2" r:id="rId349" name="Button 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3" r:id="rId350" name="Button 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4" r:id="rId351" name="Button 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5" r:id="rId352" name="Button 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6" r:id="rId353" name="Button 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7" r:id="rId354" name="Button 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8" r:id="rId355" name="Button 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9" r:id="rId356" name="Button 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0" r:id="rId357" name="Button 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1" r:id="rId358" name="Button 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2" r:id="rId359" name="Button 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3" r:id="rId360" name="Button 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4" r:id="rId361" name="Button 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5" r:id="rId362" name="Button 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6" r:id="rId363" name="Button 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7" r:id="rId364" name="Button 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8" r:id="rId365" name="Button 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9" r:id="rId366" name="Button 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0" r:id="rId367" name="Button 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1" r:id="rId368" name="Button 3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2" r:id="rId369" name="Button 3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3" r:id="rId370" name="Button 3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4" r:id="rId371" name="Button 3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5" r:id="rId372" name="Button 3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6" r:id="rId373" name="Button 3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7" r:id="rId374" name="Button 3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8" r:id="rId375" name="Button 3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9" r:id="rId376" name="Button 3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0" r:id="rId377" name="Button 3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1" r:id="rId378" name="Button 3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2" r:id="rId379" name="Button 3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3" r:id="rId380" name="Button 3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4" r:id="rId381" name="Button 3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5" r:id="rId382" name="Button 3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6" r:id="rId383" name="Button 3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7" r:id="rId384" name="Button 3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8" r:id="rId385" name="Button 3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9" r:id="rId386" name="Button 3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0" r:id="rId387" name="Button 3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1" r:id="rId388" name="Button 3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2" r:id="rId389" name="Button 3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3" r:id="rId390" name="Button 3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4" r:id="rId391" name="Button 3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5" r:id="rId392" name="Button 3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6" r:id="rId393" name="Button 3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7" r:id="rId394" name="Button 3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8" r:id="rId395" name="Button 3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9" r:id="rId396" name="Button 3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0" r:id="rId397" name="Button 3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1" r:id="rId398" name="Button 3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2" r:id="rId399" name="Button 3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3" r:id="rId400" name="Button 3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4" r:id="rId401" name="Button 3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5" r:id="rId402" name="Button 3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6" r:id="rId403" name="Button 4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7" r:id="rId404" name="Button 4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8" r:id="rId405" name="Button 4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9" r:id="rId406" name="Button 4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0" r:id="rId407" name="Button 4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1" r:id="rId408" name="Button 4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2" r:id="rId409" name="Button 4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3" r:id="rId410" name="Button 4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4" r:id="rId411" name="Button 4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5" r:id="rId412" name="Button 4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6" r:id="rId413" name="Button 4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7" r:id="rId414" name="Button 4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8" r:id="rId415" name="Button 4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9" r:id="rId416" name="Button 4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0" r:id="rId417" name="Button 4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1" r:id="rId418" name="Button 4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2" r:id="rId419" name="Button 4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3" r:id="rId420" name="Button 4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4" r:id="rId421" name="Button 4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5" r:id="rId422" name="Button 4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6" r:id="rId423" name="Button 4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7" r:id="rId424" name="Button 4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8" r:id="rId425" name="Button 4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9" r:id="rId426" name="Button 4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0" r:id="rId427" name="Button 4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1" r:id="rId428" name="Button 4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2" r:id="rId429" name="Button 4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3" r:id="rId430" name="Button 4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4" r:id="rId431" name="Button 4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5" r:id="rId432" name="Button 4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6" r:id="rId433" name="Button 4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7" r:id="rId434" name="Button 4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8" r:id="rId435" name="Button 4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9" r:id="rId436" name="Button 4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0" r:id="rId437" name="Button 4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1" r:id="rId438" name="Button 4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2" r:id="rId439" name="Button 4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3" r:id="rId440" name="Button 4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4" r:id="rId441" name="Button 4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5" r:id="rId442" name="Button 4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6" r:id="rId443" name="Button 4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7" r:id="rId444" name="Button 4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8" r:id="rId445" name="Button 4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9" r:id="rId446" name="Button 4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0" r:id="rId447" name="Button 4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1" r:id="rId448" name="Button 4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2" r:id="rId449" name="Button 4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3" r:id="rId450" name="Button 4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4" r:id="rId451" name="Button 4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5" r:id="rId452" name="Button 4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6" r:id="rId453" name="Button 4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7" r:id="rId454" name="Button 4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8" r:id="rId455" name="Button 4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9" r:id="rId456" name="Button 4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0" r:id="rId457" name="Button 4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1" r:id="rId458" name="Button 4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2" r:id="rId459" name="Button 4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3" r:id="rId460" name="Button 4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4" r:id="rId461" name="Button 4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5" r:id="rId462" name="Button 4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6" r:id="rId463" name="Button 4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7" r:id="rId464" name="Button 4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8" r:id="rId465" name="Button 4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9" r:id="rId466" name="Button 4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0" r:id="rId467" name="Button 4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1" r:id="rId468" name="Button 4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2" r:id="rId469" name="Button 4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3" r:id="rId470" name="Button 4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4" r:id="rId471" name="Button 4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5" r:id="rId472" name="Button 4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6" r:id="rId473" name="Button 4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7" r:id="rId474" name="Button 4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8" r:id="rId475" name="Button 4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9" r:id="rId476" name="Button 4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0" r:id="rId477" name="Button 4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1" r:id="rId478" name="Button 4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2" r:id="rId479" name="Button 4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3" r:id="rId480" name="Button 4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4" r:id="rId481" name="Button 4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5" r:id="rId482" name="Button 4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6" r:id="rId483" name="Button 4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7" r:id="rId484" name="Button 4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8" r:id="rId485" name="Button 4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9" r:id="rId486" name="Button 4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0" r:id="rId487" name="Button 4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1" r:id="rId488" name="Button 4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2" r:id="rId489" name="Button 4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3" r:id="rId490" name="Button 4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4" r:id="rId491" name="Button 4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5" r:id="rId492" name="Button 4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6" r:id="rId493" name="Button 4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7" r:id="rId494" name="Button 4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8" r:id="rId495" name="Button 4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9" r:id="rId496" name="Button 4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0" r:id="rId497" name="Button 4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1" r:id="rId498" name="Button 4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2" r:id="rId499" name="Button 4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3" r:id="rId500" name="Button 4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4" r:id="rId501" name="Button 4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5" r:id="rId502" name="Button 4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6" r:id="rId503" name="Button 5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7" r:id="rId504" name="Button 5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8" r:id="rId505" name="Button 5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9" r:id="rId506" name="Button 5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0" r:id="rId507" name="Button 5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1" r:id="rId508" name="Button 5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2" r:id="rId509" name="Button 5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3" r:id="rId510" name="Button 5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4" r:id="rId511" name="Button 5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5" r:id="rId512" name="Button 5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6" r:id="rId513" name="Button 5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7" r:id="rId514" name="Button 5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8" r:id="rId515" name="Button 5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9" r:id="rId516" name="Button 5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0" r:id="rId517" name="Button 5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1" r:id="rId518" name="Button 5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2" r:id="rId519" name="Button 5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3" r:id="rId520" name="Button 5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4" r:id="rId521" name="Button 5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5" r:id="rId522" name="Button 5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6" r:id="rId523" name="Button 5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7" r:id="rId524" name="Button 5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8" r:id="rId525" name="Button 5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9" r:id="rId526" name="Button 5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0" r:id="rId527" name="Button 5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1" r:id="rId528" name="Button 5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2" r:id="rId529" name="Button 5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3" r:id="rId530" name="Button 5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4" r:id="rId531" name="Button 5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5" r:id="rId532" name="Button 5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6" r:id="rId533" name="Button 5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7" r:id="rId534" name="Button 5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8" r:id="rId535" name="Button 5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9" r:id="rId536" name="Button 5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0" r:id="rId537" name="Button 5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1" r:id="rId538" name="Button 5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2" r:id="rId539" name="Button 5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3" r:id="rId540" name="Button 5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4" r:id="rId541" name="Button 5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5" r:id="rId542" name="Button 5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6" r:id="rId543" name="Button 5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7" r:id="rId544" name="Button 5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8" r:id="rId545" name="Button 5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9" r:id="rId546" name="Button 5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0" r:id="rId547" name="Button 5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1" r:id="rId548" name="Button 5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2" r:id="rId549" name="Button 5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3" r:id="rId550" name="Button 5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4" r:id="rId551" name="Button 5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5" r:id="rId552" name="Button 5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6" r:id="rId553" name="Button 5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7" r:id="rId554" name="Button 5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8" r:id="rId555" name="Button 5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9" r:id="rId556" name="Button 5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0" r:id="rId557" name="Button 5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1" r:id="rId558" name="Button 5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2" r:id="rId559" name="Button 5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3" r:id="rId560" name="Button 5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4" r:id="rId561" name="Button 5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5" r:id="rId562" name="Button 5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6" r:id="rId563" name="Button 5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7" r:id="rId564" name="Button 5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8" r:id="rId565" name="Button 5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9" r:id="rId566" name="Button 5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0" r:id="rId567" name="Button 5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1" r:id="rId568" name="Button 5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2" r:id="rId569" name="Button 5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3" r:id="rId570" name="Button 5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4" r:id="rId571" name="Button 5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5" r:id="rId572" name="Button 5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6" r:id="rId573" name="Button 5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7" r:id="rId574" name="Button 5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8" r:id="rId575" name="Button 5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9" r:id="rId576" name="Button 5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0" r:id="rId577" name="Button 5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1" r:id="rId578" name="Button 5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2" r:id="rId579" name="Button 5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3" r:id="rId580" name="Button 5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4" r:id="rId581" name="Button 5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5" r:id="rId582" name="Button 5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6" r:id="rId583" name="Button 5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7" r:id="rId584" name="Button 5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8" r:id="rId585" name="Button 5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9" r:id="rId586" name="Button 5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0" r:id="rId587" name="Button 5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1" r:id="rId588" name="Button 5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2" r:id="rId589" name="Button 5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3" r:id="rId590" name="Button 5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4" r:id="rId591" name="Button 5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5" r:id="rId592" name="Button 5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6" r:id="rId593" name="Button 5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7" r:id="rId594" name="Button 5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8" r:id="rId595" name="Button 5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9" r:id="rId596" name="Button 5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0" r:id="rId597" name="Button 5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1" r:id="rId598" name="Button 5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2" r:id="rId599" name="Button 5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3" r:id="rId600" name="Button 5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4" r:id="rId601" name="Button 5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5" r:id="rId602" name="Button 5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6" r:id="rId603" name="Button 6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7" r:id="rId604" name="Button 6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8" r:id="rId605" name="Button 6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9" r:id="rId606" name="Button 6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0" r:id="rId607" name="Button 6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1" r:id="rId608" name="Button 6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2" r:id="rId609" name="Button 6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3" r:id="rId610" name="Button 6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4" r:id="rId611" name="Button 6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5" r:id="rId612" name="Button 6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6" r:id="rId613" name="Button 6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7" r:id="rId614" name="Button 6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8" r:id="rId615" name="Button 6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9" r:id="rId616" name="Button 6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0" r:id="rId617" name="Button 6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1" r:id="rId618" name="Button 6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2" r:id="rId619" name="Button 6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3" r:id="rId620" name="Button 6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4" r:id="rId621" name="Button 6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5" r:id="rId622" name="Button 6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6" r:id="rId623" name="Button 6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7" r:id="rId624" name="Button 6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8" r:id="rId625" name="Button 6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9" r:id="rId626" name="Button 6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0" r:id="rId627" name="Button 6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1" r:id="rId628" name="Button 6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2" r:id="rId629" name="Button 6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3" r:id="rId630" name="Button 6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4" r:id="rId631" name="Button 6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5" r:id="rId632" name="Button 6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6" r:id="rId633" name="Button 6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7" r:id="rId634" name="Button 6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8" r:id="rId635" name="Button 6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9" r:id="rId636" name="Button 6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0" r:id="rId637" name="Button 6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1" r:id="rId638" name="Button 6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2" r:id="rId639" name="Button 6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3" r:id="rId640" name="Button 6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4" r:id="rId641" name="Button 6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5" r:id="rId642" name="Button 6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6" r:id="rId643" name="Button 6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7" r:id="rId644" name="Button 6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8" r:id="rId645" name="Button 6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9" r:id="rId646" name="Button 6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0" r:id="rId647" name="Button 6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1" r:id="rId648" name="Button 6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2" r:id="rId649" name="Button 6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3" r:id="rId650" name="Button 6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4" r:id="rId651" name="Button 6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5" r:id="rId652" name="Button 6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6" r:id="rId653" name="Button 6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7" r:id="rId654" name="Button 6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8" r:id="rId655" name="Button 6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9" r:id="rId656" name="Button 6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0" r:id="rId657" name="Button 6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1" r:id="rId658" name="Button 6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2" r:id="rId659" name="Button 6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3" r:id="rId660" name="Button 6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4" r:id="rId661" name="Button 6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5" r:id="rId662" name="Button 6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6" r:id="rId663" name="Button 6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7" r:id="rId664" name="Button 6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8" r:id="rId665" name="Button 6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9" r:id="rId666" name="Button 6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0" r:id="rId667" name="Button 6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1" r:id="rId668" name="Button 6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2" r:id="rId669" name="Button 6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3" r:id="rId670" name="Button 6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4" r:id="rId671" name="Button 6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5" r:id="rId672" name="Button 6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6" r:id="rId673" name="Button 6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7" r:id="rId674" name="Button 6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8" r:id="rId675" name="Button 6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9" r:id="rId676" name="Button 6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0" r:id="rId677" name="Button 6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1" r:id="rId678" name="Button 6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2" r:id="rId679" name="Button 6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3" r:id="rId680" name="Button 6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4" r:id="rId681" name="Button 6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5" r:id="rId682" name="Button 6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6" r:id="rId683" name="Button 6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7" r:id="rId684" name="Button 6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8" r:id="rId685" name="Button 6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9" r:id="rId686" name="Button 6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0" r:id="rId687" name="Button 6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1" r:id="rId688" name="Button 6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2" r:id="rId689" name="Button 6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3" r:id="rId690" name="Button 6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4" r:id="rId691" name="Button 6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5" r:id="rId692" name="Button 6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6" r:id="rId693" name="Button 6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7" r:id="rId694" name="Button 6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8" r:id="rId695" name="Button 6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9" r:id="rId696" name="Button 6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0" r:id="rId697" name="Button 6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1" r:id="rId698" name="Button 6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2" r:id="rId699" name="Button 6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3" r:id="rId700" name="Button 6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4" r:id="rId701" name="Button 6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5" r:id="rId702" name="Button 6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6" r:id="rId703" name="Button 7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7" r:id="rId704" name="Button 7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8" r:id="rId705" name="Button 7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9" r:id="rId706" name="Button 7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0" r:id="rId707" name="Button 7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1" r:id="rId708" name="Button 7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2" r:id="rId709" name="Button 7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3" r:id="rId710" name="Button 7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4" r:id="rId711" name="Button 7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5" r:id="rId712" name="Button 7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6" r:id="rId713" name="Button 7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7" r:id="rId714" name="Button 7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8" r:id="rId715" name="Button 7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9" r:id="rId716" name="Button 7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0" r:id="rId717" name="Button 7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1" r:id="rId718" name="Button 7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2" r:id="rId719" name="Button 7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3" r:id="rId720" name="Button 7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4" r:id="rId721" name="Button 7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5" r:id="rId722" name="Button 7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6" r:id="rId723" name="Button 7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7" r:id="rId724" name="Button 7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8" r:id="rId725" name="Button 7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9" r:id="rId726" name="Button 7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0" r:id="rId727" name="Button 7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1" r:id="rId728" name="Button 7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2" r:id="rId729" name="Button 7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3" r:id="rId730" name="Button 7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4" r:id="rId731" name="Button 7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5" r:id="rId732" name="Button 7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6" r:id="rId733" name="Button 7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7" r:id="rId734" name="Button 7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8" r:id="rId735" name="Button 7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9" r:id="rId736" name="Button 7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0" r:id="rId737" name="Button 7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1" r:id="rId738" name="Button 7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2" r:id="rId739" name="Button 7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3" r:id="rId740" name="Button 7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4" r:id="rId741" name="Button 7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5" r:id="rId742" name="Button 7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6" r:id="rId743" name="Button 7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7" r:id="rId744" name="Button 7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8" r:id="rId745" name="Button 7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9" r:id="rId746" name="Button 7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0" r:id="rId747" name="Button 7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1" r:id="rId748" name="Button 7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2" r:id="rId749" name="Button 7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3" r:id="rId750" name="Button 7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4" r:id="rId751" name="Button 7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5" r:id="rId752" name="Button 7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6" r:id="rId753" name="Button 7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7" r:id="rId754" name="Button 7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8" r:id="rId755" name="Button 7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9" r:id="rId756" name="Button 7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0" r:id="rId757" name="Button 7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1" r:id="rId758" name="Button 7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2" r:id="rId759" name="Button 7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3" r:id="rId760" name="Button 7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4" r:id="rId761" name="Button 7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5" r:id="rId762" name="Button 7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6" r:id="rId763" name="Button 7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7" r:id="rId764" name="Button 7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8" r:id="rId765" name="Button 7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9" r:id="rId766" name="Button 7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0" r:id="rId767" name="Button 7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1" r:id="rId768" name="Button 7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2" r:id="rId769" name="Button 7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3" r:id="rId770" name="Button 7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4" r:id="rId771" name="Button 7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5" r:id="rId772" name="Button 7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6" r:id="rId773" name="Button 7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7" r:id="rId774" name="Button 7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8" r:id="rId775" name="Button 7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9" r:id="rId776" name="Button 7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0" r:id="rId777" name="Button 7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1" r:id="rId778" name="Button 7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2" r:id="rId779" name="Button 7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3" r:id="rId780" name="Button 7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4" r:id="rId781" name="Button 7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5" r:id="rId782" name="Button 7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6" r:id="rId783" name="Button 7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7" r:id="rId784" name="Button 7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8" r:id="rId785" name="Button 7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9" r:id="rId786" name="Button 7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0" r:id="rId787" name="Button 7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1" r:id="rId788" name="Button 7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2" r:id="rId789" name="Button 7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3" r:id="rId790" name="Button 7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4" r:id="rId791" name="Button 7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5" r:id="rId792" name="Button 7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6" r:id="rId793" name="Button 7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7" r:id="rId794" name="Button 7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8" r:id="rId795" name="Button 7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9" r:id="rId796" name="Button 7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0" r:id="rId797" name="Button 7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1" r:id="rId798" name="Button 7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2" r:id="rId799" name="Button 7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3" r:id="rId800" name="Button 7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4" r:id="rId801" name="Button 7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5" r:id="rId802" name="Button 7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6" r:id="rId803" name="Button 8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7" r:id="rId804" name="Button 8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8" r:id="rId805" name="Button 8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9" r:id="rId806" name="Button 8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0" r:id="rId807" name="Button 8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1" r:id="rId808" name="Button 8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2" r:id="rId809" name="Button 8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3" r:id="rId810" name="Button 8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4" r:id="rId811" name="Button 8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5" r:id="rId812" name="Button 8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6" r:id="rId813" name="Button 8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7" r:id="rId814" name="Button 8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8" r:id="rId815" name="Button 8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9" r:id="rId816" name="Button 8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0" r:id="rId817" name="Button 8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1" r:id="rId818" name="Button 8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2" r:id="rId819" name="Button 8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3" r:id="rId820" name="Button 8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4" r:id="rId821" name="Button 8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5" r:id="rId822" name="Button 8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6" r:id="rId823" name="Button 8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7" r:id="rId824" name="Button 8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8" r:id="rId825" name="Button 8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9" r:id="rId826" name="Button 8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0" r:id="rId827" name="Button 8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1" r:id="rId828" name="Button 8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2" r:id="rId829" name="Button 8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3" r:id="rId830" name="Button 8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4" r:id="rId831" name="Button 8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5" r:id="rId832" name="Button 8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6" r:id="rId833" name="Button 8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7" r:id="rId834" name="Button 8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8" r:id="rId835" name="Button 8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9" r:id="rId836" name="Button 8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0" r:id="rId837" name="Button 8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1" r:id="rId838" name="Button 8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2" r:id="rId839" name="Button 8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3" r:id="rId840" name="Button 8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4" r:id="rId841" name="Button 8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5" r:id="rId842" name="Button 8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6" r:id="rId843" name="Button 8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7" r:id="rId844" name="Button 8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8" r:id="rId845" name="Button 8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9" r:id="rId846" name="Button 8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0" r:id="rId847" name="Button 8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1" r:id="rId848" name="Button 8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2" r:id="rId849" name="Button 8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3" r:id="rId850" name="Button 8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4" r:id="rId851" name="Button 8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5" r:id="rId852" name="Button 8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6" r:id="rId853" name="Button 8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7" r:id="rId854" name="Button 8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8" r:id="rId855" name="Button 8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9" r:id="rId856" name="Button 8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0" r:id="rId857" name="Button 8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1" r:id="rId858" name="Button 8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2" r:id="rId859" name="Button 8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3" r:id="rId860" name="Button 8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4" r:id="rId861" name="Button 8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5" r:id="rId862" name="Button 8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6" r:id="rId863" name="Button 8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7" r:id="rId864" name="Button 8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8" r:id="rId865" name="Button 8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9" r:id="rId866" name="Button 8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0" r:id="rId867" name="Button 8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1" r:id="rId868" name="Button 8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2" r:id="rId869" name="Button 8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3" r:id="rId870" name="Button 8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4" r:id="rId871" name="Button 8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5" r:id="rId872" name="Button 8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6" r:id="rId873" name="Button 8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7" r:id="rId874" name="Button 8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8" r:id="rId875" name="Button 8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9" r:id="rId876" name="Button 8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0" r:id="rId877" name="Button 8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1" r:id="rId878" name="Button 8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2" r:id="rId879" name="Button 8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3" r:id="rId880" name="Button 8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4" r:id="rId881" name="Button 8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5" r:id="rId882" name="Button 8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6" r:id="rId883" name="Button 8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7" r:id="rId884" name="Button 8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8" r:id="rId885" name="Button 8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9" r:id="rId886" name="Button 8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0" r:id="rId887" name="Button 8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1" r:id="rId888" name="Button 8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2" r:id="rId889" name="Button 8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3" r:id="rId890" name="Button 8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4" r:id="rId891" name="Button 8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5" r:id="rId892" name="Button 8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6" r:id="rId893" name="Button 8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7" r:id="rId894" name="Button 8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8" r:id="rId895" name="Button 8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9" r:id="rId896" name="Button 8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0" r:id="rId897" name="Button 8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1" r:id="rId898" name="Button 8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2" r:id="rId899" name="Button 8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3" r:id="rId900" name="Button 8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4" r:id="rId901" name="Button 8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5" r:id="rId902" name="Button 8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6" r:id="rId903" name="Button 9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7" r:id="rId904" name="Button 9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8" r:id="rId905" name="Button 9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9" r:id="rId906" name="Button 9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0" r:id="rId907" name="Button 9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1" r:id="rId908" name="Button 9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2" r:id="rId909" name="Button 9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3" r:id="rId910" name="Button 9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4" r:id="rId911" name="Button 9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5" r:id="rId912" name="Button 9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6" r:id="rId913" name="Button 9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7" r:id="rId914" name="Button 9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8" r:id="rId915" name="Button 9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9" r:id="rId916" name="Button 9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0" r:id="rId917" name="Button 9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1" r:id="rId918" name="Button 9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2" r:id="rId919" name="Button 9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3" r:id="rId920" name="Button 9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4" r:id="rId921" name="Button 9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5" r:id="rId922" name="Button 9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6" r:id="rId923" name="Button 9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7" r:id="rId924" name="Button 9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8" r:id="rId925" name="Button 9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9" r:id="rId926" name="Button 9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0" r:id="rId927" name="Button 9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1" r:id="rId928" name="Button 9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2" r:id="rId929" name="Button 9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3" r:id="rId930" name="Button 9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4" r:id="rId931" name="Button 9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5" r:id="rId932" name="Button 9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6" r:id="rId933" name="Button 9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7" r:id="rId934" name="Button 9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8" r:id="rId935" name="Button 9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9" r:id="rId936" name="Button 9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0" r:id="rId937" name="Button 9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1" r:id="rId938" name="Button 9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2" r:id="rId939" name="Button 9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3" r:id="rId940" name="Button 9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4" r:id="rId941" name="Button 9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5" r:id="rId942" name="Button 9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6" r:id="rId943" name="Button 9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7" r:id="rId944" name="Button 9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8" r:id="rId945" name="Button 9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9" r:id="rId946" name="Button 9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0" r:id="rId947" name="Button 9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1" r:id="rId948" name="Button 9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2" r:id="rId949" name="Button 9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3" r:id="rId950" name="Button 9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4" r:id="rId951" name="Button 9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5" r:id="rId952" name="Button 9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6" r:id="rId953" name="Button 9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7" r:id="rId954" name="Button 9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8" r:id="rId955" name="Button 9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9" r:id="rId956" name="Button 9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0" r:id="rId957" name="Button 9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1" r:id="rId958" name="Button 9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2" r:id="rId959" name="Button 9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3" r:id="rId960" name="Button 9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4" r:id="rId961" name="Button 9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5" r:id="rId962" name="Button 9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6" r:id="rId963" name="Button 9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7" r:id="rId964" name="Button 9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8" r:id="rId965" name="Button 9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9" r:id="rId966" name="Button 9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0" r:id="rId967" name="Button 9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1" r:id="rId968" name="Button 9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2" r:id="rId969" name="Button 9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3" r:id="rId970" name="Button 9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4" r:id="rId971" name="Button 9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5" r:id="rId972" name="Button 9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6" r:id="rId973" name="Button 9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7" r:id="rId974" name="Button 9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8" r:id="rId975" name="Button 9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9" r:id="rId976" name="Button 9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0" r:id="rId977" name="Button 9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1" r:id="rId978" name="Button 9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2" r:id="rId979" name="Button 9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3" r:id="rId980" name="Button 9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4" r:id="rId981" name="Button 9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5" r:id="rId982" name="Button 9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6" r:id="rId983" name="Button 9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7" r:id="rId984" name="Button 9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8" r:id="rId985" name="Button 9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9" r:id="rId986" name="Button 9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0" r:id="rId987" name="Button 9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1" r:id="rId988" name="Button 9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2" r:id="rId989" name="Button 9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3" r:id="rId990" name="Button 9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4" r:id="rId991" name="Button 9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5" r:id="rId992" name="Button 9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6" r:id="rId993" name="Button 9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7" r:id="rId994" name="Button 9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8" r:id="rId995" name="Button 9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9" r:id="rId996" name="Button 9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0" r:id="rId997" name="Button 9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1" r:id="rId998" name="Button 9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2" r:id="rId999" name="Button 9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3" r:id="rId1000" name="Button 9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4" r:id="rId1001" name="Button 9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5" r:id="rId1002" name="Button 9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6" r:id="rId1003" name="Button 10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7" r:id="rId1004" name="Button 10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8" r:id="rId1005" name="Button 10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9" r:id="rId1006" name="Button 10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0" r:id="rId1007" name="Button 10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1" r:id="rId1008" name="Button 10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2" r:id="rId1009" name="Button 10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3" r:id="rId1010" name="Button 10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4" r:id="rId1011" name="Button 10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5" r:id="rId1012" name="Button 10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6" r:id="rId1013" name="Button 10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7" r:id="rId1014" name="Button 10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8" r:id="rId1015" name="Button 10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9" r:id="rId1016" name="Button 10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0" r:id="rId1017" name="Button 10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1" r:id="rId1018" name="Button 10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2" r:id="rId1019" name="Button 10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3" r:id="rId1020" name="Button 10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4" r:id="rId1021" name="Button 10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5" r:id="rId1022" name="Button 10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6" r:id="rId1023" name="Button 10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7" r:id="rId1024" name="Button 10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8" r:id="rId1025" name="Button 10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9" r:id="rId1026" name="Button 10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0" r:id="rId1027" name="Button 10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1" r:id="rId1028" name="Button 10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2" r:id="rId1029" name="Button 10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3" r:id="rId1030" name="Button 10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4" r:id="rId1031" name="Button 10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5" r:id="rId1032" name="Button 10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6" r:id="rId1033" name="Button 10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7" r:id="rId1034" name="Button 10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8" r:id="rId1035" name="Button 10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9" r:id="rId1036" name="Button 10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0" r:id="rId1037" name="Button 10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1" r:id="rId1038" name="Button 10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2" r:id="rId1039" name="Button 10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3" r:id="rId1040" name="Button 10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4" r:id="rId1041" name="Button 10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5" r:id="rId1042" name="Button 10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6" r:id="rId1043" name="Button 10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7" r:id="rId1044" name="Button 10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8" r:id="rId1045" name="Button 10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9" r:id="rId1046" name="Button 10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0" r:id="rId1047" name="Button 10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1" r:id="rId1048" name="Button 10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2" r:id="rId1049" name="Button 10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3" r:id="rId1050" name="Button 10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4" r:id="rId1051" name="Button 10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5" r:id="rId1052" name="Button 10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6" r:id="rId1053" name="Button 10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7" r:id="rId1054" name="Button 10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8" r:id="rId1055" name="Button 10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9" r:id="rId1056" name="Button 10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0" r:id="rId1057" name="Button 10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1" r:id="rId1058" name="Button 10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2" r:id="rId1059" name="Button 10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3" r:id="rId1060" name="Button 10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4" r:id="rId1061" name="Button 10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5" r:id="rId1062" name="Button 10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6" r:id="rId1063" name="Button 10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7" r:id="rId1064" name="Button 10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8" r:id="rId1065" name="Button 10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9" r:id="rId1066" name="Button 10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0" r:id="rId1067" name="Button 10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1" r:id="rId1068" name="Button 10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2" r:id="rId1069" name="Button 10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3" r:id="rId1070" name="Button 10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4" r:id="rId1071" name="Button 10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5" r:id="rId1072" name="Button 10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6" r:id="rId1073" name="Button 10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7" r:id="rId1074" name="Button 10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8" r:id="rId1075" name="Button 10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9" r:id="rId1076" name="Button 10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0" r:id="rId1077" name="Button 10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1" r:id="rId1078" name="Button 10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2" r:id="rId1079" name="Button 10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3" r:id="rId1080" name="Button 10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4" r:id="rId1081" name="Button 10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5" r:id="rId1082" name="Button 10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6" r:id="rId1083" name="Button 10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7" r:id="rId1084" name="Button 10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8" r:id="rId1085" name="Button 10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9" r:id="rId1086" name="Button 10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0" r:id="rId1087" name="Button 10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1" r:id="rId1088" name="Button 10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2" r:id="rId1089" name="Button 10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3" r:id="rId1090" name="Button 10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4" r:id="rId1091" name="Button 10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5" r:id="rId1092" name="Button 10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6" r:id="rId1093" name="Button 10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7" r:id="rId1094" name="Button 10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8" r:id="rId1095" name="Button 10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9" r:id="rId1096" name="Button 10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0" r:id="rId1097" name="Button 10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1" r:id="rId1098" name="Button 10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2" r:id="rId1099" name="Button 10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3" r:id="rId1100" name="Button 10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4" r:id="rId1101" name="Button 10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5" r:id="rId1102" name="Button 10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6" r:id="rId1103" name="Button 1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7" r:id="rId1104" name="Button 1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8" r:id="rId1105" name="Button 1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9" r:id="rId1106" name="Button 1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0" r:id="rId1107" name="Button 1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1" r:id="rId1108" name="Button 1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2" r:id="rId1109" name="Button 1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3" r:id="rId1110" name="Button 1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4" r:id="rId1111" name="Button 1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5" r:id="rId1112" name="Button 1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6" r:id="rId1113" name="Button 1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7" r:id="rId1114" name="Button 1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8" r:id="rId1115" name="Button 1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9" r:id="rId1116" name="Button 1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0" r:id="rId1117" name="Button 1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1" r:id="rId1118" name="Button 1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2" r:id="rId1119" name="Button 1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3" r:id="rId1120" name="Button 1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4" r:id="rId1121" name="Button 1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5" r:id="rId1122" name="Button 1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6" r:id="rId1123" name="Button 1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7" r:id="rId1124" name="Button 1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8" r:id="rId1125" name="Button 1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9" r:id="rId1126" name="Button 1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0" r:id="rId1127" name="Button 1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1" r:id="rId1128" name="Button 1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2" r:id="rId1129" name="Button 1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3" r:id="rId1130" name="Button 1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4" r:id="rId1131" name="Button 1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5" r:id="rId1132" name="Button 1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6" r:id="rId1133" name="Button 1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7" r:id="rId1134" name="Button 1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8" r:id="rId1135" name="Button 1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9" r:id="rId1136" name="Button 1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0" r:id="rId1137" name="Button 1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1" r:id="rId1138" name="Button 1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2" r:id="rId1139" name="Button 1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3" r:id="rId1140" name="Button 1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4" r:id="rId1141" name="Button 1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5" r:id="rId1142" name="Button 1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6" r:id="rId1143" name="Button 1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7" r:id="rId1144" name="Button 1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8" r:id="rId1145" name="Button 1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9" r:id="rId1146" name="Button 1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0" r:id="rId1147" name="Button 1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1" r:id="rId1148" name="Button 1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2" r:id="rId1149" name="Button 1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3" r:id="rId1150" name="Button 1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4" r:id="rId1151" name="Button 1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5" r:id="rId1152" name="Button 1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6" r:id="rId1153" name="Button 1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7" r:id="rId1154" name="Button 1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8" r:id="rId1155" name="Button 1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9" r:id="rId1156" name="Button 1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0" r:id="rId1157" name="Button 1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1" r:id="rId1158" name="Button 1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2" r:id="rId1159" name="Button 1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3" r:id="rId1160" name="Button 1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4" r:id="rId1161" name="Button 1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5" r:id="rId1162" name="Button 1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6" r:id="rId1163" name="Button 1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7" r:id="rId1164" name="Button 1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8" r:id="rId1165" name="Button 1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9" r:id="rId1166" name="Button 1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0" r:id="rId1167" name="Button 1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1" r:id="rId1168" name="Button 1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2" r:id="rId1169" name="Button 1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3" r:id="rId1170" name="Button 1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4" r:id="rId1171" name="Button 1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5" r:id="rId1172" name="Button 1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6" r:id="rId1173" name="Button 1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7" r:id="rId1174" name="Button 1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8" r:id="rId1175" name="Button 1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9" r:id="rId1176" name="Button 1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0" r:id="rId1177" name="Button 1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1" r:id="rId1178" name="Button 1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2" r:id="rId1179" name="Button 1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3" r:id="rId1180" name="Button 1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4" r:id="rId1181" name="Button 1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5" r:id="rId1182" name="Button 1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6" r:id="rId1183" name="Button 1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7" r:id="rId1184" name="Button 1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8" r:id="rId1185" name="Button 1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9" r:id="rId1186" name="Button 1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0" r:id="rId1187" name="Button 1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1" r:id="rId1188" name="Button 1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2" r:id="rId1189" name="Button 1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3" r:id="rId1190" name="Button 1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4" r:id="rId1191" name="Button 1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5" r:id="rId1192" name="Button 1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6" r:id="rId1193" name="Button 1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7" r:id="rId1194" name="Button 1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8" r:id="rId1195" name="Button 1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9" r:id="rId1196" name="Button 1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0" r:id="rId1197" name="Button 1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1" r:id="rId1198" name="Button 1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2" r:id="rId1199" name="Button 1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3" r:id="rId1200" name="Button 1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4" r:id="rId1201" name="Button 1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5" r:id="rId1202" name="Button 1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6" r:id="rId1203" name="Button 1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7" r:id="rId1204" name="Button 1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8" r:id="rId1205" name="Button 1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9" r:id="rId1206" name="Button 1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0" r:id="rId1207" name="Button 1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1" r:id="rId1208" name="Button 1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2" r:id="rId1209" name="Button 1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3" r:id="rId1210" name="Button 1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4" r:id="rId1211" name="Button 1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5" r:id="rId1212" name="Button 1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6" r:id="rId1213" name="Button 1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7" r:id="rId1214" name="Button 1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8" r:id="rId1215" name="Button 1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9" r:id="rId1216" name="Button 1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0" r:id="rId1217" name="Button 1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1" r:id="rId1218" name="Button 1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2" r:id="rId1219" name="Button 1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3" r:id="rId1220" name="Button 1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4" r:id="rId1221" name="Button 1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5" r:id="rId1222" name="Button 1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6" r:id="rId1223" name="Button 1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7" r:id="rId1224" name="Button 1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8" r:id="rId1225" name="Button 1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9" r:id="rId1226" name="Button 1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0" r:id="rId1227" name="Button 1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1" r:id="rId1228" name="Button 1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2" r:id="rId1229" name="Button 1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3" r:id="rId1230" name="Button 1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4" r:id="rId1231" name="Button 1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5" r:id="rId1232" name="Button 1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6" r:id="rId1233" name="Button 1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7" r:id="rId1234" name="Button 1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8" r:id="rId1235" name="Button 1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9" r:id="rId1236" name="Button 1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0" r:id="rId1237" name="Button 1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1" r:id="rId1238" name="Button 1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2" r:id="rId1239" name="Button 1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3" r:id="rId1240" name="Button 1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4" r:id="rId1241" name="Button 1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5" r:id="rId1242" name="Button 1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6" r:id="rId1243" name="Button 1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7" r:id="rId1244" name="Button 1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8" r:id="rId1245" name="Button 1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9" r:id="rId1246" name="Button 1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0" r:id="rId1247" name="Button 1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1" r:id="rId1248" name="Button 1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2" r:id="rId1249" name="Button 1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3" r:id="rId1250" name="Button 1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4" r:id="rId1251" name="Button 1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5" r:id="rId1252" name="Button 1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6" r:id="rId1253" name="Button 1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7" r:id="rId1254" name="Button 1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8" r:id="rId1255" name="Button 1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9" r:id="rId1256" name="Button 1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0" r:id="rId1257" name="Button 1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1" r:id="rId1258" name="Button 1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2" r:id="rId1259" name="Button 1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3" r:id="rId1260" name="Button 1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4" r:id="rId1261" name="Button 1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5" r:id="rId1262" name="Button 1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6" r:id="rId1263" name="Button 1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7" r:id="rId1264" name="Button 1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8" r:id="rId1265" name="Button 1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9" r:id="rId1266" name="Button 1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0" r:id="rId1267" name="Button 1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1" r:id="rId1268" name="Button 1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2" r:id="rId1269" name="Button 1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3" r:id="rId1270" name="Button 1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4" r:id="rId1271" name="Button 1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5" r:id="rId1272" name="Button 1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6" r:id="rId1273" name="Button 1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7" r:id="rId1274" name="Button 1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8" r:id="rId1275" name="Button 1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9" r:id="rId1276" name="Button 1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0" r:id="rId1277" name="Button 1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1" r:id="rId1278" name="Button 1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2" r:id="rId1279" name="Button 1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3" r:id="rId1280" name="Button 1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4" r:id="rId1281" name="Button 1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5" r:id="rId1282" name="Button 1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6" r:id="rId1283" name="Button 1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7" r:id="rId1284" name="Button 1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8" r:id="rId1285" name="Button 1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9" r:id="rId1286" name="Button 1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0" r:id="rId1287" name="Button 1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1" r:id="rId1288" name="Button 1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2" r:id="rId1289" name="Button 1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3" r:id="rId1290" name="Button 1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4" r:id="rId1291" name="Button 1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5" r:id="rId1292" name="Button 1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6" r:id="rId1293" name="Button 1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7" r:id="rId1294" name="Button 1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8" r:id="rId1295" name="Button 1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9" r:id="rId1296" name="Button 1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0" r:id="rId1297" name="Button 1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1" r:id="rId1298" name="Button 1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2" r:id="rId1299" name="Button 1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3" r:id="rId1300" name="Button 1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4" r:id="rId1301" name="Button 1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5" r:id="rId1302" name="Button 1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6" r:id="rId1303" name="Button 1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7" r:id="rId1304" name="Button 1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8" r:id="rId1305" name="Button 1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9" r:id="rId1306" name="Button 1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0" r:id="rId1307" name="Button 1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1" r:id="rId1308" name="Button 1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2" r:id="rId1309" name="Button 1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3" r:id="rId1310" name="Button 1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4" r:id="rId1311" name="Button 1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5" r:id="rId1312" name="Button 1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6" r:id="rId1313" name="Button 1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7" r:id="rId1314" name="Button 1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8" r:id="rId1315" name="Button 1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9" r:id="rId1316" name="Button 1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0" r:id="rId1317" name="Button 1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1" r:id="rId1318" name="Button 1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2" r:id="rId1319" name="Button 1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3" r:id="rId1320" name="Button 1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4" r:id="rId1321" name="Button 1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5" r:id="rId1322" name="Button 1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6" r:id="rId1323" name="Button 1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7" r:id="rId1324" name="Button 1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8" r:id="rId1325" name="Button 1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9" r:id="rId1326" name="Button 1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0" r:id="rId1327" name="Button 1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1" r:id="rId1328" name="Button 1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2" r:id="rId1329" name="Button 1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3" r:id="rId1330" name="Button 1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4" r:id="rId1331" name="Button 1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5" r:id="rId1332" name="Button 1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6" r:id="rId1333" name="Button 1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7" r:id="rId1334" name="Button 1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8" r:id="rId1335" name="Button 1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9" r:id="rId1336" name="Button 1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0" r:id="rId1337" name="Button 1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1" r:id="rId1338" name="Button 1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2" r:id="rId1339" name="Button 1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3" r:id="rId1340" name="Button 1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4" r:id="rId1341" name="Button 1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5" r:id="rId1342" name="Button 1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6" r:id="rId1343" name="Button 1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7" r:id="rId1344" name="Button 1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8" r:id="rId1345" name="Button 1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9" r:id="rId1346" name="Button 1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0" r:id="rId1347" name="Button 1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1" r:id="rId1348" name="Button 1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2" r:id="rId1349" name="Button 1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3" r:id="rId1350" name="Button 1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4" r:id="rId1351" name="Button 1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5" r:id="rId1352" name="Button 1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6" r:id="rId1353" name="Button 1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7" r:id="rId1354" name="Button 1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8" r:id="rId1355" name="Button 1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9" r:id="rId1356" name="Button 1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0" r:id="rId1357" name="Button 1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1" r:id="rId1358" name="Button 1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2" r:id="rId1359" name="Button 1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3" r:id="rId1360" name="Button 1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4" r:id="rId1361" name="Button 1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5" r:id="rId1362" name="Button 1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6" r:id="rId1363" name="Button 1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7" r:id="rId1364" name="Button 1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8" r:id="rId1365" name="Button 1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9" r:id="rId1366" name="Button 1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700" r:id="rId1367" name="Button 1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imeMode="off" allowBlank="1" showInputMessage="1" showErrorMessage="1">
          <xm:sqref>NJR852632:NJR852633 QKG328552 QUC328552 RDY328552 RNU328552 RXQ328552 SHM328552 SRI328552 TBE328552 TLA328552 TUW328552 UES328552 UOO328552 UYK328552 VIG328552 VSC328552 WBY328552 WLU328552 WVQ328552 I394092 JE394088 TA394088 ACW394088 AMS394088 AWO394088 BGK394088 BQG394088 CAC394088 CJY394088 CTU394088 DDQ394088 DNM394088 DXI394088 EHE394088 ERA394088 FAW394088 FKS394088 FUO394088 GEK394088 GOG394088 GYC394088 HHY394088 HRU394088 IBQ394088 ILM394088 IVI394088 JFE394088 JPA394088 JYW394088 KIS394088 KSO394088 LCK394088 LMG394088 LWC394088 MFY394088 MPU394088 MZQ394088 NJM394088 NTI394088 ODE394088 ONA394088 OWW394088 PGS394088 PQO394088 NTN852632:NTN852633 IW65556:IW65558 SS65556:SS65558 ACO65556:ACO65558 AMK65556:AMK65558 AWG65556:AWG65558 BGC65556:BGC65558 BPY65556:BPY65558 BZU65556:BZU65558 CJQ65556:CJQ65558 CTM65556:CTM65558 DDI65556:DDI65558 DNE65556:DNE65558 DXA65556:DXA65558 EGW65556:EGW65558 EQS65556:EQS65558 FAO65556:FAO65558 FKK65556:FKK65558 FUG65556:FUG65558 GEC65556:GEC65558 GNY65556:GNY65558 GXU65556:GXU65558 HHQ65556:HHQ65558 HRM65556:HRM65558 IBI65556:IBI65558 ILE65556:ILE65558 IVA65556:IVA65558 JEW65556:JEW65558 JOS65556:JOS65558 JYO65556:JYO65558 KIK65556:KIK65558 KSG65556:KSG65558 LCC65556:LCC65558 LLY65556:LLY65558 LVU65556:LVU65558 MFQ65556:MFQ65558 MPM65556:MPM65558 MZI65556:MZI65558 NJE65556:NJE65558 NTA65556:NTA65558 OCW65556:OCW65558 OMS65556:OMS65558 OWO65556:OWO65558 PGK65556:PGK65558 PQG65556:PQG65558 QAC65556:QAC65558 QJY65556:QJY65558 QTU65556:QTU65558 RDQ65556:RDQ65558 RNM65556:RNM65558 RXI65556:RXI65558 SHE65556:SHE65558 SRA65556:SRA65558 TAW65556:TAW65558 TKS65556:TKS65558 TUO65556:TUO65558 UEK65556:UEK65558 UOG65556:UOG65558 UYC65556:UYC65558 VHY65556:VHY65558 VRU65556:VRU65558 WBQ65556:WBQ65558 WLM65556:WLM65558 WVI65556:WVI65558 ODJ852632:ODJ852633 IW131092:IW131094 SS131092:SS131094 ACO131092:ACO131094 AMK131092:AMK131094 AWG131092:AWG131094 BGC131092:BGC131094 BPY131092:BPY131094 BZU131092:BZU131094 CJQ131092:CJQ131094 CTM131092:CTM131094 DDI131092:DDI131094 DNE131092:DNE131094 DXA131092:DXA131094 EGW131092:EGW131094 EQS131092:EQS131094 FAO131092:FAO131094 FKK131092:FKK131094 FUG131092:FUG131094 GEC131092:GEC131094 GNY131092:GNY131094 GXU131092:GXU131094 HHQ131092:HHQ131094 HRM131092:HRM131094 IBI131092:IBI131094 ILE131092:ILE131094 IVA131092:IVA131094 JEW131092:JEW131094 JOS131092:JOS131094 JYO131092:JYO131094 KIK131092:KIK131094 KSG131092:KSG131094 LCC131092:LCC131094 LLY131092:LLY131094 LVU131092:LVU131094 MFQ131092:MFQ131094 MPM131092:MPM131094 MZI131092:MZI131094 NJE131092:NJE131094 NTA131092:NTA131094 OCW131092:OCW131094 OMS131092:OMS131094 OWO131092:OWO131094 PGK131092:PGK131094 PQG131092:PQG131094 QAC131092:QAC131094 QJY131092:QJY131094 QTU131092:QTU131094 RDQ131092:RDQ131094 RNM131092:RNM131094 RXI131092:RXI131094 SHE131092:SHE131094 SRA131092:SRA131094 TAW131092:TAW131094 TKS131092:TKS131094 TUO131092:TUO131094 UEK131092:UEK131094 UOG131092:UOG131094 UYC131092:UYC131094 VHY131092:VHY131094 VRU131092:VRU131094 WBQ131092:WBQ131094 WLM131092:WLM131094 WVI131092:WVI131094 ONF852632:ONF852633 IW196628:IW196630 SS196628:SS196630 ACO196628:ACO196630 AMK196628:AMK196630 AWG196628:AWG196630 BGC196628:BGC196630 BPY196628:BPY196630 BZU196628:BZU196630 CJQ196628:CJQ196630 CTM196628:CTM196630 DDI196628:DDI196630 DNE196628:DNE196630 DXA196628:DXA196630 EGW196628:EGW196630 EQS196628:EQS196630 FAO196628:FAO196630 FKK196628:FKK196630 FUG196628:FUG196630 GEC196628:GEC196630 GNY196628:GNY196630 GXU196628:GXU196630 HHQ196628:HHQ196630 HRM196628:HRM196630 IBI196628:IBI196630 ILE196628:ILE196630 IVA196628:IVA196630 JEW196628:JEW196630 JOS196628:JOS196630 JYO196628:JYO196630 KIK196628:KIK196630 KSG196628:KSG196630 LCC196628:LCC196630 LLY196628:LLY196630 LVU196628:LVU196630 MFQ196628:MFQ196630 MPM196628:MPM196630 MZI196628:MZI196630 NJE196628:NJE196630 NTA196628:NTA196630 OCW196628:OCW196630 OMS196628:OMS196630 OWO196628:OWO196630 PGK196628:PGK196630 PQG196628:PQG196630 QAC196628:QAC196630 QJY196628:QJY196630 QTU196628:QTU196630 RDQ196628:RDQ196630 RNM196628:RNM196630 RXI196628:RXI196630 SHE196628:SHE196630 SRA196628:SRA196630 TAW196628:TAW196630 TKS196628:TKS196630 TUO196628:TUO196630 UEK196628:UEK196630 UOG196628:UOG196630 UYC196628:UYC196630 VHY196628:VHY196630 VRU196628:VRU196630 WBQ196628:WBQ196630 WLM196628:WLM196630 WVI196628:WVI196630 OXB852632:OXB852633 IW262164:IW262166 SS262164:SS262166 ACO262164:ACO262166 AMK262164:AMK262166 AWG262164:AWG262166 BGC262164:BGC262166 BPY262164:BPY262166 BZU262164:BZU262166 CJQ262164:CJQ262166 CTM262164:CTM262166 DDI262164:DDI262166 DNE262164:DNE262166 DXA262164:DXA262166 EGW262164:EGW262166 EQS262164:EQS262166 FAO262164:FAO262166 FKK262164:FKK262166 FUG262164:FUG262166 GEC262164:GEC262166 GNY262164:GNY262166 GXU262164:GXU262166 HHQ262164:HHQ262166 HRM262164:HRM262166 IBI262164:IBI262166 ILE262164:ILE262166 IVA262164:IVA262166 JEW262164:JEW262166 JOS262164:JOS262166 JYO262164:JYO262166 KIK262164:KIK262166 KSG262164:KSG262166 LCC262164:LCC262166 LLY262164:LLY262166 LVU262164:LVU262166 MFQ262164:MFQ262166 MPM262164:MPM262166 MZI262164:MZI262166 NJE262164:NJE262166 NTA262164:NTA262166 OCW262164:OCW262166 OMS262164:OMS262166 OWO262164:OWO262166 PGK262164:PGK262166 PQG262164:PQG262166 QAC262164:QAC262166 QJY262164:QJY262166 QTU262164:QTU262166 RDQ262164:RDQ262166 RNM262164:RNM262166 RXI262164:RXI262166 SHE262164:SHE262166 SRA262164:SRA262166 TAW262164:TAW262166 TKS262164:TKS262166 TUO262164:TUO262166 UEK262164:UEK262166 UOG262164:UOG262166 UYC262164:UYC262166 VHY262164:VHY262166 VRU262164:VRU262166 WBQ262164:WBQ262166 WLM262164:WLM262166 WVI262164:WVI262166 PGX852632:PGX852633 IW327700:IW327702 SS327700:SS327702 ACO327700:ACO327702 AMK327700:AMK327702 AWG327700:AWG327702 BGC327700:BGC327702 BPY327700:BPY327702 BZU327700:BZU327702 CJQ327700:CJQ327702 CTM327700:CTM327702 DDI327700:DDI327702 DNE327700:DNE327702 DXA327700:DXA327702 EGW327700:EGW327702 EQS327700:EQS327702 FAO327700:FAO327702 FKK327700:FKK327702 FUG327700:FUG327702 GEC327700:GEC327702 GNY327700:GNY327702 GXU327700:GXU327702 HHQ327700:HHQ327702 HRM327700:HRM327702 IBI327700:IBI327702 ILE327700:ILE327702 IVA327700:IVA327702 JEW327700:JEW327702 JOS327700:JOS327702 JYO327700:JYO327702 KIK327700:KIK327702 KSG327700:KSG327702 LCC327700:LCC327702 LLY327700:LLY327702 LVU327700:LVU327702 MFQ327700:MFQ327702 MPM327700:MPM327702 MZI327700:MZI327702 NJE327700:NJE327702 NTA327700:NTA327702 OCW327700:OCW327702 OMS327700:OMS327702 OWO327700:OWO327702 PGK327700:PGK327702 PQG327700:PQG327702 QAC327700:QAC327702 QJY327700:QJY327702 QTU327700:QTU327702 RDQ327700:RDQ327702 RNM327700:RNM327702 RXI327700:RXI327702 SHE327700:SHE327702 SRA327700:SRA327702 TAW327700:TAW327702 TKS327700:TKS327702 TUO327700:TUO327702 UEK327700:UEK327702 UOG327700:UOG327702 UYC327700:UYC327702 VHY327700:VHY327702 VRU327700:VRU327702 WBQ327700:WBQ327702 WLM327700:WLM327702 WVI327700:WVI327702 PQT852632:PQT852633 IW393236:IW393238 SS393236:SS393238 ACO393236:ACO393238 AMK393236:AMK393238 AWG393236:AWG393238 BGC393236:BGC393238 BPY393236:BPY393238 BZU393236:BZU393238 CJQ393236:CJQ393238 CTM393236:CTM393238 DDI393236:DDI393238 DNE393236:DNE393238 DXA393236:DXA393238 EGW393236:EGW393238 EQS393236:EQS393238 FAO393236:FAO393238 FKK393236:FKK393238 FUG393236:FUG393238 GEC393236:GEC393238 GNY393236:GNY393238 GXU393236:GXU393238 HHQ393236:HHQ393238 HRM393236:HRM393238 IBI393236:IBI393238 ILE393236:ILE393238 IVA393236:IVA393238 JEW393236:JEW393238 JOS393236:JOS393238 JYO393236:JYO393238 KIK393236:KIK393238 KSG393236:KSG393238 LCC393236:LCC393238 LLY393236:LLY393238 LVU393236:LVU393238 MFQ393236:MFQ393238 MPM393236:MPM393238 MZI393236:MZI393238 NJE393236:NJE393238 NTA393236:NTA393238 OCW393236:OCW393238 OMS393236:OMS393238 OWO393236:OWO393238 PGK393236:PGK393238 PQG393236:PQG393238 QAC393236:QAC393238 QJY393236:QJY393238 QTU393236:QTU393238 RDQ393236:RDQ393238 RNM393236:RNM393238 RXI393236:RXI393238 SHE393236:SHE393238 SRA393236:SRA393238 TAW393236:TAW393238 TKS393236:TKS393238 TUO393236:TUO393238 UEK393236:UEK393238 UOG393236:UOG393238 UYC393236:UYC393238 VHY393236:VHY393238 VRU393236:VRU393238 WBQ393236:WBQ393238 WLM393236:WLM393238 WVI393236:WVI393238 QAP852632:QAP852633 IW458772:IW458774 SS458772:SS458774 ACO458772:ACO458774 AMK458772:AMK458774 AWG458772:AWG458774 BGC458772:BGC458774 BPY458772:BPY458774 BZU458772:BZU458774 CJQ458772:CJQ458774 CTM458772:CTM458774 DDI458772:DDI458774 DNE458772:DNE458774 DXA458772:DXA458774 EGW458772:EGW458774 EQS458772:EQS458774 FAO458772:FAO458774 FKK458772:FKK458774 FUG458772:FUG458774 GEC458772:GEC458774 GNY458772:GNY458774 GXU458772:GXU458774 HHQ458772:HHQ458774 HRM458772:HRM458774 IBI458772:IBI458774 ILE458772:ILE458774 IVA458772:IVA458774 JEW458772:JEW458774 JOS458772:JOS458774 JYO458772:JYO458774 KIK458772:KIK458774 KSG458772:KSG458774 LCC458772:LCC458774 LLY458772:LLY458774 LVU458772:LVU458774 MFQ458772:MFQ458774 MPM458772:MPM458774 MZI458772:MZI458774 NJE458772:NJE458774 NTA458772:NTA458774 OCW458772:OCW458774 OMS458772:OMS458774 OWO458772:OWO458774 PGK458772:PGK458774 PQG458772:PQG458774 QAC458772:QAC458774 QJY458772:QJY458774 QTU458772:QTU458774 RDQ458772:RDQ458774 RNM458772:RNM458774 RXI458772:RXI458774 SHE458772:SHE458774 SRA458772:SRA458774 TAW458772:TAW458774 TKS458772:TKS458774 TUO458772:TUO458774 UEK458772:UEK458774 UOG458772:UOG458774 UYC458772:UYC458774 VHY458772:VHY458774 VRU458772:VRU458774 WBQ458772:WBQ458774 WLM458772:WLM458774 WVI458772:WVI458774 QKL852632:QKL852633 IW524308:IW524310 SS524308:SS524310 ACO524308:ACO524310 AMK524308:AMK524310 AWG524308:AWG524310 BGC524308:BGC524310 BPY524308:BPY524310 BZU524308:BZU524310 CJQ524308:CJQ524310 CTM524308:CTM524310 DDI524308:DDI524310 DNE524308:DNE524310 DXA524308:DXA524310 EGW524308:EGW524310 EQS524308:EQS524310 FAO524308:FAO524310 FKK524308:FKK524310 FUG524308:FUG524310 GEC524308:GEC524310 GNY524308:GNY524310 GXU524308:GXU524310 HHQ524308:HHQ524310 HRM524308:HRM524310 IBI524308:IBI524310 ILE524308:ILE524310 IVA524308:IVA524310 JEW524308:JEW524310 JOS524308:JOS524310 JYO524308:JYO524310 KIK524308:KIK524310 KSG524308:KSG524310 LCC524308:LCC524310 LLY524308:LLY524310 LVU524308:LVU524310 MFQ524308:MFQ524310 MPM524308:MPM524310 MZI524308:MZI524310 NJE524308:NJE524310 NTA524308:NTA524310 OCW524308:OCW524310 OMS524308:OMS524310 OWO524308:OWO524310 PGK524308:PGK524310 PQG524308:PQG524310 QAC524308:QAC524310 QJY524308:QJY524310 QTU524308:QTU524310 RDQ524308:RDQ524310 RNM524308:RNM524310 RXI524308:RXI524310 SHE524308:SHE524310 SRA524308:SRA524310 TAW524308:TAW524310 TKS524308:TKS524310 TUO524308:TUO524310 UEK524308:UEK524310 UOG524308:UOG524310 UYC524308:UYC524310 VHY524308:VHY524310 VRU524308:VRU524310 WBQ524308:WBQ524310 WLM524308:WLM524310 WVI524308:WVI524310 QUH852632:QUH852633 IW589844:IW589846 SS589844:SS589846 ACO589844:ACO589846 AMK589844:AMK589846 AWG589844:AWG589846 BGC589844:BGC589846 BPY589844:BPY589846 BZU589844:BZU589846 CJQ589844:CJQ589846 CTM589844:CTM589846 DDI589844:DDI589846 DNE589844:DNE589846 DXA589844:DXA589846 EGW589844:EGW589846 EQS589844:EQS589846 FAO589844:FAO589846 FKK589844:FKK589846 FUG589844:FUG589846 GEC589844:GEC589846 GNY589844:GNY589846 GXU589844:GXU589846 HHQ589844:HHQ589846 HRM589844:HRM589846 IBI589844:IBI589846 ILE589844:ILE589846 IVA589844:IVA589846 JEW589844:JEW589846 JOS589844:JOS589846 JYO589844:JYO589846 KIK589844:KIK589846 KSG589844:KSG589846 LCC589844:LCC589846 LLY589844:LLY589846 LVU589844:LVU589846 MFQ589844:MFQ589846 MPM589844:MPM589846 MZI589844:MZI589846 NJE589844:NJE589846 NTA589844:NTA589846 OCW589844:OCW589846 OMS589844:OMS589846 OWO589844:OWO589846 PGK589844:PGK589846 PQG589844:PQG589846 QAC589844:QAC589846 QJY589844:QJY589846 QTU589844:QTU589846 RDQ589844:RDQ589846 RNM589844:RNM589846 RXI589844:RXI589846 SHE589844:SHE589846 SRA589844:SRA589846 TAW589844:TAW589846 TKS589844:TKS589846 TUO589844:TUO589846 UEK589844:UEK589846 UOG589844:UOG589846 UYC589844:UYC589846 VHY589844:VHY589846 VRU589844:VRU589846 WBQ589844:WBQ589846 WLM589844:WLM589846 WVI589844:WVI589846 RED852632:RED852633 IW655380:IW655382 SS655380:SS655382 ACO655380:ACO655382 AMK655380:AMK655382 AWG655380:AWG655382 BGC655380:BGC655382 BPY655380:BPY655382 BZU655380:BZU655382 CJQ655380:CJQ655382 CTM655380:CTM655382 DDI655380:DDI655382 DNE655380:DNE655382 DXA655380:DXA655382 EGW655380:EGW655382 EQS655380:EQS655382 FAO655380:FAO655382 FKK655380:FKK655382 FUG655380:FUG655382 GEC655380:GEC655382 GNY655380:GNY655382 GXU655380:GXU655382 HHQ655380:HHQ655382 HRM655380:HRM655382 IBI655380:IBI655382 ILE655380:ILE655382 IVA655380:IVA655382 JEW655380:JEW655382 JOS655380:JOS655382 JYO655380:JYO655382 KIK655380:KIK655382 KSG655380:KSG655382 LCC655380:LCC655382 LLY655380:LLY655382 LVU655380:LVU655382 MFQ655380:MFQ655382 MPM655380:MPM655382 MZI655380:MZI655382 NJE655380:NJE655382 NTA655380:NTA655382 OCW655380:OCW655382 OMS655380:OMS655382 OWO655380:OWO655382 PGK655380:PGK655382 PQG655380:PQG655382 QAC655380:QAC655382 QJY655380:QJY655382 QTU655380:QTU655382 RDQ655380:RDQ655382 RNM655380:RNM655382 RXI655380:RXI655382 SHE655380:SHE655382 SRA655380:SRA655382 TAW655380:TAW655382 TKS655380:TKS655382 TUO655380:TUO655382 UEK655380:UEK655382 UOG655380:UOG655382 UYC655380:UYC655382 VHY655380:VHY655382 VRU655380:VRU655382 WBQ655380:WBQ655382 WLM655380:WLM655382 WVI655380:WVI655382 RNZ852632:RNZ852633 IW720916:IW720918 SS720916:SS720918 ACO720916:ACO720918 AMK720916:AMK720918 AWG720916:AWG720918 BGC720916:BGC720918 BPY720916:BPY720918 BZU720916:BZU720918 CJQ720916:CJQ720918 CTM720916:CTM720918 DDI720916:DDI720918 DNE720916:DNE720918 DXA720916:DXA720918 EGW720916:EGW720918 EQS720916:EQS720918 FAO720916:FAO720918 FKK720916:FKK720918 FUG720916:FUG720918 GEC720916:GEC720918 GNY720916:GNY720918 GXU720916:GXU720918 HHQ720916:HHQ720918 HRM720916:HRM720918 IBI720916:IBI720918 ILE720916:ILE720918 IVA720916:IVA720918 JEW720916:JEW720918 JOS720916:JOS720918 JYO720916:JYO720918 KIK720916:KIK720918 KSG720916:KSG720918 LCC720916:LCC720918 LLY720916:LLY720918 LVU720916:LVU720918 MFQ720916:MFQ720918 MPM720916:MPM720918 MZI720916:MZI720918 NJE720916:NJE720918 NTA720916:NTA720918 OCW720916:OCW720918 OMS720916:OMS720918 OWO720916:OWO720918 PGK720916:PGK720918 PQG720916:PQG720918 QAC720916:QAC720918 QJY720916:QJY720918 QTU720916:QTU720918 RDQ720916:RDQ720918 RNM720916:RNM720918 RXI720916:RXI720918 SHE720916:SHE720918 SRA720916:SRA720918 TAW720916:TAW720918 TKS720916:TKS720918 TUO720916:TUO720918 UEK720916:UEK720918 UOG720916:UOG720918 UYC720916:UYC720918 VHY720916:VHY720918 VRU720916:VRU720918 WBQ720916:WBQ720918 WLM720916:WLM720918 WVI720916:WVI720918 RXV852632:RXV852633 IW786452:IW786454 SS786452:SS786454 ACO786452:ACO786454 AMK786452:AMK786454 AWG786452:AWG786454 BGC786452:BGC786454 BPY786452:BPY786454 BZU786452:BZU786454 CJQ786452:CJQ786454 CTM786452:CTM786454 DDI786452:DDI786454 DNE786452:DNE786454 DXA786452:DXA786454 EGW786452:EGW786454 EQS786452:EQS786454 FAO786452:FAO786454 FKK786452:FKK786454 FUG786452:FUG786454 GEC786452:GEC786454 GNY786452:GNY786454 GXU786452:GXU786454 HHQ786452:HHQ786454 HRM786452:HRM786454 IBI786452:IBI786454 ILE786452:ILE786454 IVA786452:IVA786454 JEW786452:JEW786454 JOS786452:JOS786454 JYO786452:JYO786454 KIK786452:KIK786454 KSG786452:KSG786454 LCC786452:LCC786454 LLY786452:LLY786454 LVU786452:LVU786454 MFQ786452:MFQ786454 MPM786452:MPM786454 MZI786452:MZI786454 NJE786452:NJE786454 NTA786452:NTA786454 OCW786452:OCW786454 OMS786452:OMS786454 OWO786452:OWO786454 PGK786452:PGK786454 PQG786452:PQG786454 QAC786452:QAC786454 QJY786452:QJY786454 QTU786452:QTU786454 RDQ786452:RDQ786454 RNM786452:RNM786454 RXI786452:RXI786454 SHE786452:SHE786454 SRA786452:SRA786454 TAW786452:TAW786454 TKS786452:TKS786454 TUO786452:TUO786454 UEK786452:UEK786454 UOG786452:UOG786454 UYC786452:UYC786454 VHY786452:VHY786454 VRU786452:VRU786454 WBQ786452:WBQ786454 WLM786452:WLM786454 WVI786452:WVI786454 SHR852632:SHR852633 IW851988:IW851990 SS851988:SS851990 ACO851988:ACO851990 AMK851988:AMK851990 AWG851988:AWG851990 BGC851988:BGC851990 BPY851988:BPY851990 BZU851988:BZU851990 CJQ851988:CJQ851990 CTM851988:CTM851990 DDI851988:DDI851990 DNE851988:DNE851990 DXA851988:DXA851990 EGW851988:EGW851990 EQS851988:EQS851990 FAO851988:FAO851990 FKK851988:FKK851990 FUG851988:FUG851990 GEC851988:GEC851990 GNY851988:GNY851990 GXU851988:GXU851990 HHQ851988:HHQ851990 HRM851988:HRM851990 IBI851988:IBI851990 ILE851988:ILE851990 IVA851988:IVA851990 JEW851988:JEW851990 JOS851988:JOS851990 JYO851988:JYO851990 KIK851988:KIK851990 KSG851988:KSG851990 LCC851988:LCC851990 LLY851988:LLY851990 LVU851988:LVU851990 MFQ851988:MFQ851990 MPM851988:MPM851990 MZI851988:MZI851990 NJE851988:NJE851990 NTA851988:NTA851990 OCW851988:OCW851990 OMS851988:OMS851990 OWO851988:OWO851990 PGK851988:PGK851990 PQG851988:PQG851990 QAC851988:QAC851990 QJY851988:QJY851990 QTU851988:QTU851990 RDQ851988:RDQ851990 RNM851988:RNM851990 RXI851988:RXI851990 SHE851988:SHE851990 SRA851988:SRA851990 TAW851988:TAW851990 TKS851988:TKS851990 TUO851988:TUO851990 UEK851988:UEK851990 UOG851988:UOG851990 UYC851988:UYC851990 VHY851988:VHY851990 VRU851988:VRU851990 WBQ851988:WBQ851990 WLM851988:WLM851990 WVI851988:WVI851990 SRN852632:SRN852633 IW917524:IW917526 SS917524:SS917526 ACO917524:ACO917526 AMK917524:AMK917526 AWG917524:AWG917526 BGC917524:BGC917526 BPY917524:BPY917526 BZU917524:BZU917526 CJQ917524:CJQ917526 CTM917524:CTM917526 DDI917524:DDI917526 DNE917524:DNE917526 DXA917524:DXA917526 EGW917524:EGW917526 EQS917524:EQS917526 FAO917524:FAO917526 FKK917524:FKK917526 FUG917524:FUG917526 GEC917524:GEC917526 GNY917524:GNY917526 GXU917524:GXU917526 HHQ917524:HHQ917526 HRM917524:HRM917526 IBI917524:IBI917526 ILE917524:ILE917526 IVA917524:IVA917526 JEW917524:JEW917526 JOS917524:JOS917526 JYO917524:JYO917526 KIK917524:KIK917526 KSG917524:KSG917526 LCC917524:LCC917526 LLY917524:LLY917526 LVU917524:LVU917526 MFQ917524:MFQ917526 MPM917524:MPM917526 MZI917524:MZI917526 NJE917524:NJE917526 NTA917524:NTA917526 OCW917524:OCW917526 OMS917524:OMS917526 OWO917524:OWO917526 PGK917524:PGK917526 PQG917524:PQG917526 QAC917524:QAC917526 QJY917524:QJY917526 QTU917524:QTU917526 RDQ917524:RDQ917526 RNM917524:RNM917526 RXI917524:RXI917526 SHE917524:SHE917526 SRA917524:SRA917526 TAW917524:TAW917526 TKS917524:TKS917526 TUO917524:TUO917526 UEK917524:UEK917526 UOG917524:UOG917526 UYC917524:UYC917526 VHY917524:VHY917526 VRU917524:VRU917526 WBQ917524:WBQ917526 WLM917524:WLM917526 WVI917524:WVI917526 TBJ852632:TBJ852633 IW983060:IW983062 SS983060:SS983062 ACO983060:ACO983062 AMK983060:AMK983062 AWG983060:AWG983062 BGC983060:BGC983062 BPY983060:BPY983062 BZU983060:BZU983062 CJQ983060:CJQ983062 CTM983060:CTM983062 DDI983060:DDI983062 DNE983060:DNE983062 DXA983060:DXA983062 EGW983060:EGW983062 EQS983060:EQS983062 FAO983060:FAO983062 FKK983060:FKK983062 FUG983060:FUG983062 GEC983060:GEC983062 GNY983060:GNY983062 GXU983060:GXU983062 HHQ983060:HHQ983062 HRM983060:HRM983062 IBI983060:IBI983062 ILE983060:ILE983062 IVA983060:IVA983062 JEW983060:JEW983062 JOS983060:JOS983062 JYO983060:JYO983062 KIK983060:KIK983062 KSG983060:KSG983062 LCC983060:LCC983062 LLY983060:LLY983062 LVU983060:LVU983062 MFQ983060:MFQ983062 MPM983060:MPM983062 MZI983060:MZI983062 NJE983060:NJE983062 NTA983060:NTA983062 OCW983060:OCW983062 OMS983060:OMS983062 OWO983060:OWO983062 PGK983060:PGK983062 PQG983060:PQG983062 QAC983060:QAC983062 QJY983060:QJY983062 QTU983060:QTU983062 RDQ983060:RDQ983062 RNM983060:RNM983062 RXI983060:RXI983062 SHE983060:SHE983062 SRA983060:SRA983062 TAW983060:TAW983062 TKS983060:TKS983062 TUO983060:TUO983062 UEK983060:UEK983062 UOG983060:UOG983062 UYC983060:UYC983062 VHY983060:VHY983062 VRU983060:VRU983062 WBQ983060:WBQ983062 WLM983060:WLM983062 WVI983060:WVI983062 QAK394088 QKG394088 QUC394088 RDY394088 RNU394088 RXQ394088 SHM394088 SRI394088 TBE394088 TLA394088 TUW394088 UES394088 UOO394088 UYK394088 VIG394088 VSC394088 WBY394088 WLU394088 WVQ394088 I459628 JE459624 TA459624 ACW459624 AMS459624 AWO459624 BGK459624 BQG459624 CAC459624 CJY459624 CTU459624 DDQ459624 DNM459624 DXI459624 EHE459624 ERA459624 FAW459624 FKS459624 FUO459624 GEK459624 GOG459624 GYC459624 HHY459624 HRU459624 IBQ459624 ILM459624 IVI459624 JFE459624 JPA459624 JYW459624 KIS459624 KSO459624 LCK459624 LMG459624 LWC459624 MFY459624 MPU459624 MZQ459624 NJM459624 NTI459624 ODE459624 ONA459624 OWW459624 PGS459624 PQO459624 M65947:M65948 JI65943:JI65944 TE65943:TE65944 ADA65943:ADA65944 AMW65943:AMW65944 AWS65943:AWS65944 BGO65943:BGO65944 BQK65943:BQK65944 CAG65943:CAG65944 CKC65943:CKC65944 CTY65943:CTY65944 DDU65943:DDU65944 DNQ65943:DNQ65944 DXM65943:DXM65944 EHI65943:EHI65944 ERE65943:ERE65944 FBA65943:FBA65944 FKW65943:FKW65944 FUS65943:FUS65944 GEO65943:GEO65944 GOK65943:GOK65944 GYG65943:GYG65944 HIC65943:HIC65944 HRY65943:HRY65944 IBU65943:IBU65944 ILQ65943:ILQ65944 IVM65943:IVM65944 JFI65943:JFI65944 JPE65943:JPE65944 JZA65943:JZA65944 KIW65943:KIW65944 KSS65943:KSS65944 LCO65943:LCO65944 LMK65943:LMK65944 LWG65943:LWG65944 MGC65943:MGC65944 MPY65943:MPY65944 MZU65943:MZU65944 NJQ65943:NJQ65944 NTM65943:NTM65944 ODI65943:ODI65944 ONE65943:ONE65944 OXA65943:OXA65944 PGW65943:PGW65944 PQS65943:PQS65944 QAO65943:QAO65944 QKK65943:QKK65944 QUG65943:QUG65944 REC65943:REC65944 RNY65943:RNY65944 RXU65943:RXU65944 SHQ65943:SHQ65944 SRM65943:SRM65944 TBI65943:TBI65944 TLE65943:TLE65944 TVA65943:TVA65944 UEW65943:UEW65944 UOS65943:UOS65944 UYO65943:UYO65944 VIK65943:VIK65944 VSG65943:VSG65944 WCC65943:WCC65944 WLY65943:WLY65944 WVU65943:WVU65944 M131483:M131484 JI131479:JI131480 TE131479:TE131480 ADA131479:ADA131480 AMW131479:AMW131480 AWS131479:AWS131480 BGO131479:BGO131480 BQK131479:BQK131480 CAG131479:CAG131480 CKC131479:CKC131480 CTY131479:CTY131480 DDU131479:DDU131480 DNQ131479:DNQ131480 DXM131479:DXM131480 EHI131479:EHI131480 ERE131479:ERE131480 FBA131479:FBA131480 FKW131479:FKW131480 FUS131479:FUS131480 GEO131479:GEO131480 GOK131479:GOK131480 GYG131479:GYG131480 HIC131479:HIC131480 HRY131479:HRY131480 IBU131479:IBU131480 ILQ131479:ILQ131480 IVM131479:IVM131480 JFI131479:JFI131480 JPE131479:JPE131480 JZA131479:JZA131480 KIW131479:KIW131480 KSS131479:KSS131480 LCO131479:LCO131480 LMK131479:LMK131480 LWG131479:LWG131480 MGC131479:MGC131480 MPY131479:MPY131480 MZU131479:MZU131480 NJQ131479:NJQ131480 NTM131479:NTM131480 ODI131479:ODI131480 ONE131479:ONE131480 OXA131479:OXA131480 PGW131479:PGW131480 PQS131479:PQS131480 QAO131479:QAO131480 QKK131479:QKK131480 QUG131479:QUG131480 REC131479:REC131480 RNY131479:RNY131480 RXU131479:RXU131480 SHQ131479:SHQ131480 SRM131479:SRM131480 TBI131479:TBI131480 TLE131479:TLE131480 TVA131479:TVA131480 UEW131479:UEW131480 UOS131479:UOS131480 UYO131479:UYO131480 VIK131479:VIK131480 VSG131479:VSG131480 WCC131479:WCC131480 WLY131479:WLY131480 WVU131479:WVU131480 M197019:M197020 JI197015:JI197016 TE197015:TE197016 ADA197015:ADA197016 AMW197015:AMW197016 AWS197015:AWS197016 BGO197015:BGO197016 BQK197015:BQK197016 CAG197015:CAG197016 CKC197015:CKC197016 CTY197015:CTY197016 DDU197015:DDU197016 DNQ197015:DNQ197016 DXM197015:DXM197016 EHI197015:EHI197016 ERE197015:ERE197016 FBA197015:FBA197016 FKW197015:FKW197016 FUS197015:FUS197016 GEO197015:GEO197016 GOK197015:GOK197016 GYG197015:GYG197016 HIC197015:HIC197016 HRY197015:HRY197016 IBU197015:IBU197016 ILQ197015:ILQ197016 IVM197015:IVM197016 JFI197015:JFI197016 JPE197015:JPE197016 JZA197015:JZA197016 KIW197015:KIW197016 KSS197015:KSS197016 LCO197015:LCO197016 LMK197015:LMK197016 LWG197015:LWG197016 MGC197015:MGC197016 MPY197015:MPY197016 MZU197015:MZU197016 NJQ197015:NJQ197016 NTM197015:NTM197016 ODI197015:ODI197016 ONE197015:ONE197016 OXA197015:OXA197016 PGW197015:PGW197016 PQS197015:PQS197016 QAO197015:QAO197016 QKK197015:QKK197016 QUG197015:QUG197016 REC197015:REC197016 RNY197015:RNY197016 RXU197015:RXU197016 SHQ197015:SHQ197016 SRM197015:SRM197016 TBI197015:TBI197016 TLE197015:TLE197016 TVA197015:TVA197016 UEW197015:UEW197016 UOS197015:UOS197016 UYO197015:UYO197016 VIK197015:VIK197016 VSG197015:VSG197016 WCC197015:WCC197016 WLY197015:WLY197016 WVU197015:WVU197016 M262555:M262556 JI262551:JI262552 TE262551:TE262552 ADA262551:ADA262552 AMW262551:AMW262552 AWS262551:AWS262552 BGO262551:BGO262552 BQK262551:BQK262552 CAG262551:CAG262552 CKC262551:CKC262552 CTY262551:CTY262552 DDU262551:DDU262552 DNQ262551:DNQ262552 DXM262551:DXM262552 EHI262551:EHI262552 ERE262551:ERE262552 FBA262551:FBA262552 FKW262551:FKW262552 FUS262551:FUS262552 GEO262551:GEO262552 GOK262551:GOK262552 GYG262551:GYG262552 HIC262551:HIC262552 HRY262551:HRY262552 IBU262551:IBU262552 ILQ262551:ILQ262552 IVM262551:IVM262552 JFI262551:JFI262552 JPE262551:JPE262552 JZA262551:JZA262552 KIW262551:KIW262552 KSS262551:KSS262552 LCO262551:LCO262552 LMK262551:LMK262552 LWG262551:LWG262552 MGC262551:MGC262552 MPY262551:MPY262552 MZU262551:MZU262552 NJQ262551:NJQ262552 NTM262551:NTM262552 ODI262551:ODI262552 ONE262551:ONE262552 OXA262551:OXA262552 PGW262551:PGW262552 PQS262551:PQS262552 QAO262551:QAO262552 QKK262551:QKK262552 QUG262551:QUG262552 REC262551:REC262552 RNY262551:RNY262552 RXU262551:RXU262552 SHQ262551:SHQ262552 SRM262551:SRM262552 TBI262551:TBI262552 TLE262551:TLE262552 TVA262551:TVA262552 UEW262551:UEW262552 UOS262551:UOS262552 UYO262551:UYO262552 VIK262551:VIK262552 VSG262551:VSG262552 WCC262551:WCC262552 WLY262551:WLY262552 WVU262551:WVU262552 M328091:M328092 JI328087:JI328088 TE328087:TE328088 ADA328087:ADA328088 AMW328087:AMW328088 AWS328087:AWS328088 BGO328087:BGO328088 BQK328087:BQK328088 CAG328087:CAG328088 CKC328087:CKC328088 CTY328087:CTY328088 DDU328087:DDU328088 DNQ328087:DNQ328088 DXM328087:DXM328088 EHI328087:EHI328088 ERE328087:ERE328088 FBA328087:FBA328088 FKW328087:FKW328088 FUS328087:FUS328088 GEO328087:GEO328088 GOK328087:GOK328088 GYG328087:GYG328088 HIC328087:HIC328088 HRY328087:HRY328088 IBU328087:IBU328088 ILQ328087:ILQ328088 IVM328087:IVM328088 JFI328087:JFI328088 JPE328087:JPE328088 JZA328087:JZA328088 KIW328087:KIW328088 KSS328087:KSS328088 LCO328087:LCO328088 LMK328087:LMK328088 LWG328087:LWG328088 MGC328087:MGC328088 MPY328087:MPY328088 MZU328087:MZU328088 NJQ328087:NJQ328088 NTM328087:NTM328088 ODI328087:ODI328088 ONE328087:ONE328088 OXA328087:OXA328088 PGW328087:PGW328088 PQS328087:PQS328088 QAO328087:QAO328088 QKK328087:QKK328088 QUG328087:QUG328088 REC328087:REC328088 RNY328087:RNY328088 RXU328087:RXU328088 SHQ328087:SHQ328088 SRM328087:SRM328088 TBI328087:TBI328088 TLE328087:TLE328088 TVA328087:TVA328088 UEW328087:UEW328088 UOS328087:UOS328088 UYO328087:UYO328088 VIK328087:VIK328088 VSG328087:VSG328088 WCC328087:WCC328088 WLY328087:WLY328088 WVU328087:WVU328088 M393627:M393628 JI393623:JI393624 TE393623:TE393624 ADA393623:ADA393624 AMW393623:AMW393624 AWS393623:AWS393624 BGO393623:BGO393624 BQK393623:BQK393624 CAG393623:CAG393624 CKC393623:CKC393624 CTY393623:CTY393624 DDU393623:DDU393624 DNQ393623:DNQ393624 DXM393623:DXM393624 EHI393623:EHI393624 ERE393623:ERE393624 FBA393623:FBA393624 FKW393623:FKW393624 FUS393623:FUS393624 GEO393623:GEO393624 GOK393623:GOK393624 GYG393623:GYG393624 HIC393623:HIC393624 HRY393623:HRY393624 IBU393623:IBU393624 ILQ393623:ILQ393624 IVM393623:IVM393624 JFI393623:JFI393624 JPE393623:JPE393624 JZA393623:JZA393624 KIW393623:KIW393624 KSS393623:KSS393624 LCO393623:LCO393624 LMK393623:LMK393624 LWG393623:LWG393624 MGC393623:MGC393624 MPY393623:MPY393624 MZU393623:MZU393624 NJQ393623:NJQ393624 NTM393623:NTM393624 ODI393623:ODI393624 ONE393623:ONE393624 OXA393623:OXA393624 PGW393623:PGW393624 PQS393623:PQS393624 QAO393623:QAO393624 QKK393623:QKK393624 QUG393623:QUG393624 REC393623:REC393624 RNY393623:RNY393624 RXU393623:RXU393624 SHQ393623:SHQ393624 SRM393623:SRM393624 TBI393623:TBI393624 TLE393623:TLE393624 TVA393623:TVA393624 UEW393623:UEW393624 UOS393623:UOS393624 UYO393623:UYO393624 VIK393623:VIK393624 VSG393623:VSG393624 WCC393623:WCC393624 WLY393623:WLY393624 WVU393623:WVU393624 M459163:M459164 JI459159:JI459160 TE459159:TE459160 ADA459159:ADA459160 AMW459159:AMW459160 AWS459159:AWS459160 BGO459159:BGO459160 BQK459159:BQK459160 CAG459159:CAG459160 CKC459159:CKC459160 CTY459159:CTY459160 DDU459159:DDU459160 DNQ459159:DNQ459160 DXM459159:DXM459160 EHI459159:EHI459160 ERE459159:ERE459160 FBA459159:FBA459160 FKW459159:FKW459160 FUS459159:FUS459160 GEO459159:GEO459160 GOK459159:GOK459160 GYG459159:GYG459160 HIC459159:HIC459160 HRY459159:HRY459160 IBU459159:IBU459160 ILQ459159:ILQ459160 IVM459159:IVM459160 JFI459159:JFI459160 JPE459159:JPE459160 JZA459159:JZA459160 KIW459159:KIW459160 KSS459159:KSS459160 LCO459159:LCO459160 LMK459159:LMK459160 LWG459159:LWG459160 MGC459159:MGC459160 MPY459159:MPY459160 MZU459159:MZU459160 NJQ459159:NJQ459160 NTM459159:NTM459160 ODI459159:ODI459160 ONE459159:ONE459160 OXA459159:OXA459160 PGW459159:PGW459160 PQS459159:PQS459160 QAO459159:QAO459160 QKK459159:QKK459160 QUG459159:QUG459160 REC459159:REC459160 RNY459159:RNY459160 RXU459159:RXU459160 SHQ459159:SHQ459160 SRM459159:SRM459160 TBI459159:TBI459160 TLE459159:TLE459160 TVA459159:TVA459160 UEW459159:UEW459160 UOS459159:UOS459160 UYO459159:UYO459160 VIK459159:VIK459160 VSG459159:VSG459160 WCC459159:WCC459160 WLY459159:WLY459160 WVU459159:WVU459160 M524699:M524700 JI524695:JI524696 TE524695:TE524696 ADA524695:ADA524696 AMW524695:AMW524696 AWS524695:AWS524696 BGO524695:BGO524696 BQK524695:BQK524696 CAG524695:CAG524696 CKC524695:CKC524696 CTY524695:CTY524696 DDU524695:DDU524696 DNQ524695:DNQ524696 DXM524695:DXM524696 EHI524695:EHI524696 ERE524695:ERE524696 FBA524695:FBA524696 FKW524695:FKW524696 FUS524695:FUS524696 GEO524695:GEO524696 GOK524695:GOK524696 GYG524695:GYG524696 HIC524695:HIC524696 HRY524695:HRY524696 IBU524695:IBU524696 ILQ524695:ILQ524696 IVM524695:IVM524696 JFI524695:JFI524696 JPE524695:JPE524696 JZA524695:JZA524696 KIW524695:KIW524696 KSS524695:KSS524696 LCO524695:LCO524696 LMK524695:LMK524696 LWG524695:LWG524696 MGC524695:MGC524696 MPY524695:MPY524696 MZU524695:MZU524696 NJQ524695:NJQ524696 NTM524695:NTM524696 ODI524695:ODI524696 ONE524695:ONE524696 OXA524695:OXA524696 PGW524695:PGW524696 PQS524695:PQS524696 QAO524695:QAO524696 QKK524695:QKK524696 QUG524695:QUG524696 REC524695:REC524696 RNY524695:RNY524696 RXU524695:RXU524696 SHQ524695:SHQ524696 SRM524695:SRM524696 TBI524695:TBI524696 TLE524695:TLE524696 TVA524695:TVA524696 UEW524695:UEW524696 UOS524695:UOS524696 UYO524695:UYO524696 VIK524695:VIK524696 VSG524695:VSG524696 WCC524695:WCC524696 WLY524695:WLY524696 WVU524695:WVU524696 M590235:M590236 JI590231:JI590232 TE590231:TE590232 ADA590231:ADA590232 AMW590231:AMW590232 AWS590231:AWS590232 BGO590231:BGO590232 BQK590231:BQK590232 CAG590231:CAG590232 CKC590231:CKC590232 CTY590231:CTY590232 DDU590231:DDU590232 DNQ590231:DNQ590232 DXM590231:DXM590232 EHI590231:EHI590232 ERE590231:ERE590232 FBA590231:FBA590232 FKW590231:FKW590232 FUS590231:FUS590232 GEO590231:GEO590232 GOK590231:GOK590232 GYG590231:GYG590232 HIC590231:HIC590232 HRY590231:HRY590232 IBU590231:IBU590232 ILQ590231:ILQ590232 IVM590231:IVM590232 JFI590231:JFI590232 JPE590231:JPE590232 JZA590231:JZA590232 KIW590231:KIW590232 KSS590231:KSS590232 LCO590231:LCO590232 LMK590231:LMK590232 LWG590231:LWG590232 MGC590231:MGC590232 MPY590231:MPY590232 MZU590231:MZU590232 NJQ590231:NJQ590232 NTM590231:NTM590232 ODI590231:ODI590232 ONE590231:ONE590232 OXA590231:OXA590232 PGW590231:PGW590232 PQS590231:PQS590232 QAO590231:QAO590232 QKK590231:QKK590232 QUG590231:QUG590232 REC590231:REC590232 RNY590231:RNY590232 RXU590231:RXU590232 SHQ590231:SHQ590232 SRM590231:SRM590232 TBI590231:TBI590232 TLE590231:TLE590232 TVA590231:TVA590232 UEW590231:UEW590232 UOS590231:UOS590232 UYO590231:UYO590232 VIK590231:VIK590232 VSG590231:VSG590232 WCC590231:WCC590232 WLY590231:WLY590232 WVU590231:WVU590232 M655771:M655772 JI655767:JI655768 TE655767:TE655768 ADA655767:ADA655768 AMW655767:AMW655768 AWS655767:AWS655768 BGO655767:BGO655768 BQK655767:BQK655768 CAG655767:CAG655768 CKC655767:CKC655768 CTY655767:CTY655768 DDU655767:DDU655768 DNQ655767:DNQ655768 DXM655767:DXM655768 EHI655767:EHI655768 ERE655767:ERE655768 FBA655767:FBA655768 FKW655767:FKW655768 FUS655767:FUS655768 GEO655767:GEO655768 GOK655767:GOK655768 GYG655767:GYG655768 HIC655767:HIC655768 HRY655767:HRY655768 IBU655767:IBU655768 ILQ655767:ILQ655768 IVM655767:IVM655768 JFI655767:JFI655768 JPE655767:JPE655768 JZA655767:JZA655768 KIW655767:KIW655768 KSS655767:KSS655768 LCO655767:LCO655768 LMK655767:LMK655768 LWG655767:LWG655768 MGC655767:MGC655768 MPY655767:MPY655768 MZU655767:MZU655768 NJQ655767:NJQ655768 NTM655767:NTM655768 ODI655767:ODI655768 ONE655767:ONE655768 OXA655767:OXA655768 PGW655767:PGW655768 PQS655767:PQS655768 QAO655767:QAO655768 QKK655767:QKK655768 QUG655767:QUG655768 REC655767:REC655768 RNY655767:RNY655768 RXU655767:RXU655768 SHQ655767:SHQ655768 SRM655767:SRM655768 TBI655767:TBI655768 TLE655767:TLE655768 TVA655767:TVA655768 UEW655767:UEW655768 UOS655767:UOS655768 UYO655767:UYO655768 VIK655767:VIK655768 VSG655767:VSG655768 WCC655767:WCC655768 WLY655767:WLY655768 WVU655767:WVU655768 M721307:M721308 JI721303:JI721304 TE721303:TE721304 ADA721303:ADA721304 AMW721303:AMW721304 AWS721303:AWS721304 BGO721303:BGO721304 BQK721303:BQK721304 CAG721303:CAG721304 CKC721303:CKC721304 CTY721303:CTY721304 DDU721303:DDU721304 DNQ721303:DNQ721304 DXM721303:DXM721304 EHI721303:EHI721304 ERE721303:ERE721304 FBA721303:FBA721304 FKW721303:FKW721304 FUS721303:FUS721304 GEO721303:GEO721304 GOK721303:GOK721304 GYG721303:GYG721304 HIC721303:HIC721304 HRY721303:HRY721304 IBU721303:IBU721304 ILQ721303:ILQ721304 IVM721303:IVM721304 JFI721303:JFI721304 JPE721303:JPE721304 JZA721303:JZA721304 KIW721303:KIW721304 KSS721303:KSS721304 LCO721303:LCO721304 LMK721303:LMK721304 LWG721303:LWG721304 MGC721303:MGC721304 MPY721303:MPY721304 MZU721303:MZU721304 NJQ721303:NJQ721304 NTM721303:NTM721304 ODI721303:ODI721304 ONE721303:ONE721304 OXA721303:OXA721304 PGW721303:PGW721304 PQS721303:PQS721304 QAO721303:QAO721304 QKK721303:QKK721304 QUG721303:QUG721304 REC721303:REC721304 RNY721303:RNY721304 RXU721303:RXU721304 SHQ721303:SHQ721304 SRM721303:SRM721304 TBI721303:TBI721304 TLE721303:TLE721304 TVA721303:TVA721304 UEW721303:UEW721304 UOS721303:UOS721304 UYO721303:UYO721304 VIK721303:VIK721304 VSG721303:VSG721304 WCC721303:WCC721304 WLY721303:WLY721304 WVU721303:WVU721304 M786843:M786844 JI786839:JI786840 TE786839:TE786840 ADA786839:ADA786840 AMW786839:AMW786840 AWS786839:AWS786840 BGO786839:BGO786840 BQK786839:BQK786840 CAG786839:CAG786840 CKC786839:CKC786840 CTY786839:CTY786840 DDU786839:DDU786840 DNQ786839:DNQ786840 DXM786839:DXM786840 EHI786839:EHI786840 ERE786839:ERE786840 FBA786839:FBA786840 FKW786839:FKW786840 FUS786839:FUS786840 GEO786839:GEO786840 GOK786839:GOK786840 GYG786839:GYG786840 HIC786839:HIC786840 HRY786839:HRY786840 IBU786839:IBU786840 ILQ786839:ILQ786840 IVM786839:IVM786840 JFI786839:JFI786840 JPE786839:JPE786840 JZA786839:JZA786840 KIW786839:KIW786840 KSS786839:KSS786840 LCO786839:LCO786840 LMK786839:LMK786840 LWG786839:LWG786840 MGC786839:MGC786840 MPY786839:MPY786840 MZU786839:MZU786840 NJQ786839:NJQ786840 NTM786839:NTM786840 ODI786839:ODI786840 ONE786839:ONE786840 OXA786839:OXA786840 PGW786839:PGW786840 PQS786839:PQS786840 QAO786839:QAO786840 QKK786839:QKK786840 QUG786839:QUG786840 REC786839:REC786840 RNY786839:RNY786840 RXU786839:RXU786840 SHQ786839:SHQ786840 SRM786839:SRM786840 TBI786839:TBI786840 TLE786839:TLE786840 TVA786839:TVA786840 UEW786839:UEW786840 UOS786839:UOS786840 UYO786839:UYO786840 VIK786839:VIK786840 VSG786839:VSG786840 WCC786839:WCC786840 WLY786839:WLY786840 WVU786839:WVU786840 M852379:M852380 JI852375:JI852376 TE852375:TE852376 ADA852375:ADA852376 AMW852375:AMW852376 AWS852375:AWS852376 BGO852375:BGO852376 BQK852375:BQK852376 CAG852375:CAG852376 CKC852375:CKC852376 CTY852375:CTY852376 DDU852375:DDU852376 DNQ852375:DNQ852376 DXM852375:DXM852376 EHI852375:EHI852376 ERE852375:ERE852376 FBA852375:FBA852376 FKW852375:FKW852376 FUS852375:FUS852376 GEO852375:GEO852376 GOK852375:GOK852376 GYG852375:GYG852376 HIC852375:HIC852376 HRY852375:HRY852376 IBU852375:IBU852376 ILQ852375:ILQ852376 IVM852375:IVM852376 JFI852375:JFI852376 JPE852375:JPE852376 JZA852375:JZA852376 KIW852375:KIW852376 KSS852375:KSS852376 LCO852375:LCO852376 LMK852375:LMK852376 LWG852375:LWG852376 MGC852375:MGC852376 MPY852375:MPY852376 MZU852375:MZU852376 NJQ852375:NJQ852376 NTM852375:NTM852376 ODI852375:ODI852376 ONE852375:ONE852376 OXA852375:OXA852376 PGW852375:PGW852376 PQS852375:PQS852376 QAO852375:QAO852376 QKK852375:QKK852376 QUG852375:QUG852376 REC852375:REC852376 RNY852375:RNY852376 RXU852375:RXU852376 SHQ852375:SHQ852376 SRM852375:SRM852376 TBI852375:TBI852376 TLE852375:TLE852376 TVA852375:TVA852376 UEW852375:UEW852376 UOS852375:UOS852376 UYO852375:UYO852376 VIK852375:VIK852376 VSG852375:VSG852376 WCC852375:WCC852376 WLY852375:WLY852376 WVU852375:WVU852376 M917915:M917916 JI917911:JI917912 TE917911:TE917912 ADA917911:ADA917912 AMW917911:AMW917912 AWS917911:AWS917912 BGO917911:BGO917912 BQK917911:BQK917912 CAG917911:CAG917912 CKC917911:CKC917912 CTY917911:CTY917912 DDU917911:DDU917912 DNQ917911:DNQ917912 DXM917911:DXM917912 EHI917911:EHI917912 ERE917911:ERE917912 FBA917911:FBA917912 FKW917911:FKW917912 FUS917911:FUS917912 GEO917911:GEO917912 GOK917911:GOK917912 GYG917911:GYG917912 HIC917911:HIC917912 HRY917911:HRY917912 IBU917911:IBU917912 ILQ917911:ILQ917912 IVM917911:IVM917912 JFI917911:JFI917912 JPE917911:JPE917912 JZA917911:JZA917912 KIW917911:KIW917912 KSS917911:KSS917912 LCO917911:LCO917912 LMK917911:LMK917912 LWG917911:LWG917912 MGC917911:MGC917912 MPY917911:MPY917912 MZU917911:MZU917912 NJQ917911:NJQ917912 NTM917911:NTM917912 ODI917911:ODI917912 ONE917911:ONE917912 OXA917911:OXA917912 PGW917911:PGW917912 PQS917911:PQS917912 QAO917911:QAO917912 QKK917911:QKK917912 QUG917911:QUG917912 REC917911:REC917912 RNY917911:RNY917912 RXU917911:RXU917912 SHQ917911:SHQ917912 SRM917911:SRM917912 TBI917911:TBI917912 TLE917911:TLE917912 TVA917911:TVA917912 UEW917911:UEW917912 UOS917911:UOS917912 UYO917911:UYO917912 VIK917911:VIK917912 VSG917911:VSG917912 WCC917911:WCC917912 WLY917911:WLY917912 WVU917911:WVU917912 M983451:M983452 JI983447:JI983448 TE983447:TE983448 ADA983447:ADA983448 AMW983447:AMW983448 AWS983447:AWS983448 BGO983447:BGO983448 BQK983447:BQK983448 CAG983447:CAG983448 CKC983447:CKC983448 CTY983447:CTY983448 DDU983447:DDU983448 DNQ983447:DNQ983448 DXM983447:DXM983448 EHI983447:EHI983448 ERE983447:ERE983448 FBA983447:FBA983448 FKW983447:FKW983448 FUS983447:FUS983448 GEO983447:GEO983448 GOK983447:GOK983448 GYG983447:GYG983448 HIC983447:HIC983448 HRY983447:HRY983448 IBU983447:IBU983448 ILQ983447:ILQ983448 IVM983447:IVM983448 JFI983447:JFI983448 JPE983447:JPE983448 JZA983447:JZA983448 KIW983447:KIW983448 KSS983447:KSS983448 LCO983447:LCO983448 LMK983447:LMK983448 LWG983447:LWG983448 MGC983447:MGC983448 MPY983447:MPY983448 MZU983447:MZU983448 NJQ983447:NJQ983448 NTM983447:NTM983448 ODI983447:ODI983448 ONE983447:ONE983448 OXA983447:OXA983448 PGW983447:PGW983448 PQS983447:PQS983448 QAO983447:QAO983448 QKK983447:QKK983448 QUG983447:QUG983448 REC983447:REC983448 RNY983447:RNY983448 RXU983447:RXU983448 SHQ983447:SHQ983448 SRM983447:SRM983448 TBI983447:TBI983448 TLE983447:TLE983448 TVA983447:TVA983448 UEW983447:UEW983448 UOS983447:UOS983448 UYO983447:UYO983448 VIK983447:VIK983448 VSG983447:VSG983448 WCC983447:WCC983448 WLY983447:WLY983448 WVU983447:WVU983448 QAK459624 QKG459624 QUC459624 RDY459624 RNU459624 RXQ459624 SHM459624 SRI459624 TBE459624 TLA459624 TUW459624 UES459624 UOO459624 UYK459624 VIG459624 VSC459624 WBY459624 WLU459624 WVQ459624 I525164 JE525160 TA525160 ACW525160 AMS525160 AWO525160 BGK525160 BQG525160 CAC525160 CJY525160 CTU525160 DDQ525160 DNM525160 DXI525160 EHE525160 ERA525160 FAW525160 FKS525160 FUO525160 GEK525160 GOG525160 GYC525160 HHY525160 HRU525160 IBQ525160 ILM525160 IVI525160 JFE525160 JPA525160 JYW525160 KIS525160 KSO525160 LCK525160 LMG525160 LWC525160 MFY525160 MPU525160 MZQ525160 NJM525160 NTI525160 ODE525160 ONA525160 OWW525160 PGS525160 PQO525160 H66187:I66187 JD66183:JE66183 SZ66183:TA66183 ACV66183:ACW66183 AMR66183:AMS66183 AWN66183:AWO66183 BGJ66183:BGK66183 BQF66183:BQG66183 CAB66183:CAC66183 CJX66183:CJY66183 CTT66183:CTU66183 DDP66183:DDQ66183 DNL66183:DNM66183 DXH66183:DXI66183 EHD66183:EHE66183 EQZ66183:ERA66183 FAV66183:FAW66183 FKR66183:FKS66183 FUN66183:FUO66183 GEJ66183:GEK66183 GOF66183:GOG66183 GYB66183:GYC66183 HHX66183:HHY66183 HRT66183:HRU66183 IBP66183:IBQ66183 ILL66183:ILM66183 IVH66183:IVI66183 JFD66183:JFE66183 JOZ66183:JPA66183 JYV66183:JYW66183 KIR66183:KIS66183 KSN66183:KSO66183 LCJ66183:LCK66183 LMF66183:LMG66183 LWB66183:LWC66183 MFX66183:MFY66183 MPT66183:MPU66183 MZP66183:MZQ66183 NJL66183:NJM66183 NTH66183:NTI66183 ODD66183:ODE66183 OMZ66183:ONA66183 OWV66183:OWW66183 PGR66183:PGS66183 PQN66183:PQO66183 QAJ66183:QAK66183 QKF66183:QKG66183 QUB66183:QUC66183 RDX66183:RDY66183 RNT66183:RNU66183 RXP66183:RXQ66183 SHL66183:SHM66183 SRH66183:SRI66183 TBD66183:TBE66183 TKZ66183:TLA66183 TUV66183:TUW66183 UER66183:UES66183 UON66183:UOO66183 UYJ66183:UYK66183 VIF66183:VIG66183 VSB66183:VSC66183 WBX66183:WBY66183 WLT66183:WLU66183 WVP66183:WVQ66183 H131723:I131723 JD131719:JE131719 SZ131719:TA131719 ACV131719:ACW131719 AMR131719:AMS131719 AWN131719:AWO131719 BGJ131719:BGK131719 BQF131719:BQG131719 CAB131719:CAC131719 CJX131719:CJY131719 CTT131719:CTU131719 DDP131719:DDQ131719 DNL131719:DNM131719 DXH131719:DXI131719 EHD131719:EHE131719 EQZ131719:ERA131719 FAV131719:FAW131719 FKR131719:FKS131719 FUN131719:FUO131719 GEJ131719:GEK131719 GOF131719:GOG131719 GYB131719:GYC131719 HHX131719:HHY131719 HRT131719:HRU131719 IBP131719:IBQ131719 ILL131719:ILM131719 IVH131719:IVI131719 JFD131719:JFE131719 JOZ131719:JPA131719 JYV131719:JYW131719 KIR131719:KIS131719 KSN131719:KSO131719 LCJ131719:LCK131719 LMF131719:LMG131719 LWB131719:LWC131719 MFX131719:MFY131719 MPT131719:MPU131719 MZP131719:MZQ131719 NJL131719:NJM131719 NTH131719:NTI131719 ODD131719:ODE131719 OMZ131719:ONA131719 OWV131719:OWW131719 PGR131719:PGS131719 PQN131719:PQO131719 QAJ131719:QAK131719 QKF131719:QKG131719 QUB131719:QUC131719 RDX131719:RDY131719 RNT131719:RNU131719 RXP131719:RXQ131719 SHL131719:SHM131719 SRH131719:SRI131719 TBD131719:TBE131719 TKZ131719:TLA131719 TUV131719:TUW131719 UER131719:UES131719 UON131719:UOO131719 UYJ131719:UYK131719 VIF131719:VIG131719 VSB131719:VSC131719 WBX131719:WBY131719 WLT131719:WLU131719 WVP131719:WVQ131719 H197259:I197259 JD197255:JE197255 SZ197255:TA197255 ACV197255:ACW197255 AMR197255:AMS197255 AWN197255:AWO197255 BGJ197255:BGK197255 BQF197255:BQG197255 CAB197255:CAC197255 CJX197255:CJY197255 CTT197255:CTU197255 DDP197255:DDQ197255 DNL197255:DNM197255 DXH197255:DXI197255 EHD197255:EHE197255 EQZ197255:ERA197255 FAV197255:FAW197255 FKR197255:FKS197255 FUN197255:FUO197255 GEJ197255:GEK197255 GOF197255:GOG197255 GYB197255:GYC197255 HHX197255:HHY197255 HRT197255:HRU197255 IBP197255:IBQ197255 ILL197255:ILM197255 IVH197255:IVI197255 JFD197255:JFE197255 JOZ197255:JPA197255 JYV197255:JYW197255 KIR197255:KIS197255 KSN197255:KSO197255 LCJ197255:LCK197255 LMF197255:LMG197255 LWB197255:LWC197255 MFX197255:MFY197255 MPT197255:MPU197255 MZP197255:MZQ197255 NJL197255:NJM197255 NTH197255:NTI197255 ODD197255:ODE197255 OMZ197255:ONA197255 OWV197255:OWW197255 PGR197255:PGS197255 PQN197255:PQO197255 QAJ197255:QAK197255 QKF197255:QKG197255 QUB197255:QUC197255 RDX197255:RDY197255 RNT197255:RNU197255 RXP197255:RXQ197255 SHL197255:SHM197255 SRH197255:SRI197255 TBD197255:TBE197255 TKZ197255:TLA197255 TUV197255:TUW197255 UER197255:UES197255 UON197255:UOO197255 UYJ197255:UYK197255 VIF197255:VIG197255 VSB197255:VSC197255 WBX197255:WBY197255 WLT197255:WLU197255 WVP197255:WVQ197255 H262795:I262795 JD262791:JE262791 SZ262791:TA262791 ACV262791:ACW262791 AMR262791:AMS262791 AWN262791:AWO262791 BGJ262791:BGK262791 BQF262791:BQG262791 CAB262791:CAC262791 CJX262791:CJY262791 CTT262791:CTU262791 DDP262791:DDQ262791 DNL262791:DNM262791 DXH262791:DXI262791 EHD262791:EHE262791 EQZ262791:ERA262791 FAV262791:FAW262791 FKR262791:FKS262791 FUN262791:FUO262791 GEJ262791:GEK262791 GOF262791:GOG262791 GYB262791:GYC262791 HHX262791:HHY262791 HRT262791:HRU262791 IBP262791:IBQ262791 ILL262791:ILM262791 IVH262791:IVI262791 JFD262791:JFE262791 JOZ262791:JPA262791 JYV262791:JYW262791 KIR262791:KIS262791 KSN262791:KSO262791 LCJ262791:LCK262791 LMF262791:LMG262791 LWB262791:LWC262791 MFX262791:MFY262791 MPT262791:MPU262791 MZP262791:MZQ262791 NJL262791:NJM262791 NTH262791:NTI262791 ODD262791:ODE262791 OMZ262791:ONA262791 OWV262791:OWW262791 PGR262791:PGS262791 PQN262791:PQO262791 QAJ262791:QAK262791 QKF262791:QKG262791 QUB262791:QUC262791 RDX262791:RDY262791 RNT262791:RNU262791 RXP262791:RXQ262791 SHL262791:SHM262791 SRH262791:SRI262791 TBD262791:TBE262791 TKZ262791:TLA262791 TUV262791:TUW262791 UER262791:UES262791 UON262791:UOO262791 UYJ262791:UYK262791 VIF262791:VIG262791 VSB262791:VSC262791 WBX262791:WBY262791 WLT262791:WLU262791 WVP262791:WVQ262791 H328331:I328331 JD328327:JE328327 SZ328327:TA328327 ACV328327:ACW328327 AMR328327:AMS328327 AWN328327:AWO328327 BGJ328327:BGK328327 BQF328327:BQG328327 CAB328327:CAC328327 CJX328327:CJY328327 CTT328327:CTU328327 DDP328327:DDQ328327 DNL328327:DNM328327 DXH328327:DXI328327 EHD328327:EHE328327 EQZ328327:ERA328327 FAV328327:FAW328327 FKR328327:FKS328327 FUN328327:FUO328327 GEJ328327:GEK328327 GOF328327:GOG328327 GYB328327:GYC328327 HHX328327:HHY328327 HRT328327:HRU328327 IBP328327:IBQ328327 ILL328327:ILM328327 IVH328327:IVI328327 JFD328327:JFE328327 JOZ328327:JPA328327 JYV328327:JYW328327 KIR328327:KIS328327 KSN328327:KSO328327 LCJ328327:LCK328327 LMF328327:LMG328327 LWB328327:LWC328327 MFX328327:MFY328327 MPT328327:MPU328327 MZP328327:MZQ328327 NJL328327:NJM328327 NTH328327:NTI328327 ODD328327:ODE328327 OMZ328327:ONA328327 OWV328327:OWW328327 PGR328327:PGS328327 PQN328327:PQO328327 QAJ328327:QAK328327 QKF328327:QKG328327 QUB328327:QUC328327 RDX328327:RDY328327 RNT328327:RNU328327 RXP328327:RXQ328327 SHL328327:SHM328327 SRH328327:SRI328327 TBD328327:TBE328327 TKZ328327:TLA328327 TUV328327:TUW328327 UER328327:UES328327 UON328327:UOO328327 UYJ328327:UYK328327 VIF328327:VIG328327 VSB328327:VSC328327 WBX328327:WBY328327 WLT328327:WLU328327 WVP328327:WVQ328327 H393867:I393867 JD393863:JE393863 SZ393863:TA393863 ACV393863:ACW393863 AMR393863:AMS393863 AWN393863:AWO393863 BGJ393863:BGK393863 BQF393863:BQG393863 CAB393863:CAC393863 CJX393863:CJY393863 CTT393863:CTU393863 DDP393863:DDQ393863 DNL393863:DNM393863 DXH393863:DXI393863 EHD393863:EHE393863 EQZ393863:ERA393863 FAV393863:FAW393863 FKR393863:FKS393863 FUN393863:FUO393863 GEJ393863:GEK393863 GOF393863:GOG393863 GYB393863:GYC393863 HHX393863:HHY393863 HRT393863:HRU393863 IBP393863:IBQ393863 ILL393863:ILM393863 IVH393863:IVI393863 JFD393863:JFE393863 JOZ393863:JPA393863 JYV393863:JYW393863 KIR393863:KIS393863 KSN393863:KSO393863 LCJ393863:LCK393863 LMF393863:LMG393863 LWB393863:LWC393863 MFX393863:MFY393863 MPT393863:MPU393863 MZP393863:MZQ393863 NJL393863:NJM393863 NTH393863:NTI393863 ODD393863:ODE393863 OMZ393863:ONA393863 OWV393863:OWW393863 PGR393863:PGS393863 PQN393863:PQO393863 QAJ393863:QAK393863 QKF393863:QKG393863 QUB393863:QUC393863 RDX393863:RDY393863 RNT393863:RNU393863 RXP393863:RXQ393863 SHL393863:SHM393863 SRH393863:SRI393863 TBD393863:TBE393863 TKZ393863:TLA393863 TUV393863:TUW393863 UER393863:UES393863 UON393863:UOO393863 UYJ393863:UYK393863 VIF393863:VIG393863 VSB393863:VSC393863 WBX393863:WBY393863 WLT393863:WLU393863 WVP393863:WVQ393863 H459403:I459403 JD459399:JE459399 SZ459399:TA459399 ACV459399:ACW459399 AMR459399:AMS459399 AWN459399:AWO459399 BGJ459399:BGK459399 BQF459399:BQG459399 CAB459399:CAC459399 CJX459399:CJY459399 CTT459399:CTU459399 DDP459399:DDQ459399 DNL459399:DNM459399 DXH459399:DXI459399 EHD459399:EHE459399 EQZ459399:ERA459399 FAV459399:FAW459399 FKR459399:FKS459399 FUN459399:FUO459399 GEJ459399:GEK459399 GOF459399:GOG459399 GYB459399:GYC459399 HHX459399:HHY459399 HRT459399:HRU459399 IBP459399:IBQ459399 ILL459399:ILM459399 IVH459399:IVI459399 JFD459399:JFE459399 JOZ459399:JPA459399 JYV459399:JYW459399 KIR459399:KIS459399 KSN459399:KSO459399 LCJ459399:LCK459399 LMF459399:LMG459399 LWB459399:LWC459399 MFX459399:MFY459399 MPT459399:MPU459399 MZP459399:MZQ459399 NJL459399:NJM459399 NTH459399:NTI459399 ODD459399:ODE459399 OMZ459399:ONA459399 OWV459399:OWW459399 PGR459399:PGS459399 PQN459399:PQO459399 QAJ459399:QAK459399 QKF459399:QKG459399 QUB459399:QUC459399 RDX459399:RDY459399 RNT459399:RNU459399 RXP459399:RXQ459399 SHL459399:SHM459399 SRH459399:SRI459399 TBD459399:TBE459399 TKZ459399:TLA459399 TUV459399:TUW459399 UER459399:UES459399 UON459399:UOO459399 UYJ459399:UYK459399 VIF459399:VIG459399 VSB459399:VSC459399 WBX459399:WBY459399 WLT459399:WLU459399 WVP459399:WVQ459399 H524939:I524939 JD524935:JE524935 SZ524935:TA524935 ACV524935:ACW524935 AMR524935:AMS524935 AWN524935:AWO524935 BGJ524935:BGK524935 BQF524935:BQG524935 CAB524935:CAC524935 CJX524935:CJY524935 CTT524935:CTU524935 DDP524935:DDQ524935 DNL524935:DNM524935 DXH524935:DXI524935 EHD524935:EHE524935 EQZ524935:ERA524935 FAV524935:FAW524935 FKR524935:FKS524935 FUN524935:FUO524935 GEJ524935:GEK524935 GOF524935:GOG524935 GYB524935:GYC524935 HHX524935:HHY524935 HRT524935:HRU524935 IBP524935:IBQ524935 ILL524935:ILM524935 IVH524935:IVI524935 JFD524935:JFE524935 JOZ524935:JPA524935 JYV524935:JYW524935 KIR524935:KIS524935 KSN524935:KSO524935 LCJ524935:LCK524935 LMF524935:LMG524935 LWB524935:LWC524935 MFX524935:MFY524935 MPT524935:MPU524935 MZP524935:MZQ524935 NJL524935:NJM524935 NTH524935:NTI524935 ODD524935:ODE524935 OMZ524935:ONA524935 OWV524935:OWW524935 PGR524935:PGS524935 PQN524935:PQO524935 QAJ524935:QAK524935 QKF524935:QKG524935 QUB524935:QUC524935 RDX524935:RDY524935 RNT524935:RNU524935 RXP524935:RXQ524935 SHL524935:SHM524935 SRH524935:SRI524935 TBD524935:TBE524935 TKZ524935:TLA524935 TUV524935:TUW524935 UER524935:UES524935 UON524935:UOO524935 UYJ524935:UYK524935 VIF524935:VIG524935 VSB524935:VSC524935 WBX524935:WBY524935 WLT524935:WLU524935 WVP524935:WVQ524935 H590475:I590475 JD590471:JE590471 SZ590471:TA590471 ACV590471:ACW590471 AMR590471:AMS590471 AWN590471:AWO590471 BGJ590471:BGK590471 BQF590471:BQG590471 CAB590471:CAC590471 CJX590471:CJY590471 CTT590471:CTU590471 DDP590471:DDQ590471 DNL590471:DNM590471 DXH590471:DXI590471 EHD590471:EHE590471 EQZ590471:ERA590471 FAV590471:FAW590471 FKR590471:FKS590471 FUN590471:FUO590471 GEJ590471:GEK590471 GOF590471:GOG590471 GYB590471:GYC590471 HHX590471:HHY590471 HRT590471:HRU590471 IBP590471:IBQ590471 ILL590471:ILM590471 IVH590471:IVI590471 JFD590471:JFE590471 JOZ590471:JPA590471 JYV590471:JYW590471 KIR590471:KIS590471 KSN590471:KSO590471 LCJ590471:LCK590471 LMF590471:LMG590471 LWB590471:LWC590471 MFX590471:MFY590471 MPT590471:MPU590471 MZP590471:MZQ590471 NJL590471:NJM590471 NTH590471:NTI590471 ODD590471:ODE590471 OMZ590471:ONA590471 OWV590471:OWW590471 PGR590471:PGS590471 PQN590471:PQO590471 QAJ590471:QAK590471 QKF590471:QKG590471 QUB590471:QUC590471 RDX590471:RDY590471 RNT590471:RNU590471 RXP590471:RXQ590471 SHL590471:SHM590471 SRH590471:SRI590471 TBD590471:TBE590471 TKZ590471:TLA590471 TUV590471:TUW590471 UER590471:UES590471 UON590471:UOO590471 UYJ590471:UYK590471 VIF590471:VIG590471 VSB590471:VSC590471 WBX590471:WBY590471 WLT590471:WLU590471 WVP590471:WVQ590471 H656011:I656011 JD656007:JE656007 SZ656007:TA656007 ACV656007:ACW656007 AMR656007:AMS656007 AWN656007:AWO656007 BGJ656007:BGK656007 BQF656007:BQG656007 CAB656007:CAC656007 CJX656007:CJY656007 CTT656007:CTU656007 DDP656007:DDQ656007 DNL656007:DNM656007 DXH656007:DXI656007 EHD656007:EHE656007 EQZ656007:ERA656007 FAV656007:FAW656007 FKR656007:FKS656007 FUN656007:FUO656007 GEJ656007:GEK656007 GOF656007:GOG656007 GYB656007:GYC656007 HHX656007:HHY656007 HRT656007:HRU656007 IBP656007:IBQ656007 ILL656007:ILM656007 IVH656007:IVI656007 JFD656007:JFE656007 JOZ656007:JPA656007 JYV656007:JYW656007 KIR656007:KIS656007 KSN656007:KSO656007 LCJ656007:LCK656007 LMF656007:LMG656007 LWB656007:LWC656007 MFX656007:MFY656007 MPT656007:MPU656007 MZP656007:MZQ656007 NJL656007:NJM656007 NTH656007:NTI656007 ODD656007:ODE656007 OMZ656007:ONA656007 OWV656007:OWW656007 PGR656007:PGS656007 PQN656007:PQO656007 QAJ656007:QAK656007 QKF656007:QKG656007 QUB656007:QUC656007 RDX656007:RDY656007 RNT656007:RNU656007 RXP656007:RXQ656007 SHL656007:SHM656007 SRH656007:SRI656007 TBD656007:TBE656007 TKZ656007:TLA656007 TUV656007:TUW656007 UER656007:UES656007 UON656007:UOO656007 UYJ656007:UYK656007 VIF656007:VIG656007 VSB656007:VSC656007 WBX656007:WBY656007 WLT656007:WLU656007 WVP656007:WVQ656007 H721547:I721547 JD721543:JE721543 SZ721543:TA721543 ACV721543:ACW721543 AMR721543:AMS721543 AWN721543:AWO721543 BGJ721543:BGK721543 BQF721543:BQG721543 CAB721543:CAC721543 CJX721543:CJY721543 CTT721543:CTU721543 DDP721543:DDQ721543 DNL721543:DNM721543 DXH721543:DXI721543 EHD721543:EHE721543 EQZ721543:ERA721543 FAV721543:FAW721543 FKR721543:FKS721543 FUN721543:FUO721543 GEJ721543:GEK721543 GOF721543:GOG721543 GYB721543:GYC721543 HHX721543:HHY721543 HRT721543:HRU721543 IBP721543:IBQ721543 ILL721543:ILM721543 IVH721543:IVI721543 JFD721543:JFE721543 JOZ721543:JPA721543 JYV721543:JYW721543 KIR721543:KIS721543 KSN721543:KSO721543 LCJ721543:LCK721543 LMF721543:LMG721543 LWB721543:LWC721543 MFX721543:MFY721543 MPT721543:MPU721543 MZP721543:MZQ721543 NJL721543:NJM721543 NTH721543:NTI721543 ODD721543:ODE721543 OMZ721543:ONA721543 OWV721543:OWW721543 PGR721543:PGS721543 PQN721543:PQO721543 QAJ721543:QAK721543 QKF721543:QKG721543 QUB721543:QUC721543 RDX721543:RDY721543 RNT721543:RNU721543 RXP721543:RXQ721543 SHL721543:SHM721543 SRH721543:SRI721543 TBD721543:TBE721543 TKZ721543:TLA721543 TUV721543:TUW721543 UER721543:UES721543 UON721543:UOO721543 UYJ721543:UYK721543 VIF721543:VIG721543 VSB721543:VSC721543 WBX721543:WBY721543 WLT721543:WLU721543 WVP721543:WVQ721543 H787083:I787083 JD787079:JE787079 SZ787079:TA787079 ACV787079:ACW787079 AMR787079:AMS787079 AWN787079:AWO787079 BGJ787079:BGK787079 BQF787079:BQG787079 CAB787079:CAC787079 CJX787079:CJY787079 CTT787079:CTU787079 DDP787079:DDQ787079 DNL787079:DNM787079 DXH787079:DXI787079 EHD787079:EHE787079 EQZ787079:ERA787079 FAV787079:FAW787079 FKR787079:FKS787079 FUN787079:FUO787079 GEJ787079:GEK787079 GOF787079:GOG787079 GYB787079:GYC787079 HHX787079:HHY787079 HRT787079:HRU787079 IBP787079:IBQ787079 ILL787079:ILM787079 IVH787079:IVI787079 JFD787079:JFE787079 JOZ787079:JPA787079 JYV787079:JYW787079 KIR787079:KIS787079 KSN787079:KSO787079 LCJ787079:LCK787079 LMF787079:LMG787079 LWB787079:LWC787079 MFX787079:MFY787079 MPT787079:MPU787079 MZP787079:MZQ787079 NJL787079:NJM787079 NTH787079:NTI787079 ODD787079:ODE787079 OMZ787079:ONA787079 OWV787079:OWW787079 PGR787079:PGS787079 PQN787079:PQO787079 QAJ787079:QAK787079 QKF787079:QKG787079 QUB787079:QUC787079 RDX787079:RDY787079 RNT787079:RNU787079 RXP787079:RXQ787079 SHL787079:SHM787079 SRH787079:SRI787079 TBD787079:TBE787079 TKZ787079:TLA787079 TUV787079:TUW787079 UER787079:UES787079 UON787079:UOO787079 UYJ787079:UYK787079 VIF787079:VIG787079 VSB787079:VSC787079 WBX787079:WBY787079 WLT787079:WLU787079 WVP787079:WVQ787079 H852619:I852619 JD852615:JE852615 SZ852615:TA852615 ACV852615:ACW852615 AMR852615:AMS852615 AWN852615:AWO852615 BGJ852615:BGK852615 BQF852615:BQG852615 CAB852615:CAC852615 CJX852615:CJY852615 CTT852615:CTU852615 DDP852615:DDQ852615 DNL852615:DNM852615 DXH852615:DXI852615 EHD852615:EHE852615 EQZ852615:ERA852615 FAV852615:FAW852615 FKR852615:FKS852615 FUN852615:FUO852615 GEJ852615:GEK852615 GOF852615:GOG852615 GYB852615:GYC852615 HHX852615:HHY852615 HRT852615:HRU852615 IBP852615:IBQ852615 ILL852615:ILM852615 IVH852615:IVI852615 JFD852615:JFE852615 JOZ852615:JPA852615 JYV852615:JYW852615 KIR852615:KIS852615 KSN852615:KSO852615 LCJ852615:LCK852615 LMF852615:LMG852615 LWB852615:LWC852615 MFX852615:MFY852615 MPT852615:MPU852615 MZP852615:MZQ852615 NJL852615:NJM852615 NTH852615:NTI852615 ODD852615:ODE852615 OMZ852615:ONA852615 OWV852615:OWW852615 PGR852615:PGS852615 PQN852615:PQO852615 QAJ852615:QAK852615 QKF852615:QKG852615 QUB852615:QUC852615 RDX852615:RDY852615 RNT852615:RNU852615 RXP852615:RXQ852615 SHL852615:SHM852615 SRH852615:SRI852615 TBD852615:TBE852615 TKZ852615:TLA852615 TUV852615:TUW852615 UER852615:UES852615 UON852615:UOO852615 UYJ852615:UYK852615 VIF852615:VIG852615 VSB852615:VSC852615 WBX852615:WBY852615 WLT852615:WLU852615 WVP852615:WVQ852615 H918155:I918155 JD918151:JE918151 SZ918151:TA918151 ACV918151:ACW918151 AMR918151:AMS918151 AWN918151:AWO918151 BGJ918151:BGK918151 BQF918151:BQG918151 CAB918151:CAC918151 CJX918151:CJY918151 CTT918151:CTU918151 DDP918151:DDQ918151 DNL918151:DNM918151 DXH918151:DXI918151 EHD918151:EHE918151 EQZ918151:ERA918151 FAV918151:FAW918151 FKR918151:FKS918151 FUN918151:FUO918151 GEJ918151:GEK918151 GOF918151:GOG918151 GYB918151:GYC918151 HHX918151:HHY918151 HRT918151:HRU918151 IBP918151:IBQ918151 ILL918151:ILM918151 IVH918151:IVI918151 JFD918151:JFE918151 JOZ918151:JPA918151 JYV918151:JYW918151 KIR918151:KIS918151 KSN918151:KSO918151 LCJ918151:LCK918151 LMF918151:LMG918151 LWB918151:LWC918151 MFX918151:MFY918151 MPT918151:MPU918151 MZP918151:MZQ918151 NJL918151:NJM918151 NTH918151:NTI918151 ODD918151:ODE918151 OMZ918151:ONA918151 OWV918151:OWW918151 PGR918151:PGS918151 PQN918151:PQO918151 QAJ918151:QAK918151 QKF918151:QKG918151 QUB918151:QUC918151 RDX918151:RDY918151 RNT918151:RNU918151 RXP918151:RXQ918151 SHL918151:SHM918151 SRH918151:SRI918151 TBD918151:TBE918151 TKZ918151:TLA918151 TUV918151:TUW918151 UER918151:UES918151 UON918151:UOO918151 UYJ918151:UYK918151 VIF918151:VIG918151 VSB918151:VSC918151 WBX918151:WBY918151 WLT918151:WLU918151 WVP918151:WVQ918151 H983691:I983691 JD983687:JE983687 SZ983687:TA983687 ACV983687:ACW983687 AMR983687:AMS983687 AWN983687:AWO983687 BGJ983687:BGK983687 BQF983687:BQG983687 CAB983687:CAC983687 CJX983687:CJY983687 CTT983687:CTU983687 DDP983687:DDQ983687 DNL983687:DNM983687 DXH983687:DXI983687 EHD983687:EHE983687 EQZ983687:ERA983687 FAV983687:FAW983687 FKR983687:FKS983687 FUN983687:FUO983687 GEJ983687:GEK983687 GOF983687:GOG983687 GYB983687:GYC983687 HHX983687:HHY983687 HRT983687:HRU983687 IBP983687:IBQ983687 ILL983687:ILM983687 IVH983687:IVI983687 JFD983687:JFE983687 JOZ983687:JPA983687 JYV983687:JYW983687 KIR983687:KIS983687 KSN983687:KSO983687 LCJ983687:LCK983687 LMF983687:LMG983687 LWB983687:LWC983687 MFX983687:MFY983687 MPT983687:MPU983687 MZP983687:MZQ983687 NJL983687:NJM983687 NTH983687:NTI983687 ODD983687:ODE983687 OMZ983687:ONA983687 OWV983687:OWW983687 PGR983687:PGS983687 PQN983687:PQO983687 QAJ983687:QAK983687 QKF983687:QKG983687 QUB983687:QUC983687 RDX983687:RDY983687 RNT983687:RNU983687 RXP983687:RXQ983687 SHL983687:SHM983687 SRH983687:SRI983687 TBD983687:TBE983687 TKZ983687:TLA983687 TUV983687:TUW983687 UER983687:UES983687 UON983687:UOO983687 UYJ983687:UYK983687 VIF983687:VIG983687 VSB983687:VSC983687 WBX983687:WBY983687 WLT983687:WLU983687 WVP983687:WVQ983687 QAK525160 QKG525160 QUC525160 RDY525160 RNU525160 RXQ525160 SHM525160 SRI525160 TBE525160 TLA525160 TUW525160 UES525160 UOO525160 UYK525160 VIG525160 VSC525160 WBY525160 WLU525160 WVQ525160 I590700 JE590696 TA590696 ACW590696 AMS590696 AWO590696 BGK590696 BQG590696 CAC590696 CJY590696 CTU590696 DDQ590696 DNM590696 DXI590696 EHE590696 ERA590696 FAW590696 FKS590696 FUO590696 GEK590696 GOG590696 GYC590696 HHY590696 HRU590696 IBQ590696 ILM590696 IVI590696 JFE590696 JPA590696 JYW590696 KIS590696 KSO590696 LCK590696 LMG590696 LWC590696 MFY590696 MPU590696 MZQ590696 NJM590696 NTI590696 ODE590696 ONA590696 OWW590696 PGS590696 PQO590696 H66183:J66184 JD66179:JF66180 SZ66179:TB66180 ACV66179:ACX66180 AMR66179:AMT66180 AWN66179:AWP66180 BGJ66179:BGL66180 BQF66179:BQH66180 CAB66179:CAD66180 CJX66179:CJZ66180 CTT66179:CTV66180 DDP66179:DDR66180 DNL66179:DNN66180 DXH66179:DXJ66180 EHD66179:EHF66180 EQZ66179:ERB66180 FAV66179:FAX66180 FKR66179:FKT66180 FUN66179:FUP66180 GEJ66179:GEL66180 GOF66179:GOH66180 GYB66179:GYD66180 HHX66179:HHZ66180 HRT66179:HRV66180 IBP66179:IBR66180 ILL66179:ILN66180 IVH66179:IVJ66180 JFD66179:JFF66180 JOZ66179:JPB66180 JYV66179:JYX66180 KIR66179:KIT66180 KSN66179:KSP66180 LCJ66179:LCL66180 LMF66179:LMH66180 LWB66179:LWD66180 MFX66179:MFZ66180 MPT66179:MPV66180 MZP66179:MZR66180 NJL66179:NJN66180 NTH66179:NTJ66180 ODD66179:ODF66180 OMZ66179:ONB66180 OWV66179:OWX66180 PGR66179:PGT66180 PQN66179:PQP66180 QAJ66179:QAL66180 QKF66179:QKH66180 QUB66179:QUD66180 RDX66179:RDZ66180 RNT66179:RNV66180 RXP66179:RXR66180 SHL66179:SHN66180 SRH66179:SRJ66180 TBD66179:TBF66180 TKZ66179:TLB66180 TUV66179:TUX66180 UER66179:UET66180 UON66179:UOP66180 UYJ66179:UYL66180 VIF66179:VIH66180 VSB66179:VSD66180 WBX66179:WBZ66180 WLT66179:WLV66180 WVP66179:WVR66180 H131719:J131720 JD131715:JF131716 SZ131715:TB131716 ACV131715:ACX131716 AMR131715:AMT131716 AWN131715:AWP131716 BGJ131715:BGL131716 BQF131715:BQH131716 CAB131715:CAD131716 CJX131715:CJZ131716 CTT131715:CTV131716 DDP131715:DDR131716 DNL131715:DNN131716 DXH131715:DXJ131716 EHD131715:EHF131716 EQZ131715:ERB131716 FAV131715:FAX131716 FKR131715:FKT131716 FUN131715:FUP131716 GEJ131715:GEL131716 GOF131715:GOH131716 GYB131715:GYD131716 HHX131715:HHZ131716 HRT131715:HRV131716 IBP131715:IBR131716 ILL131715:ILN131716 IVH131715:IVJ131716 JFD131715:JFF131716 JOZ131715:JPB131716 JYV131715:JYX131716 KIR131715:KIT131716 KSN131715:KSP131716 LCJ131715:LCL131716 LMF131715:LMH131716 LWB131715:LWD131716 MFX131715:MFZ131716 MPT131715:MPV131716 MZP131715:MZR131716 NJL131715:NJN131716 NTH131715:NTJ131716 ODD131715:ODF131716 OMZ131715:ONB131716 OWV131715:OWX131716 PGR131715:PGT131716 PQN131715:PQP131716 QAJ131715:QAL131716 QKF131715:QKH131716 QUB131715:QUD131716 RDX131715:RDZ131716 RNT131715:RNV131716 RXP131715:RXR131716 SHL131715:SHN131716 SRH131715:SRJ131716 TBD131715:TBF131716 TKZ131715:TLB131716 TUV131715:TUX131716 UER131715:UET131716 UON131715:UOP131716 UYJ131715:UYL131716 VIF131715:VIH131716 VSB131715:VSD131716 WBX131715:WBZ131716 WLT131715:WLV131716 WVP131715:WVR131716 H197255:J197256 JD197251:JF197252 SZ197251:TB197252 ACV197251:ACX197252 AMR197251:AMT197252 AWN197251:AWP197252 BGJ197251:BGL197252 BQF197251:BQH197252 CAB197251:CAD197252 CJX197251:CJZ197252 CTT197251:CTV197252 DDP197251:DDR197252 DNL197251:DNN197252 DXH197251:DXJ197252 EHD197251:EHF197252 EQZ197251:ERB197252 FAV197251:FAX197252 FKR197251:FKT197252 FUN197251:FUP197252 GEJ197251:GEL197252 GOF197251:GOH197252 GYB197251:GYD197252 HHX197251:HHZ197252 HRT197251:HRV197252 IBP197251:IBR197252 ILL197251:ILN197252 IVH197251:IVJ197252 JFD197251:JFF197252 JOZ197251:JPB197252 JYV197251:JYX197252 KIR197251:KIT197252 KSN197251:KSP197252 LCJ197251:LCL197252 LMF197251:LMH197252 LWB197251:LWD197252 MFX197251:MFZ197252 MPT197251:MPV197252 MZP197251:MZR197252 NJL197251:NJN197252 NTH197251:NTJ197252 ODD197251:ODF197252 OMZ197251:ONB197252 OWV197251:OWX197252 PGR197251:PGT197252 PQN197251:PQP197252 QAJ197251:QAL197252 QKF197251:QKH197252 QUB197251:QUD197252 RDX197251:RDZ197252 RNT197251:RNV197252 RXP197251:RXR197252 SHL197251:SHN197252 SRH197251:SRJ197252 TBD197251:TBF197252 TKZ197251:TLB197252 TUV197251:TUX197252 UER197251:UET197252 UON197251:UOP197252 UYJ197251:UYL197252 VIF197251:VIH197252 VSB197251:VSD197252 WBX197251:WBZ197252 WLT197251:WLV197252 WVP197251:WVR197252 H262791:J262792 JD262787:JF262788 SZ262787:TB262788 ACV262787:ACX262788 AMR262787:AMT262788 AWN262787:AWP262788 BGJ262787:BGL262788 BQF262787:BQH262788 CAB262787:CAD262788 CJX262787:CJZ262788 CTT262787:CTV262788 DDP262787:DDR262788 DNL262787:DNN262788 DXH262787:DXJ262788 EHD262787:EHF262788 EQZ262787:ERB262788 FAV262787:FAX262788 FKR262787:FKT262788 FUN262787:FUP262788 GEJ262787:GEL262788 GOF262787:GOH262788 GYB262787:GYD262788 HHX262787:HHZ262788 HRT262787:HRV262788 IBP262787:IBR262788 ILL262787:ILN262788 IVH262787:IVJ262788 JFD262787:JFF262788 JOZ262787:JPB262788 JYV262787:JYX262788 KIR262787:KIT262788 KSN262787:KSP262788 LCJ262787:LCL262788 LMF262787:LMH262788 LWB262787:LWD262788 MFX262787:MFZ262788 MPT262787:MPV262788 MZP262787:MZR262788 NJL262787:NJN262788 NTH262787:NTJ262788 ODD262787:ODF262788 OMZ262787:ONB262788 OWV262787:OWX262788 PGR262787:PGT262788 PQN262787:PQP262788 QAJ262787:QAL262788 QKF262787:QKH262788 QUB262787:QUD262788 RDX262787:RDZ262788 RNT262787:RNV262788 RXP262787:RXR262788 SHL262787:SHN262788 SRH262787:SRJ262788 TBD262787:TBF262788 TKZ262787:TLB262788 TUV262787:TUX262788 UER262787:UET262788 UON262787:UOP262788 UYJ262787:UYL262788 VIF262787:VIH262788 VSB262787:VSD262788 WBX262787:WBZ262788 WLT262787:WLV262788 WVP262787:WVR262788 H328327:J328328 JD328323:JF328324 SZ328323:TB328324 ACV328323:ACX328324 AMR328323:AMT328324 AWN328323:AWP328324 BGJ328323:BGL328324 BQF328323:BQH328324 CAB328323:CAD328324 CJX328323:CJZ328324 CTT328323:CTV328324 DDP328323:DDR328324 DNL328323:DNN328324 DXH328323:DXJ328324 EHD328323:EHF328324 EQZ328323:ERB328324 FAV328323:FAX328324 FKR328323:FKT328324 FUN328323:FUP328324 GEJ328323:GEL328324 GOF328323:GOH328324 GYB328323:GYD328324 HHX328323:HHZ328324 HRT328323:HRV328324 IBP328323:IBR328324 ILL328323:ILN328324 IVH328323:IVJ328324 JFD328323:JFF328324 JOZ328323:JPB328324 JYV328323:JYX328324 KIR328323:KIT328324 KSN328323:KSP328324 LCJ328323:LCL328324 LMF328323:LMH328324 LWB328323:LWD328324 MFX328323:MFZ328324 MPT328323:MPV328324 MZP328323:MZR328324 NJL328323:NJN328324 NTH328323:NTJ328324 ODD328323:ODF328324 OMZ328323:ONB328324 OWV328323:OWX328324 PGR328323:PGT328324 PQN328323:PQP328324 QAJ328323:QAL328324 QKF328323:QKH328324 QUB328323:QUD328324 RDX328323:RDZ328324 RNT328323:RNV328324 RXP328323:RXR328324 SHL328323:SHN328324 SRH328323:SRJ328324 TBD328323:TBF328324 TKZ328323:TLB328324 TUV328323:TUX328324 UER328323:UET328324 UON328323:UOP328324 UYJ328323:UYL328324 VIF328323:VIH328324 VSB328323:VSD328324 WBX328323:WBZ328324 WLT328323:WLV328324 WVP328323:WVR328324 H393863:J393864 JD393859:JF393860 SZ393859:TB393860 ACV393859:ACX393860 AMR393859:AMT393860 AWN393859:AWP393860 BGJ393859:BGL393860 BQF393859:BQH393860 CAB393859:CAD393860 CJX393859:CJZ393860 CTT393859:CTV393860 DDP393859:DDR393860 DNL393859:DNN393860 DXH393859:DXJ393860 EHD393859:EHF393860 EQZ393859:ERB393860 FAV393859:FAX393860 FKR393859:FKT393860 FUN393859:FUP393860 GEJ393859:GEL393860 GOF393859:GOH393860 GYB393859:GYD393860 HHX393859:HHZ393860 HRT393859:HRV393860 IBP393859:IBR393860 ILL393859:ILN393860 IVH393859:IVJ393860 JFD393859:JFF393860 JOZ393859:JPB393860 JYV393859:JYX393860 KIR393859:KIT393860 KSN393859:KSP393860 LCJ393859:LCL393860 LMF393859:LMH393860 LWB393859:LWD393860 MFX393859:MFZ393860 MPT393859:MPV393860 MZP393859:MZR393860 NJL393859:NJN393860 NTH393859:NTJ393860 ODD393859:ODF393860 OMZ393859:ONB393860 OWV393859:OWX393860 PGR393859:PGT393860 PQN393859:PQP393860 QAJ393859:QAL393860 QKF393859:QKH393860 QUB393859:QUD393860 RDX393859:RDZ393860 RNT393859:RNV393860 RXP393859:RXR393860 SHL393859:SHN393860 SRH393859:SRJ393860 TBD393859:TBF393860 TKZ393859:TLB393860 TUV393859:TUX393860 UER393859:UET393860 UON393859:UOP393860 UYJ393859:UYL393860 VIF393859:VIH393860 VSB393859:VSD393860 WBX393859:WBZ393860 WLT393859:WLV393860 WVP393859:WVR393860 H459399:J459400 JD459395:JF459396 SZ459395:TB459396 ACV459395:ACX459396 AMR459395:AMT459396 AWN459395:AWP459396 BGJ459395:BGL459396 BQF459395:BQH459396 CAB459395:CAD459396 CJX459395:CJZ459396 CTT459395:CTV459396 DDP459395:DDR459396 DNL459395:DNN459396 DXH459395:DXJ459396 EHD459395:EHF459396 EQZ459395:ERB459396 FAV459395:FAX459396 FKR459395:FKT459396 FUN459395:FUP459396 GEJ459395:GEL459396 GOF459395:GOH459396 GYB459395:GYD459396 HHX459395:HHZ459396 HRT459395:HRV459396 IBP459395:IBR459396 ILL459395:ILN459396 IVH459395:IVJ459396 JFD459395:JFF459396 JOZ459395:JPB459396 JYV459395:JYX459396 KIR459395:KIT459396 KSN459395:KSP459396 LCJ459395:LCL459396 LMF459395:LMH459396 LWB459395:LWD459396 MFX459395:MFZ459396 MPT459395:MPV459396 MZP459395:MZR459396 NJL459395:NJN459396 NTH459395:NTJ459396 ODD459395:ODF459396 OMZ459395:ONB459396 OWV459395:OWX459396 PGR459395:PGT459396 PQN459395:PQP459396 QAJ459395:QAL459396 QKF459395:QKH459396 QUB459395:QUD459396 RDX459395:RDZ459396 RNT459395:RNV459396 RXP459395:RXR459396 SHL459395:SHN459396 SRH459395:SRJ459396 TBD459395:TBF459396 TKZ459395:TLB459396 TUV459395:TUX459396 UER459395:UET459396 UON459395:UOP459396 UYJ459395:UYL459396 VIF459395:VIH459396 VSB459395:VSD459396 WBX459395:WBZ459396 WLT459395:WLV459396 WVP459395:WVR459396 H524935:J524936 JD524931:JF524932 SZ524931:TB524932 ACV524931:ACX524932 AMR524931:AMT524932 AWN524931:AWP524932 BGJ524931:BGL524932 BQF524931:BQH524932 CAB524931:CAD524932 CJX524931:CJZ524932 CTT524931:CTV524932 DDP524931:DDR524932 DNL524931:DNN524932 DXH524931:DXJ524932 EHD524931:EHF524932 EQZ524931:ERB524932 FAV524931:FAX524932 FKR524931:FKT524932 FUN524931:FUP524932 GEJ524931:GEL524932 GOF524931:GOH524932 GYB524931:GYD524932 HHX524931:HHZ524932 HRT524931:HRV524932 IBP524931:IBR524932 ILL524931:ILN524932 IVH524931:IVJ524932 JFD524931:JFF524932 JOZ524931:JPB524932 JYV524931:JYX524932 KIR524931:KIT524932 KSN524931:KSP524932 LCJ524931:LCL524932 LMF524931:LMH524932 LWB524931:LWD524932 MFX524931:MFZ524932 MPT524931:MPV524932 MZP524931:MZR524932 NJL524931:NJN524932 NTH524931:NTJ524932 ODD524931:ODF524932 OMZ524931:ONB524932 OWV524931:OWX524932 PGR524931:PGT524932 PQN524931:PQP524932 QAJ524931:QAL524932 QKF524931:QKH524932 QUB524931:QUD524932 RDX524931:RDZ524932 RNT524931:RNV524932 RXP524931:RXR524932 SHL524931:SHN524932 SRH524931:SRJ524932 TBD524931:TBF524932 TKZ524931:TLB524932 TUV524931:TUX524932 UER524931:UET524932 UON524931:UOP524932 UYJ524931:UYL524932 VIF524931:VIH524932 VSB524931:VSD524932 WBX524931:WBZ524932 WLT524931:WLV524932 WVP524931:WVR524932 H590471:J590472 JD590467:JF590468 SZ590467:TB590468 ACV590467:ACX590468 AMR590467:AMT590468 AWN590467:AWP590468 BGJ590467:BGL590468 BQF590467:BQH590468 CAB590467:CAD590468 CJX590467:CJZ590468 CTT590467:CTV590468 DDP590467:DDR590468 DNL590467:DNN590468 DXH590467:DXJ590468 EHD590467:EHF590468 EQZ590467:ERB590468 FAV590467:FAX590468 FKR590467:FKT590468 FUN590467:FUP590468 GEJ590467:GEL590468 GOF590467:GOH590468 GYB590467:GYD590468 HHX590467:HHZ590468 HRT590467:HRV590468 IBP590467:IBR590468 ILL590467:ILN590468 IVH590467:IVJ590468 JFD590467:JFF590468 JOZ590467:JPB590468 JYV590467:JYX590468 KIR590467:KIT590468 KSN590467:KSP590468 LCJ590467:LCL590468 LMF590467:LMH590468 LWB590467:LWD590468 MFX590467:MFZ590468 MPT590467:MPV590468 MZP590467:MZR590468 NJL590467:NJN590468 NTH590467:NTJ590468 ODD590467:ODF590468 OMZ590467:ONB590468 OWV590467:OWX590468 PGR590467:PGT590468 PQN590467:PQP590468 QAJ590467:QAL590468 QKF590467:QKH590468 QUB590467:QUD590468 RDX590467:RDZ590468 RNT590467:RNV590468 RXP590467:RXR590468 SHL590467:SHN590468 SRH590467:SRJ590468 TBD590467:TBF590468 TKZ590467:TLB590468 TUV590467:TUX590468 UER590467:UET590468 UON590467:UOP590468 UYJ590467:UYL590468 VIF590467:VIH590468 VSB590467:VSD590468 WBX590467:WBZ590468 WLT590467:WLV590468 WVP590467:WVR590468 H656007:J656008 JD656003:JF656004 SZ656003:TB656004 ACV656003:ACX656004 AMR656003:AMT656004 AWN656003:AWP656004 BGJ656003:BGL656004 BQF656003:BQH656004 CAB656003:CAD656004 CJX656003:CJZ656004 CTT656003:CTV656004 DDP656003:DDR656004 DNL656003:DNN656004 DXH656003:DXJ656004 EHD656003:EHF656004 EQZ656003:ERB656004 FAV656003:FAX656004 FKR656003:FKT656004 FUN656003:FUP656004 GEJ656003:GEL656004 GOF656003:GOH656004 GYB656003:GYD656004 HHX656003:HHZ656004 HRT656003:HRV656004 IBP656003:IBR656004 ILL656003:ILN656004 IVH656003:IVJ656004 JFD656003:JFF656004 JOZ656003:JPB656004 JYV656003:JYX656004 KIR656003:KIT656004 KSN656003:KSP656004 LCJ656003:LCL656004 LMF656003:LMH656004 LWB656003:LWD656004 MFX656003:MFZ656004 MPT656003:MPV656004 MZP656003:MZR656004 NJL656003:NJN656004 NTH656003:NTJ656004 ODD656003:ODF656004 OMZ656003:ONB656004 OWV656003:OWX656004 PGR656003:PGT656004 PQN656003:PQP656004 QAJ656003:QAL656004 QKF656003:QKH656004 QUB656003:QUD656004 RDX656003:RDZ656004 RNT656003:RNV656004 RXP656003:RXR656004 SHL656003:SHN656004 SRH656003:SRJ656004 TBD656003:TBF656004 TKZ656003:TLB656004 TUV656003:TUX656004 UER656003:UET656004 UON656003:UOP656004 UYJ656003:UYL656004 VIF656003:VIH656004 VSB656003:VSD656004 WBX656003:WBZ656004 WLT656003:WLV656004 WVP656003:WVR656004 H721543:J721544 JD721539:JF721540 SZ721539:TB721540 ACV721539:ACX721540 AMR721539:AMT721540 AWN721539:AWP721540 BGJ721539:BGL721540 BQF721539:BQH721540 CAB721539:CAD721540 CJX721539:CJZ721540 CTT721539:CTV721540 DDP721539:DDR721540 DNL721539:DNN721540 DXH721539:DXJ721540 EHD721539:EHF721540 EQZ721539:ERB721540 FAV721539:FAX721540 FKR721539:FKT721540 FUN721539:FUP721540 GEJ721539:GEL721540 GOF721539:GOH721540 GYB721539:GYD721540 HHX721539:HHZ721540 HRT721539:HRV721540 IBP721539:IBR721540 ILL721539:ILN721540 IVH721539:IVJ721540 JFD721539:JFF721540 JOZ721539:JPB721540 JYV721539:JYX721540 KIR721539:KIT721540 KSN721539:KSP721540 LCJ721539:LCL721540 LMF721539:LMH721540 LWB721539:LWD721540 MFX721539:MFZ721540 MPT721539:MPV721540 MZP721539:MZR721540 NJL721539:NJN721540 NTH721539:NTJ721540 ODD721539:ODF721540 OMZ721539:ONB721540 OWV721539:OWX721540 PGR721539:PGT721540 PQN721539:PQP721540 QAJ721539:QAL721540 QKF721539:QKH721540 QUB721539:QUD721540 RDX721539:RDZ721540 RNT721539:RNV721540 RXP721539:RXR721540 SHL721539:SHN721540 SRH721539:SRJ721540 TBD721539:TBF721540 TKZ721539:TLB721540 TUV721539:TUX721540 UER721539:UET721540 UON721539:UOP721540 UYJ721539:UYL721540 VIF721539:VIH721540 VSB721539:VSD721540 WBX721539:WBZ721540 WLT721539:WLV721540 WVP721539:WVR721540 H787079:J787080 JD787075:JF787076 SZ787075:TB787076 ACV787075:ACX787076 AMR787075:AMT787076 AWN787075:AWP787076 BGJ787075:BGL787076 BQF787075:BQH787076 CAB787075:CAD787076 CJX787075:CJZ787076 CTT787075:CTV787076 DDP787075:DDR787076 DNL787075:DNN787076 DXH787075:DXJ787076 EHD787075:EHF787076 EQZ787075:ERB787076 FAV787075:FAX787076 FKR787075:FKT787076 FUN787075:FUP787076 GEJ787075:GEL787076 GOF787075:GOH787076 GYB787075:GYD787076 HHX787075:HHZ787076 HRT787075:HRV787076 IBP787075:IBR787076 ILL787075:ILN787076 IVH787075:IVJ787076 JFD787075:JFF787076 JOZ787075:JPB787076 JYV787075:JYX787076 KIR787075:KIT787076 KSN787075:KSP787076 LCJ787075:LCL787076 LMF787075:LMH787076 LWB787075:LWD787076 MFX787075:MFZ787076 MPT787075:MPV787076 MZP787075:MZR787076 NJL787075:NJN787076 NTH787075:NTJ787076 ODD787075:ODF787076 OMZ787075:ONB787076 OWV787075:OWX787076 PGR787075:PGT787076 PQN787075:PQP787076 QAJ787075:QAL787076 QKF787075:QKH787076 QUB787075:QUD787076 RDX787075:RDZ787076 RNT787075:RNV787076 RXP787075:RXR787076 SHL787075:SHN787076 SRH787075:SRJ787076 TBD787075:TBF787076 TKZ787075:TLB787076 TUV787075:TUX787076 UER787075:UET787076 UON787075:UOP787076 UYJ787075:UYL787076 VIF787075:VIH787076 VSB787075:VSD787076 WBX787075:WBZ787076 WLT787075:WLV787076 WVP787075:WVR787076 H852615:J852616 JD852611:JF852612 SZ852611:TB852612 ACV852611:ACX852612 AMR852611:AMT852612 AWN852611:AWP852612 BGJ852611:BGL852612 BQF852611:BQH852612 CAB852611:CAD852612 CJX852611:CJZ852612 CTT852611:CTV852612 DDP852611:DDR852612 DNL852611:DNN852612 DXH852611:DXJ852612 EHD852611:EHF852612 EQZ852611:ERB852612 FAV852611:FAX852612 FKR852611:FKT852612 FUN852611:FUP852612 GEJ852611:GEL852612 GOF852611:GOH852612 GYB852611:GYD852612 HHX852611:HHZ852612 HRT852611:HRV852612 IBP852611:IBR852612 ILL852611:ILN852612 IVH852611:IVJ852612 JFD852611:JFF852612 JOZ852611:JPB852612 JYV852611:JYX852612 KIR852611:KIT852612 KSN852611:KSP852612 LCJ852611:LCL852612 LMF852611:LMH852612 LWB852611:LWD852612 MFX852611:MFZ852612 MPT852611:MPV852612 MZP852611:MZR852612 NJL852611:NJN852612 NTH852611:NTJ852612 ODD852611:ODF852612 OMZ852611:ONB852612 OWV852611:OWX852612 PGR852611:PGT852612 PQN852611:PQP852612 QAJ852611:QAL852612 QKF852611:QKH852612 QUB852611:QUD852612 RDX852611:RDZ852612 RNT852611:RNV852612 RXP852611:RXR852612 SHL852611:SHN852612 SRH852611:SRJ852612 TBD852611:TBF852612 TKZ852611:TLB852612 TUV852611:TUX852612 UER852611:UET852612 UON852611:UOP852612 UYJ852611:UYL852612 VIF852611:VIH852612 VSB852611:VSD852612 WBX852611:WBZ852612 WLT852611:WLV852612 WVP852611:WVR852612 H918151:J918152 JD918147:JF918148 SZ918147:TB918148 ACV918147:ACX918148 AMR918147:AMT918148 AWN918147:AWP918148 BGJ918147:BGL918148 BQF918147:BQH918148 CAB918147:CAD918148 CJX918147:CJZ918148 CTT918147:CTV918148 DDP918147:DDR918148 DNL918147:DNN918148 DXH918147:DXJ918148 EHD918147:EHF918148 EQZ918147:ERB918148 FAV918147:FAX918148 FKR918147:FKT918148 FUN918147:FUP918148 GEJ918147:GEL918148 GOF918147:GOH918148 GYB918147:GYD918148 HHX918147:HHZ918148 HRT918147:HRV918148 IBP918147:IBR918148 ILL918147:ILN918148 IVH918147:IVJ918148 JFD918147:JFF918148 JOZ918147:JPB918148 JYV918147:JYX918148 KIR918147:KIT918148 KSN918147:KSP918148 LCJ918147:LCL918148 LMF918147:LMH918148 LWB918147:LWD918148 MFX918147:MFZ918148 MPT918147:MPV918148 MZP918147:MZR918148 NJL918147:NJN918148 NTH918147:NTJ918148 ODD918147:ODF918148 OMZ918147:ONB918148 OWV918147:OWX918148 PGR918147:PGT918148 PQN918147:PQP918148 QAJ918147:QAL918148 QKF918147:QKH918148 QUB918147:QUD918148 RDX918147:RDZ918148 RNT918147:RNV918148 RXP918147:RXR918148 SHL918147:SHN918148 SRH918147:SRJ918148 TBD918147:TBF918148 TKZ918147:TLB918148 TUV918147:TUX918148 UER918147:UET918148 UON918147:UOP918148 UYJ918147:UYL918148 VIF918147:VIH918148 VSB918147:VSD918148 WBX918147:WBZ918148 WLT918147:WLV918148 WVP918147:WVR918148 H983687:J983688 JD983683:JF983684 SZ983683:TB983684 ACV983683:ACX983684 AMR983683:AMT983684 AWN983683:AWP983684 BGJ983683:BGL983684 BQF983683:BQH983684 CAB983683:CAD983684 CJX983683:CJZ983684 CTT983683:CTV983684 DDP983683:DDR983684 DNL983683:DNN983684 DXH983683:DXJ983684 EHD983683:EHF983684 EQZ983683:ERB983684 FAV983683:FAX983684 FKR983683:FKT983684 FUN983683:FUP983684 GEJ983683:GEL983684 GOF983683:GOH983684 GYB983683:GYD983684 HHX983683:HHZ983684 HRT983683:HRV983684 IBP983683:IBR983684 ILL983683:ILN983684 IVH983683:IVJ983684 JFD983683:JFF983684 JOZ983683:JPB983684 JYV983683:JYX983684 KIR983683:KIT983684 KSN983683:KSP983684 LCJ983683:LCL983684 LMF983683:LMH983684 LWB983683:LWD983684 MFX983683:MFZ983684 MPT983683:MPV983684 MZP983683:MZR983684 NJL983683:NJN983684 NTH983683:NTJ983684 ODD983683:ODF983684 OMZ983683:ONB983684 OWV983683:OWX983684 PGR983683:PGT983684 PQN983683:PQP983684 QAJ983683:QAL983684 QKF983683:QKH983684 QUB983683:QUD983684 RDX983683:RDZ983684 RNT983683:RNV983684 RXP983683:RXR983684 SHL983683:SHN983684 SRH983683:SRJ983684 TBD983683:TBF983684 TKZ983683:TLB983684 TUV983683:TUX983684 UER983683:UET983684 UON983683:UOP983684 UYJ983683:UYL983684 VIF983683:VIH983684 VSB983683:VSD983684 WBX983683:WBZ983684 WLT983683:WLV983684 WVP983683:WVR983684 QAK590696 QKG590696 QUC590696 RDY590696 RNU590696 RXQ590696 SHM590696 SRI590696 TBE590696 TLA590696 TUW590696 UES590696 UOO590696 UYK590696 VIG590696 VSC590696 WBY590696 WLU590696 WVQ590696 I656236 JE656232 TA656232 ACW656232 AMS656232 AWO656232 BGK656232 BQG656232 CAC656232 CJY656232 CTU656232 DDQ656232 DNM656232 DXI656232 EHE656232 ERA656232 FAW656232 FKS656232 FUO656232 GEK656232 GOG656232 GYC656232 HHY656232 HRU656232 IBQ656232 ILM656232 IVI656232 JFE656232 JPA656232 JYW656232 KIS656232 KSO656232 LCK656232 LMG656232 LWC656232 MFY656232 MPU656232 MZQ656232 NJM656232 NTI656232 ODE656232 ONA656232 OWW656232 PGS656232 PQO656232 M65906:M65907 JI65902:JI65903 TE65902:TE65903 ADA65902:ADA65903 AMW65902:AMW65903 AWS65902:AWS65903 BGO65902:BGO65903 BQK65902:BQK65903 CAG65902:CAG65903 CKC65902:CKC65903 CTY65902:CTY65903 DDU65902:DDU65903 DNQ65902:DNQ65903 DXM65902:DXM65903 EHI65902:EHI65903 ERE65902:ERE65903 FBA65902:FBA65903 FKW65902:FKW65903 FUS65902:FUS65903 GEO65902:GEO65903 GOK65902:GOK65903 GYG65902:GYG65903 HIC65902:HIC65903 HRY65902:HRY65903 IBU65902:IBU65903 ILQ65902:ILQ65903 IVM65902:IVM65903 JFI65902:JFI65903 JPE65902:JPE65903 JZA65902:JZA65903 KIW65902:KIW65903 KSS65902:KSS65903 LCO65902:LCO65903 LMK65902:LMK65903 LWG65902:LWG65903 MGC65902:MGC65903 MPY65902:MPY65903 MZU65902:MZU65903 NJQ65902:NJQ65903 NTM65902:NTM65903 ODI65902:ODI65903 ONE65902:ONE65903 OXA65902:OXA65903 PGW65902:PGW65903 PQS65902:PQS65903 QAO65902:QAO65903 QKK65902:QKK65903 QUG65902:QUG65903 REC65902:REC65903 RNY65902:RNY65903 RXU65902:RXU65903 SHQ65902:SHQ65903 SRM65902:SRM65903 TBI65902:TBI65903 TLE65902:TLE65903 TVA65902:TVA65903 UEW65902:UEW65903 UOS65902:UOS65903 UYO65902:UYO65903 VIK65902:VIK65903 VSG65902:VSG65903 WCC65902:WCC65903 WLY65902:WLY65903 WVU65902:WVU65903 M131442:M131443 JI131438:JI131439 TE131438:TE131439 ADA131438:ADA131439 AMW131438:AMW131439 AWS131438:AWS131439 BGO131438:BGO131439 BQK131438:BQK131439 CAG131438:CAG131439 CKC131438:CKC131439 CTY131438:CTY131439 DDU131438:DDU131439 DNQ131438:DNQ131439 DXM131438:DXM131439 EHI131438:EHI131439 ERE131438:ERE131439 FBA131438:FBA131439 FKW131438:FKW131439 FUS131438:FUS131439 GEO131438:GEO131439 GOK131438:GOK131439 GYG131438:GYG131439 HIC131438:HIC131439 HRY131438:HRY131439 IBU131438:IBU131439 ILQ131438:ILQ131439 IVM131438:IVM131439 JFI131438:JFI131439 JPE131438:JPE131439 JZA131438:JZA131439 KIW131438:KIW131439 KSS131438:KSS131439 LCO131438:LCO131439 LMK131438:LMK131439 LWG131438:LWG131439 MGC131438:MGC131439 MPY131438:MPY131439 MZU131438:MZU131439 NJQ131438:NJQ131439 NTM131438:NTM131439 ODI131438:ODI131439 ONE131438:ONE131439 OXA131438:OXA131439 PGW131438:PGW131439 PQS131438:PQS131439 QAO131438:QAO131439 QKK131438:QKK131439 QUG131438:QUG131439 REC131438:REC131439 RNY131438:RNY131439 RXU131438:RXU131439 SHQ131438:SHQ131439 SRM131438:SRM131439 TBI131438:TBI131439 TLE131438:TLE131439 TVA131438:TVA131439 UEW131438:UEW131439 UOS131438:UOS131439 UYO131438:UYO131439 VIK131438:VIK131439 VSG131438:VSG131439 WCC131438:WCC131439 WLY131438:WLY131439 WVU131438:WVU131439 M196978:M196979 JI196974:JI196975 TE196974:TE196975 ADA196974:ADA196975 AMW196974:AMW196975 AWS196974:AWS196975 BGO196974:BGO196975 BQK196974:BQK196975 CAG196974:CAG196975 CKC196974:CKC196975 CTY196974:CTY196975 DDU196974:DDU196975 DNQ196974:DNQ196975 DXM196974:DXM196975 EHI196974:EHI196975 ERE196974:ERE196975 FBA196974:FBA196975 FKW196974:FKW196975 FUS196974:FUS196975 GEO196974:GEO196975 GOK196974:GOK196975 GYG196974:GYG196975 HIC196974:HIC196975 HRY196974:HRY196975 IBU196974:IBU196975 ILQ196974:ILQ196975 IVM196974:IVM196975 JFI196974:JFI196975 JPE196974:JPE196975 JZA196974:JZA196975 KIW196974:KIW196975 KSS196974:KSS196975 LCO196974:LCO196975 LMK196974:LMK196975 LWG196974:LWG196975 MGC196974:MGC196975 MPY196974:MPY196975 MZU196974:MZU196975 NJQ196974:NJQ196975 NTM196974:NTM196975 ODI196974:ODI196975 ONE196974:ONE196975 OXA196974:OXA196975 PGW196974:PGW196975 PQS196974:PQS196975 QAO196974:QAO196975 QKK196974:QKK196975 QUG196974:QUG196975 REC196974:REC196975 RNY196974:RNY196975 RXU196974:RXU196975 SHQ196974:SHQ196975 SRM196974:SRM196975 TBI196974:TBI196975 TLE196974:TLE196975 TVA196974:TVA196975 UEW196974:UEW196975 UOS196974:UOS196975 UYO196974:UYO196975 VIK196974:VIK196975 VSG196974:VSG196975 WCC196974:WCC196975 WLY196974:WLY196975 WVU196974:WVU196975 M262514:M262515 JI262510:JI262511 TE262510:TE262511 ADA262510:ADA262511 AMW262510:AMW262511 AWS262510:AWS262511 BGO262510:BGO262511 BQK262510:BQK262511 CAG262510:CAG262511 CKC262510:CKC262511 CTY262510:CTY262511 DDU262510:DDU262511 DNQ262510:DNQ262511 DXM262510:DXM262511 EHI262510:EHI262511 ERE262510:ERE262511 FBA262510:FBA262511 FKW262510:FKW262511 FUS262510:FUS262511 GEO262510:GEO262511 GOK262510:GOK262511 GYG262510:GYG262511 HIC262510:HIC262511 HRY262510:HRY262511 IBU262510:IBU262511 ILQ262510:ILQ262511 IVM262510:IVM262511 JFI262510:JFI262511 JPE262510:JPE262511 JZA262510:JZA262511 KIW262510:KIW262511 KSS262510:KSS262511 LCO262510:LCO262511 LMK262510:LMK262511 LWG262510:LWG262511 MGC262510:MGC262511 MPY262510:MPY262511 MZU262510:MZU262511 NJQ262510:NJQ262511 NTM262510:NTM262511 ODI262510:ODI262511 ONE262510:ONE262511 OXA262510:OXA262511 PGW262510:PGW262511 PQS262510:PQS262511 QAO262510:QAO262511 QKK262510:QKK262511 QUG262510:QUG262511 REC262510:REC262511 RNY262510:RNY262511 RXU262510:RXU262511 SHQ262510:SHQ262511 SRM262510:SRM262511 TBI262510:TBI262511 TLE262510:TLE262511 TVA262510:TVA262511 UEW262510:UEW262511 UOS262510:UOS262511 UYO262510:UYO262511 VIK262510:VIK262511 VSG262510:VSG262511 WCC262510:WCC262511 WLY262510:WLY262511 WVU262510:WVU262511 M328050:M328051 JI328046:JI328047 TE328046:TE328047 ADA328046:ADA328047 AMW328046:AMW328047 AWS328046:AWS328047 BGO328046:BGO328047 BQK328046:BQK328047 CAG328046:CAG328047 CKC328046:CKC328047 CTY328046:CTY328047 DDU328046:DDU328047 DNQ328046:DNQ328047 DXM328046:DXM328047 EHI328046:EHI328047 ERE328046:ERE328047 FBA328046:FBA328047 FKW328046:FKW328047 FUS328046:FUS328047 GEO328046:GEO328047 GOK328046:GOK328047 GYG328046:GYG328047 HIC328046:HIC328047 HRY328046:HRY328047 IBU328046:IBU328047 ILQ328046:ILQ328047 IVM328046:IVM328047 JFI328046:JFI328047 JPE328046:JPE328047 JZA328046:JZA328047 KIW328046:KIW328047 KSS328046:KSS328047 LCO328046:LCO328047 LMK328046:LMK328047 LWG328046:LWG328047 MGC328046:MGC328047 MPY328046:MPY328047 MZU328046:MZU328047 NJQ328046:NJQ328047 NTM328046:NTM328047 ODI328046:ODI328047 ONE328046:ONE328047 OXA328046:OXA328047 PGW328046:PGW328047 PQS328046:PQS328047 QAO328046:QAO328047 QKK328046:QKK328047 QUG328046:QUG328047 REC328046:REC328047 RNY328046:RNY328047 RXU328046:RXU328047 SHQ328046:SHQ328047 SRM328046:SRM328047 TBI328046:TBI328047 TLE328046:TLE328047 TVA328046:TVA328047 UEW328046:UEW328047 UOS328046:UOS328047 UYO328046:UYO328047 VIK328046:VIK328047 VSG328046:VSG328047 WCC328046:WCC328047 WLY328046:WLY328047 WVU328046:WVU328047 M393586:M393587 JI393582:JI393583 TE393582:TE393583 ADA393582:ADA393583 AMW393582:AMW393583 AWS393582:AWS393583 BGO393582:BGO393583 BQK393582:BQK393583 CAG393582:CAG393583 CKC393582:CKC393583 CTY393582:CTY393583 DDU393582:DDU393583 DNQ393582:DNQ393583 DXM393582:DXM393583 EHI393582:EHI393583 ERE393582:ERE393583 FBA393582:FBA393583 FKW393582:FKW393583 FUS393582:FUS393583 GEO393582:GEO393583 GOK393582:GOK393583 GYG393582:GYG393583 HIC393582:HIC393583 HRY393582:HRY393583 IBU393582:IBU393583 ILQ393582:ILQ393583 IVM393582:IVM393583 JFI393582:JFI393583 JPE393582:JPE393583 JZA393582:JZA393583 KIW393582:KIW393583 KSS393582:KSS393583 LCO393582:LCO393583 LMK393582:LMK393583 LWG393582:LWG393583 MGC393582:MGC393583 MPY393582:MPY393583 MZU393582:MZU393583 NJQ393582:NJQ393583 NTM393582:NTM393583 ODI393582:ODI393583 ONE393582:ONE393583 OXA393582:OXA393583 PGW393582:PGW393583 PQS393582:PQS393583 QAO393582:QAO393583 QKK393582:QKK393583 QUG393582:QUG393583 REC393582:REC393583 RNY393582:RNY393583 RXU393582:RXU393583 SHQ393582:SHQ393583 SRM393582:SRM393583 TBI393582:TBI393583 TLE393582:TLE393583 TVA393582:TVA393583 UEW393582:UEW393583 UOS393582:UOS393583 UYO393582:UYO393583 VIK393582:VIK393583 VSG393582:VSG393583 WCC393582:WCC393583 WLY393582:WLY393583 WVU393582:WVU393583 M459122:M459123 JI459118:JI459119 TE459118:TE459119 ADA459118:ADA459119 AMW459118:AMW459119 AWS459118:AWS459119 BGO459118:BGO459119 BQK459118:BQK459119 CAG459118:CAG459119 CKC459118:CKC459119 CTY459118:CTY459119 DDU459118:DDU459119 DNQ459118:DNQ459119 DXM459118:DXM459119 EHI459118:EHI459119 ERE459118:ERE459119 FBA459118:FBA459119 FKW459118:FKW459119 FUS459118:FUS459119 GEO459118:GEO459119 GOK459118:GOK459119 GYG459118:GYG459119 HIC459118:HIC459119 HRY459118:HRY459119 IBU459118:IBU459119 ILQ459118:ILQ459119 IVM459118:IVM459119 JFI459118:JFI459119 JPE459118:JPE459119 JZA459118:JZA459119 KIW459118:KIW459119 KSS459118:KSS459119 LCO459118:LCO459119 LMK459118:LMK459119 LWG459118:LWG459119 MGC459118:MGC459119 MPY459118:MPY459119 MZU459118:MZU459119 NJQ459118:NJQ459119 NTM459118:NTM459119 ODI459118:ODI459119 ONE459118:ONE459119 OXA459118:OXA459119 PGW459118:PGW459119 PQS459118:PQS459119 QAO459118:QAO459119 QKK459118:QKK459119 QUG459118:QUG459119 REC459118:REC459119 RNY459118:RNY459119 RXU459118:RXU459119 SHQ459118:SHQ459119 SRM459118:SRM459119 TBI459118:TBI459119 TLE459118:TLE459119 TVA459118:TVA459119 UEW459118:UEW459119 UOS459118:UOS459119 UYO459118:UYO459119 VIK459118:VIK459119 VSG459118:VSG459119 WCC459118:WCC459119 WLY459118:WLY459119 WVU459118:WVU459119 M524658:M524659 JI524654:JI524655 TE524654:TE524655 ADA524654:ADA524655 AMW524654:AMW524655 AWS524654:AWS524655 BGO524654:BGO524655 BQK524654:BQK524655 CAG524654:CAG524655 CKC524654:CKC524655 CTY524654:CTY524655 DDU524654:DDU524655 DNQ524654:DNQ524655 DXM524654:DXM524655 EHI524654:EHI524655 ERE524654:ERE524655 FBA524654:FBA524655 FKW524654:FKW524655 FUS524654:FUS524655 GEO524654:GEO524655 GOK524654:GOK524655 GYG524654:GYG524655 HIC524654:HIC524655 HRY524654:HRY524655 IBU524654:IBU524655 ILQ524654:ILQ524655 IVM524654:IVM524655 JFI524654:JFI524655 JPE524654:JPE524655 JZA524654:JZA524655 KIW524654:KIW524655 KSS524654:KSS524655 LCO524654:LCO524655 LMK524654:LMK524655 LWG524654:LWG524655 MGC524654:MGC524655 MPY524654:MPY524655 MZU524654:MZU524655 NJQ524654:NJQ524655 NTM524654:NTM524655 ODI524654:ODI524655 ONE524654:ONE524655 OXA524654:OXA524655 PGW524654:PGW524655 PQS524654:PQS524655 QAO524654:QAO524655 QKK524654:QKK524655 QUG524654:QUG524655 REC524654:REC524655 RNY524654:RNY524655 RXU524654:RXU524655 SHQ524654:SHQ524655 SRM524654:SRM524655 TBI524654:TBI524655 TLE524654:TLE524655 TVA524654:TVA524655 UEW524654:UEW524655 UOS524654:UOS524655 UYO524654:UYO524655 VIK524654:VIK524655 VSG524654:VSG524655 WCC524654:WCC524655 WLY524654:WLY524655 WVU524654:WVU524655 M590194:M590195 JI590190:JI590191 TE590190:TE590191 ADA590190:ADA590191 AMW590190:AMW590191 AWS590190:AWS590191 BGO590190:BGO590191 BQK590190:BQK590191 CAG590190:CAG590191 CKC590190:CKC590191 CTY590190:CTY590191 DDU590190:DDU590191 DNQ590190:DNQ590191 DXM590190:DXM590191 EHI590190:EHI590191 ERE590190:ERE590191 FBA590190:FBA590191 FKW590190:FKW590191 FUS590190:FUS590191 GEO590190:GEO590191 GOK590190:GOK590191 GYG590190:GYG590191 HIC590190:HIC590191 HRY590190:HRY590191 IBU590190:IBU590191 ILQ590190:ILQ590191 IVM590190:IVM590191 JFI590190:JFI590191 JPE590190:JPE590191 JZA590190:JZA590191 KIW590190:KIW590191 KSS590190:KSS590191 LCO590190:LCO590191 LMK590190:LMK590191 LWG590190:LWG590191 MGC590190:MGC590191 MPY590190:MPY590191 MZU590190:MZU590191 NJQ590190:NJQ590191 NTM590190:NTM590191 ODI590190:ODI590191 ONE590190:ONE590191 OXA590190:OXA590191 PGW590190:PGW590191 PQS590190:PQS590191 QAO590190:QAO590191 QKK590190:QKK590191 QUG590190:QUG590191 REC590190:REC590191 RNY590190:RNY590191 RXU590190:RXU590191 SHQ590190:SHQ590191 SRM590190:SRM590191 TBI590190:TBI590191 TLE590190:TLE590191 TVA590190:TVA590191 UEW590190:UEW590191 UOS590190:UOS590191 UYO590190:UYO590191 VIK590190:VIK590191 VSG590190:VSG590191 WCC590190:WCC590191 WLY590190:WLY590191 WVU590190:WVU590191 M655730:M655731 JI655726:JI655727 TE655726:TE655727 ADA655726:ADA655727 AMW655726:AMW655727 AWS655726:AWS655727 BGO655726:BGO655727 BQK655726:BQK655727 CAG655726:CAG655727 CKC655726:CKC655727 CTY655726:CTY655727 DDU655726:DDU655727 DNQ655726:DNQ655727 DXM655726:DXM655727 EHI655726:EHI655727 ERE655726:ERE655727 FBA655726:FBA655727 FKW655726:FKW655727 FUS655726:FUS655727 GEO655726:GEO655727 GOK655726:GOK655727 GYG655726:GYG655727 HIC655726:HIC655727 HRY655726:HRY655727 IBU655726:IBU655727 ILQ655726:ILQ655727 IVM655726:IVM655727 JFI655726:JFI655727 JPE655726:JPE655727 JZA655726:JZA655727 KIW655726:KIW655727 KSS655726:KSS655727 LCO655726:LCO655727 LMK655726:LMK655727 LWG655726:LWG655727 MGC655726:MGC655727 MPY655726:MPY655727 MZU655726:MZU655727 NJQ655726:NJQ655727 NTM655726:NTM655727 ODI655726:ODI655727 ONE655726:ONE655727 OXA655726:OXA655727 PGW655726:PGW655727 PQS655726:PQS655727 QAO655726:QAO655727 QKK655726:QKK655727 QUG655726:QUG655727 REC655726:REC655727 RNY655726:RNY655727 RXU655726:RXU655727 SHQ655726:SHQ655727 SRM655726:SRM655727 TBI655726:TBI655727 TLE655726:TLE655727 TVA655726:TVA655727 UEW655726:UEW655727 UOS655726:UOS655727 UYO655726:UYO655727 VIK655726:VIK655727 VSG655726:VSG655727 WCC655726:WCC655727 WLY655726:WLY655727 WVU655726:WVU655727 M721266:M721267 JI721262:JI721263 TE721262:TE721263 ADA721262:ADA721263 AMW721262:AMW721263 AWS721262:AWS721263 BGO721262:BGO721263 BQK721262:BQK721263 CAG721262:CAG721263 CKC721262:CKC721263 CTY721262:CTY721263 DDU721262:DDU721263 DNQ721262:DNQ721263 DXM721262:DXM721263 EHI721262:EHI721263 ERE721262:ERE721263 FBA721262:FBA721263 FKW721262:FKW721263 FUS721262:FUS721263 GEO721262:GEO721263 GOK721262:GOK721263 GYG721262:GYG721263 HIC721262:HIC721263 HRY721262:HRY721263 IBU721262:IBU721263 ILQ721262:ILQ721263 IVM721262:IVM721263 JFI721262:JFI721263 JPE721262:JPE721263 JZA721262:JZA721263 KIW721262:KIW721263 KSS721262:KSS721263 LCO721262:LCO721263 LMK721262:LMK721263 LWG721262:LWG721263 MGC721262:MGC721263 MPY721262:MPY721263 MZU721262:MZU721263 NJQ721262:NJQ721263 NTM721262:NTM721263 ODI721262:ODI721263 ONE721262:ONE721263 OXA721262:OXA721263 PGW721262:PGW721263 PQS721262:PQS721263 QAO721262:QAO721263 QKK721262:QKK721263 QUG721262:QUG721263 REC721262:REC721263 RNY721262:RNY721263 RXU721262:RXU721263 SHQ721262:SHQ721263 SRM721262:SRM721263 TBI721262:TBI721263 TLE721262:TLE721263 TVA721262:TVA721263 UEW721262:UEW721263 UOS721262:UOS721263 UYO721262:UYO721263 VIK721262:VIK721263 VSG721262:VSG721263 WCC721262:WCC721263 WLY721262:WLY721263 WVU721262:WVU721263 M786802:M786803 JI786798:JI786799 TE786798:TE786799 ADA786798:ADA786799 AMW786798:AMW786799 AWS786798:AWS786799 BGO786798:BGO786799 BQK786798:BQK786799 CAG786798:CAG786799 CKC786798:CKC786799 CTY786798:CTY786799 DDU786798:DDU786799 DNQ786798:DNQ786799 DXM786798:DXM786799 EHI786798:EHI786799 ERE786798:ERE786799 FBA786798:FBA786799 FKW786798:FKW786799 FUS786798:FUS786799 GEO786798:GEO786799 GOK786798:GOK786799 GYG786798:GYG786799 HIC786798:HIC786799 HRY786798:HRY786799 IBU786798:IBU786799 ILQ786798:ILQ786799 IVM786798:IVM786799 JFI786798:JFI786799 JPE786798:JPE786799 JZA786798:JZA786799 KIW786798:KIW786799 KSS786798:KSS786799 LCO786798:LCO786799 LMK786798:LMK786799 LWG786798:LWG786799 MGC786798:MGC786799 MPY786798:MPY786799 MZU786798:MZU786799 NJQ786798:NJQ786799 NTM786798:NTM786799 ODI786798:ODI786799 ONE786798:ONE786799 OXA786798:OXA786799 PGW786798:PGW786799 PQS786798:PQS786799 QAO786798:QAO786799 QKK786798:QKK786799 QUG786798:QUG786799 REC786798:REC786799 RNY786798:RNY786799 RXU786798:RXU786799 SHQ786798:SHQ786799 SRM786798:SRM786799 TBI786798:TBI786799 TLE786798:TLE786799 TVA786798:TVA786799 UEW786798:UEW786799 UOS786798:UOS786799 UYO786798:UYO786799 VIK786798:VIK786799 VSG786798:VSG786799 WCC786798:WCC786799 WLY786798:WLY786799 WVU786798:WVU786799 M852338:M852339 JI852334:JI852335 TE852334:TE852335 ADA852334:ADA852335 AMW852334:AMW852335 AWS852334:AWS852335 BGO852334:BGO852335 BQK852334:BQK852335 CAG852334:CAG852335 CKC852334:CKC852335 CTY852334:CTY852335 DDU852334:DDU852335 DNQ852334:DNQ852335 DXM852334:DXM852335 EHI852334:EHI852335 ERE852334:ERE852335 FBA852334:FBA852335 FKW852334:FKW852335 FUS852334:FUS852335 GEO852334:GEO852335 GOK852334:GOK852335 GYG852334:GYG852335 HIC852334:HIC852335 HRY852334:HRY852335 IBU852334:IBU852335 ILQ852334:ILQ852335 IVM852334:IVM852335 JFI852334:JFI852335 JPE852334:JPE852335 JZA852334:JZA852335 KIW852334:KIW852335 KSS852334:KSS852335 LCO852334:LCO852335 LMK852334:LMK852335 LWG852334:LWG852335 MGC852334:MGC852335 MPY852334:MPY852335 MZU852334:MZU852335 NJQ852334:NJQ852335 NTM852334:NTM852335 ODI852334:ODI852335 ONE852334:ONE852335 OXA852334:OXA852335 PGW852334:PGW852335 PQS852334:PQS852335 QAO852334:QAO852335 QKK852334:QKK852335 QUG852334:QUG852335 REC852334:REC852335 RNY852334:RNY852335 RXU852334:RXU852335 SHQ852334:SHQ852335 SRM852334:SRM852335 TBI852334:TBI852335 TLE852334:TLE852335 TVA852334:TVA852335 UEW852334:UEW852335 UOS852334:UOS852335 UYO852334:UYO852335 VIK852334:VIK852335 VSG852334:VSG852335 WCC852334:WCC852335 WLY852334:WLY852335 WVU852334:WVU852335 M917874:M917875 JI917870:JI917871 TE917870:TE917871 ADA917870:ADA917871 AMW917870:AMW917871 AWS917870:AWS917871 BGO917870:BGO917871 BQK917870:BQK917871 CAG917870:CAG917871 CKC917870:CKC917871 CTY917870:CTY917871 DDU917870:DDU917871 DNQ917870:DNQ917871 DXM917870:DXM917871 EHI917870:EHI917871 ERE917870:ERE917871 FBA917870:FBA917871 FKW917870:FKW917871 FUS917870:FUS917871 GEO917870:GEO917871 GOK917870:GOK917871 GYG917870:GYG917871 HIC917870:HIC917871 HRY917870:HRY917871 IBU917870:IBU917871 ILQ917870:ILQ917871 IVM917870:IVM917871 JFI917870:JFI917871 JPE917870:JPE917871 JZA917870:JZA917871 KIW917870:KIW917871 KSS917870:KSS917871 LCO917870:LCO917871 LMK917870:LMK917871 LWG917870:LWG917871 MGC917870:MGC917871 MPY917870:MPY917871 MZU917870:MZU917871 NJQ917870:NJQ917871 NTM917870:NTM917871 ODI917870:ODI917871 ONE917870:ONE917871 OXA917870:OXA917871 PGW917870:PGW917871 PQS917870:PQS917871 QAO917870:QAO917871 QKK917870:QKK917871 QUG917870:QUG917871 REC917870:REC917871 RNY917870:RNY917871 RXU917870:RXU917871 SHQ917870:SHQ917871 SRM917870:SRM917871 TBI917870:TBI917871 TLE917870:TLE917871 TVA917870:TVA917871 UEW917870:UEW917871 UOS917870:UOS917871 UYO917870:UYO917871 VIK917870:VIK917871 VSG917870:VSG917871 WCC917870:WCC917871 WLY917870:WLY917871 WVU917870:WVU917871 M983410:M983411 JI983406:JI983407 TE983406:TE983407 ADA983406:ADA983407 AMW983406:AMW983407 AWS983406:AWS983407 BGO983406:BGO983407 BQK983406:BQK983407 CAG983406:CAG983407 CKC983406:CKC983407 CTY983406:CTY983407 DDU983406:DDU983407 DNQ983406:DNQ983407 DXM983406:DXM983407 EHI983406:EHI983407 ERE983406:ERE983407 FBA983406:FBA983407 FKW983406:FKW983407 FUS983406:FUS983407 GEO983406:GEO983407 GOK983406:GOK983407 GYG983406:GYG983407 HIC983406:HIC983407 HRY983406:HRY983407 IBU983406:IBU983407 ILQ983406:ILQ983407 IVM983406:IVM983407 JFI983406:JFI983407 JPE983406:JPE983407 JZA983406:JZA983407 KIW983406:KIW983407 KSS983406:KSS983407 LCO983406:LCO983407 LMK983406:LMK983407 LWG983406:LWG983407 MGC983406:MGC983407 MPY983406:MPY983407 MZU983406:MZU983407 NJQ983406:NJQ983407 NTM983406:NTM983407 ODI983406:ODI983407 ONE983406:ONE983407 OXA983406:OXA983407 PGW983406:PGW983407 PQS983406:PQS983407 QAO983406:QAO983407 QKK983406:QKK983407 QUG983406:QUG983407 REC983406:REC983407 RNY983406:RNY983407 RXU983406:RXU983407 SHQ983406:SHQ983407 SRM983406:SRM983407 TBI983406:TBI983407 TLE983406:TLE983407 TVA983406:TVA983407 UEW983406:UEW983407 UOS983406:UOS983407 UYO983406:UYO983407 VIK983406:VIK983407 VSG983406:VSG983407 WCC983406:WCC983407 WLY983406:WLY983407 WVU983406:WVU983407 QAK656232 QKG656232 QUC656232 RDY656232 RNU656232 RXQ656232 SHM656232 SRI656232 TBE656232 TLA656232 TUW656232 UES656232 UOO656232 UYK656232 VIG656232 VSC656232 WBY656232 WLU656232 WVQ656232 I721772 JE721768 TA721768 ACW721768 AMS721768 AWO721768 BGK721768 BQG721768 CAC721768 CJY721768 CTU721768 DDQ721768 DNM721768 DXI721768 EHE721768 ERA721768 FAW721768 FKS721768 FUO721768 GEK721768 GOG721768 GYC721768 HHY721768 HRU721768 IBQ721768 ILM721768 IVI721768 JFE721768 JPA721768 JYW721768 KIS721768 KSO721768 LCK721768 LMG721768 LWC721768 MFY721768 MPU721768 MZQ721768 NJM721768 NTI721768 ODE721768 ONA721768 OWW721768 PGS721768 PQO721768 M65912 JI65908 TE65908 ADA65908 AMW65908 AWS65908 BGO65908 BQK65908 CAG65908 CKC65908 CTY65908 DDU65908 DNQ65908 DXM65908 EHI65908 ERE65908 FBA65908 FKW65908 FUS65908 GEO65908 GOK65908 GYG65908 HIC65908 HRY65908 IBU65908 ILQ65908 IVM65908 JFI65908 JPE65908 JZA65908 KIW65908 KSS65908 LCO65908 LMK65908 LWG65908 MGC65908 MPY65908 MZU65908 NJQ65908 NTM65908 ODI65908 ONE65908 OXA65908 PGW65908 PQS65908 QAO65908 QKK65908 QUG65908 REC65908 RNY65908 RXU65908 SHQ65908 SRM65908 TBI65908 TLE65908 TVA65908 UEW65908 UOS65908 UYO65908 VIK65908 VSG65908 WCC65908 WLY65908 WVU65908 M131448 JI131444 TE131444 ADA131444 AMW131444 AWS131444 BGO131444 BQK131444 CAG131444 CKC131444 CTY131444 DDU131444 DNQ131444 DXM131444 EHI131444 ERE131444 FBA131444 FKW131444 FUS131444 GEO131444 GOK131444 GYG131444 HIC131444 HRY131444 IBU131444 ILQ131444 IVM131444 JFI131444 JPE131444 JZA131444 KIW131444 KSS131444 LCO131444 LMK131444 LWG131444 MGC131444 MPY131444 MZU131444 NJQ131444 NTM131444 ODI131444 ONE131444 OXA131444 PGW131444 PQS131444 QAO131444 QKK131444 QUG131444 REC131444 RNY131444 RXU131444 SHQ131444 SRM131444 TBI131444 TLE131444 TVA131444 UEW131444 UOS131444 UYO131444 VIK131444 VSG131444 WCC131444 WLY131444 WVU131444 M196984 JI196980 TE196980 ADA196980 AMW196980 AWS196980 BGO196980 BQK196980 CAG196980 CKC196980 CTY196980 DDU196980 DNQ196980 DXM196980 EHI196980 ERE196980 FBA196980 FKW196980 FUS196980 GEO196980 GOK196980 GYG196980 HIC196980 HRY196980 IBU196980 ILQ196980 IVM196980 JFI196980 JPE196980 JZA196980 KIW196980 KSS196980 LCO196980 LMK196980 LWG196980 MGC196980 MPY196980 MZU196980 NJQ196980 NTM196980 ODI196980 ONE196980 OXA196980 PGW196980 PQS196980 QAO196980 QKK196980 QUG196980 REC196980 RNY196980 RXU196980 SHQ196980 SRM196980 TBI196980 TLE196980 TVA196980 UEW196980 UOS196980 UYO196980 VIK196980 VSG196980 WCC196980 WLY196980 WVU196980 M262520 JI262516 TE262516 ADA262516 AMW262516 AWS262516 BGO262516 BQK262516 CAG262516 CKC262516 CTY262516 DDU262516 DNQ262516 DXM262516 EHI262516 ERE262516 FBA262516 FKW262516 FUS262516 GEO262516 GOK262516 GYG262516 HIC262516 HRY262516 IBU262516 ILQ262516 IVM262516 JFI262516 JPE262516 JZA262516 KIW262516 KSS262516 LCO262516 LMK262516 LWG262516 MGC262516 MPY262516 MZU262516 NJQ262516 NTM262516 ODI262516 ONE262516 OXA262516 PGW262516 PQS262516 QAO262516 QKK262516 QUG262516 REC262516 RNY262516 RXU262516 SHQ262516 SRM262516 TBI262516 TLE262516 TVA262516 UEW262516 UOS262516 UYO262516 VIK262516 VSG262516 WCC262516 WLY262516 WVU262516 M328056 JI328052 TE328052 ADA328052 AMW328052 AWS328052 BGO328052 BQK328052 CAG328052 CKC328052 CTY328052 DDU328052 DNQ328052 DXM328052 EHI328052 ERE328052 FBA328052 FKW328052 FUS328052 GEO328052 GOK328052 GYG328052 HIC328052 HRY328052 IBU328052 ILQ328052 IVM328052 JFI328052 JPE328052 JZA328052 KIW328052 KSS328052 LCO328052 LMK328052 LWG328052 MGC328052 MPY328052 MZU328052 NJQ328052 NTM328052 ODI328052 ONE328052 OXA328052 PGW328052 PQS328052 QAO328052 QKK328052 QUG328052 REC328052 RNY328052 RXU328052 SHQ328052 SRM328052 TBI328052 TLE328052 TVA328052 UEW328052 UOS328052 UYO328052 VIK328052 VSG328052 WCC328052 WLY328052 WVU328052 M393592 JI393588 TE393588 ADA393588 AMW393588 AWS393588 BGO393588 BQK393588 CAG393588 CKC393588 CTY393588 DDU393588 DNQ393588 DXM393588 EHI393588 ERE393588 FBA393588 FKW393588 FUS393588 GEO393588 GOK393588 GYG393588 HIC393588 HRY393588 IBU393588 ILQ393588 IVM393588 JFI393588 JPE393588 JZA393588 KIW393588 KSS393588 LCO393588 LMK393588 LWG393588 MGC393588 MPY393588 MZU393588 NJQ393588 NTM393588 ODI393588 ONE393588 OXA393588 PGW393588 PQS393588 QAO393588 QKK393588 QUG393588 REC393588 RNY393588 RXU393588 SHQ393588 SRM393588 TBI393588 TLE393588 TVA393588 UEW393588 UOS393588 UYO393588 VIK393588 VSG393588 WCC393588 WLY393588 WVU393588 M459128 JI459124 TE459124 ADA459124 AMW459124 AWS459124 BGO459124 BQK459124 CAG459124 CKC459124 CTY459124 DDU459124 DNQ459124 DXM459124 EHI459124 ERE459124 FBA459124 FKW459124 FUS459124 GEO459124 GOK459124 GYG459124 HIC459124 HRY459124 IBU459124 ILQ459124 IVM459124 JFI459124 JPE459124 JZA459124 KIW459124 KSS459124 LCO459124 LMK459124 LWG459124 MGC459124 MPY459124 MZU459124 NJQ459124 NTM459124 ODI459124 ONE459124 OXA459124 PGW459124 PQS459124 QAO459124 QKK459124 QUG459124 REC459124 RNY459124 RXU459124 SHQ459124 SRM459124 TBI459124 TLE459124 TVA459124 UEW459124 UOS459124 UYO459124 VIK459124 VSG459124 WCC459124 WLY459124 WVU459124 M524664 JI524660 TE524660 ADA524660 AMW524660 AWS524660 BGO524660 BQK524660 CAG524660 CKC524660 CTY524660 DDU524660 DNQ524660 DXM524660 EHI524660 ERE524660 FBA524660 FKW524660 FUS524660 GEO524660 GOK524660 GYG524660 HIC524660 HRY524660 IBU524660 ILQ524660 IVM524660 JFI524660 JPE524660 JZA524660 KIW524660 KSS524660 LCO524660 LMK524660 LWG524660 MGC524660 MPY524660 MZU524660 NJQ524660 NTM524660 ODI524660 ONE524660 OXA524660 PGW524660 PQS524660 QAO524660 QKK524660 QUG524660 REC524660 RNY524660 RXU524660 SHQ524660 SRM524660 TBI524660 TLE524660 TVA524660 UEW524660 UOS524660 UYO524660 VIK524660 VSG524660 WCC524660 WLY524660 WVU524660 M590200 JI590196 TE590196 ADA590196 AMW590196 AWS590196 BGO590196 BQK590196 CAG590196 CKC590196 CTY590196 DDU590196 DNQ590196 DXM590196 EHI590196 ERE590196 FBA590196 FKW590196 FUS590196 GEO590196 GOK590196 GYG590196 HIC590196 HRY590196 IBU590196 ILQ590196 IVM590196 JFI590196 JPE590196 JZA590196 KIW590196 KSS590196 LCO590196 LMK590196 LWG590196 MGC590196 MPY590196 MZU590196 NJQ590196 NTM590196 ODI590196 ONE590196 OXA590196 PGW590196 PQS590196 QAO590196 QKK590196 QUG590196 REC590196 RNY590196 RXU590196 SHQ590196 SRM590196 TBI590196 TLE590196 TVA590196 UEW590196 UOS590196 UYO590196 VIK590196 VSG590196 WCC590196 WLY590196 WVU590196 M655736 JI655732 TE655732 ADA655732 AMW655732 AWS655732 BGO655732 BQK655732 CAG655732 CKC655732 CTY655732 DDU655732 DNQ655732 DXM655732 EHI655732 ERE655732 FBA655732 FKW655732 FUS655732 GEO655732 GOK655732 GYG655732 HIC655732 HRY655732 IBU655732 ILQ655732 IVM655732 JFI655732 JPE655732 JZA655732 KIW655732 KSS655732 LCO655732 LMK655732 LWG655732 MGC655732 MPY655732 MZU655732 NJQ655732 NTM655732 ODI655732 ONE655732 OXA655732 PGW655732 PQS655732 QAO655732 QKK655732 QUG655732 REC655732 RNY655732 RXU655732 SHQ655732 SRM655732 TBI655732 TLE655732 TVA655732 UEW655732 UOS655732 UYO655732 VIK655732 VSG655732 WCC655732 WLY655732 WVU655732 M721272 JI721268 TE721268 ADA721268 AMW721268 AWS721268 BGO721268 BQK721268 CAG721268 CKC721268 CTY721268 DDU721268 DNQ721268 DXM721268 EHI721268 ERE721268 FBA721268 FKW721268 FUS721268 GEO721268 GOK721268 GYG721268 HIC721268 HRY721268 IBU721268 ILQ721268 IVM721268 JFI721268 JPE721268 JZA721268 KIW721268 KSS721268 LCO721268 LMK721268 LWG721268 MGC721268 MPY721268 MZU721268 NJQ721268 NTM721268 ODI721268 ONE721268 OXA721268 PGW721268 PQS721268 QAO721268 QKK721268 QUG721268 REC721268 RNY721268 RXU721268 SHQ721268 SRM721268 TBI721268 TLE721268 TVA721268 UEW721268 UOS721268 UYO721268 VIK721268 VSG721268 WCC721268 WLY721268 WVU721268 M786808 JI786804 TE786804 ADA786804 AMW786804 AWS786804 BGO786804 BQK786804 CAG786804 CKC786804 CTY786804 DDU786804 DNQ786804 DXM786804 EHI786804 ERE786804 FBA786804 FKW786804 FUS786804 GEO786804 GOK786804 GYG786804 HIC786804 HRY786804 IBU786804 ILQ786804 IVM786804 JFI786804 JPE786804 JZA786804 KIW786804 KSS786804 LCO786804 LMK786804 LWG786804 MGC786804 MPY786804 MZU786804 NJQ786804 NTM786804 ODI786804 ONE786804 OXA786804 PGW786804 PQS786804 QAO786804 QKK786804 QUG786804 REC786804 RNY786804 RXU786804 SHQ786804 SRM786804 TBI786804 TLE786804 TVA786804 UEW786804 UOS786804 UYO786804 VIK786804 VSG786804 WCC786804 WLY786804 WVU786804 M852344 JI852340 TE852340 ADA852340 AMW852340 AWS852340 BGO852340 BQK852340 CAG852340 CKC852340 CTY852340 DDU852340 DNQ852340 DXM852340 EHI852340 ERE852340 FBA852340 FKW852340 FUS852340 GEO852340 GOK852340 GYG852340 HIC852340 HRY852340 IBU852340 ILQ852340 IVM852340 JFI852340 JPE852340 JZA852340 KIW852340 KSS852340 LCO852340 LMK852340 LWG852340 MGC852340 MPY852340 MZU852340 NJQ852340 NTM852340 ODI852340 ONE852340 OXA852340 PGW852340 PQS852340 QAO852340 QKK852340 QUG852340 REC852340 RNY852340 RXU852340 SHQ852340 SRM852340 TBI852340 TLE852340 TVA852340 UEW852340 UOS852340 UYO852340 VIK852340 VSG852340 WCC852340 WLY852340 WVU852340 M917880 JI917876 TE917876 ADA917876 AMW917876 AWS917876 BGO917876 BQK917876 CAG917876 CKC917876 CTY917876 DDU917876 DNQ917876 DXM917876 EHI917876 ERE917876 FBA917876 FKW917876 FUS917876 GEO917876 GOK917876 GYG917876 HIC917876 HRY917876 IBU917876 ILQ917876 IVM917876 JFI917876 JPE917876 JZA917876 KIW917876 KSS917876 LCO917876 LMK917876 LWG917876 MGC917876 MPY917876 MZU917876 NJQ917876 NTM917876 ODI917876 ONE917876 OXA917876 PGW917876 PQS917876 QAO917876 QKK917876 QUG917876 REC917876 RNY917876 RXU917876 SHQ917876 SRM917876 TBI917876 TLE917876 TVA917876 UEW917876 UOS917876 UYO917876 VIK917876 VSG917876 WCC917876 WLY917876 WVU917876 M983416 JI983412 TE983412 ADA983412 AMW983412 AWS983412 BGO983412 BQK983412 CAG983412 CKC983412 CTY983412 DDU983412 DNQ983412 DXM983412 EHI983412 ERE983412 FBA983412 FKW983412 FUS983412 GEO983412 GOK983412 GYG983412 HIC983412 HRY983412 IBU983412 ILQ983412 IVM983412 JFI983412 JPE983412 JZA983412 KIW983412 KSS983412 LCO983412 LMK983412 LWG983412 MGC983412 MPY983412 MZU983412 NJQ983412 NTM983412 ODI983412 ONE983412 OXA983412 PGW983412 PQS983412 QAO983412 QKK983412 QUG983412 REC983412 RNY983412 RXU983412 SHQ983412 SRM983412 TBI983412 TLE983412 TVA983412 UEW983412 UOS983412 UYO983412 VIK983412 VSG983412 WCC983412 WLY983412 WVU983412 QAK721768 QKG721768 QUC721768 RDY721768 RNU721768 RXQ721768 SHM721768 SRI721768 TBE721768 TLA721768 TUW721768 UES721768 UOO721768 UYK721768 VIG721768 VSC721768 WBY721768 WLU721768 WVQ721768 I787308 JE787304 TA787304 ACW787304 AMS787304 AWO787304 BGK787304 BQG787304 CAC787304 CJY787304 CTU787304 DDQ787304 DNM787304 DXI787304 EHE787304 ERA787304 FAW787304 FKS787304 FUO787304 GEK787304 GOG787304 GYC787304 HHY787304 HRU787304 IBQ787304 ILM787304 IVI787304 JFE787304 JPA787304 JYW787304 KIS787304 KSO787304 LCK787304 LMG787304 LWC787304 MFY787304 MPU787304 MZQ787304 NJM787304 NTI787304 ODE787304 ONA787304 OWW787304 PGS787304 PQO787304 M66160:M66161 JI66156:JI66157 TE66156:TE66157 ADA66156:ADA66157 AMW66156:AMW66157 AWS66156:AWS66157 BGO66156:BGO66157 BQK66156:BQK66157 CAG66156:CAG66157 CKC66156:CKC66157 CTY66156:CTY66157 DDU66156:DDU66157 DNQ66156:DNQ66157 DXM66156:DXM66157 EHI66156:EHI66157 ERE66156:ERE66157 FBA66156:FBA66157 FKW66156:FKW66157 FUS66156:FUS66157 GEO66156:GEO66157 GOK66156:GOK66157 GYG66156:GYG66157 HIC66156:HIC66157 HRY66156:HRY66157 IBU66156:IBU66157 ILQ66156:ILQ66157 IVM66156:IVM66157 JFI66156:JFI66157 JPE66156:JPE66157 JZA66156:JZA66157 KIW66156:KIW66157 KSS66156:KSS66157 LCO66156:LCO66157 LMK66156:LMK66157 LWG66156:LWG66157 MGC66156:MGC66157 MPY66156:MPY66157 MZU66156:MZU66157 NJQ66156:NJQ66157 NTM66156:NTM66157 ODI66156:ODI66157 ONE66156:ONE66157 OXA66156:OXA66157 PGW66156:PGW66157 PQS66156:PQS66157 QAO66156:QAO66157 QKK66156:QKK66157 QUG66156:QUG66157 REC66156:REC66157 RNY66156:RNY66157 RXU66156:RXU66157 SHQ66156:SHQ66157 SRM66156:SRM66157 TBI66156:TBI66157 TLE66156:TLE66157 TVA66156:TVA66157 UEW66156:UEW66157 UOS66156:UOS66157 UYO66156:UYO66157 VIK66156:VIK66157 VSG66156:VSG66157 WCC66156:WCC66157 WLY66156:WLY66157 WVU66156:WVU66157 M131696:M131697 JI131692:JI131693 TE131692:TE131693 ADA131692:ADA131693 AMW131692:AMW131693 AWS131692:AWS131693 BGO131692:BGO131693 BQK131692:BQK131693 CAG131692:CAG131693 CKC131692:CKC131693 CTY131692:CTY131693 DDU131692:DDU131693 DNQ131692:DNQ131693 DXM131692:DXM131693 EHI131692:EHI131693 ERE131692:ERE131693 FBA131692:FBA131693 FKW131692:FKW131693 FUS131692:FUS131693 GEO131692:GEO131693 GOK131692:GOK131693 GYG131692:GYG131693 HIC131692:HIC131693 HRY131692:HRY131693 IBU131692:IBU131693 ILQ131692:ILQ131693 IVM131692:IVM131693 JFI131692:JFI131693 JPE131692:JPE131693 JZA131692:JZA131693 KIW131692:KIW131693 KSS131692:KSS131693 LCO131692:LCO131693 LMK131692:LMK131693 LWG131692:LWG131693 MGC131692:MGC131693 MPY131692:MPY131693 MZU131692:MZU131693 NJQ131692:NJQ131693 NTM131692:NTM131693 ODI131692:ODI131693 ONE131692:ONE131693 OXA131692:OXA131693 PGW131692:PGW131693 PQS131692:PQS131693 QAO131692:QAO131693 QKK131692:QKK131693 QUG131692:QUG131693 REC131692:REC131693 RNY131692:RNY131693 RXU131692:RXU131693 SHQ131692:SHQ131693 SRM131692:SRM131693 TBI131692:TBI131693 TLE131692:TLE131693 TVA131692:TVA131693 UEW131692:UEW131693 UOS131692:UOS131693 UYO131692:UYO131693 VIK131692:VIK131693 VSG131692:VSG131693 WCC131692:WCC131693 WLY131692:WLY131693 WVU131692:WVU131693 M197232:M197233 JI197228:JI197229 TE197228:TE197229 ADA197228:ADA197229 AMW197228:AMW197229 AWS197228:AWS197229 BGO197228:BGO197229 BQK197228:BQK197229 CAG197228:CAG197229 CKC197228:CKC197229 CTY197228:CTY197229 DDU197228:DDU197229 DNQ197228:DNQ197229 DXM197228:DXM197229 EHI197228:EHI197229 ERE197228:ERE197229 FBA197228:FBA197229 FKW197228:FKW197229 FUS197228:FUS197229 GEO197228:GEO197229 GOK197228:GOK197229 GYG197228:GYG197229 HIC197228:HIC197229 HRY197228:HRY197229 IBU197228:IBU197229 ILQ197228:ILQ197229 IVM197228:IVM197229 JFI197228:JFI197229 JPE197228:JPE197229 JZA197228:JZA197229 KIW197228:KIW197229 KSS197228:KSS197229 LCO197228:LCO197229 LMK197228:LMK197229 LWG197228:LWG197229 MGC197228:MGC197229 MPY197228:MPY197229 MZU197228:MZU197229 NJQ197228:NJQ197229 NTM197228:NTM197229 ODI197228:ODI197229 ONE197228:ONE197229 OXA197228:OXA197229 PGW197228:PGW197229 PQS197228:PQS197229 QAO197228:QAO197229 QKK197228:QKK197229 QUG197228:QUG197229 REC197228:REC197229 RNY197228:RNY197229 RXU197228:RXU197229 SHQ197228:SHQ197229 SRM197228:SRM197229 TBI197228:TBI197229 TLE197228:TLE197229 TVA197228:TVA197229 UEW197228:UEW197229 UOS197228:UOS197229 UYO197228:UYO197229 VIK197228:VIK197229 VSG197228:VSG197229 WCC197228:WCC197229 WLY197228:WLY197229 WVU197228:WVU197229 M262768:M262769 JI262764:JI262765 TE262764:TE262765 ADA262764:ADA262765 AMW262764:AMW262765 AWS262764:AWS262765 BGO262764:BGO262765 BQK262764:BQK262765 CAG262764:CAG262765 CKC262764:CKC262765 CTY262764:CTY262765 DDU262764:DDU262765 DNQ262764:DNQ262765 DXM262764:DXM262765 EHI262764:EHI262765 ERE262764:ERE262765 FBA262764:FBA262765 FKW262764:FKW262765 FUS262764:FUS262765 GEO262764:GEO262765 GOK262764:GOK262765 GYG262764:GYG262765 HIC262764:HIC262765 HRY262764:HRY262765 IBU262764:IBU262765 ILQ262764:ILQ262765 IVM262764:IVM262765 JFI262764:JFI262765 JPE262764:JPE262765 JZA262764:JZA262765 KIW262764:KIW262765 KSS262764:KSS262765 LCO262764:LCO262765 LMK262764:LMK262765 LWG262764:LWG262765 MGC262764:MGC262765 MPY262764:MPY262765 MZU262764:MZU262765 NJQ262764:NJQ262765 NTM262764:NTM262765 ODI262764:ODI262765 ONE262764:ONE262765 OXA262764:OXA262765 PGW262764:PGW262765 PQS262764:PQS262765 QAO262764:QAO262765 QKK262764:QKK262765 QUG262764:QUG262765 REC262764:REC262765 RNY262764:RNY262765 RXU262764:RXU262765 SHQ262764:SHQ262765 SRM262764:SRM262765 TBI262764:TBI262765 TLE262764:TLE262765 TVA262764:TVA262765 UEW262764:UEW262765 UOS262764:UOS262765 UYO262764:UYO262765 VIK262764:VIK262765 VSG262764:VSG262765 WCC262764:WCC262765 WLY262764:WLY262765 WVU262764:WVU262765 M328304:M328305 JI328300:JI328301 TE328300:TE328301 ADA328300:ADA328301 AMW328300:AMW328301 AWS328300:AWS328301 BGO328300:BGO328301 BQK328300:BQK328301 CAG328300:CAG328301 CKC328300:CKC328301 CTY328300:CTY328301 DDU328300:DDU328301 DNQ328300:DNQ328301 DXM328300:DXM328301 EHI328300:EHI328301 ERE328300:ERE328301 FBA328300:FBA328301 FKW328300:FKW328301 FUS328300:FUS328301 GEO328300:GEO328301 GOK328300:GOK328301 GYG328300:GYG328301 HIC328300:HIC328301 HRY328300:HRY328301 IBU328300:IBU328301 ILQ328300:ILQ328301 IVM328300:IVM328301 JFI328300:JFI328301 JPE328300:JPE328301 JZA328300:JZA328301 KIW328300:KIW328301 KSS328300:KSS328301 LCO328300:LCO328301 LMK328300:LMK328301 LWG328300:LWG328301 MGC328300:MGC328301 MPY328300:MPY328301 MZU328300:MZU328301 NJQ328300:NJQ328301 NTM328300:NTM328301 ODI328300:ODI328301 ONE328300:ONE328301 OXA328300:OXA328301 PGW328300:PGW328301 PQS328300:PQS328301 QAO328300:QAO328301 QKK328300:QKK328301 QUG328300:QUG328301 REC328300:REC328301 RNY328300:RNY328301 RXU328300:RXU328301 SHQ328300:SHQ328301 SRM328300:SRM328301 TBI328300:TBI328301 TLE328300:TLE328301 TVA328300:TVA328301 UEW328300:UEW328301 UOS328300:UOS328301 UYO328300:UYO328301 VIK328300:VIK328301 VSG328300:VSG328301 WCC328300:WCC328301 WLY328300:WLY328301 WVU328300:WVU328301 M393840:M393841 JI393836:JI393837 TE393836:TE393837 ADA393836:ADA393837 AMW393836:AMW393837 AWS393836:AWS393837 BGO393836:BGO393837 BQK393836:BQK393837 CAG393836:CAG393837 CKC393836:CKC393837 CTY393836:CTY393837 DDU393836:DDU393837 DNQ393836:DNQ393837 DXM393836:DXM393837 EHI393836:EHI393837 ERE393836:ERE393837 FBA393836:FBA393837 FKW393836:FKW393837 FUS393836:FUS393837 GEO393836:GEO393837 GOK393836:GOK393837 GYG393836:GYG393837 HIC393836:HIC393837 HRY393836:HRY393837 IBU393836:IBU393837 ILQ393836:ILQ393837 IVM393836:IVM393837 JFI393836:JFI393837 JPE393836:JPE393837 JZA393836:JZA393837 KIW393836:KIW393837 KSS393836:KSS393837 LCO393836:LCO393837 LMK393836:LMK393837 LWG393836:LWG393837 MGC393836:MGC393837 MPY393836:MPY393837 MZU393836:MZU393837 NJQ393836:NJQ393837 NTM393836:NTM393837 ODI393836:ODI393837 ONE393836:ONE393837 OXA393836:OXA393837 PGW393836:PGW393837 PQS393836:PQS393837 QAO393836:QAO393837 QKK393836:QKK393837 QUG393836:QUG393837 REC393836:REC393837 RNY393836:RNY393837 RXU393836:RXU393837 SHQ393836:SHQ393837 SRM393836:SRM393837 TBI393836:TBI393837 TLE393836:TLE393837 TVA393836:TVA393837 UEW393836:UEW393837 UOS393836:UOS393837 UYO393836:UYO393837 VIK393836:VIK393837 VSG393836:VSG393837 WCC393836:WCC393837 WLY393836:WLY393837 WVU393836:WVU393837 M459376:M459377 JI459372:JI459373 TE459372:TE459373 ADA459372:ADA459373 AMW459372:AMW459373 AWS459372:AWS459373 BGO459372:BGO459373 BQK459372:BQK459373 CAG459372:CAG459373 CKC459372:CKC459373 CTY459372:CTY459373 DDU459372:DDU459373 DNQ459372:DNQ459373 DXM459372:DXM459373 EHI459372:EHI459373 ERE459372:ERE459373 FBA459372:FBA459373 FKW459372:FKW459373 FUS459372:FUS459373 GEO459372:GEO459373 GOK459372:GOK459373 GYG459372:GYG459373 HIC459372:HIC459373 HRY459372:HRY459373 IBU459372:IBU459373 ILQ459372:ILQ459373 IVM459372:IVM459373 JFI459372:JFI459373 JPE459372:JPE459373 JZA459372:JZA459373 KIW459372:KIW459373 KSS459372:KSS459373 LCO459372:LCO459373 LMK459372:LMK459373 LWG459372:LWG459373 MGC459372:MGC459373 MPY459372:MPY459373 MZU459372:MZU459373 NJQ459372:NJQ459373 NTM459372:NTM459373 ODI459372:ODI459373 ONE459372:ONE459373 OXA459372:OXA459373 PGW459372:PGW459373 PQS459372:PQS459373 QAO459372:QAO459373 QKK459372:QKK459373 QUG459372:QUG459373 REC459372:REC459373 RNY459372:RNY459373 RXU459372:RXU459373 SHQ459372:SHQ459373 SRM459372:SRM459373 TBI459372:TBI459373 TLE459372:TLE459373 TVA459372:TVA459373 UEW459372:UEW459373 UOS459372:UOS459373 UYO459372:UYO459373 VIK459372:VIK459373 VSG459372:VSG459373 WCC459372:WCC459373 WLY459372:WLY459373 WVU459372:WVU459373 M524912:M524913 JI524908:JI524909 TE524908:TE524909 ADA524908:ADA524909 AMW524908:AMW524909 AWS524908:AWS524909 BGO524908:BGO524909 BQK524908:BQK524909 CAG524908:CAG524909 CKC524908:CKC524909 CTY524908:CTY524909 DDU524908:DDU524909 DNQ524908:DNQ524909 DXM524908:DXM524909 EHI524908:EHI524909 ERE524908:ERE524909 FBA524908:FBA524909 FKW524908:FKW524909 FUS524908:FUS524909 GEO524908:GEO524909 GOK524908:GOK524909 GYG524908:GYG524909 HIC524908:HIC524909 HRY524908:HRY524909 IBU524908:IBU524909 ILQ524908:ILQ524909 IVM524908:IVM524909 JFI524908:JFI524909 JPE524908:JPE524909 JZA524908:JZA524909 KIW524908:KIW524909 KSS524908:KSS524909 LCO524908:LCO524909 LMK524908:LMK524909 LWG524908:LWG524909 MGC524908:MGC524909 MPY524908:MPY524909 MZU524908:MZU524909 NJQ524908:NJQ524909 NTM524908:NTM524909 ODI524908:ODI524909 ONE524908:ONE524909 OXA524908:OXA524909 PGW524908:PGW524909 PQS524908:PQS524909 QAO524908:QAO524909 QKK524908:QKK524909 QUG524908:QUG524909 REC524908:REC524909 RNY524908:RNY524909 RXU524908:RXU524909 SHQ524908:SHQ524909 SRM524908:SRM524909 TBI524908:TBI524909 TLE524908:TLE524909 TVA524908:TVA524909 UEW524908:UEW524909 UOS524908:UOS524909 UYO524908:UYO524909 VIK524908:VIK524909 VSG524908:VSG524909 WCC524908:WCC524909 WLY524908:WLY524909 WVU524908:WVU524909 M590448:M590449 JI590444:JI590445 TE590444:TE590445 ADA590444:ADA590445 AMW590444:AMW590445 AWS590444:AWS590445 BGO590444:BGO590445 BQK590444:BQK590445 CAG590444:CAG590445 CKC590444:CKC590445 CTY590444:CTY590445 DDU590444:DDU590445 DNQ590444:DNQ590445 DXM590444:DXM590445 EHI590444:EHI590445 ERE590444:ERE590445 FBA590444:FBA590445 FKW590444:FKW590445 FUS590444:FUS590445 GEO590444:GEO590445 GOK590444:GOK590445 GYG590444:GYG590445 HIC590444:HIC590445 HRY590444:HRY590445 IBU590444:IBU590445 ILQ590444:ILQ590445 IVM590444:IVM590445 JFI590444:JFI590445 JPE590444:JPE590445 JZA590444:JZA590445 KIW590444:KIW590445 KSS590444:KSS590445 LCO590444:LCO590445 LMK590444:LMK590445 LWG590444:LWG590445 MGC590444:MGC590445 MPY590444:MPY590445 MZU590444:MZU590445 NJQ590444:NJQ590445 NTM590444:NTM590445 ODI590444:ODI590445 ONE590444:ONE590445 OXA590444:OXA590445 PGW590444:PGW590445 PQS590444:PQS590445 QAO590444:QAO590445 QKK590444:QKK590445 QUG590444:QUG590445 REC590444:REC590445 RNY590444:RNY590445 RXU590444:RXU590445 SHQ590444:SHQ590445 SRM590444:SRM590445 TBI590444:TBI590445 TLE590444:TLE590445 TVA590444:TVA590445 UEW590444:UEW590445 UOS590444:UOS590445 UYO590444:UYO590445 VIK590444:VIK590445 VSG590444:VSG590445 WCC590444:WCC590445 WLY590444:WLY590445 WVU590444:WVU590445 M655984:M655985 JI655980:JI655981 TE655980:TE655981 ADA655980:ADA655981 AMW655980:AMW655981 AWS655980:AWS655981 BGO655980:BGO655981 BQK655980:BQK655981 CAG655980:CAG655981 CKC655980:CKC655981 CTY655980:CTY655981 DDU655980:DDU655981 DNQ655980:DNQ655981 DXM655980:DXM655981 EHI655980:EHI655981 ERE655980:ERE655981 FBA655980:FBA655981 FKW655980:FKW655981 FUS655980:FUS655981 GEO655980:GEO655981 GOK655980:GOK655981 GYG655980:GYG655981 HIC655980:HIC655981 HRY655980:HRY655981 IBU655980:IBU655981 ILQ655980:ILQ655981 IVM655980:IVM655981 JFI655980:JFI655981 JPE655980:JPE655981 JZA655980:JZA655981 KIW655980:KIW655981 KSS655980:KSS655981 LCO655980:LCO655981 LMK655980:LMK655981 LWG655980:LWG655981 MGC655980:MGC655981 MPY655980:MPY655981 MZU655980:MZU655981 NJQ655980:NJQ655981 NTM655980:NTM655981 ODI655980:ODI655981 ONE655980:ONE655981 OXA655980:OXA655981 PGW655980:PGW655981 PQS655980:PQS655981 QAO655980:QAO655981 QKK655980:QKK655981 QUG655980:QUG655981 REC655980:REC655981 RNY655980:RNY655981 RXU655980:RXU655981 SHQ655980:SHQ655981 SRM655980:SRM655981 TBI655980:TBI655981 TLE655980:TLE655981 TVA655980:TVA655981 UEW655980:UEW655981 UOS655980:UOS655981 UYO655980:UYO655981 VIK655980:VIK655981 VSG655980:VSG655981 WCC655980:WCC655981 WLY655980:WLY655981 WVU655980:WVU655981 M721520:M721521 JI721516:JI721517 TE721516:TE721517 ADA721516:ADA721517 AMW721516:AMW721517 AWS721516:AWS721517 BGO721516:BGO721517 BQK721516:BQK721517 CAG721516:CAG721517 CKC721516:CKC721517 CTY721516:CTY721517 DDU721516:DDU721517 DNQ721516:DNQ721517 DXM721516:DXM721517 EHI721516:EHI721517 ERE721516:ERE721517 FBA721516:FBA721517 FKW721516:FKW721517 FUS721516:FUS721517 GEO721516:GEO721517 GOK721516:GOK721517 GYG721516:GYG721517 HIC721516:HIC721517 HRY721516:HRY721517 IBU721516:IBU721517 ILQ721516:ILQ721517 IVM721516:IVM721517 JFI721516:JFI721517 JPE721516:JPE721517 JZA721516:JZA721517 KIW721516:KIW721517 KSS721516:KSS721517 LCO721516:LCO721517 LMK721516:LMK721517 LWG721516:LWG721517 MGC721516:MGC721517 MPY721516:MPY721517 MZU721516:MZU721517 NJQ721516:NJQ721517 NTM721516:NTM721517 ODI721516:ODI721517 ONE721516:ONE721517 OXA721516:OXA721517 PGW721516:PGW721517 PQS721516:PQS721517 QAO721516:QAO721517 QKK721516:QKK721517 QUG721516:QUG721517 REC721516:REC721517 RNY721516:RNY721517 RXU721516:RXU721517 SHQ721516:SHQ721517 SRM721516:SRM721517 TBI721516:TBI721517 TLE721516:TLE721517 TVA721516:TVA721517 UEW721516:UEW721517 UOS721516:UOS721517 UYO721516:UYO721517 VIK721516:VIK721517 VSG721516:VSG721517 WCC721516:WCC721517 WLY721516:WLY721517 WVU721516:WVU721517 M787056:M787057 JI787052:JI787053 TE787052:TE787053 ADA787052:ADA787053 AMW787052:AMW787053 AWS787052:AWS787053 BGO787052:BGO787053 BQK787052:BQK787053 CAG787052:CAG787053 CKC787052:CKC787053 CTY787052:CTY787053 DDU787052:DDU787053 DNQ787052:DNQ787053 DXM787052:DXM787053 EHI787052:EHI787053 ERE787052:ERE787053 FBA787052:FBA787053 FKW787052:FKW787053 FUS787052:FUS787053 GEO787052:GEO787053 GOK787052:GOK787053 GYG787052:GYG787053 HIC787052:HIC787053 HRY787052:HRY787053 IBU787052:IBU787053 ILQ787052:ILQ787053 IVM787052:IVM787053 JFI787052:JFI787053 JPE787052:JPE787053 JZA787052:JZA787053 KIW787052:KIW787053 KSS787052:KSS787053 LCO787052:LCO787053 LMK787052:LMK787053 LWG787052:LWG787053 MGC787052:MGC787053 MPY787052:MPY787053 MZU787052:MZU787053 NJQ787052:NJQ787053 NTM787052:NTM787053 ODI787052:ODI787053 ONE787052:ONE787053 OXA787052:OXA787053 PGW787052:PGW787053 PQS787052:PQS787053 QAO787052:QAO787053 QKK787052:QKK787053 QUG787052:QUG787053 REC787052:REC787053 RNY787052:RNY787053 RXU787052:RXU787053 SHQ787052:SHQ787053 SRM787052:SRM787053 TBI787052:TBI787053 TLE787052:TLE787053 TVA787052:TVA787053 UEW787052:UEW787053 UOS787052:UOS787053 UYO787052:UYO787053 VIK787052:VIK787053 VSG787052:VSG787053 WCC787052:WCC787053 WLY787052:WLY787053 WVU787052:WVU787053 M852592:M852593 JI852588:JI852589 TE852588:TE852589 ADA852588:ADA852589 AMW852588:AMW852589 AWS852588:AWS852589 BGO852588:BGO852589 BQK852588:BQK852589 CAG852588:CAG852589 CKC852588:CKC852589 CTY852588:CTY852589 DDU852588:DDU852589 DNQ852588:DNQ852589 DXM852588:DXM852589 EHI852588:EHI852589 ERE852588:ERE852589 FBA852588:FBA852589 FKW852588:FKW852589 FUS852588:FUS852589 GEO852588:GEO852589 GOK852588:GOK852589 GYG852588:GYG852589 HIC852588:HIC852589 HRY852588:HRY852589 IBU852588:IBU852589 ILQ852588:ILQ852589 IVM852588:IVM852589 JFI852588:JFI852589 JPE852588:JPE852589 JZA852588:JZA852589 KIW852588:KIW852589 KSS852588:KSS852589 LCO852588:LCO852589 LMK852588:LMK852589 LWG852588:LWG852589 MGC852588:MGC852589 MPY852588:MPY852589 MZU852588:MZU852589 NJQ852588:NJQ852589 NTM852588:NTM852589 ODI852588:ODI852589 ONE852588:ONE852589 OXA852588:OXA852589 PGW852588:PGW852589 PQS852588:PQS852589 QAO852588:QAO852589 QKK852588:QKK852589 QUG852588:QUG852589 REC852588:REC852589 RNY852588:RNY852589 RXU852588:RXU852589 SHQ852588:SHQ852589 SRM852588:SRM852589 TBI852588:TBI852589 TLE852588:TLE852589 TVA852588:TVA852589 UEW852588:UEW852589 UOS852588:UOS852589 UYO852588:UYO852589 VIK852588:VIK852589 VSG852588:VSG852589 WCC852588:WCC852589 WLY852588:WLY852589 WVU852588:WVU852589 M918128:M918129 JI918124:JI918125 TE918124:TE918125 ADA918124:ADA918125 AMW918124:AMW918125 AWS918124:AWS918125 BGO918124:BGO918125 BQK918124:BQK918125 CAG918124:CAG918125 CKC918124:CKC918125 CTY918124:CTY918125 DDU918124:DDU918125 DNQ918124:DNQ918125 DXM918124:DXM918125 EHI918124:EHI918125 ERE918124:ERE918125 FBA918124:FBA918125 FKW918124:FKW918125 FUS918124:FUS918125 GEO918124:GEO918125 GOK918124:GOK918125 GYG918124:GYG918125 HIC918124:HIC918125 HRY918124:HRY918125 IBU918124:IBU918125 ILQ918124:ILQ918125 IVM918124:IVM918125 JFI918124:JFI918125 JPE918124:JPE918125 JZA918124:JZA918125 KIW918124:KIW918125 KSS918124:KSS918125 LCO918124:LCO918125 LMK918124:LMK918125 LWG918124:LWG918125 MGC918124:MGC918125 MPY918124:MPY918125 MZU918124:MZU918125 NJQ918124:NJQ918125 NTM918124:NTM918125 ODI918124:ODI918125 ONE918124:ONE918125 OXA918124:OXA918125 PGW918124:PGW918125 PQS918124:PQS918125 QAO918124:QAO918125 QKK918124:QKK918125 QUG918124:QUG918125 REC918124:REC918125 RNY918124:RNY918125 RXU918124:RXU918125 SHQ918124:SHQ918125 SRM918124:SRM918125 TBI918124:TBI918125 TLE918124:TLE918125 TVA918124:TVA918125 UEW918124:UEW918125 UOS918124:UOS918125 UYO918124:UYO918125 VIK918124:VIK918125 VSG918124:VSG918125 WCC918124:WCC918125 WLY918124:WLY918125 WVU918124:WVU918125 M983664:M983665 JI983660:JI983661 TE983660:TE983661 ADA983660:ADA983661 AMW983660:AMW983661 AWS983660:AWS983661 BGO983660:BGO983661 BQK983660:BQK983661 CAG983660:CAG983661 CKC983660:CKC983661 CTY983660:CTY983661 DDU983660:DDU983661 DNQ983660:DNQ983661 DXM983660:DXM983661 EHI983660:EHI983661 ERE983660:ERE983661 FBA983660:FBA983661 FKW983660:FKW983661 FUS983660:FUS983661 GEO983660:GEO983661 GOK983660:GOK983661 GYG983660:GYG983661 HIC983660:HIC983661 HRY983660:HRY983661 IBU983660:IBU983661 ILQ983660:ILQ983661 IVM983660:IVM983661 JFI983660:JFI983661 JPE983660:JPE983661 JZA983660:JZA983661 KIW983660:KIW983661 KSS983660:KSS983661 LCO983660:LCO983661 LMK983660:LMK983661 LWG983660:LWG983661 MGC983660:MGC983661 MPY983660:MPY983661 MZU983660:MZU983661 NJQ983660:NJQ983661 NTM983660:NTM983661 ODI983660:ODI983661 ONE983660:ONE983661 OXA983660:OXA983661 PGW983660:PGW983661 PQS983660:PQS983661 QAO983660:QAO983661 QKK983660:QKK983661 QUG983660:QUG983661 REC983660:REC983661 RNY983660:RNY983661 RXU983660:RXU983661 SHQ983660:SHQ983661 SRM983660:SRM983661 TBI983660:TBI983661 TLE983660:TLE983661 TVA983660:TVA983661 UEW983660:UEW983661 UOS983660:UOS983661 UYO983660:UYO983661 VIK983660:VIK983661 VSG983660:VSG983661 WCC983660:WCC983661 WLY983660:WLY983661 WVU983660:WVU983661 QAK787304 N66167 JJ66163 TF66163 ADB66163 AMX66163 AWT66163 BGP66163 BQL66163 CAH66163 CKD66163 CTZ66163 DDV66163 DNR66163 DXN66163 EHJ66163 ERF66163 FBB66163 FKX66163 FUT66163 GEP66163 GOL66163 GYH66163 HID66163 HRZ66163 IBV66163 ILR66163 IVN66163 JFJ66163 JPF66163 JZB66163 KIX66163 KST66163 LCP66163 LML66163 LWH66163 MGD66163 MPZ66163 MZV66163 NJR66163 NTN66163 ODJ66163 ONF66163 OXB66163 PGX66163 PQT66163 QAP66163 QKL66163 QUH66163 RED66163 RNZ66163 RXV66163 SHR66163 SRN66163 TBJ66163 TLF66163 TVB66163 UEX66163 UOT66163 UYP66163 VIL66163 VSH66163 WCD66163 WLZ66163 WVV66163 N131703 JJ131699 TF131699 ADB131699 AMX131699 AWT131699 BGP131699 BQL131699 CAH131699 CKD131699 CTZ131699 DDV131699 DNR131699 DXN131699 EHJ131699 ERF131699 FBB131699 FKX131699 FUT131699 GEP131699 GOL131699 GYH131699 HID131699 HRZ131699 IBV131699 ILR131699 IVN131699 JFJ131699 JPF131699 JZB131699 KIX131699 KST131699 LCP131699 LML131699 LWH131699 MGD131699 MPZ131699 MZV131699 NJR131699 NTN131699 ODJ131699 ONF131699 OXB131699 PGX131699 PQT131699 QAP131699 QKL131699 QUH131699 RED131699 RNZ131699 RXV131699 SHR131699 SRN131699 TBJ131699 TLF131699 TVB131699 UEX131699 UOT131699 UYP131699 VIL131699 VSH131699 WCD131699 WLZ131699 WVV131699 N197239 JJ197235 TF197235 ADB197235 AMX197235 AWT197235 BGP197235 BQL197235 CAH197235 CKD197235 CTZ197235 DDV197235 DNR197235 DXN197235 EHJ197235 ERF197235 FBB197235 FKX197235 FUT197235 GEP197235 GOL197235 GYH197235 HID197235 HRZ197235 IBV197235 ILR197235 IVN197235 JFJ197235 JPF197235 JZB197235 KIX197235 KST197235 LCP197235 LML197235 LWH197235 MGD197235 MPZ197235 MZV197235 NJR197235 NTN197235 ODJ197235 ONF197235 OXB197235 PGX197235 PQT197235 QAP197235 QKL197235 QUH197235 RED197235 RNZ197235 RXV197235 SHR197235 SRN197235 TBJ197235 TLF197235 TVB197235 UEX197235 UOT197235 UYP197235 VIL197235 VSH197235 WCD197235 WLZ197235 WVV197235 N262775 JJ262771 TF262771 ADB262771 AMX262771 AWT262771 BGP262771 BQL262771 CAH262771 CKD262771 CTZ262771 DDV262771 DNR262771 DXN262771 EHJ262771 ERF262771 FBB262771 FKX262771 FUT262771 GEP262771 GOL262771 GYH262771 HID262771 HRZ262771 IBV262771 ILR262771 IVN262771 JFJ262771 JPF262771 JZB262771 KIX262771 KST262771 LCP262771 LML262771 LWH262771 MGD262771 MPZ262771 MZV262771 NJR262771 NTN262771 ODJ262771 ONF262771 OXB262771 PGX262771 PQT262771 QAP262771 QKL262771 QUH262771 RED262771 RNZ262771 RXV262771 SHR262771 SRN262771 TBJ262771 TLF262771 TVB262771 UEX262771 UOT262771 UYP262771 VIL262771 VSH262771 WCD262771 WLZ262771 WVV262771 N328311 JJ328307 TF328307 ADB328307 AMX328307 AWT328307 BGP328307 BQL328307 CAH328307 CKD328307 CTZ328307 DDV328307 DNR328307 DXN328307 EHJ328307 ERF328307 FBB328307 FKX328307 FUT328307 GEP328307 GOL328307 GYH328307 HID328307 HRZ328307 IBV328307 ILR328307 IVN328307 JFJ328307 JPF328307 JZB328307 KIX328307 KST328307 LCP328307 LML328307 LWH328307 MGD328307 MPZ328307 MZV328307 NJR328307 NTN328307 ODJ328307 ONF328307 OXB328307 PGX328307 PQT328307 QAP328307 QKL328307 QUH328307 RED328307 RNZ328307 RXV328307 SHR328307 SRN328307 TBJ328307 TLF328307 TVB328307 UEX328307 UOT328307 UYP328307 VIL328307 VSH328307 WCD328307 WLZ328307 WVV328307 N393847 JJ393843 TF393843 ADB393843 AMX393843 AWT393843 BGP393843 BQL393843 CAH393843 CKD393843 CTZ393843 DDV393843 DNR393843 DXN393843 EHJ393843 ERF393843 FBB393843 FKX393843 FUT393843 GEP393843 GOL393843 GYH393843 HID393843 HRZ393843 IBV393843 ILR393843 IVN393843 JFJ393843 JPF393843 JZB393843 KIX393843 KST393843 LCP393843 LML393843 LWH393843 MGD393843 MPZ393843 MZV393843 NJR393843 NTN393843 ODJ393843 ONF393843 OXB393843 PGX393843 PQT393843 QAP393843 QKL393843 QUH393843 RED393843 RNZ393843 RXV393843 SHR393843 SRN393843 TBJ393843 TLF393843 TVB393843 UEX393843 UOT393843 UYP393843 VIL393843 VSH393843 WCD393843 WLZ393843 WVV393843 N459383 JJ459379 TF459379 ADB459379 AMX459379 AWT459379 BGP459379 BQL459379 CAH459379 CKD459379 CTZ459379 DDV459379 DNR459379 DXN459379 EHJ459379 ERF459379 FBB459379 FKX459379 FUT459379 GEP459379 GOL459379 GYH459379 HID459379 HRZ459379 IBV459379 ILR459379 IVN459379 JFJ459379 JPF459379 JZB459379 KIX459379 KST459379 LCP459379 LML459379 LWH459379 MGD459379 MPZ459379 MZV459379 NJR459379 NTN459379 ODJ459379 ONF459379 OXB459379 PGX459379 PQT459379 QAP459379 QKL459379 QUH459379 RED459379 RNZ459379 RXV459379 SHR459379 SRN459379 TBJ459379 TLF459379 TVB459379 UEX459379 UOT459379 UYP459379 VIL459379 VSH459379 WCD459379 WLZ459379 WVV459379 N524919 JJ524915 TF524915 ADB524915 AMX524915 AWT524915 BGP524915 BQL524915 CAH524915 CKD524915 CTZ524915 DDV524915 DNR524915 DXN524915 EHJ524915 ERF524915 FBB524915 FKX524915 FUT524915 GEP524915 GOL524915 GYH524915 HID524915 HRZ524915 IBV524915 ILR524915 IVN524915 JFJ524915 JPF524915 JZB524915 KIX524915 KST524915 LCP524915 LML524915 LWH524915 MGD524915 MPZ524915 MZV524915 NJR524915 NTN524915 ODJ524915 ONF524915 OXB524915 PGX524915 PQT524915 QAP524915 QKL524915 QUH524915 RED524915 RNZ524915 RXV524915 SHR524915 SRN524915 TBJ524915 TLF524915 TVB524915 UEX524915 UOT524915 UYP524915 VIL524915 VSH524915 WCD524915 WLZ524915 WVV524915 N590455 JJ590451 TF590451 ADB590451 AMX590451 AWT590451 BGP590451 BQL590451 CAH590451 CKD590451 CTZ590451 DDV590451 DNR590451 DXN590451 EHJ590451 ERF590451 FBB590451 FKX590451 FUT590451 GEP590451 GOL590451 GYH590451 HID590451 HRZ590451 IBV590451 ILR590451 IVN590451 JFJ590451 JPF590451 JZB590451 KIX590451 KST590451 LCP590451 LML590451 LWH590451 MGD590451 MPZ590451 MZV590451 NJR590451 NTN590451 ODJ590451 ONF590451 OXB590451 PGX590451 PQT590451 QAP590451 QKL590451 QUH590451 RED590451 RNZ590451 RXV590451 SHR590451 SRN590451 TBJ590451 TLF590451 TVB590451 UEX590451 UOT590451 UYP590451 VIL590451 VSH590451 WCD590451 WLZ590451 WVV590451 N655991 JJ655987 TF655987 ADB655987 AMX655987 AWT655987 BGP655987 BQL655987 CAH655987 CKD655987 CTZ655987 DDV655987 DNR655987 DXN655987 EHJ655987 ERF655987 FBB655987 FKX655987 FUT655987 GEP655987 GOL655987 GYH655987 HID655987 HRZ655987 IBV655987 ILR655987 IVN655987 JFJ655987 JPF655987 JZB655987 KIX655987 KST655987 LCP655987 LML655987 LWH655987 MGD655987 MPZ655987 MZV655987 NJR655987 NTN655987 ODJ655987 ONF655987 OXB655987 PGX655987 PQT655987 QAP655987 QKL655987 QUH655987 RED655987 RNZ655987 RXV655987 SHR655987 SRN655987 TBJ655987 TLF655987 TVB655987 UEX655987 UOT655987 UYP655987 VIL655987 VSH655987 WCD655987 WLZ655987 WVV655987 N721527 JJ721523 TF721523 ADB721523 AMX721523 AWT721523 BGP721523 BQL721523 CAH721523 CKD721523 CTZ721523 DDV721523 DNR721523 DXN721523 EHJ721523 ERF721523 FBB721523 FKX721523 FUT721523 GEP721523 GOL721523 GYH721523 HID721523 HRZ721523 IBV721523 ILR721523 IVN721523 JFJ721523 JPF721523 JZB721523 KIX721523 KST721523 LCP721523 LML721523 LWH721523 MGD721523 MPZ721523 MZV721523 NJR721523 NTN721523 ODJ721523 ONF721523 OXB721523 PGX721523 PQT721523 QAP721523 QKL721523 QUH721523 RED721523 RNZ721523 RXV721523 SHR721523 SRN721523 TBJ721523 TLF721523 TVB721523 UEX721523 UOT721523 UYP721523 VIL721523 VSH721523 WCD721523 WLZ721523 WVV721523 N787063 JJ787059 TF787059 ADB787059 AMX787059 AWT787059 BGP787059 BQL787059 CAH787059 CKD787059 CTZ787059 DDV787059 DNR787059 DXN787059 EHJ787059 ERF787059 FBB787059 FKX787059 FUT787059 GEP787059 GOL787059 GYH787059 HID787059 HRZ787059 IBV787059 ILR787059 IVN787059 JFJ787059 JPF787059 JZB787059 KIX787059 KST787059 LCP787059 LML787059 LWH787059 MGD787059 MPZ787059 MZV787059 NJR787059 NTN787059 ODJ787059 ONF787059 OXB787059 PGX787059 PQT787059 QAP787059 QKL787059 QUH787059 RED787059 RNZ787059 RXV787059 SHR787059 SRN787059 TBJ787059 TLF787059 TVB787059 UEX787059 UOT787059 UYP787059 VIL787059 VSH787059 WCD787059 WLZ787059 WVV787059 N852599 JJ852595 TF852595 ADB852595 AMX852595 AWT852595 BGP852595 BQL852595 CAH852595 CKD852595 CTZ852595 DDV852595 DNR852595 DXN852595 EHJ852595 ERF852595 FBB852595 FKX852595 FUT852595 GEP852595 GOL852595 GYH852595 HID852595 HRZ852595 IBV852595 ILR852595 IVN852595 JFJ852595 JPF852595 JZB852595 KIX852595 KST852595 LCP852595 LML852595 LWH852595 MGD852595 MPZ852595 MZV852595 NJR852595 NTN852595 ODJ852595 ONF852595 OXB852595 PGX852595 PQT852595 QAP852595 QKL852595 QUH852595 RED852595 RNZ852595 RXV852595 SHR852595 SRN852595 TBJ852595 TLF852595 TVB852595 UEX852595 UOT852595 UYP852595 VIL852595 VSH852595 WCD852595 WLZ852595 WVV852595 N918135 JJ918131 TF918131 ADB918131 AMX918131 AWT918131 BGP918131 BQL918131 CAH918131 CKD918131 CTZ918131 DDV918131 DNR918131 DXN918131 EHJ918131 ERF918131 FBB918131 FKX918131 FUT918131 GEP918131 GOL918131 GYH918131 HID918131 HRZ918131 IBV918131 ILR918131 IVN918131 JFJ918131 JPF918131 JZB918131 KIX918131 KST918131 LCP918131 LML918131 LWH918131 MGD918131 MPZ918131 MZV918131 NJR918131 NTN918131 ODJ918131 ONF918131 OXB918131 PGX918131 PQT918131 QAP918131 QKL918131 QUH918131 RED918131 RNZ918131 RXV918131 SHR918131 SRN918131 TBJ918131 TLF918131 TVB918131 UEX918131 UOT918131 UYP918131 VIL918131 VSH918131 WCD918131 WLZ918131 WVV918131 N983671 JJ983667 TF983667 ADB983667 AMX983667 AWT983667 BGP983667 BQL983667 CAH983667 CKD983667 CTZ983667 DDV983667 DNR983667 DXN983667 EHJ983667 ERF983667 FBB983667 FKX983667 FUT983667 GEP983667 GOL983667 GYH983667 HID983667 HRZ983667 IBV983667 ILR983667 IVN983667 JFJ983667 JPF983667 JZB983667 KIX983667 KST983667 LCP983667 LML983667 LWH983667 MGD983667 MPZ983667 MZV983667 NJR983667 NTN983667 ODJ983667 ONF983667 OXB983667 PGX983667 PQT983667 QAP983667 QKL983667 QUH983667 RED983667 RNZ983667 RXV983667 SHR983667 SRN983667 TBJ983667 TLF983667 TVB983667 UEX983667 UOT983667 UYP983667 VIL983667 VSH983667 WCD983667 WLZ983667 WVV983667 QKG787304 QUC787304 RDY787304 RNU787304 RXQ787304 SHM787304 SRI787304 TBE787304 TLA787304 TUW787304 UES787304 UOO787304 UYK787304 VIG787304 VSC787304 WBY787304 WLU787304 WVQ787304 I852844 JE852840 TA852840 ACW852840 AMS852840 AWO852840 BGK852840 BQG852840 CAC852840 CJY852840 CTU852840 DDQ852840 DNM852840 DXI852840 EHE852840 ERA852840 FAW852840 FKS852840 FUO852840 GEK852840 GOG852840 GYC852840 HHY852840 HRU852840 IBQ852840 ILM852840 IVI852840 JFE852840 JPA852840 JYW852840 KIS852840 KSO852840 LCK852840 LMG852840 LWC852840 MFY852840 MPU852840 MZQ852840 NJM852840 NTI852840 ODE852840 ONA852840 OWW852840 PGS852840 PQO852840 QAK852840 M66187 JI66183 TE66183 ADA66183 AMW66183 AWS66183 BGO66183 BQK66183 CAG66183 CKC66183 CTY66183 DDU66183 DNQ66183 DXM66183 EHI66183 ERE66183 FBA66183 FKW66183 FUS66183 GEO66183 GOK66183 GYG66183 HIC66183 HRY66183 IBU66183 ILQ66183 IVM66183 JFI66183 JPE66183 JZA66183 KIW66183 KSS66183 LCO66183 LMK66183 LWG66183 MGC66183 MPY66183 MZU66183 NJQ66183 NTM66183 ODI66183 ONE66183 OXA66183 PGW66183 PQS66183 QAO66183 QKK66183 QUG66183 REC66183 RNY66183 RXU66183 SHQ66183 SRM66183 TBI66183 TLE66183 TVA66183 UEW66183 UOS66183 UYO66183 VIK66183 VSG66183 WCC66183 WLY66183 WVU66183 M131723 JI131719 TE131719 ADA131719 AMW131719 AWS131719 BGO131719 BQK131719 CAG131719 CKC131719 CTY131719 DDU131719 DNQ131719 DXM131719 EHI131719 ERE131719 FBA131719 FKW131719 FUS131719 GEO131719 GOK131719 GYG131719 HIC131719 HRY131719 IBU131719 ILQ131719 IVM131719 JFI131719 JPE131719 JZA131719 KIW131719 KSS131719 LCO131719 LMK131719 LWG131719 MGC131719 MPY131719 MZU131719 NJQ131719 NTM131719 ODI131719 ONE131719 OXA131719 PGW131719 PQS131719 QAO131719 QKK131719 QUG131719 REC131719 RNY131719 RXU131719 SHQ131719 SRM131719 TBI131719 TLE131719 TVA131719 UEW131719 UOS131719 UYO131719 VIK131719 VSG131719 WCC131719 WLY131719 WVU131719 M197259 JI197255 TE197255 ADA197255 AMW197255 AWS197255 BGO197255 BQK197255 CAG197255 CKC197255 CTY197255 DDU197255 DNQ197255 DXM197255 EHI197255 ERE197255 FBA197255 FKW197255 FUS197255 GEO197255 GOK197255 GYG197255 HIC197255 HRY197255 IBU197255 ILQ197255 IVM197255 JFI197255 JPE197255 JZA197255 KIW197255 KSS197255 LCO197255 LMK197255 LWG197255 MGC197255 MPY197255 MZU197255 NJQ197255 NTM197255 ODI197255 ONE197255 OXA197255 PGW197255 PQS197255 QAO197255 QKK197255 QUG197255 REC197255 RNY197255 RXU197255 SHQ197255 SRM197255 TBI197255 TLE197255 TVA197255 UEW197255 UOS197255 UYO197255 VIK197255 VSG197255 WCC197255 WLY197255 WVU197255 M262795 JI262791 TE262791 ADA262791 AMW262791 AWS262791 BGO262791 BQK262791 CAG262791 CKC262791 CTY262791 DDU262791 DNQ262791 DXM262791 EHI262791 ERE262791 FBA262791 FKW262791 FUS262791 GEO262791 GOK262791 GYG262791 HIC262791 HRY262791 IBU262791 ILQ262791 IVM262791 JFI262791 JPE262791 JZA262791 KIW262791 KSS262791 LCO262791 LMK262791 LWG262791 MGC262791 MPY262791 MZU262791 NJQ262791 NTM262791 ODI262791 ONE262791 OXA262791 PGW262791 PQS262791 QAO262791 QKK262791 QUG262791 REC262791 RNY262791 RXU262791 SHQ262791 SRM262791 TBI262791 TLE262791 TVA262791 UEW262791 UOS262791 UYO262791 VIK262791 VSG262791 WCC262791 WLY262791 WVU262791 M328331 JI328327 TE328327 ADA328327 AMW328327 AWS328327 BGO328327 BQK328327 CAG328327 CKC328327 CTY328327 DDU328327 DNQ328327 DXM328327 EHI328327 ERE328327 FBA328327 FKW328327 FUS328327 GEO328327 GOK328327 GYG328327 HIC328327 HRY328327 IBU328327 ILQ328327 IVM328327 JFI328327 JPE328327 JZA328327 KIW328327 KSS328327 LCO328327 LMK328327 LWG328327 MGC328327 MPY328327 MZU328327 NJQ328327 NTM328327 ODI328327 ONE328327 OXA328327 PGW328327 PQS328327 QAO328327 QKK328327 QUG328327 REC328327 RNY328327 RXU328327 SHQ328327 SRM328327 TBI328327 TLE328327 TVA328327 UEW328327 UOS328327 UYO328327 VIK328327 VSG328327 WCC328327 WLY328327 WVU328327 M393867 JI393863 TE393863 ADA393863 AMW393863 AWS393863 BGO393863 BQK393863 CAG393863 CKC393863 CTY393863 DDU393863 DNQ393863 DXM393863 EHI393863 ERE393863 FBA393863 FKW393863 FUS393863 GEO393863 GOK393863 GYG393863 HIC393863 HRY393863 IBU393863 ILQ393863 IVM393863 JFI393863 JPE393863 JZA393863 KIW393863 KSS393863 LCO393863 LMK393863 LWG393863 MGC393863 MPY393863 MZU393863 NJQ393863 NTM393863 ODI393863 ONE393863 OXA393863 PGW393863 PQS393863 QAO393863 QKK393863 QUG393863 REC393863 RNY393863 RXU393863 SHQ393863 SRM393863 TBI393863 TLE393863 TVA393863 UEW393863 UOS393863 UYO393863 VIK393863 VSG393863 WCC393863 WLY393863 WVU393863 M459403 JI459399 TE459399 ADA459399 AMW459399 AWS459399 BGO459399 BQK459399 CAG459399 CKC459399 CTY459399 DDU459399 DNQ459399 DXM459399 EHI459399 ERE459399 FBA459399 FKW459399 FUS459399 GEO459399 GOK459399 GYG459399 HIC459399 HRY459399 IBU459399 ILQ459399 IVM459399 JFI459399 JPE459399 JZA459399 KIW459399 KSS459399 LCO459399 LMK459399 LWG459399 MGC459399 MPY459399 MZU459399 NJQ459399 NTM459399 ODI459399 ONE459399 OXA459399 PGW459399 PQS459399 QAO459399 QKK459399 QUG459399 REC459399 RNY459399 RXU459399 SHQ459399 SRM459399 TBI459399 TLE459399 TVA459399 UEW459399 UOS459399 UYO459399 VIK459399 VSG459399 WCC459399 WLY459399 WVU459399 M524939 JI524935 TE524935 ADA524935 AMW524935 AWS524935 BGO524935 BQK524935 CAG524935 CKC524935 CTY524935 DDU524935 DNQ524935 DXM524935 EHI524935 ERE524935 FBA524935 FKW524935 FUS524935 GEO524935 GOK524935 GYG524935 HIC524935 HRY524935 IBU524935 ILQ524935 IVM524935 JFI524935 JPE524935 JZA524935 KIW524935 KSS524935 LCO524935 LMK524935 LWG524935 MGC524935 MPY524935 MZU524935 NJQ524935 NTM524935 ODI524935 ONE524935 OXA524935 PGW524935 PQS524935 QAO524935 QKK524935 QUG524935 REC524935 RNY524935 RXU524935 SHQ524935 SRM524935 TBI524935 TLE524935 TVA524935 UEW524935 UOS524935 UYO524935 VIK524935 VSG524935 WCC524935 WLY524935 WVU524935 M590475 JI590471 TE590471 ADA590471 AMW590471 AWS590471 BGO590471 BQK590471 CAG590471 CKC590471 CTY590471 DDU590471 DNQ590471 DXM590471 EHI590471 ERE590471 FBA590471 FKW590471 FUS590471 GEO590471 GOK590471 GYG590471 HIC590471 HRY590471 IBU590471 ILQ590471 IVM590471 JFI590471 JPE590471 JZA590471 KIW590471 KSS590471 LCO590471 LMK590471 LWG590471 MGC590471 MPY590471 MZU590471 NJQ590471 NTM590471 ODI590471 ONE590471 OXA590471 PGW590471 PQS590471 QAO590471 QKK590471 QUG590471 REC590471 RNY590471 RXU590471 SHQ590471 SRM590471 TBI590471 TLE590471 TVA590471 UEW590471 UOS590471 UYO590471 VIK590471 VSG590471 WCC590471 WLY590471 WVU590471 M656011 JI656007 TE656007 ADA656007 AMW656007 AWS656007 BGO656007 BQK656007 CAG656007 CKC656007 CTY656007 DDU656007 DNQ656007 DXM656007 EHI656007 ERE656007 FBA656007 FKW656007 FUS656007 GEO656007 GOK656007 GYG656007 HIC656007 HRY656007 IBU656007 ILQ656007 IVM656007 JFI656007 JPE656007 JZA656007 KIW656007 KSS656007 LCO656007 LMK656007 LWG656007 MGC656007 MPY656007 MZU656007 NJQ656007 NTM656007 ODI656007 ONE656007 OXA656007 PGW656007 PQS656007 QAO656007 QKK656007 QUG656007 REC656007 RNY656007 RXU656007 SHQ656007 SRM656007 TBI656007 TLE656007 TVA656007 UEW656007 UOS656007 UYO656007 VIK656007 VSG656007 WCC656007 WLY656007 WVU656007 M721547 JI721543 TE721543 ADA721543 AMW721543 AWS721543 BGO721543 BQK721543 CAG721543 CKC721543 CTY721543 DDU721543 DNQ721543 DXM721543 EHI721543 ERE721543 FBA721543 FKW721543 FUS721543 GEO721543 GOK721543 GYG721543 HIC721543 HRY721543 IBU721543 ILQ721543 IVM721543 JFI721543 JPE721543 JZA721543 KIW721543 KSS721543 LCO721543 LMK721543 LWG721543 MGC721543 MPY721543 MZU721543 NJQ721543 NTM721543 ODI721543 ONE721543 OXA721543 PGW721543 PQS721543 QAO721543 QKK721543 QUG721543 REC721543 RNY721543 RXU721543 SHQ721543 SRM721543 TBI721543 TLE721543 TVA721543 UEW721543 UOS721543 UYO721543 VIK721543 VSG721543 WCC721543 WLY721543 WVU721543 M787083 JI787079 TE787079 ADA787079 AMW787079 AWS787079 BGO787079 BQK787079 CAG787079 CKC787079 CTY787079 DDU787079 DNQ787079 DXM787079 EHI787079 ERE787079 FBA787079 FKW787079 FUS787079 GEO787079 GOK787079 GYG787079 HIC787079 HRY787079 IBU787079 ILQ787079 IVM787079 JFI787079 JPE787079 JZA787079 KIW787079 KSS787079 LCO787079 LMK787079 LWG787079 MGC787079 MPY787079 MZU787079 NJQ787079 NTM787079 ODI787079 ONE787079 OXA787079 PGW787079 PQS787079 QAO787079 QKK787079 QUG787079 REC787079 RNY787079 RXU787079 SHQ787079 SRM787079 TBI787079 TLE787079 TVA787079 UEW787079 UOS787079 UYO787079 VIK787079 VSG787079 WCC787079 WLY787079 WVU787079 M852619 JI852615 TE852615 ADA852615 AMW852615 AWS852615 BGO852615 BQK852615 CAG852615 CKC852615 CTY852615 DDU852615 DNQ852615 DXM852615 EHI852615 ERE852615 FBA852615 FKW852615 FUS852615 GEO852615 GOK852615 GYG852615 HIC852615 HRY852615 IBU852615 ILQ852615 IVM852615 JFI852615 JPE852615 JZA852615 KIW852615 KSS852615 LCO852615 LMK852615 LWG852615 MGC852615 MPY852615 MZU852615 NJQ852615 NTM852615 ODI852615 ONE852615 OXA852615 PGW852615 PQS852615 QAO852615 QKK852615 QUG852615 REC852615 RNY852615 RXU852615 SHQ852615 SRM852615 TBI852615 TLE852615 TVA852615 UEW852615 UOS852615 UYO852615 VIK852615 VSG852615 WCC852615 WLY852615 WVU852615 M918155 JI918151 TE918151 ADA918151 AMW918151 AWS918151 BGO918151 BQK918151 CAG918151 CKC918151 CTY918151 DDU918151 DNQ918151 DXM918151 EHI918151 ERE918151 FBA918151 FKW918151 FUS918151 GEO918151 GOK918151 GYG918151 HIC918151 HRY918151 IBU918151 ILQ918151 IVM918151 JFI918151 JPE918151 JZA918151 KIW918151 KSS918151 LCO918151 LMK918151 LWG918151 MGC918151 MPY918151 MZU918151 NJQ918151 NTM918151 ODI918151 ONE918151 OXA918151 PGW918151 PQS918151 QAO918151 QKK918151 QUG918151 REC918151 RNY918151 RXU918151 SHQ918151 SRM918151 TBI918151 TLE918151 TVA918151 UEW918151 UOS918151 UYO918151 VIK918151 VSG918151 WCC918151 WLY918151 WVU918151 M983691 JI983687 TE983687 ADA983687 AMW983687 AWS983687 BGO983687 BQK983687 CAG983687 CKC983687 CTY983687 DDU983687 DNQ983687 DXM983687 EHI983687 ERE983687 FBA983687 FKW983687 FUS983687 GEO983687 GOK983687 GYG983687 HIC983687 HRY983687 IBU983687 ILQ983687 IVM983687 JFI983687 JPE983687 JZA983687 KIW983687 KSS983687 LCO983687 LMK983687 LWG983687 MGC983687 MPY983687 MZU983687 NJQ983687 NTM983687 ODI983687 ONE983687 OXA983687 PGW983687 PQS983687 QAO983687 QKK983687 QUG983687 REC983687 RNY983687 RXU983687 SHQ983687 SRM983687 TBI983687 TLE983687 TVA983687 UEW983687 UOS983687 UYO983687 VIK983687 VSG983687 WCC983687 WLY983687 WVU983687 M66286:M66290 JI66282:JI66286 TE66282:TE66286 ADA66282:ADA66286 AMW66282:AMW66286 AWS66282:AWS66286 BGO66282:BGO66286 BQK66282:BQK66286 CAG66282:CAG66286 CKC66282:CKC66286 CTY66282:CTY66286 DDU66282:DDU66286 DNQ66282:DNQ66286 DXM66282:DXM66286 EHI66282:EHI66286 ERE66282:ERE66286 FBA66282:FBA66286 FKW66282:FKW66286 FUS66282:FUS66286 GEO66282:GEO66286 GOK66282:GOK66286 GYG66282:GYG66286 HIC66282:HIC66286 HRY66282:HRY66286 IBU66282:IBU66286 ILQ66282:ILQ66286 IVM66282:IVM66286 JFI66282:JFI66286 JPE66282:JPE66286 JZA66282:JZA66286 KIW66282:KIW66286 KSS66282:KSS66286 LCO66282:LCO66286 LMK66282:LMK66286 LWG66282:LWG66286 MGC66282:MGC66286 MPY66282:MPY66286 MZU66282:MZU66286 NJQ66282:NJQ66286 NTM66282:NTM66286 ODI66282:ODI66286 ONE66282:ONE66286 OXA66282:OXA66286 PGW66282:PGW66286 PQS66282:PQS66286 QAO66282:QAO66286 QKK66282:QKK66286 QUG66282:QUG66286 REC66282:REC66286 RNY66282:RNY66286 RXU66282:RXU66286 SHQ66282:SHQ66286 SRM66282:SRM66286 TBI66282:TBI66286 TLE66282:TLE66286 TVA66282:TVA66286 UEW66282:UEW66286 UOS66282:UOS66286 UYO66282:UYO66286 VIK66282:VIK66286 VSG66282:VSG66286 WCC66282:WCC66286 WLY66282:WLY66286 WVU66282:WVU66286 M131822:M131826 JI131818:JI131822 TE131818:TE131822 ADA131818:ADA131822 AMW131818:AMW131822 AWS131818:AWS131822 BGO131818:BGO131822 BQK131818:BQK131822 CAG131818:CAG131822 CKC131818:CKC131822 CTY131818:CTY131822 DDU131818:DDU131822 DNQ131818:DNQ131822 DXM131818:DXM131822 EHI131818:EHI131822 ERE131818:ERE131822 FBA131818:FBA131822 FKW131818:FKW131822 FUS131818:FUS131822 GEO131818:GEO131822 GOK131818:GOK131822 GYG131818:GYG131822 HIC131818:HIC131822 HRY131818:HRY131822 IBU131818:IBU131822 ILQ131818:ILQ131822 IVM131818:IVM131822 JFI131818:JFI131822 JPE131818:JPE131822 JZA131818:JZA131822 KIW131818:KIW131822 KSS131818:KSS131822 LCO131818:LCO131822 LMK131818:LMK131822 LWG131818:LWG131822 MGC131818:MGC131822 MPY131818:MPY131822 MZU131818:MZU131822 NJQ131818:NJQ131822 NTM131818:NTM131822 ODI131818:ODI131822 ONE131818:ONE131822 OXA131818:OXA131822 PGW131818:PGW131822 PQS131818:PQS131822 QAO131818:QAO131822 QKK131818:QKK131822 QUG131818:QUG131822 REC131818:REC131822 RNY131818:RNY131822 RXU131818:RXU131822 SHQ131818:SHQ131822 SRM131818:SRM131822 TBI131818:TBI131822 TLE131818:TLE131822 TVA131818:TVA131822 UEW131818:UEW131822 UOS131818:UOS131822 UYO131818:UYO131822 VIK131818:VIK131822 VSG131818:VSG131822 WCC131818:WCC131822 WLY131818:WLY131822 WVU131818:WVU131822 M197358:M197362 JI197354:JI197358 TE197354:TE197358 ADA197354:ADA197358 AMW197354:AMW197358 AWS197354:AWS197358 BGO197354:BGO197358 BQK197354:BQK197358 CAG197354:CAG197358 CKC197354:CKC197358 CTY197354:CTY197358 DDU197354:DDU197358 DNQ197354:DNQ197358 DXM197354:DXM197358 EHI197354:EHI197358 ERE197354:ERE197358 FBA197354:FBA197358 FKW197354:FKW197358 FUS197354:FUS197358 GEO197354:GEO197358 GOK197354:GOK197358 GYG197354:GYG197358 HIC197354:HIC197358 HRY197354:HRY197358 IBU197354:IBU197358 ILQ197354:ILQ197358 IVM197354:IVM197358 JFI197354:JFI197358 JPE197354:JPE197358 JZA197354:JZA197358 KIW197354:KIW197358 KSS197354:KSS197358 LCO197354:LCO197358 LMK197354:LMK197358 LWG197354:LWG197358 MGC197354:MGC197358 MPY197354:MPY197358 MZU197354:MZU197358 NJQ197354:NJQ197358 NTM197354:NTM197358 ODI197354:ODI197358 ONE197354:ONE197358 OXA197354:OXA197358 PGW197354:PGW197358 PQS197354:PQS197358 QAO197354:QAO197358 QKK197354:QKK197358 QUG197354:QUG197358 REC197354:REC197358 RNY197354:RNY197358 RXU197354:RXU197358 SHQ197354:SHQ197358 SRM197354:SRM197358 TBI197354:TBI197358 TLE197354:TLE197358 TVA197354:TVA197358 UEW197354:UEW197358 UOS197354:UOS197358 UYO197354:UYO197358 VIK197354:VIK197358 VSG197354:VSG197358 WCC197354:WCC197358 WLY197354:WLY197358 WVU197354:WVU197358 M262894:M262898 JI262890:JI262894 TE262890:TE262894 ADA262890:ADA262894 AMW262890:AMW262894 AWS262890:AWS262894 BGO262890:BGO262894 BQK262890:BQK262894 CAG262890:CAG262894 CKC262890:CKC262894 CTY262890:CTY262894 DDU262890:DDU262894 DNQ262890:DNQ262894 DXM262890:DXM262894 EHI262890:EHI262894 ERE262890:ERE262894 FBA262890:FBA262894 FKW262890:FKW262894 FUS262890:FUS262894 GEO262890:GEO262894 GOK262890:GOK262894 GYG262890:GYG262894 HIC262890:HIC262894 HRY262890:HRY262894 IBU262890:IBU262894 ILQ262890:ILQ262894 IVM262890:IVM262894 JFI262890:JFI262894 JPE262890:JPE262894 JZA262890:JZA262894 KIW262890:KIW262894 KSS262890:KSS262894 LCO262890:LCO262894 LMK262890:LMK262894 LWG262890:LWG262894 MGC262890:MGC262894 MPY262890:MPY262894 MZU262890:MZU262894 NJQ262890:NJQ262894 NTM262890:NTM262894 ODI262890:ODI262894 ONE262890:ONE262894 OXA262890:OXA262894 PGW262890:PGW262894 PQS262890:PQS262894 QAO262890:QAO262894 QKK262890:QKK262894 QUG262890:QUG262894 REC262890:REC262894 RNY262890:RNY262894 RXU262890:RXU262894 SHQ262890:SHQ262894 SRM262890:SRM262894 TBI262890:TBI262894 TLE262890:TLE262894 TVA262890:TVA262894 UEW262890:UEW262894 UOS262890:UOS262894 UYO262890:UYO262894 VIK262890:VIK262894 VSG262890:VSG262894 WCC262890:WCC262894 WLY262890:WLY262894 WVU262890:WVU262894 M328430:M328434 JI328426:JI328430 TE328426:TE328430 ADA328426:ADA328430 AMW328426:AMW328430 AWS328426:AWS328430 BGO328426:BGO328430 BQK328426:BQK328430 CAG328426:CAG328430 CKC328426:CKC328430 CTY328426:CTY328430 DDU328426:DDU328430 DNQ328426:DNQ328430 DXM328426:DXM328430 EHI328426:EHI328430 ERE328426:ERE328430 FBA328426:FBA328430 FKW328426:FKW328430 FUS328426:FUS328430 GEO328426:GEO328430 GOK328426:GOK328430 GYG328426:GYG328430 HIC328426:HIC328430 HRY328426:HRY328430 IBU328426:IBU328430 ILQ328426:ILQ328430 IVM328426:IVM328430 JFI328426:JFI328430 JPE328426:JPE328430 JZA328426:JZA328430 KIW328426:KIW328430 KSS328426:KSS328430 LCO328426:LCO328430 LMK328426:LMK328430 LWG328426:LWG328430 MGC328426:MGC328430 MPY328426:MPY328430 MZU328426:MZU328430 NJQ328426:NJQ328430 NTM328426:NTM328430 ODI328426:ODI328430 ONE328426:ONE328430 OXA328426:OXA328430 PGW328426:PGW328430 PQS328426:PQS328430 QAO328426:QAO328430 QKK328426:QKK328430 QUG328426:QUG328430 REC328426:REC328430 RNY328426:RNY328430 RXU328426:RXU328430 SHQ328426:SHQ328430 SRM328426:SRM328430 TBI328426:TBI328430 TLE328426:TLE328430 TVA328426:TVA328430 UEW328426:UEW328430 UOS328426:UOS328430 UYO328426:UYO328430 VIK328426:VIK328430 VSG328426:VSG328430 WCC328426:WCC328430 WLY328426:WLY328430 WVU328426:WVU328430 M393966:M393970 JI393962:JI393966 TE393962:TE393966 ADA393962:ADA393966 AMW393962:AMW393966 AWS393962:AWS393966 BGO393962:BGO393966 BQK393962:BQK393966 CAG393962:CAG393966 CKC393962:CKC393966 CTY393962:CTY393966 DDU393962:DDU393966 DNQ393962:DNQ393966 DXM393962:DXM393966 EHI393962:EHI393966 ERE393962:ERE393966 FBA393962:FBA393966 FKW393962:FKW393966 FUS393962:FUS393966 GEO393962:GEO393966 GOK393962:GOK393966 GYG393962:GYG393966 HIC393962:HIC393966 HRY393962:HRY393966 IBU393962:IBU393966 ILQ393962:ILQ393966 IVM393962:IVM393966 JFI393962:JFI393966 JPE393962:JPE393966 JZA393962:JZA393966 KIW393962:KIW393966 KSS393962:KSS393966 LCO393962:LCO393966 LMK393962:LMK393966 LWG393962:LWG393966 MGC393962:MGC393966 MPY393962:MPY393966 MZU393962:MZU393966 NJQ393962:NJQ393966 NTM393962:NTM393966 ODI393962:ODI393966 ONE393962:ONE393966 OXA393962:OXA393966 PGW393962:PGW393966 PQS393962:PQS393966 QAO393962:QAO393966 QKK393962:QKK393966 QUG393962:QUG393966 REC393962:REC393966 RNY393962:RNY393966 RXU393962:RXU393966 SHQ393962:SHQ393966 SRM393962:SRM393966 TBI393962:TBI393966 TLE393962:TLE393966 TVA393962:TVA393966 UEW393962:UEW393966 UOS393962:UOS393966 UYO393962:UYO393966 VIK393962:VIK393966 VSG393962:VSG393966 WCC393962:WCC393966 WLY393962:WLY393966 WVU393962:WVU393966 M459502:M459506 JI459498:JI459502 TE459498:TE459502 ADA459498:ADA459502 AMW459498:AMW459502 AWS459498:AWS459502 BGO459498:BGO459502 BQK459498:BQK459502 CAG459498:CAG459502 CKC459498:CKC459502 CTY459498:CTY459502 DDU459498:DDU459502 DNQ459498:DNQ459502 DXM459498:DXM459502 EHI459498:EHI459502 ERE459498:ERE459502 FBA459498:FBA459502 FKW459498:FKW459502 FUS459498:FUS459502 GEO459498:GEO459502 GOK459498:GOK459502 GYG459498:GYG459502 HIC459498:HIC459502 HRY459498:HRY459502 IBU459498:IBU459502 ILQ459498:ILQ459502 IVM459498:IVM459502 JFI459498:JFI459502 JPE459498:JPE459502 JZA459498:JZA459502 KIW459498:KIW459502 KSS459498:KSS459502 LCO459498:LCO459502 LMK459498:LMK459502 LWG459498:LWG459502 MGC459498:MGC459502 MPY459498:MPY459502 MZU459498:MZU459502 NJQ459498:NJQ459502 NTM459498:NTM459502 ODI459498:ODI459502 ONE459498:ONE459502 OXA459498:OXA459502 PGW459498:PGW459502 PQS459498:PQS459502 QAO459498:QAO459502 QKK459498:QKK459502 QUG459498:QUG459502 REC459498:REC459502 RNY459498:RNY459502 RXU459498:RXU459502 SHQ459498:SHQ459502 SRM459498:SRM459502 TBI459498:TBI459502 TLE459498:TLE459502 TVA459498:TVA459502 UEW459498:UEW459502 UOS459498:UOS459502 UYO459498:UYO459502 VIK459498:VIK459502 VSG459498:VSG459502 WCC459498:WCC459502 WLY459498:WLY459502 WVU459498:WVU459502 M525038:M525042 JI525034:JI525038 TE525034:TE525038 ADA525034:ADA525038 AMW525034:AMW525038 AWS525034:AWS525038 BGO525034:BGO525038 BQK525034:BQK525038 CAG525034:CAG525038 CKC525034:CKC525038 CTY525034:CTY525038 DDU525034:DDU525038 DNQ525034:DNQ525038 DXM525034:DXM525038 EHI525034:EHI525038 ERE525034:ERE525038 FBA525034:FBA525038 FKW525034:FKW525038 FUS525034:FUS525038 GEO525034:GEO525038 GOK525034:GOK525038 GYG525034:GYG525038 HIC525034:HIC525038 HRY525034:HRY525038 IBU525034:IBU525038 ILQ525034:ILQ525038 IVM525034:IVM525038 JFI525034:JFI525038 JPE525034:JPE525038 JZA525034:JZA525038 KIW525034:KIW525038 KSS525034:KSS525038 LCO525034:LCO525038 LMK525034:LMK525038 LWG525034:LWG525038 MGC525034:MGC525038 MPY525034:MPY525038 MZU525034:MZU525038 NJQ525034:NJQ525038 NTM525034:NTM525038 ODI525034:ODI525038 ONE525034:ONE525038 OXA525034:OXA525038 PGW525034:PGW525038 PQS525034:PQS525038 QAO525034:QAO525038 QKK525034:QKK525038 QUG525034:QUG525038 REC525034:REC525038 RNY525034:RNY525038 RXU525034:RXU525038 SHQ525034:SHQ525038 SRM525034:SRM525038 TBI525034:TBI525038 TLE525034:TLE525038 TVA525034:TVA525038 UEW525034:UEW525038 UOS525034:UOS525038 UYO525034:UYO525038 VIK525034:VIK525038 VSG525034:VSG525038 WCC525034:WCC525038 WLY525034:WLY525038 WVU525034:WVU525038 M590574:M590578 JI590570:JI590574 TE590570:TE590574 ADA590570:ADA590574 AMW590570:AMW590574 AWS590570:AWS590574 BGO590570:BGO590574 BQK590570:BQK590574 CAG590570:CAG590574 CKC590570:CKC590574 CTY590570:CTY590574 DDU590570:DDU590574 DNQ590570:DNQ590574 DXM590570:DXM590574 EHI590570:EHI590574 ERE590570:ERE590574 FBA590570:FBA590574 FKW590570:FKW590574 FUS590570:FUS590574 GEO590570:GEO590574 GOK590570:GOK590574 GYG590570:GYG590574 HIC590570:HIC590574 HRY590570:HRY590574 IBU590570:IBU590574 ILQ590570:ILQ590574 IVM590570:IVM590574 JFI590570:JFI590574 JPE590570:JPE590574 JZA590570:JZA590574 KIW590570:KIW590574 KSS590570:KSS590574 LCO590570:LCO590574 LMK590570:LMK590574 LWG590570:LWG590574 MGC590570:MGC590574 MPY590570:MPY590574 MZU590570:MZU590574 NJQ590570:NJQ590574 NTM590570:NTM590574 ODI590570:ODI590574 ONE590570:ONE590574 OXA590570:OXA590574 PGW590570:PGW590574 PQS590570:PQS590574 QAO590570:QAO590574 QKK590570:QKK590574 QUG590570:QUG590574 REC590570:REC590574 RNY590570:RNY590574 RXU590570:RXU590574 SHQ590570:SHQ590574 SRM590570:SRM590574 TBI590570:TBI590574 TLE590570:TLE590574 TVA590570:TVA590574 UEW590570:UEW590574 UOS590570:UOS590574 UYO590570:UYO590574 VIK590570:VIK590574 VSG590570:VSG590574 WCC590570:WCC590574 WLY590570:WLY590574 WVU590570:WVU590574 M656110:M656114 JI656106:JI656110 TE656106:TE656110 ADA656106:ADA656110 AMW656106:AMW656110 AWS656106:AWS656110 BGO656106:BGO656110 BQK656106:BQK656110 CAG656106:CAG656110 CKC656106:CKC656110 CTY656106:CTY656110 DDU656106:DDU656110 DNQ656106:DNQ656110 DXM656106:DXM656110 EHI656106:EHI656110 ERE656106:ERE656110 FBA656106:FBA656110 FKW656106:FKW656110 FUS656106:FUS656110 GEO656106:GEO656110 GOK656106:GOK656110 GYG656106:GYG656110 HIC656106:HIC656110 HRY656106:HRY656110 IBU656106:IBU656110 ILQ656106:ILQ656110 IVM656106:IVM656110 JFI656106:JFI656110 JPE656106:JPE656110 JZA656106:JZA656110 KIW656106:KIW656110 KSS656106:KSS656110 LCO656106:LCO656110 LMK656106:LMK656110 LWG656106:LWG656110 MGC656106:MGC656110 MPY656106:MPY656110 MZU656106:MZU656110 NJQ656106:NJQ656110 NTM656106:NTM656110 ODI656106:ODI656110 ONE656106:ONE656110 OXA656106:OXA656110 PGW656106:PGW656110 PQS656106:PQS656110 QAO656106:QAO656110 QKK656106:QKK656110 QUG656106:QUG656110 REC656106:REC656110 RNY656106:RNY656110 RXU656106:RXU656110 SHQ656106:SHQ656110 SRM656106:SRM656110 TBI656106:TBI656110 TLE656106:TLE656110 TVA656106:TVA656110 UEW656106:UEW656110 UOS656106:UOS656110 UYO656106:UYO656110 VIK656106:VIK656110 VSG656106:VSG656110 WCC656106:WCC656110 WLY656106:WLY656110 WVU656106:WVU656110 M721646:M721650 JI721642:JI721646 TE721642:TE721646 ADA721642:ADA721646 AMW721642:AMW721646 AWS721642:AWS721646 BGO721642:BGO721646 BQK721642:BQK721646 CAG721642:CAG721646 CKC721642:CKC721646 CTY721642:CTY721646 DDU721642:DDU721646 DNQ721642:DNQ721646 DXM721642:DXM721646 EHI721642:EHI721646 ERE721642:ERE721646 FBA721642:FBA721646 FKW721642:FKW721646 FUS721642:FUS721646 GEO721642:GEO721646 GOK721642:GOK721646 GYG721642:GYG721646 HIC721642:HIC721646 HRY721642:HRY721646 IBU721642:IBU721646 ILQ721642:ILQ721646 IVM721642:IVM721646 JFI721642:JFI721646 JPE721642:JPE721646 JZA721642:JZA721646 KIW721642:KIW721646 KSS721642:KSS721646 LCO721642:LCO721646 LMK721642:LMK721646 LWG721642:LWG721646 MGC721642:MGC721646 MPY721642:MPY721646 MZU721642:MZU721646 NJQ721642:NJQ721646 NTM721642:NTM721646 ODI721642:ODI721646 ONE721642:ONE721646 OXA721642:OXA721646 PGW721642:PGW721646 PQS721642:PQS721646 QAO721642:QAO721646 QKK721642:QKK721646 QUG721642:QUG721646 REC721642:REC721646 RNY721642:RNY721646 RXU721642:RXU721646 SHQ721642:SHQ721646 SRM721642:SRM721646 TBI721642:TBI721646 TLE721642:TLE721646 TVA721642:TVA721646 UEW721642:UEW721646 UOS721642:UOS721646 UYO721642:UYO721646 VIK721642:VIK721646 VSG721642:VSG721646 WCC721642:WCC721646 WLY721642:WLY721646 WVU721642:WVU721646 M787182:M787186 JI787178:JI787182 TE787178:TE787182 ADA787178:ADA787182 AMW787178:AMW787182 AWS787178:AWS787182 BGO787178:BGO787182 BQK787178:BQK787182 CAG787178:CAG787182 CKC787178:CKC787182 CTY787178:CTY787182 DDU787178:DDU787182 DNQ787178:DNQ787182 DXM787178:DXM787182 EHI787178:EHI787182 ERE787178:ERE787182 FBA787178:FBA787182 FKW787178:FKW787182 FUS787178:FUS787182 GEO787178:GEO787182 GOK787178:GOK787182 GYG787178:GYG787182 HIC787178:HIC787182 HRY787178:HRY787182 IBU787178:IBU787182 ILQ787178:ILQ787182 IVM787178:IVM787182 JFI787178:JFI787182 JPE787178:JPE787182 JZA787178:JZA787182 KIW787178:KIW787182 KSS787178:KSS787182 LCO787178:LCO787182 LMK787178:LMK787182 LWG787178:LWG787182 MGC787178:MGC787182 MPY787178:MPY787182 MZU787178:MZU787182 NJQ787178:NJQ787182 NTM787178:NTM787182 ODI787178:ODI787182 ONE787178:ONE787182 OXA787178:OXA787182 PGW787178:PGW787182 PQS787178:PQS787182 QAO787178:QAO787182 QKK787178:QKK787182 QUG787178:QUG787182 REC787178:REC787182 RNY787178:RNY787182 RXU787178:RXU787182 SHQ787178:SHQ787182 SRM787178:SRM787182 TBI787178:TBI787182 TLE787178:TLE787182 TVA787178:TVA787182 UEW787178:UEW787182 UOS787178:UOS787182 UYO787178:UYO787182 VIK787178:VIK787182 VSG787178:VSG787182 WCC787178:WCC787182 WLY787178:WLY787182 WVU787178:WVU787182 M852718:M852722 JI852714:JI852718 TE852714:TE852718 ADA852714:ADA852718 AMW852714:AMW852718 AWS852714:AWS852718 BGO852714:BGO852718 BQK852714:BQK852718 CAG852714:CAG852718 CKC852714:CKC852718 CTY852714:CTY852718 DDU852714:DDU852718 DNQ852714:DNQ852718 DXM852714:DXM852718 EHI852714:EHI852718 ERE852714:ERE852718 FBA852714:FBA852718 FKW852714:FKW852718 FUS852714:FUS852718 GEO852714:GEO852718 GOK852714:GOK852718 GYG852714:GYG852718 HIC852714:HIC852718 HRY852714:HRY852718 IBU852714:IBU852718 ILQ852714:ILQ852718 IVM852714:IVM852718 JFI852714:JFI852718 JPE852714:JPE852718 JZA852714:JZA852718 KIW852714:KIW852718 KSS852714:KSS852718 LCO852714:LCO852718 LMK852714:LMK852718 LWG852714:LWG852718 MGC852714:MGC852718 MPY852714:MPY852718 MZU852714:MZU852718 NJQ852714:NJQ852718 NTM852714:NTM852718 ODI852714:ODI852718 ONE852714:ONE852718 OXA852714:OXA852718 PGW852714:PGW852718 PQS852714:PQS852718 QAO852714:QAO852718 QKK852714:QKK852718 QUG852714:QUG852718 REC852714:REC852718 RNY852714:RNY852718 RXU852714:RXU852718 SHQ852714:SHQ852718 SRM852714:SRM852718 TBI852714:TBI852718 TLE852714:TLE852718 TVA852714:TVA852718 UEW852714:UEW852718 UOS852714:UOS852718 UYO852714:UYO852718 VIK852714:VIK852718 VSG852714:VSG852718 WCC852714:WCC852718 WLY852714:WLY852718 WVU852714:WVU852718 M918254:M918258 JI918250:JI918254 TE918250:TE918254 ADA918250:ADA918254 AMW918250:AMW918254 AWS918250:AWS918254 BGO918250:BGO918254 BQK918250:BQK918254 CAG918250:CAG918254 CKC918250:CKC918254 CTY918250:CTY918254 DDU918250:DDU918254 DNQ918250:DNQ918254 DXM918250:DXM918254 EHI918250:EHI918254 ERE918250:ERE918254 FBA918250:FBA918254 FKW918250:FKW918254 FUS918250:FUS918254 GEO918250:GEO918254 GOK918250:GOK918254 GYG918250:GYG918254 HIC918250:HIC918254 HRY918250:HRY918254 IBU918250:IBU918254 ILQ918250:ILQ918254 IVM918250:IVM918254 JFI918250:JFI918254 JPE918250:JPE918254 JZA918250:JZA918254 KIW918250:KIW918254 KSS918250:KSS918254 LCO918250:LCO918254 LMK918250:LMK918254 LWG918250:LWG918254 MGC918250:MGC918254 MPY918250:MPY918254 MZU918250:MZU918254 NJQ918250:NJQ918254 NTM918250:NTM918254 ODI918250:ODI918254 ONE918250:ONE918254 OXA918250:OXA918254 PGW918250:PGW918254 PQS918250:PQS918254 QAO918250:QAO918254 QKK918250:QKK918254 QUG918250:QUG918254 REC918250:REC918254 RNY918250:RNY918254 RXU918250:RXU918254 SHQ918250:SHQ918254 SRM918250:SRM918254 TBI918250:TBI918254 TLE918250:TLE918254 TVA918250:TVA918254 UEW918250:UEW918254 UOS918250:UOS918254 UYO918250:UYO918254 VIK918250:VIK918254 VSG918250:VSG918254 WCC918250:WCC918254 WLY918250:WLY918254 WVU918250:WVU918254 M983790:M983794 JI983786:JI983790 TE983786:TE983790 ADA983786:ADA983790 AMW983786:AMW983790 AWS983786:AWS983790 BGO983786:BGO983790 BQK983786:BQK983790 CAG983786:CAG983790 CKC983786:CKC983790 CTY983786:CTY983790 DDU983786:DDU983790 DNQ983786:DNQ983790 DXM983786:DXM983790 EHI983786:EHI983790 ERE983786:ERE983790 FBA983786:FBA983790 FKW983786:FKW983790 FUS983786:FUS983790 GEO983786:GEO983790 GOK983786:GOK983790 GYG983786:GYG983790 HIC983786:HIC983790 HRY983786:HRY983790 IBU983786:IBU983790 ILQ983786:ILQ983790 IVM983786:IVM983790 JFI983786:JFI983790 JPE983786:JPE983790 JZA983786:JZA983790 KIW983786:KIW983790 KSS983786:KSS983790 LCO983786:LCO983790 LMK983786:LMK983790 LWG983786:LWG983790 MGC983786:MGC983790 MPY983786:MPY983790 MZU983786:MZU983790 NJQ983786:NJQ983790 NTM983786:NTM983790 ODI983786:ODI983790 ONE983786:ONE983790 OXA983786:OXA983790 PGW983786:PGW983790 PQS983786:PQS983790 QAO983786:QAO983790 QKK983786:QKK983790 QUG983786:QUG983790 REC983786:REC983790 RNY983786:RNY983790 RXU983786:RXU983790 SHQ983786:SHQ983790 SRM983786:SRM983790 TBI983786:TBI983790 TLE983786:TLE983790 TVA983786:TVA983790 UEW983786:UEW983790 UOS983786:UOS983790 UYO983786:UYO983790 VIK983786:VIK983790 VSG983786:VSG983790 WCC983786:WCC983790 WLY983786:WLY983790 WVU983786:WVU983790 M65973:M65975 JI65969:JI65971 TE65969:TE65971 ADA65969:ADA65971 AMW65969:AMW65971 AWS65969:AWS65971 BGO65969:BGO65971 BQK65969:BQK65971 CAG65969:CAG65971 CKC65969:CKC65971 CTY65969:CTY65971 DDU65969:DDU65971 DNQ65969:DNQ65971 DXM65969:DXM65971 EHI65969:EHI65971 ERE65969:ERE65971 FBA65969:FBA65971 FKW65969:FKW65971 FUS65969:FUS65971 GEO65969:GEO65971 GOK65969:GOK65971 GYG65969:GYG65971 HIC65969:HIC65971 HRY65969:HRY65971 IBU65969:IBU65971 ILQ65969:ILQ65971 IVM65969:IVM65971 JFI65969:JFI65971 JPE65969:JPE65971 JZA65969:JZA65971 KIW65969:KIW65971 KSS65969:KSS65971 LCO65969:LCO65971 LMK65969:LMK65971 LWG65969:LWG65971 MGC65969:MGC65971 MPY65969:MPY65971 MZU65969:MZU65971 NJQ65969:NJQ65971 NTM65969:NTM65971 ODI65969:ODI65971 ONE65969:ONE65971 OXA65969:OXA65971 PGW65969:PGW65971 PQS65969:PQS65971 QAO65969:QAO65971 QKK65969:QKK65971 QUG65969:QUG65971 REC65969:REC65971 RNY65969:RNY65971 RXU65969:RXU65971 SHQ65969:SHQ65971 SRM65969:SRM65971 TBI65969:TBI65971 TLE65969:TLE65971 TVA65969:TVA65971 UEW65969:UEW65971 UOS65969:UOS65971 UYO65969:UYO65971 VIK65969:VIK65971 VSG65969:VSG65971 WCC65969:WCC65971 WLY65969:WLY65971 WVU65969:WVU65971 M131509:M131511 JI131505:JI131507 TE131505:TE131507 ADA131505:ADA131507 AMW131505:AMW131507 AWS131505:AWS131507 BGO131505:BGO131507 BQK131505:BQK131507 CAG131505:CAG131507 CKC131505:CKC131507 CTY131505:CTY131507 DDU131505:DDU131507 DNQ131505:DNQ131507 DXM131505:DXM131507 EHI131505:EHI131507 ERE131505:ERE131507 FBA131505:FBA131507 FKW131505:FKW131507 FUS131505:FUS131507 GEO131505:GEO131507 GOK131505:GOK131507 GYG131505:GYG131507 HIC131505:HIC131507 HRY131505:HRY131507 IBU131505:IBU131507 ILQ131505:ILQ131507 IVM131505:IVM131507 JFI131505:JFI131507 JPE131505:JPE131507 JZA131505:JZA131507 KIW131505:KIW131507 KSS131505:KSS131507 LCO131505:LCO131507 LMK131505:LMK131507 LWG131505:LWG131507 MGC131505:MGC131507 MPY131505:MPY131507 MZU131505:MZU131507 NJQ131505:NJQ131507 NTM131505:NTM131507 ODI131505:ODI131507 ONE131505:ONE131507 OXA131505:OXA131507 PGW131505:PGW131507 PQS131505:PQS131507 QAO131505:QAO131507 QKK131505:QKK131507 QUG131505:QUG131507 REC131505:REC131507 RNY131505:RNY131507 RXU131505:RXU131507 SHQ131505:SHQ131507 SRM131505:SRM131507 TBI131505:TBI131507 TLE131505:TLE131507 TVA131505:TVA131507 UEW131505:UEW131507 UOS131505:UOS131507 UYO131505:UYO131507 VIK131505:VIK131507 VSG131505:VSG131507 WCC131505:WCC131507 WLY131505:WLY131507 WVU131505:WVU131507 M197045:M197047 JI197041:JI197043 TE197041:TE197043 ADA197041:ADA197043 AMW197041:AMW197043 AWS197041:AWS197043 BGO197041:BGO197043 BQK197041:BQK197043 CAG197041:CAG197043 CKC197041:CKC197043 CTY197041:CTY197043 DDU197041:DDU197043 DNQ197041:DNQ197043 DXM197041:DXM197043 EHI197041:EHI197043 ERE197041:ERE197043 FBA197041:FBA197043 FKW197041:FKW197043 FUS197041:FUS197043 GEO197041:GEO197043 GOK197041:GOK197043 GYG197041:GYG197043 HIC197041:HIC197043 HRY197041:HRY197043 IBU197041:IBU197043 ILQ197041:ILQ197043 IVM197041:IVM197043 JFI197041:JFI197043 JPE197041:JPE197043 JZA197041:JZA197043 KIW197041:KIW197043 KSS197041:KSS197043 LCO197041:LCO197043 LMK197041:LMK197043 LWG197041:LWG197043 MGC197041:MGC197043 MPY197041:MPY197043 MZU197041:MZU197043 NJQ197041:NJQ197043 NTM197041:NTM197043 ODI197041:ODI197043 ONE197041:ONE197043 OXA197041:OXA197043 PGW197041:PGW197043 PQS197041:PQS197043 QAO197041:QAO197043 QKK197041:QKK197043 QUG197041:QUG197043 REC197041:REC197043 RNY197041:RNY197043 RXU197041:RXU197043 SHQ197041:SHQ197043 SRM197041:SRM197043 TBI197041:TBI197043 TLE197041:TLE197043 TVA197041:TVA197043 UEW197041:UEW197043 UOS197041:UOS197043 UYO197041:UYO197043 VIK197041:VIK197043 VSG197041:VSG197043 WCC197041:WCC197043 WLY197041:WLY197043 WVU197041:WVU197043 M262581:M262583 JI262577:JI262579 TE262577:TE262579 ADA262577:ADA262579 AMW262577:AMW262579 AWS262577:AWS262579 BGO262577:BGO262579 BQK262577:BQK262579 CAG262577:CAG262579 CKC262577:CKC262579 CTY262577:CTY262579 DDU262577:DDU262579 DNQ262577:DNQ262579 DXM262577:DXM262579 EHI262577:EHI262579 ERE262577:ERE262579 FBA262577:FBA262579 FKW262577:FKW262579 FUS262577:FUS262579 GEO262577:GEO262579 GOK262577:GOK262579 GYG262577:GYG262579 HIC262577:HIC262579 HRY262577:HRY262579 IBU262577:IBU262579 ILQ262577:ILQ262579 IVM262577:IVM262579 JFI262577:JFI262579 JPE262577:JPE262579 JZA262577:JZA262579 KIW262577:KIW262579 KSS262577:KSS262579 LCO262577:LCO262579 LMK262577:LMK262579 LWG262577:LWG262579 MGC262577:MGC262579 MPY262577:MPY262579 MZU262577:MZU262579 NJQ262577:NJQ262579 NTM262577:NTM262579 ODI262577:ODI262579 ONE262577:ONE262579 OXA262577:OXA262579 PGW262577:PGW262579 PQS262577:PQS262579 QAO262577:QAO262579 QKK262577:QKK262579 QUG262577:QUG262579 REC262577:REC262579 RNY262577:RNY262579 RXU262577:RXU262579 SHQ262577:SHQ262579 SRM262577:SRM262579 TBI262577:TBI262579 TLE262577:TLE262579 TVA262577:TVA262579 UEW262577:UEW262579 UOS262577:UOS262579 UYO262577:UYO262579 VIK262577:VIK262579 VSG262577:VSG262579 WCC262577:WCC262579 WLY262577:WLY262579 WVU262577:WVU262579 M328117:M328119 JI328113:JI328115 TE328113:TE328115 ADA328113:ADA328115 AMW328113:AMW328115 AWS328113:AWS328115 BGO328113:BGO328115 BQK328113:BQK328115 CAG328113:CAG328115 CKC328113:CKC328115 CTY328113:CTY328115 DDU328113:DDU328115 DNQ328113:DNQ328115 DXM328113:DXM328115 EHI328113:EHI328115 ERE328113:ERE328115 FBA328113:FBA328115 FKW328113:FKW328115 FUS328113:FUS328115 GEO328113:GEO328115 GOK328113:GOK328115 GYG328113:GYG328115 HIC328113:HIC328115 HRY328113:HRY328115 IBU328113:IBU328115 ILQ328113:ILQ328115 IVM328113:IVM328115 JFI328113:JFI328115 JPE328113:JPE328115 JZA328113:JZA328115 KIW328113:KIW328115 KSS328113:KSS328115 LCO328113:LCO328115 LMK328113:LMK328115 LWG328113:LWG328115 MGC328113:MGC328115 MPY328113:MPY328115 MZU328113:MZU328115 NJQ328113:NJQ328115 NTM328113:NTM328115 ODI328113:ODI328115 ONE328113:ONE328115 OXA328113:OXA328115 PGW328113:PGW328115 PQS328113:PQS328115 QAO328113:QAO328115 QKK328113:QKK328115 QUG328113:QUG328115 REC328113:REC328115 RNY328113:RNY328115 RXU328113:RXU328115 SHQ328113:SHQ328115 SRM328113:SRM328115 TBI328113:TBI328115 TLE328113:TLE328115 TVA328113:TVA328115 UEW328113:UEW328115 UOS328113:UOS328115 UYO328113:UYO328115 VIK328113:VIK328115 VSG328113:VSG328115 WCC328113:WCC328115 WLY328113:WLY328115 WVU328113:WVU328115 M393653:M393655 JI393649:JI393651 TE393649:TE393651 ADA393649:ADA393651 AMW393649:AMW393651 AWS393649:AWS393651 BGO393649:BGO393651 BQK393649:BQK393651 CAG393649:CAG393651 CKC393649:CKC393651 CTY393649:CTY393651 DDU393649:DDU393651 DNQ393649:DNQ393651 DXM393649:DXM393651 EHI393649:EHI393651 ERE393649:ERE393651 FBA393649:FBA393651 FKW393649:FKW393651 FUS393649:FUS393651 GEO393649:GEO393651 GOK393649:GOK393651 GYG393649:GYG393651 HIC393649:HIC393651 HRY393649:HRY393651 IBU393649:IBU393651 ILQ393649:ILQ393651 IVM393649:IVM393651 JFI393649:JFI393651 JPE393649:JPE393651 JZA393649:JZA393651 KIW393649:KIW393651 KSS393649:KSS393651 LCO393649:LCO393651 LMK393649:LMK393651 LWG393649:LWG393651 MGC393649:MGC393651 MPY393649:MPY393651 MZU393649:MZU393651 NJQ393649:NJQ393651 NTM393649:NTM393651 ODI393649:ODI393651 ONE393649:ONE393651 OXA393649:OXA393651 PGW393649:PGW393651 PQS393649:PQS393651 QAO393649:QAO393651 QKK393649:QKK393651 QUG393649:QUG393651 REC393649:REC393651 RNY393649:RNY393651 RXU393649:RXU393651 SHQ393649:SHQ393651 SRM393649:SRM393651 TBI393649:TBI393651 TLE393649:TLE393651 TVA393649:TVA393651 UEW393649:UEW393651 UOS393649:UOS393651 UYO393649:UYO393651 VIK393649:VIK393651 VSG393649:VSG393651 WCC393649:WCC393651 WLY393649:WLY393651 WVU393649:WVU393651 M459189:M459191 JI459185:JI459187 TE459185:TE459187 ADA459185:ADA459187 AMW459185:AMW459187 AWS459185:AWS459187 BGO459185:BGO459187 BQK459185:BQK459187 CAG459185:CAG459187 CKC459185:CKC459187 CTY459185:CTY459187 DDU459185:DDU459187 DNQ459185:DNQ459187 DXM459185:DXM459187 EHI459185:EHI459187 ERE459185:ERE459187 FBA459185:FBA459187 FKW459185:FKW459187 FUS459185:FUS459187 GEO459185:GEO459187 GOK459185:GOK459187 GYG459185:GYG459187 HIC459185:HIC459187 HRY459185:HRY459187 IBU459185:IBU459187 ILQ459185:ILQ459187 IVM459185:IVM459187 JFI459185:JFI459187 JPE459185:JPE459187 JZA459185:JZA459187 KIW459185:KIW459187 KSS459185:KSS459187 LCO459185:LCO459187 LMK459185:LMK459187 LWG459185:LWG459187 MGC459185:MGC459187 MPY459185:MPY459187 MZU459185:MZU459187 NJQ459185:NJQ459187 NTM459185:NTM459187 ODI459185:ODI459187 ONE459185:ONE459187 OXA459185:OXA459187 PGW459185:PGW459187 PQS459185:PQS459187 QAO459185:QAO459187 QKK459185:QKK459187 QUG459185:QUG459187 REC459185:REC459187 RNY459185:RNY459187 RXU459185:RXU459187 SHQ459185:SHQ459187 SRM459185:SRM459187 TBI459185:TBI459187 TLE459185:TLE459187 TVA459185:TVA459187 UEW459185:UEW459187 UOS459185:UOS459187 UYO459185:UYO459187 VIK459185:VIK459187 VSG459185:VSG459187 WCC459185:WCC459187 WLY459185:WLY459187 WVU459185:WVU459187 M524725:M524727 JI524721:JI524723 TE524721:TE524723 ADA524721:ADA524723 AMW524721:AMW524723 AWS524721:AWS524723 BGO524721:BGO524723 BQK524721:BQK524723 CAG524721:CAG524723 CKC524721:CKC524723 CTY524721:CTY524723 DDU524721:DDU524723 DNQ524721:DNQ524723 DXM524721:DXM524723 EHI524721:EHI524723 ERE524721:ERE524723 FBA524721:FBA524723 FKW524721:FKW524723 FUS524721:FUS524723 GEO524721:GEO524723 GOK524721:GOK524723 GYG524721:GYG524723 HIC524721:HIC524723 HRY524721:HRY524723 IBU524721:IBU524723 ILQ524721:ILQ524723 IVM524721:IVM524723 JFI524721:JFI524723 JPE524721:JPE524723 JZA524721:JZA524723 KIW524721:KIW524723 KSS524721:KSS524723 LCO524721:LCO524723 LMK524721:LMK524723 LWG524721:LWG524723 MGC524721:MGC524723 MPY524721:MPY524723 MZU524721:MZU524723 NJQ524721:NJQ524723 NTM524721:NTM524723 ODI524721:ODI524723 ONE524721:ONE524723 OXA524721:OXA524723 PGW524721:PGW524723 PQS524721:PQS524723 QAO524721:QAO524723 QKK524721:QKK524723 QUG524721:QUG524723 REC524721:REC524723 RNY524721:RNY524723 RXU524721:RXU524723 SHQ524721:SHQ524723 SRM524721:SRM524723 TBI524721:TBI524723 TLE524721:TLE524723 TVA524721:TVA524723 UEW524721:UEW524723 UOS524721:UOS524723 UYO524721:UYO524723 VIK524721:VIK524723 VSG524721:VSG524723 WCC524721:WCC524723 WLY524721:WLY524723 WVU524721:WVU524723 M590261:M590263 JI590257:JI590259 TE590257:TE590259 ADA590257:ADA590259 AMW590257:AMW590259 AWS590257:AWS590259 BGO590257:BGO590259 BQK590257:BQK590259 CAG590257:CAG590259 CKC590257:CKC590259 CTY590257:CTY590259 DDU590257:DDU590259 DNQ590257:DNQ590259 DXM590257:DXM590259 EHI590257:EHI590259 ERE590257:ERE590259 FBA590257:FBA590259 FKW590257:FKW590259 FUS590257:FUS590259 GEO590257:GEO590259 GOK590257:GOK590259 GYG590257:GYG590259 HIC590257:HIC590259 HRY590257:HRY590259 IBU590257:IBU590259 ILQ590257:ILQ590259 IVM590257:IVM590259 JFI590257:JFI590259 JPE590257:JPE590259 JZA590257:JZA590259 KIW590257:KIW590259 KSS590257:KSS590259 LCO590257:LCO590259 LMK590257:LMK590259 LWG590257:LWG590259 MGC590257:MGC590259 MPY590257:MPY590259 MZU590257:MZU590259 NJQ590257:NJQ590259 NTM590257:NTM590259 ODI590257:ODI590259 ONE590257:ONE590259 OXA590257:OXA590259 PGW590257:PGW590259 PQS590257:PQS590259 QAO590257:QAO590259 QKK590257:QKK590259 QUG590257:QUG590259 REC590257:REC590259 RNY590257:RNY590259 RXU590257:RXU590259 SHQ590257:SHQ590259 SRM590257:SRM590259 TBI590257:TBI590259 TLE590257:TLE590259 TVA590257:TVA590259 UEW590257:UEW590259 UOS590257:UOS590259 UYO590257:UYO590259 VIK590257:VIK590259 VSG590257:VSG590259 WCC590257:WCC590259 WLY590257:WLY590259 WVU590257:WVU590259 M655797:M655799 JI655793:JI655795 TE655793:TE655795 ADA655793:ADA655795 AMW655793:AMW655795 AWS655793:AWS655795 BGO655793:BGO655795 BQK655793:BQK655795 CAG655793:CAG655795 CKC655793:CKC655795 CTY655793:CTY655795 DDU655793:DDU655795 DNQ655793:DNQ655795 DXM655793:DXM655795 EHI655793:EHI655795 ERE655793:ERE655795 FBA655793:FBA655795 FKW655793:FKW655795 FUS655793:FUS655795 GEO655793:GEO655795 GOK655793:GOK655795 GYG655793:GYG655795 HIC655793:HIC655795 HRY655793:HRY655795 IBU655793:IBU655795 ILQ655793:ILQ655795 IVM655793:IVM655795 JFI655793:JFI655795 JPE655793:JPE655795 JZA655793:JZA655795 KIW655793:KIW655795 KSS655793:KSS655795 LCO655793:LCO655795 LMK655793:LMK655795 LWG655793:LWG655795 MGC655793:MGC655795 MPY655793:MPY655795 MZU655793:MZU655795 NJQ655793:NJQ655795 NTM655793:NTM655795 ODI655793:ODI655795 ONE655793:ONE655795 OXA655793:OXA655795 PGW655793:PGW655795 PQS655793:PQS655795 QAO655793:QAO655795 QKK655793:QKK655795 QUG655793:QUG655795 REC655793:REC655795 RNY655793:RNY655795 RXU655793:RXU655795 SHQ655793:SHQ655795 SRM655793:SRM655795 TBI655793:TBI655795 TLE655793:TLE655795 TVA655793:TVA655795 UEW655793:UEW655795 UOS655793:UOS655795 UYO655793:UYO655795 VIK655793:VIK655795 VSG655793:VSG655795 WCC655793:WCC655795 WLY655793:WLY655795 WVU655793:WVU655795 M721333:M721335 JI721329:JI721331 TE721329:TE721331 ADA721329:ADA721331 AMW721329:AMW721331 AWS721329:AWS721331 BGO721329:BGO721331 BQK721329:BQK721331 CAG721329:CAG721331 CKC721329:CKC721331 CTY721329:CTY721331 DDU721329:DDU721331 DNQ721329:DNQ721331 DXM721329:DXM721331 EHI721329:EHI721331 ERE721329:ERE721331 FBA721329:FBA721331 FKW721329:FKW721331 FUS721329:FUS721331 GEO721329:GEO721331 GOK721329:GOK721331 GYG721329:GYG721331 HIC721329:HIC721331 HRY721329:HRY721331 IBU721329:IBU721331 ILQ721329:ILQ721331 IVM721329:IVM721331 JFI721329:JFI721331 JPE721329:JPE721331 JZA721329:JZA721331 KIW721329:KIW721331 KSS721329:KSS721331 LCO721329:LCO721331 LMK721329:LMK721331 LWG721329:LWG721331 MGC721329:MGC721331 MPY721329:MPY721331 MZU721329:MZU721331 NJQ721329:NJQ721331 NTM721329:NTM721331 ODI721329:ODI721331 ONE721329:ONE721331 OXA721329:OXA721331 PGW721329:PGW721331 PQS721329:PQS721331 QAO721329:QAO721331 QKK721329:QKK721331 QUG721329:QUG721331 REC721329:REC721331 RNY721329:RNY721331 RXU721329:RXU721331 SHQ721329:SHQ721331 SRM721329:SRM721331 TBI721329:TBI721331 TLE721329:TLE721331 TVA721329:TVA721331 UEW721329:UEW721331 UOS721329:UOS721331 UYO721329:UYO721331 VIK721329:VIK721331 VSG721329:VSG721331 WCC721329:WCC721331 WLY721329:WLY721331 WVU721329:WVU721331 M786869:M786871 JI786865:JI786867 TE786865:TE786867 ADA786865:ADA786867 AMW786865:AMW786867 AWS786865:AWS786867 BGO786865:BGO786867 BQK786865:BQK786867 CAG786865:CAG786867 CKC786865:CKC786867 CTY786865:CTY786867 DDU786865:DDU786867 DNQ786865:DNQ786867 DXM786865:DXM786867 EHI786865:EHI786867 ERE786865:ERE786867 FBA786865:FBA786867 FKW786865:FKW786867 FUS786865:FUS786867 GEO786865:GEO786867 GOK786865:GOK786867 GYG786865:GYG786867 HIC786865:HIC786867 HRY786865:HRY786867 IBU786865:IBU786867 ILQ786865:ILQ786867 IVM786865:IVM786867 JFI786865:JFI786867 JPE786865:JPE786867 JZA786865:JZA786867 KIW786865:KIW786867 KSS786865:KSS786867 LCO786865:LCO786867 LMK786865:LMK786867 LWG786865:LWG786867 MGC786865:MGC786867 MPY786865:MPY786867 MZU786865:MZU786867 NJQ786865:NJQ786867 NTM786865:NTM786867 ODI786865:ODI786867 ONE786865:ONE786867 OXA786865:OXA786867 PGW786865:PGW786867 PQS786865:PQS786867 QAO786865:QAO786867 QKK786865:QKK786867 QUG786865:QUG786867 REC786865:REC786867 RNY786865:RNY786867 RXU786865:RXU786867 SHQ786865:SHQ786867 SRM786865:SRM786867 TBI786865:TBI786867 TLE786865:TLE786867 TVA786865:TVA786867 UEW786865:UEW786867 UOS786865:UOS786867 UYO786865:UYO786867 VIK786865:VIK786867 VSG786865:VSG786867 WCC786865:WCC786867 WLY786865:WLY786867 WVU786865:WVU786867 M852405:M852407 JI852401:JI852403 TE852401:TE852403 ADA852401:ADA852403 AMW852401:AMW852403 AWS852401:AWS852403 BGO852401:BGO852403 BQK852401:BQK852403 CAG852401:CAG852403 CKC852401:CKC852403 CTY852401:CTY852403 DDU852401:DDU852403 DNQ852401:DNQ852403 DXM852401:DXM852403 EHI852401:EHI852403 ERE852401:ERE852403 FBA852401:FBA852403 FKW852401:FKW852403 FUS852401:FUS852403 GEO852401:GEO852403 GOK852401:GOK852403 GYG852401:GYG852403 HIC852401:HIC852403 HRY852401:HRY852403 IBU852401:IBU852403 ILQ852401:ILQ852403 IVM852401:IVM852403 JFI852401:JFI852403 JPE852401:JPE852403 JZA852401:JZA852403 KIW852401:KIW852403 KSS852401:KSS852403 LCO852401:LCO852403 LMK852401:LMK852403 LWG852401:LWG852403 MGC852401:MGC852403 MPY852401:MPY852403 MZU852401:MZU852403 NJQ852401:NJQ852403 NTM852401:NTM852403 ODI852401:ODI852403 ONE852401:ONE852403 OXA852401:OXA852403 PGW852401:PGW852403 PQS852401:PQS852403 QAO852401:QAO852403 QKK852401:QKK852403 QUG852401:QUG852403 REC852401:REC852403 RNY852401:RNY852403 RXU852401:RXU852403 SHQ852401:SHQ852403 SRM852401:SRM852403 TBI852401:TBI852403 TLE852401:TLE852403 TVA852401:TVA852403 UEW852401:UEW852403 UOS852401:UOS852403 UYO852401:UYO852403 VIK852401:VIK852403 VSG852401:VSG852403 WCC852401:WCC852403 WLY852401:WLY852403 WVU852401:WVU852403 M917941:M917943 JI917937:JI917939 TE917937:TE917939 ADA917937:ADA917939 AMW917937:AMW917939 AWS917937:AWS917939 BGO917937:BGO917939 BQK917937:BQK917939 CAG917937:CAG917939 CKC917937:CKC917939 CTY917937:CTY917939 DDU917937:DDU917939 DNQ917937:DNQ917939 DXM917937:DXM917939 EHI917937:EHI917939 ERE917937:ERE917939 FBA917937:FBA917939 FKW917937:FKW917939 FUS917937:FUS917939 GEO917937:GEO917939 GOK917937:GOK917939 GYG917937:GYG917939 HIC917937:HIC917939 HRY917937:HRY917939 IBU917937:IBU917939 ILQ917937:ILQ917939 IVM917937:IVM917939 JFI917937:JFI917939 JPE917937:JPE917939 JZA917937:JZA917939 KIW917937:KIW917939 KSS917937:KSS917939 LCO917937:LCO917939 LMK917937:LMK917939 LWG917937:LWG917939 MGC917937:MGC917939 MPY917937:MPY917939 MZU917937:MZU917939 NJQ917937:NJQ917939 NTM917937:NTM917939 ODI917937:ODI917939 ONE917937:ONE917939 OXA917937:OXA917939 PGW917937:PGW917939 PQS917937:PQS917939 QAO917937:QAO917939 QKK917937:QKK917939 QUG917937:QUG917939 REC917937:REC917939 RNY917937:RNY917939 RXU917937:RXU917939 SHQ917937:SHQ917939 SRM917937:SRM917939 TBI917937:TBI917939 TLE917937:TLE917939 TVA917937:TVA917939 UEW917937:UEW917939 UOS917937:UOS917939 UYO917937:UYO917939 VIK917937:VIK917939 VSG917937:VSG917939 WCC917937:WCC917939 WLY917937:WLY917939 WVU917937:WVU917939 M983477:M983479 JI983473:JI983475 TE983473:TE983475 ADA983473:ADA983475 AMW983473:AMW983475 AWS983473:AWS983475 BGO983473:BGO983475 BQK983473:BQK983475 CAG983473:CAG983475 CKC983473:CKC983475 CTY983473:CTY983475 DDU983473:DDU983475 DNQ983473:DNQ983475 DXM983473:DXM983475 EHI983473:EHI983475 ERE983473:ERE983475 FBA983473:FBA983475 FKW983473:FKW983475 FUS983473:FUS983475 GEO983473:GEO983475 GOK983473:GOK983475 GYG983473:GYG983475 HIC983473:HIC983475 HRY983473:HRY983475 IBU983473:IBU983475 ILQ983473:ILQ983475 IVM983473:IVM983475 JFI983473:JFI983475 JPE983473:JPE983475 JZA983473:JZA983475 KIW983473:KIW983475 KSS983473:KSS983475 LCO983473:LCO983475 LMK983473:LMK983475 LWG983473:LWG983475 MGC983473:MGC983475 MPY983473:MPY983475 MZU983473:MZU983475 NJQ983473:NJQ983475 NTM983473:NTM983475 ODI983473:ODI983475 ONE983473:ONE983475 OXA983473:OXA983475 PGW983473:PGW983475 PQS983473:PQS983475 QAO983473:QAO983475 QKK983473:QKK983475 QUG983473:QUG983475 REC983473:REC983475 RNY983473:RNY983475 RXU983473:RXU983475 SHQ983473:SHQ983475 SRM983473:SRM983475 TBI983473:TBI983475 TLE983473:TLE983475 TVA983473:TVA983475 UEW983473:UEW983475 UOS983473:UOS983475 UYO983473:UYO983475 VIK983473:VIK983475 VSG983473:VSG983475 WCC983473:WCC983475 WLY983473:WLY983475 WVU983473:WVU983475 QKG852840 QUC852840 RDY852840 RNU852840 RXQ852840 SHM852840 SRI852840 TBE852840 TLA852840 TUW852840 UES852840 UOO852840 UYK852840 VIG852840 VSC852840 WBY852840 WLU852840 WVQ852840 I918380 JE918376 TA918376 ACW918376 AMS918376 AWO918376 BGK918376 BQG918376 CAC918376 CJY918376 CTU918376 DDQ918376 DNM918376 DXI918376 EHE918376 ERA918376 FAW918376 FKS918376 FUO918376 GEK918376 GOG918376 GYC918376 HHY918376 HRU918376 IBQ918376 ILM918376 IVI918376 JFE918376 JPA918376 JYW918376 KIS918376 KSO918376 LCK918376 LMG918376 LWC918376 MFY918376 MPU918376 MZQ918376 NJM918376 NTI918376 ODE918376 ONA918376 OWW918376 PGS918376 PQO918376 QAK918376 F65796 JB65792 SX65792 ACT65792 AMP65792 AWL65792 BGH65792 BQD65792 BZZ65792 CJV65792 CTR65792 DDN65792 DNJ65792 DXF65792 EHB65792 EQX65792 FAT65792 FKP65792 FUL65792 GEH65792 GOD65792 GXZ65792 HHV65792 HRR65792 IBN65792 ILJ65792 IVF65792 JFB65792 JOX65792 JYT65792 KIP65792 KSL65792 LCH65792 LMD65792 LVZ65792 MFV65792 MPR65792 MZN65792 NJJ65792 NTF65792 ODB65792 OMX65792 OWT65792 PGP65792 PQL65792 QAH65792 QKD65792 QTZ65792 RDV65792 RNR65792 RXN65792 SHJ65792 SRF65792 TBB65792 TKX65792 TUT65792 UEP65792 UOL65792 UYH65792 VID65792 VRZ65792 WBV65792 WLR65792 WVN65792 F131332 JB131328 SX131328 ACT131328 AMP131328 AWL131328 BGH131328 BQD131328 BZZ131328 CJV131328 CTR131328 DDN131328 DNJ131328 DXF131328 EHB131328 EQX131328 FAT131328 FKP131328 FUL131328 GEH131328 GOD131328 GXZ131328 HHV131328 HRR131328 IBN131328 ILJ131328 IVF131328 JFB131328 JOX131328 JYT131328 KIP131328 KSL131328 LCH131328 LMD131328 LVZ131328 MFV131328 MPR131328 MZN131328 NJJ131328 NTF131328 ODB131328 OMX131328 OWT131328 PGP131328 PQL131328 QAH131328 QKD131328 QTZ131328 RDV131328 RNR131328 RXN131328 SHJ131328 SRF131328 TBB131328 TKX131328 TUT131328 UEP131328 UOL131328 UYH131328 VID131328 VRZ131328 WBV131328 WLR131328 WVN131328 F196868 JB196864 SX196864 ACT196864 AMP196864 AWL196864 BGH196864 BQD196864 BZZ196864 CJV196864 CTR196864 DDN196864 DNJ196864 DXF196864 EHB196864 EQX196864 FAT196864 FKP196864 FUL196864 GEH196864 GOD196864 GXZ196864 HHV196864 HRR196864 IBN196864 ILJ196864 IVF196864 JFB196864 JOX196864 JYT196864 KIP196864 KSL196864 LCH196864 LMD196864 LVZ196864 MFV196864 MPR196864 MZN196864 NJJ196864 NTF196864 ODB196864 OMX196864 OWT196864 PGP196864 PQL196864 QAH196864 QKD196864 QTZ196864 RDV196864 RNR196864 RXN196864 SHJ196864 SRF196864 TBB196864 TKX196864 TUT196864 UEP196864 UOL196864 UYH196864 VID196864 VRZ196864 WBV196864 WLR196864 WVN196864 F262404 JB262400 SX262400 ACT262400 AMP262400 AWL262400 BGH262400 BQD262400 BZZ262400 CJV262400 CTR262400 DDN262400 DNJ262400 DXF262400 EHB262400 EQX262400 FAT262400 FKP262400 FUL262400 GEH262400 GOD262400 GXZ262400 HHV262400 HRR262400 IBN262400 ILJ262400 IVF262400 JFB262400 JOX262400 JYT262400 KIP262400 KSL262400 LCH262400 LMD262400 LVZ262400 MFV262400 MPR262400 MZN262400 NJJ262400 NTF262400 ODB262400 OMX262400 OWT262400 PGP262400 PQL262400 QAH262400 QKD262400 QTZ262400 RDV262400 RNR262400 RXN262400 SHJ262400 SRF262400 TBB262400 TKX262400 TUT262400 UEP262400 UOL262400 UYH262400 VID262400 VRZ262400 WBV262400 WLR262400 WVN262400 F327940 JB327936 SX327936 ACT327936 AMP327936 AWL327936 BGH327936 BQD327936 BZZ327936 CJV327936 CTR327936 DDN327936 DNJ327936 DXF327936 EHB327936 EQX327936 FAT327936 FKP327936 FUL327936 GEH327936 GOD327936 GXZ327936 HHV327936 HRR327936 IBN327936 ILJ327936 IVF327936 JFB327936 JOX327936 JYT327936 KIP327936 KSL327936 LCH327936 LMD327936 LVZ327936 MFV327936 MPR327936 MZN327936 NJJ327936 NTF327936 ODB327936 OMX327936 OWT327936 PGP327936 PQL327936 QAH327936 QKD327936 QTZ327936 RDV327936 RNR327936 RXN327936 SHJ327936 SRF327936 TBB327936 TKX327936 TUT327936 UEP327936 UOL327936 UYH327936 VID327936 VRZ327936 WBV327936 WLR327936 WVN327936 F393476 JB393472 SX393472 ACT393472 AMP393472 AWL393472 BGH393472 BQD393472 BZZ393472 CJV393472 CTR393472 DDN393472 DNJ393472 DXF393472 EHB393472 EQX393472 FAT393472 FKP393472 FUL393472 GEH393472 GOD393472 GXZ393472 HHV393472 HRR393472 IBN393472 ILJ393472 IVF393472 JFB393472 JOX393472 JYT393472 KIP393472 KSL393472 LCH393472 LMD393472 LVZ393472 MFV393472 MPR393472 MZN393472 NJJ393472 NTF393472 ODB393472 OMX393472 OWT393472 PGP393472 PQL393472 QAH393472 QKD393472 QTZ393472 RDV393472 RNR393472 RXN393472 SHJ393472 SRF393472 TBB393472 TKX393472 TUT393472 UEP393472 UOL393472 UYH393472 VID393472 VRZ393472 WBV393472 WLR393472 WVN393472 F459012 JB459008 SX459008 ACT459008 AMP459008 AWL459008 BGH459008 BQD459008 BZZ459008 CJV459008 CTR459008 DDN459008 DNJ459008 DXF459008 EHB459008 EQX459008 FAT459008 FKP459008 FUL459008 GEH459008 GOD459008 GXZ459008 HHV459008 HRR459008 IBN459008 ILJ459008 IVF459008 JFB459008 JOX459008 JYT459008 KIP459008 KSL459008 LCH459008 LMD459008 LVZ459008 MFV459008 MPR459008 MZN459008 NJJ459008 NTF459008 ODB459008 OMX459008 OWT459008 PGP459008 PQL459008 QAH459008 QKD459008 QTZ459008 RDV459008 RNR459008 RXN459008 SHJ459008 SRF459008 TBB459008 TKX459008 TUT459008 UEP459008 UOL459008 UYH459008 VID459008 VRZ459008 WBV459008 WLR459008 WVN459008 F524548 JB524544 SX524544 ACT524544 AMP524544 AWL524544 BGH524544 BQD524544 BZZ524544 CJV524544 CTR524544 DDN524544 DNJ524544 DXF524544 EHB524544 EQX524544 FAT524544 FKP524544 FUL524544 GEH524544 GOD524544 GXZ524544 HHV524544 HRR524544 IBN524544 ILJ524544 IVF524544 JFB524544 JOX524544 JYT524544 KIP524544 KSL524544 LCH524544 LMD524544 LVZ524544 MFV524544 MPR524544 MZN524544 NJJ524544 NTF524544 ODB524544 OMX524544 OWT524544 PGP524544 PQL524544 QAH524544 QKD524544 QTZ524544 RDV524544 RNR524544 RXN524544 SHJ524544 SRF524544 TBB524544 TKX524544 TUT524544 UEP524544 UOL524544 UYH524544 VID524544 VRZ524544 WBV524544 WLR524544 WVN524544 F590084 JB590080 SX590080 ACT590080 AMP590080 AWL590080 BGH590080 BQD590080 BZZ590080 CJV590080 CTR590080 DDN590080 DNJ590080 DXF590080 EHB590080 EQX590080 FAT590080 FKP590080 FUL590080 GEH590080 GOD590080 GXZ590080 HHV590080 HRR590080 IBN590080 ILJ590080 IVF590080 JFB590080 JOX590080 JYT590080 KIP590080 KSL590080 LCH590080 LMD590080 LVZ590080 MFV590080 MPR590080 MZN590080 NJJ590080 NTF590080 ODB590080 OMX590080 OWT590080 PGP590080 PQL590080 QAH590080 QKD590080 QTZ590080 RDV590080 RNR590080 RXN590080 SHJ590080 SRF590080 TBB590080 TKX590080 TUT590080 UEP590080 UOL590080 UYH590080 VID590080 VRZ590080 WBV590080 WLR590080 WVN590080 F655620 JB655616 SX655616 ACT655616 AMP655616 AWL655616 BGH655616 BQD655616 BZZ655616 CJV655616 CTR655616 DDN655616 DNJ655616 DXF655616 EHB655616 EQX655616 FAT655616 FKP655616 FUL655616 GEH655616 GOD655616 GXZ655616 HHV655616 HRR655616 IBN655616 ILJ655616 IVF655616 JFB655616 JOX655616 JYT655616 KIP655616 KSL655616 LCH655616 LMD655616 LVZ655616 MFV655616 MPR655616 MZN655616 NJJ655616 NTF655616 ODB655616 OMX655616 OWT655616 PGP655616 PQL655616 QAH655616 QKD655616 QTZ655616 RDV655616 RNR655616 RXN655616 SHJ655616 SRF655616 TBB655616 TKX655616 TUT655616 UEP655616 UOL655616 UYH655616 VID655616 VRZ655616 WBV655616 WLR655616 WVN655616 F721156 JB721152 SX721152 ACT721152 AMP721152 AWL721152 BGH721152 BQD721152 BZZ721152 CJV721152 CTR721152 DDN721152 DNJ721152 DXF721152 EHB721152 EQX721152 FAT721152 FKP721152 FUL721152 GEH721152 GOD721152 GXZ721152 HHV721152 HRR721152 IBN721152 ILJ721152 IVF721152 JFB721152 JOX721152 JYT721152 KIP721152 KSL721152 LCH721152 LMD721152 LVZ721152 MFV721152 MPR721152 MZN721152 NJJ721152 NTF721152 ODB721152 OMX721152 OWT721152 PGP721152 PQL721152 QAH721152 QKD721152 QTZ721152 RDV721152 RNR721152 RXN721152 SHJ721152 SRF721152 TBB721152 TKX721152 TUT721152 UEP721152 UOL721152 UYH721152 VID721152 VRZ721152 WBV721152 WLR721152 WVN721152 F786692 JB786688 SX786688 ACT786688 AMP786688 AWL786688 BGH786688 BQD786688 BZZ786688 CJV786688 CTR786688 DDN786688 DNJ786688 DXF786688 EHB786688 EQX786688 FAT786688 FKP786688 FUL786688 GEH786688 GOD786688 GXZ786688 HHV786688 HRR786688 IBN786688 ILJ786688 IVF786688 JFB786688 JOX786688 JYT786688 KIP786688 KSL786688 LCH786688 LMD786688 LVZ786688 MFV786688 MPR786688 MZN786688 NJJ786688 NTF786688 ODB786688 OMX786688 OWT786688 PGP786688 PQL786688 QAH786688 QKD786688 QTZ786688 RDV786688 RNR786688 RXN786688 SHJ786688 SRF786688 TBB786688 TKX786688 TUT786688 UEP786688 UOL786688 UYH786688 VID786688 VRZ786688 WBV786688 WLR786688 WVN786688 F852228 JB852224 SX852224 ACT852224 AMP852224 AWL852224 BGH852224 BQD852224 BZZ852224 CJV852224 CTR852224 DDN852224 DNJ852224 DXF852224 EHB852224 EQX852224 FAT852224 FKP852224 FUL852224 GEH852224 GOD852224 GXZ852224 HHV852224 HRR852224 IBN852224 ILJ852224 IVF852224 JFB852224 JOX852224 JYT852224 KIP852224 KSL852224 LCH852224 LMD852224 LVZ852224 MFV852224 MPR852224 MZN852224 NJJ852224 NTF852224 ODB852224 OMX852224 OWT852224 PGP852224 PQL852224 QAH852224 QKD852224 QTZ852224 RDV852224 RNR852224 RXN852224 SHJ852224 SRF852224 TBB852224 TKX852224 TUT852224 UEP852224 UOL852224 UYH852224 VID852224 VRZ852224 WBV852224 WLR852224 WVN852224 F917764 JB917760 SX917760 ACT917760 AMP917760 AWL917760 BGH917760 BQD917760 BZZ917760 CJV917760 CTR917760 DDN917760 DNJ917760 DXF917760 EHB917760 EQX917760 FAT917760 FKP917760 FUL917760 GEH917760 GOD917760 GXZ917760 HHV917760 HRR917760 IBN917760 ILJ917760 IVF917760 JFB917760 JOX917760 JYT917760 KIP917760 KSL917760 LCH917760 LMD917760 LVZ917760 MFV917760 MPR917760 MZN917760 NJJ917760 NTF917760 ODB917760 OMX917760 OWT917760 PGP917760 PQL917760 QAH917760 QKD917760 QTZ917760 RDV917760 RNR917760 RXN917760 SHJ917760 SRF917760 TBB917760 TKX917760 TUT917760 UEP917760 UOL917760 UYH917760 VID917760 VRZ917760 WBV917760 WLR917760 WVN917760 F983300 JB983296 SX983296 ACT983296 AMP983296 AWL983296 BGH983296 BQD983296 BZZ983296 CJV983296 CTR983296 DDN983296 DNJ983296 DXF983296 EHB983296 EQX983296 FAT983296 FKP983296 FUL983296 GEH983296 GOD983296 GXZ983296 HHV983296 HRR983296 IBN983296 ILJ983296 IVF983296 JFB983296 JOX983296 JYT983296 KIP983296 KSL983296 LCH983296 LMD983296 LVZ983296 MFV983296 MPR983296 MZN983296 NJJ983296 NTF983296 ODB983296 OMX983296 OWT983296 PGP983296 PQL983296 QAH983296 QKD983296 QTZ983296 RDV983296 RNR983296 RXN983296 SHJ983296 SRF983296 TBB983296 TKX983296 TUT983296 UEP983296 UOL983296 UYH983296 VID983296 VRZ983296 WBV983296 WLR983296 WVN983296 TLF852632:TLF852633 QKG918376 QUC918376 RDY918376 RNU918376 RXQ918376 SHM918376 SRI918376 TBE918376 TLA918376 TUW918376 UES918376 UOO918376 UYK918376 VIG918376 VSC918376 WBY918376 WLU918376 WVQ918376 I983916 JE983912 TA983912 ACW983912 AMS983912 AWO983912 BGK983912 BQG983912 CAC983912 CJY983912 CTU983912 DDQ983912 DNM983912 DXI983912 EHE983912 ERA983912 FAW983912 FKS983912 FUO983912 GEK983912 GOG983912 GYC983912 HHY983912 HRU983912 IBQ983912 ILM983912 IVI983912 JFE983912 JPA983912 JYW983912 KIS983912 KSO983912 LCK983912 LMG983912 LWC983912 MFY983912 MPU983912 MZQ983912 NJM983912 NTI983912 ODE983912 ONA983912 OWW983912 PGS983912 PQO983912 TVB852632:TVB852633 IW65596 SS65596 ACO65596 AMK65596 AWG65596 BGC65596 BPY65596 BZU65596 CJQ65596 CTM65596 DDI65596 DNE65596 DXA65596 EGW65596 EQS65596 FAO65596 FKK65596 FUG65596 GEC65596 GNY65596 GXU65596 HHQ65596 HRM65596 IBI65596 ILE65596 IVA65596 JEW65596 JOS65596 JYO65596 KIK65596 KSG65596 LCC65596 LLY65596 LVU65596 MFQ65596 MPM65596 MZI65596 NJE65596 NTA65596 OCW65596 OMS65596 OWO65596 PGK65596 PQG65596 QAC65596 QJY65596 QTU65596 RDQ65596 RNM65596 RXI65596 SHE65596 SRA65596 TAW65596 TKS65596 TUO65596 UEK65596 UOG65596 UYC65596 VHY65596 VRU65596 WBQ65596 WLM65596 WVI65596 UEX852632:UEX852633 IW131132 SS131132 ACO131132 AMK131132 AWG131132 BGC131132 BPY131132 BZU131132 CJQ131132 CTM131132 DDI131132 DNE131132 DXA131132 EGW131132 EQS131132 FAO131132 FKK131132 FUG131132 GEC131132 GNY131132 GXU131132 HHQ131132 HRM131132 IBI131132 ILE131132 IVA131132 JEW131132 JOS131132 JYO131132 KIK131132 KSG131132 LCC131132 LLY131132 LVU131132 MFQ131132 MPM131132 MZI131132 NJE131132 NTA131132 OCW131132 OMS131132 OWO131132 PGK131132 PQG131132 QAC131132 QJY131132 QTU131132 RDQ131132 RNM131132 RXI131132 SHE131132 SRA131132 TAW131132 TKS131132 TUO131132 UEK131132 UOG131132 UYC131132 VHY131132 VRU131132 WBQ131132 WLM131132 WVI131132 UOT852632:UOT852633 IW196668 SS196668 ACO196668 AMK196668 AWG196668 BGC196668 BPY196668 BZU196668 CJQ196668 CTM196668 DDI196668 DNE196668 DXA196668 EGW196668 EQS196668 FAO196668 FKK196668 FUG196668 GEC196668 GNY196668 GXU196668 HHQ196668 HRM196668 IBI196668 ILE196668 IVA196668 JEW196668 JOS196668 JYO196668 KIK196668 KSG196668 LCC196668 LLY196668 LVU196668 MFQ196668 MPM196668 MZI196668 NJE196668 NTA196668 OCW196668 OMS196668 OWO196668 PGK196668 PQG196668 QAC196668 QJY196668 QTU196668 RDQ196668 RNM196668 RXI196668 SHE196668 SRA196668 TAW196668 TKS196668 TUO196668 UEK196668 UOG196668 UYC196668 VHY196668 VRU196668 WBQ196668 WLM196668 WVI196668 UYP852632:UYP852633 IW262204 SS262204 ACO262204 AMK262204 AWG262204 BGC262204 BPY262204 BZU262204 CJQ262204 CTM262204 DDI262204 DNE262204 DXA262204 EGW262204 EQS262204 FAO262204 FKK262204 FUG262204 GEC262204 GNY262204 GXU262204 HHQ262204 HRM262204 IBI262204 ILE262204 IVA262204 JEW262204 JOS262204 JYO262204 KIK262204 KSG262204 LCC262204 LLY262204 LVU262204 MFQ262204 MPM262204 MZI262204 NJE262204 NTA262204 OCW262204 OMS262204 OWO262204 PGK262204 PQG262204 QAC262204 QJY262204 QTU262204 RDQ262204 RNM262204 RXI262204 SHE262204 SRA262204 TAW262204 TKS262204 TUO262204 UEK262204 UOG262204 UYC262204 VHY262204 VRU262204 WBQ262204 WLM262204 WVI262204 VIL852632:VIL852633 IW327740 SS327740 ACO327740 AMK327740 AWG327740 BGC327740 BPY327740 BZU327740 CJQ327740 CTM327740 DDI327740 DNE327740 DXA327740 EGW327740 EQS327740 FAO327740 FKK327740 FUG327740 GEC327740 GNY327740 GXU327740 HHQ327740 HRM327740 IBI327740 ILE327740 IVA327740 JEW327740 JOS327740 JYO327740 KIK327740 KSG327740 LCC327740 LLY327740 LVU327740 MFQ327740 MPM327740 MZI327740 NJE327740 NTA327740 OCW327740 OMS327740 OWO327740 PGK327740 PQG327740 QAC327740 QJY327740 QTU327740 RDQ327740 RNM327740 RXI327740 SHE327740 SRA327740 TAW327740 TKS327740 TUO327740 UEK327740 UOG327740 UYC327740 VHY327740 VRU327740 WBQ327740 WLM327740 WVI327740 VSH852632:VSH852633 IW393276 SS393276 ACO393276 AMK393276 AWG393276 BGC393276 BPY393276 BZU393276 CJQ393276 CTM393276 DDI393276 DNE393276 DXA393276 EGW393276 EQS393276 FAO393276 FKK393276 FUG393276 GEC393276 GNY393276 GXU393276 HHQ393276 HRM393276 IBI393276 ILE393276 IVA393276 JEW393276 JOS393276 JYO393276 KIK393276 KSG393276 LCC393276 LLY393276 LVU393276 MFQ393276 MPM393276 MZI393276 NJE393276 NTA393276 OCW393276 OMS393276 OWO393276 PGK393276 PQG393276 QAC393276 QJY393276 QTU393276 RDQ393276 RNM393276 RXI393276 SHE393276 SRA393276 TAW393276 TKS393276 TUO393276 UEK393276 UOG393276 UYC393276 VHY393276 VRU393276 WBQ393276 WLM393276 WVI393276 WCD852632:WCD852633 IW458812 SS458812 ACO458812 AMK458812 AWG458812 BGC458812 BPY458812 BZU458812 CJQ458812 CTM458812 DDI458812 DNE458812 DXA458812 EGW458812 EQS458812 FAO458812 FKK458812 FUG458812 GEC458812 GNY458812 GXU458812 HHQ458812 HRM458812 IBI458812 ILE458812 IVA458812 JEW458812 JOS458812 JYO458812 KIK458812 KSG458812 LCC458812 LLY458812 LVU458812 MFQ458812 MPM458812 MZI458812 NJE458812 NTA458812 OCW458812 OMS458812 OWO458812 PGK458812 PQG458812 QAC458812 QJY458812 QTU458812 RDQ458812 RNM458812 RXI458812 SHE458812 SRA458812 TAW458812 TKS458812 TUO458812 UEK458812 UOG458812 UYC458812 VHY458812 VRU458812 WBQ458812 WLM458812 WVI458812 WLZ852632:WLZ852633 IW524348 SS524348 ACO524348 AMK524348 AWG524348 BGC524348 BPY524348 BZU524348 CJQ524348 CTM524348 DDI524348 DNE524348 DXA524348 EGW524348 EQS524348 FAO524348 FKK524348 FUG524348 GEC524348 GNY524348 GXU524348 HHQ524348 HRM524348 IBI524348 ILE524348 IVA524348 JEW524348 JOS524348 JYO524348 KIK524348 KSG524348 LCC524348 LLY524348 LVU524348 MFQ524348 MPM524348 MZI524348 NJE524348 NTA524348 OCW524348 OMS524348 OWO524348 PGK524348 PQG524348 QAC524348 QJY524348 QTU524348 RDQ524348 RNM524348 RXI524348 SHE524348 SRA524348 TAW524348 TKS524348 TUO524348 UEK524348 UOG524348 UYC524348 VHY524348 VRU524348 WBQ524348 WLM524348 WVI524348 WVV852632:WVV852633 IW589884 SS589884 ACO589884 AMK589884 AWG589884 BGC589884 BPY589884 BZU589884 CJQ589884 CTM589884 DDI589884 DNE589884 DXA589884 EGW589884 EQS589884 FAO589884 FKK589884 FUG589884 GEC589884 GNY589884 GXU589884 HHQ589884 HRM589884 IBI589884 ILE589884 IVA589884 JEW589884 JOS589884 JYO589884 KIK589884 KSG589884 LCC589884 LLY589884 LVU589884 MFQ589884 MPM589884 MZI589884 NJE589884 NTA589884 OCW589884 OMS589884 OWO589884 PGK589884 PQG589884 QAC589884 QJY589884 QTU589884 RDQ589884 RNM589884 RXI589884 SHE589884 SRA589884 TAW589884 TKS589884 TUO589884 UEK589884 UOG589884 UYC589884 VHY589884 VRU589884 WBQ589884 WLM589884 WVI589884 N918172:N918173 IW655420 SS655420 ACO655420 AMK655420 AWG655420 BGC655420 BPY655420 BZU655420 CJQ655420 CTM655420 DDI655420 DNE655420 DXA655420 EGW655420 EQS655420 FAO655420 FKK655420 FUG655420 GEC655420 GNY655420 GXU655420 HHQ655420 HRM655420 IBI655420 ILE655420 IVA655420 JEW655420 JOS655420 JYO655420 KIK655420 KSG655420 LCC655420 LLY655420 LVU655420 MFQ655420 MPM655420 MZI655420 NJE655420 NTA655420 OCW655420 OMS655420 OWO655420 PGK655420 PQG655420 QAC655420 QJY655420 QTU655420 RDQ655420 RNM655420 RXI655420 SHE655420 SRA655420 TAW655420 TKS655420 TUO655420 UEK655420 UOG655420 UYC655420 VHY655420 VRU655420 WBQ655420 WLM655420 WVI655420 JJ918168:JJ918169 IW720956 SS720956 ACO720956 AMK720956 AWG720956 BGC720956 BPY720956 BZU720956 CJQ720956 CTM720956 DDI720956 DNE720956 DXA720956 EGW720956 EQS720956 FAO720956 FKK720956 FUG720956 GEC720956 GNY720956 GXU720956 HHQ720956 HRM720956 IBI720956 ILE720956 IVA720956 JEW720956 JOS720956 JYO720956 KIK720956 KSG720956 LCC720956 LLY720956 LVU720956 MFQ720956 MPM720956 MZI720956 NJE720956 NTA720956 OCW720956 OMS720956 OWO720956 PGK720956 PQG720956 QAC720956 QJY720956 QTU720956 RDQ720956 RNM720956 RXI720956 SHE720956 SRA720956 TAW720956 TKS720956 TUO720956 UEK720956 UOG720956 UYC720956 VHY720956 VRU720956 WBQ720956 WLM720956 WVI720956 TF918168:TF918169 IW786492 SS786492 ACO786492 AMK786492 AWG786492 BGC786492 BPY786492 BZU786492 CJQ786492 CTM786492 DDI786492 DNE786492 DXA786492 EGW786492 EQS786492 FAO786492 FKK786492 FUG786492 GEC786492 GNY786492 GXU786492 HHQ786492 HRM786492 IBI786492 ILE786492 IVA786492 JEW786492 JOS786492 JYO786492 KIK786492 KSG786492 LCC786492 LLY786492 LVU786492 MFQ786492 MPM786492 MZI786492 NJE786492 NTA786492 OCW786492 OMS786492 OWO786492 PGK786492 PQG786492 QAC786492 QJY786492 QTU786492 RDQ786492 RNM786492 RXI786492 SHE786492 SRA786492 TAW786492 TKS786492 TUO786492 UEK786492 UOG786492 UYC786492 VHY786492 VRU786492 WBQ786492 WLM786492 WVI786492 ADB918168:ADB918169 IW852028 SS852028 ACO852028 AMK852028 AWG852028 BGC852028 BPY852028 BZU852028 CJQ852028 CTM852028 DDI852028 DNE852028 DXA852028 EGW852028 EQS852028 FAO852028 FKK852028 FUG852028 GEC852028 GNY852028 GXU852028 HHQ852028 HRM852028 IBI852028 ILE852028 IVA852028 JEW852028 JOS852028 JYO852028 KIK852028 KSG852028 LCC852028 LLY852028 LVU852028 MFQ852028 MPM852028 MZI852028 NJE852028 NTA852028 OCW852028 OMS852028 OWO852028 PGK852028 PQG852028 QAC852028 QJY852028 QTU852028 RDQ852028 RNM852028 RXI852028 SHE852028 SRA852028 TAW852028 TKS852028 TUO852028 UEK852028 UOG852028 UYC852028 VHY852028 VRU852028 WBQ852028 WLM852028 WVI852028 AMX918168:AMX918169 IW917564 SS917564 ACO917564 AMK917564 AWG917564 BGC917564 BPY917564 BZU917564 CJQ917564 CTM917564 DDI917564 DNE917564 DXA917564 EGW917564 EQS917564 FAO917564 FKK917564 FUG917564 GEC917564 GNY917564 GXU917564 HHQ917564 HRM917564 IBI917564 ILE917564 IVA917564 JEW917564 JOS917564 JYO917564 KIK917564 KSG917564 LCC917564 LLY917564 LVU917564 MFQ917564 MPM917564 MZI917564 NJE917564 NTA917564 OCW917564 OMS917564 OWO917564 PGK917564 PQG917564 QAC917564 QJY917564 QTU917564 RDQ917564 RNM917564 RXI917564 SHE917564 SRA917564 TAW917564 TKS917564 TUO917564 UEK917564 UOG917564 UYC917564 VHY917564 VRU917564 WBQ917564 WLM917564 WVI917564 AWT918168:AWT918169 IW983100 SS983100 ACO983100 AMK983100 AWG983100 BGC983100 BPY983100 BZU983100 CJQ983100 CTM983100 DDI983100 DNE983100 DXA983100 EGW983100 EQS983100 FAO983100 FKK983100 FUG983100 GEC983100 GNY983100 GXU983100 HHQ983100 HRM983100 IBI983100 ILE983100 IVA983100 JEW983100 JOS983100 JYO983100 KIK983100 KSG983100 LCC983100 LLY983100 LVU983100 MFQ983100 MPM983100 MZI983100 NJE983100 NTA983100 OCW983100 OMS983100 OWO983100 PGK983100 PQG983100 QAC983100 QJY983100 QTU983100 RDQ983100 RNM983100 RXI983100 SHE983100 SRA983100 TAW983100 TKS983100 TUO983100 UEK983100 UOG983100 UYC983100 VHY983100 VRU983100 WBQ983100 WLM983100 WVI983100 BGP918168:BGP918169 QAK983912 QKG983912 QUC983912 RDY983912 RNU983912 RXQ983912 SHM983912 SRI983912 TBE983912 TLA983912 TUW983912 UES983912 UOO983912 UYK983912 VIG983912 VSC983912 WBY983912 WLU983912 WVQ983912 NJR787096:NJR787097 NTN787096:NTN787097 ODJ787096:ODJ787097 ONF787096:ONF787097 OXB787096:OXB787097 PGX787096:PGX787097 PQT787096:PQT787097 QAP787096:QAP787097 QKL787096:QKL787097 QUH787096:QUH787097 RED787096:RED787097 RNZ787096:RNZ787097 RXV787096:RXV787097 SHR787096:SHR787097 SRN787096:SRN787097 TBJ787096:TBJ787097 TLF787096:TLF787097 TVB787096:TVB787097 UEX787096:UEX787097 UOT787096:UOT787097 UYP787096:UYP787097 VIL787096:VIL787097 VSH787096:VSH787097 WCD787096:WCD787097 WLZ787096:WLZ787097 WVV787096:WVV787097 N852636:N852637 JJ852632:JJ852633 TF852632:TF852633 ADB852632:ADB852633 AMX852632:AMX852633 AWT852632:AWT852633 BGP852632:BGP852633 BQL852632:BQL852633 CAH852632:CAH852633 CKD852632:CKD852633 CTZ852632:CTZ852633 DDV852632:DDV852633 DNR852632:DNR852633 DXN852632:DXN852633 EHJ852632:EHJ852633 ERF852632:ERF852633 FBB852632:FBB852633 FKX852632:FKX852633 BQL918168:BQL918169 IW65594 SS65594 ACO65594 AMK65594 AWG65594 BGC65594 BPY65594 BZU65594 CJQ65594 CTM65594 DDI65594 DNE65594 DXA65594 EGW65594 EQS65594 FAO65594 FKK65594 FUG65594 GEC65594 GNY65594 GXU65594 HHQ65594 HRM65594 IBI65594 ILE65594 IVA65594 JEW65594 JOS65594 JYO65594 KIK65594 KSG65594 LCC65594 LLY65594 LVU65594 MFQ65594 MPM65594 MZI65594 NJE65594 NTA65594 OCW65594 OMS65594 OWO65594 PGK65594 PQG65594 QAC65594 QJY65594 QTU65594 RDQ65594 RNM65594 RXI65594 SHE65594 SRA65594 TAW65594 TKS65594 TUO65594 UEK65594 UOG65594 UYC65594 VHY65594 VRU65594 WBQ65594 WLM65594 WVI65594 CAH918168:CAH918169 IW131130 SS131130 ACO131130 AMK131130 AWG131130 BGC131130 BPY131130 BZU131130 CJQ131130 CTM131130 DDI131130 DNE131130 DXA131130 EGW131130 EQS131130 FAO131130 FKK131130 FUG131130 GEC131130 GNY131130 GXU131130 HHQ131130 HRM131130 IBI131130 ILE131130 IVA131130 JEW131130 JOS131130 JYO131130 KIK131130 KSG131130 LCC131130 LLY131130 LVU131130 MFQ131130 MPM131130 MZI131130 NJE131130 NTA131130 OCW131130 OMS131130 OWO131130 PGK131130 PQG131130 QAC131130 QJY131130 QTU131130 RDQ131130 RNM131130 RXI131130 SHE131130 SRA131130 TAW131130 TKS131130 TUO131130 UEK131130 UOG131130 UYC131130 VHY131130 VRU131130 WBQ131130 WLM131130 WVI131130 CKD918168:CKD918169 IW196666 SS196666 ACO196666 AMK196666 AWG196666 BGC196666 BPY196666 BZU196666 CJQ196666 CTM196666 DDI196666 DNE196666 DXA196666 EGW196666 EQS196666 FAO196666 FKK196666 FUG196666 GEC196666 GNY196666 GXU196666 HHQ196666 HRM196666 IBI196666 ILE196666 IVA196666 JEW196666 JOS196666 JYO196666 KIK196666 KSG196666 LCC196666 LLY196666 LVU196666 MFQ196666 MPM196666 MZI196666 NJE196666 NTA196666 OCW196666 OMS196666 OWO196666 PGK196666 PQG196666 QAC196666 QJY196666 QTU196666 RDQ196666 RNM196666 RXI196666 SHE196666 SRA196666 TAW196666 TKS196666 TUO196666 UEK196666 UOG196666 UYC196666 VHY196666 VRU196666 WBQ196666 WLM196666 WVI196666 CTZ918168:CTZ918169 IW262202 SS262202 ACO262202 AMK262202 AWG262202 BGC262202 BPY262202 BZU262202 CJQ262202 CTM262202 DDI262202 DNE262202 DXA262202 EGW262202 EQS262202 FAO262202 FKK262202 FUG262202 GEC262202 GNY262202 GXU262202 HHQ262202 HRM262202 IBI262202 ILE262202 IVA262202 JEW262202 JOS262202 JYO262202 KIK262202 KSG262202 LCC262202 LLY262202 LVU262202 MFQ262202 MPM262202 MZI262202 NJE262202 NTA262202 OCW262202 OMS262202 OWO262202 PGK262202 PQG262202 QAC262202 QJY262202 QTU262202 RDQ262202 RNM262202 RXI262202 SHE262202 SRA262202 TAW262202 TKS262202 TUO262202 UEK262202 UOG262202 UYC262202 VHY262202 VRU262202 WBQ262202 WLM262202 WVI262202 DDV918168:DDV918169 IW327738 SS327738 ACO327738 AMK327738 AWG327738 BGC327738 BPY327738 BZU327738 CJQ327738 CTM327738 DDI327738 DNE327738 DXA327738 EGW327738 EQS327738 FAO327738 FKK327738 FUG327738 GEC327738 GNY327738 GXU327738 HHQ327738 HRM327738 IBI327738 ILE327738 IVA327738 JEW327738 JOS327738 JYO327738 KIK327738 KSG327738 LCC327738 LLY327738 LVU327738 MFQ327738 MPM327738 MZI327738 NJE327738 NTA327738 OCW327738 OMS327738 OWO327738 PGK327738 PQG327738 QAC327738 QJY327738 QTU327738 RDQ327738 RNM327738 RXI327738 SHE327738 SRA327738 TAW327738 TKS327738 TUO327738 UEK327738 UOG327738 UYC327738 VHY327738 VRU327738 WBQ327738 WLM327738 WVI327738 DNR918168:DNR918169 IW393274 SS393274 ACO393274 AMK393274 AWG393274 BGC393274 BPY393274 BZU393274 CJQ393274 CTM393274 DDI393274 DNE393274 DXA393274 EGW393274 EQS393274 FAO393274 FKK393274 FUG393274 GEC393274 GNY393274 GXU393274 HHQ393274 HRM393274 IBI393274 ILE393274 IVA393274 JEW393274 JOS393274 JYO393274 KIK393274 KSG393274 LCC393274 LLY393274 LVU393274 MFQ393274 MPM393274 MZI393274 NJE393274 NTA393274 OCW393274 OMS393274 OWO393274 PGK393274 PQG393274 QAC393274 QJY393274 QTU393274 RDQ393274 RNM393274 RXI393274 SHE393274 SRA393274 TAW393274 TKS393274 TUO393274 UEK393274 UOG393274 UYC393274 VHY393274 VRU393274 WBQ393274 WLM393274 WVI393274 DXN918168:DXN918169 IW458810 SS458810 ACO458810 AMK458810 AWG458810 BGC458810 BPY458810 BZU458810 CJQ458810 CTM458810 DDI458810 DNE458810 DXA458810 EGW458810 EQS458810 FAO458810 FKK458810 FUG458810 GEC458810 GNY458810 GXU458810 HHQ458810 HRM458810 IBI458810 ILE458810 IVA458810 JEW458810 JOS458810 JYO458810 KIK458810 KSG458810 LCC458810 LLY458810 LVU458810 MFQ458810 MPM458810 MZI458810 NJE458810 NTA458810 OCW458810 OMS458810 OWO458810 PGK458810 PQG458810 QAC458810 QJY458810 QTU458810 RDQ458810 RNM458810 RXI458810 SHE458810 SRA458810 TAW458810 TKS458810 TUO458810 UEK458810 UOG458810 UYC458810 VHY458810 VRU458810 WBQ458810 WLM458810 WVI458810 EHJ918168:EHJ918169 IW524346 SS524346 ACO524346 AMK524346 AWG524346 BGC524346 BPY524346 BZU524346 CJQ524346 CTM524346 DDI524346 DNE524346 DXA524346 EGW524346 EQS524346 FAO524346 FKK524346 FUG524346 GEC524346 GNY524346 GXU524346 HHQ524346 HRM524346 IBI524346 ILE524346 IVA524346 JEW524346 JOS524346 JYO524346 KIK524346 KSG524346 LCC524346 LLY524346 LVU524346 MFQ524346 MPM524346 MZI524346 NJE524346 NTA524346 OCW524346 OMS524346 OWO524346 PGK524346 PQG524346 QAC524346 QJY524346 QTU524346 RDQ524346 RNM524346 RXI524346 SHE524346 SRA524346 TAW524346 TKS524346 TUO524346 UEK524346 UOG524346 UYC524346 VHY524346 VRU524346 WBQ524346 WLM524346 WVI524346 ERF918168:ERF918169 IW589882 SS589882 ACO589882 AMK589882 AWG589882 BGC589882 BPY589882 BZU589882 CJQ589882 CTM589882 DDI589882 DNE589882 DXA589882 EGW589882 EQS589882 FAO589882 FKK589882 FUG589882 GEC589882 GNY589882 GXU589882 HHQ589882 HRM589882 IBI589882 ILE589882 IVA589882 JEW589882 JOS589882 JYO589882 KIK589882 KSG589882 LCC589882 LLY589882 LVU589882 MFQ589882 MPM589882 MZI589882 NJE589882 NTA589882 OCW589882 OMS589882 OWO589882 PGK589882 PQG589882 QAC589882 QJY589882 QTU589882 RDQ589882 RNM589882 RXI589882 SHE589882 SRA589882 TAW589882 TKS589882 TUO589882 UEK589882 UOG589882 UYC589882 VHY589882 VRU589882 WBQ589882 WLM589882 WVI589882 FBB918168:FBB918169 IW655418 SS655418 ACO655418 AMK655418 AWG655418 BGC655418 BPY655418 BZU655418 CJQ655418 CTM655418 DDI655418 DNE655418 DXA655418 EGW655418 EQS655418 FAO655418 FKK655418 FUG655418 GEC655418 GNY655418 GXU655418 HHQ655418 HRM655418 IBI655418 ILE655418 IVA655418 JEW655418 JOS655418 JYO655418 KIK655418 KSG655418 LCC655418 LLY655418 LVU655418 MFQ655418 MPM655418 MZI655418 NJE655418 NTA655418 OCW655418 OMS655418 OWO655418 PGK655418 PQG655418 QAC655418 QJY655418 QTU655418 RDQ655418 RNM655418 RXI655418 SHE655418 SRA655418 TAW655418 TKS655418 TUO655418 UEK655418 UOG655418 UYC655418 VHY655418 VRU655418 WBQ655418 WLM655418 WVI655418 FKX918168:FKX918169 IW720954 SS720954 ACO720954 AMK720954 AWG720954 BGC720954 BPY720954 BZU720954 CJQ720954 CTM720954 DDI720954 DNE720954 DXA720954 EGW720954 EQS720954 FAO720954 FKK720954 FUG720954 GEC720954 GNY720954 GXU720954 HHQ720954 HRM720954 IBI720954 ILE720954 IVA720954 JEW720954 JOS720954 JYO720954 KIK720954 KSG720954 LCC720954 LLY720954 LVU720954 MFQ720954 MPM720954 MZI720954 NJE720954 NTA720954 OCW720954 OMS720954 OWO720954 PGK720954 PQG720954 QAC720954 QJY720954 QTU720954 RDQ720954 RNM720954 RXI720954 SHE720954 SRA720954 TAW720954 TKS720954 TUO720954 UEK720954 UOG720954 UYC720954 VHY720954 VRU720954 WBQ720954 WLM720954 WVI720954 FUT918168:FUT918169 IW786490 SS786490 ACO786490 AMK786490 AWG786490 BGC786490 BPY786490 BZU786490 CJQ786490 CTM786490 DDI786490 DNE786490 DXA786490 EGW786490 EQS786490 FAO786490 FKK786490 FUG786490 GEC786490 GNY786490 GXU786490 HHQ786490 HRM786490 IBI786490 ILE786490 IVA786490 JEW786490 JOS786490 JYO786490 KIK786490 KSG786490 LCC786490 LLY786490 LVU786490 MFQ786490 MPM786490 MZI786490 NJE786490 NTA786490 OCW786490 OMS786490 OWO786490 PGK786490 PQG786490 QAC786490 QJY786490 QTU786490 RDQ786490 RNM786490 RXI786490 SHE786490 SRA786490 TAW786490 TKS786490 TUO786490 UEK786490 UOG786490 UYC786490 VHY786490 VRU786490 WBQ786490 WLM786490 WVI786490 GEP918168:GEP918169 IW852026 SS852026 ACO852026 AMK852026 AWG852026 BGC852026 BPY852026 BZU852026 CJQ852026 CTM852026 DDI852026 DNE852026 DXA852026 EGW852026 EQS852026 FAO852026 FKK852026 FUG852026 GEC852026 GNY852026 GXU852026 HHQ852026 HRM852026 IBI852026 ILE852026 IVA852026 JEW852026 JOS852026 JYO852026 KIK852026 KSG852026 LCC852026 LLY852026 LVU852026 MFQ852026 MPM852026 MZI852026 NJE852026 NTA852026 OCW852026 OMS852026 OWO852026 PGK852026 PQG852026 QAC852026 QJY852026 QTU852026 RDQ852026 RNM852026 RXI852026 SHE852026 SRA852026 TAW852026 TKS852026 TUO852026 UEK852026 UOG852026 UYC852026 VHY852026 VRU852026 WBQ852026 WLM852026 WVI852026 GOL918168:GOL918169 IW917562 SS917562 ACO917562 AMK917562 AWG917562 BGC917562 BPY917562 BZU917562 CJQ917562 CTM917562 DDI917562 DNE917562 DXA917562 EGW917562 EQS917562 FAO917562 FKK917562 FUG917562 GEC917562 GNY917562 GXU917562 HHQ917562 HRM917562 IBI917562 ILE917562 IVA917562 JEW917562 JOS917562 JYO917562 KIK917562 KSG917562 LCC917562 LLY917562 LVU917562 MFQ917562 MPM917562 MZI917562 NJE917562 NTA917562 OCW917562 OMS917562 OWO917562 PGK917562 PQG917562 QAC917562 QJY917562 QTU917562 RDQ917562 RNM917562 RXI917562 SHE917562 SRA917562 TAW917562 TKS917562 TUO917562 UEK917562 UOG917562 UYC917562 VHY917562 VRU917562 WBQ917562 WLM917562 WVI917562 GYH918168:GYH918169 IW983098 SS983098 ACO983098 AMK983098 AWG983098 BGC983098 BPY983098 BZU983098 CJQ983098 CTM983098 DDI983098 DNE983098 DXA983098 EGW983098 EQS983098 FAO983098 FKK983098 FUG983098 GEC983098 GNY983098 GXU983098 HHQ983098 HRM983098 IBI983098 ILE983098 IVA983098 JEW983098 JOS983098 JYO983098 KIK983098 KSG983098 LCC983098 LLY983098 LVU983098 MFQ983098 MPM983098 MZI983098 NJE983098 NTA983098 OCW983098 OMS983098 OWO983098 PGK983098 PQG983098 QAC983098 QJY983098 QTU983098 RDQ983098 RNM983098 RXI983098 SHE983098 SRA983098 TAW983098 TKS983098 TUO983098 UEK983098 UOG983098 UYC983098 VHY983098 VRU983098 WBQ983098 WLM983098 WVI983098 FUT852632:FUT852633 GEP852632:GEP852633 GOL852632:GOL852633 GYH852632:GYH852633 HID852632:HID852633 HRZ852632:HRZ852633 IBV852632:IBV852633 ILR852632:ILR852633 IVN852632:IVN852633 JFJ852632:JFJ852633 JPF852632:JPF852633 JZB852632:JZB852633 KIX852632:KIX852633 KST852632:KST852633 LCP852632:LCP852633 LML852632:LML852633 LWH852632:LWH852633 MGD852632:MGD852633 MPZ852632:MPZ852633 MZV852632:MZV852633 N66204:N66205 JJ66200:JJ66201 TF66200:TF66201 ADB66200:ADB66201 AMX66200:AMX66201 AWT66200:AWT66201 BGP66200:BGP66201 BQL66200:BQL66201 CAH66200:CAH66201 CKD66200:CKD66201 CTZ66200:CTZ66201 DDV66200:DDV66201 DNR66200:DNR66201 DXN66200:DXN66201 EHJ66200:EHJ66201 ERF66200:ERF66201 FBB66200:FBB66201 FKX66200:FKX66201 FUT66200:FUT66201 GEP66200:GEP66201 GOL66200:GOL66201 GYH66200:GYH66201 HID66200:HID66201 HRZ66200:HRZ66201 IBV66200:IBV66201 ILR66200:ILR66201 IVN66200:IVN66201 JFJ66200:JFJ66201 JPF66200:JPF66201 JZB66200:JZB66201 KIX66200:KIX66201 KST66200:KST66201 LCP66200:LCP66201 LML66200:LML66201 LWH66200:LWH66201 MGD66200:MGD66201 MPZ66200:MPZ66201 MZV66200:MZV66201 NJR66200:NJR66201 NTN66200:NTN66201 ODJ66200:ODJ66201 ONF66200:ONF66201 OXB66200:OXB66201 PGX66200:PGX66201 M65995:M65997 JI65991:JI65993 TE65991:TE65993 ADA65991:ADA65993 AMW65991:AMW65993 AWS65991:AWS65993 BGO65991:BGO65993 BQK65991:BQK65993 CAG65991:CAG65993 CKC65991:CKC65993 CTY65991:CTY65993 DDU65991:DDU65993 DNQ65991:DNQ65993 DXM65991:DXM65993 EHI65991:EHI65993 ERE65991:ERE65993 FBA65991:FBA65993 FKW65991:FKW65993 FUS65991:FUS65993 GEO65991:GEO65993 GOK65991:GOK65993 GYG65991:GYG65993 HIC65991:HIC65993 HRY65991:HRY65993 IBU65991:IBU65993 ILQ65991:ILQ65993 IVM65991:IVM65993 JFI65991:JFI65993 JPE65991:JPE65993 JZA65991:JZA65993 KIW65991:KIW65993 KSS65991:KSS65993 LCO65991:LCO65993 LMK65991:LMK65993 LWG65991:LWG65993 MGC65991:MGC65993 MPY65991:MPY65993 MZU65991:MZU65993 NJQ65991:NJQ65993 NTM65991:NTM65993 ODI65991:ODI65993 ONE65991:ONE65993 OXA65991:OXA65993 PGW65991:PGW65993 PQS65991:PQS65993 QAO65991:QAO65993 QKK65991:QKK65993 QUG65991:QUG65993 REC65991:REC65993 RNY65991:RNY65993 RXU65991:RXU65993 SHQ65991:SHQ65993 SRM65991:SRM65993 TBI65991:TBI65993 TLE65991:TLE65993 TVA65991:TVA65993 UEW65991:UEW65993 UOS65991:UOS65993 UYO65991:UYO65993 VIK65991:VIK65993 VSG65991:VSG65993 WCC65991:WCC65993 WLY65991:WLY65993 WVU65991:WVU65993 M131531:M131533 JI131527:JI131529 TE131527:TE131529 ADA131527:ADA131529 AMW131527:AMW131529 AWS131527:AWS131529 BGO131527:BGO131529 BQK131527:BQK131529 CAG131527:CAG131529 CKC131527:CKC131529 CTY131527:CTY131529 DDU131527:DDU131529 DNQ131527:DNQ131529 DXM131527:DXM131529 EHI131527:EHI131529 ERE131527:ERE131529 FBA131527:FBA131529 FKW131527:FKW131529 FUS131527:FUS131529 GEO131527:GEO131529 GOK131527:GOK131529 GYG131527:GYG131529 HIC131527:HIC131529 HRY131527:HRY131529 IBU131527:IBU131529 ILQ131527:ILQ131529 IVM131527:IVM131529 JFI131527:JFI131529 JPE131527:JPE131529 JZA131527:JZA131529 KIW131527:KIW131529 KSS131527:KSS131529 LCO131527:LCO131529 LMK131527:LMK131529 LWG131527:LWG131529 MGC131527:MGC131529 MPY131527:MPY131529 MZU131527:MZU131529 NJQ131527:NJQ131529 NTM131527:NTM131529 ODI131527:ODI131529 ONE131527:ONE131529 OXA131527:OXA131529 PGW131527:PGW131529 PQS131527:PQS131529 QAO131527:QAO131529 QKK131527:QKK131529 QUG131527:QUG131529 REC131527:REC131529 RNY131527:RNY131529 RXU131527:RXU131529 SHQ131527:SHQ131529 SRM131527:SRM131529 TBI131527:TBI131529 TLE131527:TLE131529 TVA131527:TVA131529 UEW131527:UEW131529 UOS131527:UOS131529 UYO131527:UYO131529 VIK131527:VIK131529 VSG131527:VSG131529 WCC131527:WCC131529 WLY131527:WLY131529 WVU131527:WVU131529 M197067:M197069 JI197063:JI197065 TE197063:TE197065 ADA197063:ADA197065 AMW197063:AMW197065 AWS197063:AWS197065 BGO197063:BGO197065 BQK197063:BQK197065 CAG197063:CAG197065 CKC197063:CKC197065 CTY197063:CTY197065 DDU197063:DDU197065 DNQ197063:DNQ197065 DXM197063:DXM197065 EHI197063:EHI197065 ERE197063:ERE197065 FBA197063:FBA197065 FKW197063:FKW197065 FUS197063:FUS197065 GEO197063:GEO197065 GOK197063:GOK197065 GYG197063:GYG197065 HIC197063:HIC197065 HRY197063:HRY197065 IBU197063:IBU197065 ILQ197063:ILQ197065 IVM197063:IVM197065 JFI197063:JFI197065 JPE197063:JPE197065 JZA197063:JZA197065 KIW197063:KIW197065 KSS197063:KSS197065 LCO197063:LCO197065 LMK197063:LMK197065 LWG197063:LWG197065 MGC197063:MGC197065 MPY197063:MPY197065 MZU197063:MZU197065 NJQ197063:NJQ197065 NTM197063:NTM197065 ODI197063:ODI197065 ONE197063:ONE197065 OXA197063:OXA197065 PGW197063:PGW197065 PQS197063:PQS197065 QAO197063:QAO197065 QKK197063:QKK197065 QUG197063:QUG197065 REC197063:REC197065 RNY197063:RNY197065 RXU197063:RXU197065 SHQ197063:SHQ197065 SRM197063:SRM197065 TBI197063:TBI197065 TLE197063:TLE197065 TVA197063:TVA197065 UEW197063:UEW197065 UOS197063:UOS197065 UYO197063:UYO197065 VIK197063:VIK197065 VSG197063:VSG197065 WCC197063:WCC197065 WLY197063:WLY197065 WVU197063:WVU197065 M262603:M262605 JI262599:JI262601 TE262599:TE262601 ADA262599:ADA262601 AMW262599:AMW262601 AWS262599:AWS262601 BGO262599:BGO262601 BQK262599:BQK262601 CAG262599:CAG262601 CKC262599:CKC262601 CTY262599:CTY262601 DDU262599:DDU262601 DNQ262599:DNQ262601 DXM262599:DXM262601 EHI262599:EHI262601 ERE262599:ERE262601 FBA262599:FBA262601 FKW262599:FKW262601 FUS262599:FUS262601 GEO262599:GEO262601 GOK262599:GOK262601 GYG262599:GYG262601 HIC262599:HIC262601 HRY262599:HRY262601 IBU262599:IBU262601 ILQ262599:ILQ262601 IVM262599:IVM262601 JFI262599:JFI262601 JPE262599:JPE262601 JZA262599:JZA262601 KIW262599:KIW262601 KSS262599:KSS262601 LCO262599:LCO262601 LMK262599:LMK262601 LWG262599:LWG262601 MGC262599:MGC262601 MPY262599:MPY262601 MZU262599:MZU262601 NJQ262599:NJQ262601 NTM262599:NTM262601 ODI262599:ODI262601 ONE262599:ONE262601 OXA262599:OXA262601 PGW262599:PGW262601 PQS262599:PQS262601 QAO262599:QAO262601 QKK262599:QKK262601 QUG262599:QUG262601 REC262599:REC262601 RNY262599:RNY262601 RXU262599:RXU262601 SHQ262599:SHQ262601 SRM262599:SRM262601 TBI262599:TBI262601 TLE262599:TLE262601 TVA262599:TVA262601 UEW262599:UEW262601 UOS262599:UOS262601 UYO262599:UYO262601 VIK262599:VIK262601 VSG262599:VSG262601 WCC262599:WCC262601 WLY262599:WLY262601 WVU262599:WVU262601 M328139:M328141 JI328135:JI328137 TE328135:TE328137 ADA328135:ADA328137 AMW328135:AMW328137 AWS328135:AWS328137 BGO328135:BGO328137 BQK328135:BQK328137 CAG328135:CAG328137 CKC328135:CKC328137 CTY328135:CTY328137 DDU328135:DDU328137 DNQ328135:DNQ328137 DXM328135:DXM328137 EHI328135:EHI328137 ERE328135:ERE328137 FBA328135:FBA328137 FKW328135:FKW328137 FUS328135:FUS328137 GEO328135:GEO328137 GOK328135:GOK328137 GYG328135:GYG328137 HIC328135:HIC328137 HRY328135:HRY328137 IBU328135:IBU328137 ILQ328135:ILQ328137 IVM328135:IVM328137 JFI328135:JFI328137 JPE328135:JPE328137 JZA328135:JZA328137 KIW328135:KIW328137 KSS328135:KSS328137 LCO328135:LCO328137 LMK328135:LMK328137 LWG328135:LWG328137 MGC328135:MGC328137 MPY328135:MPY328137 MZU328135:MZU328137 NJQ328135:NJQ328137 NTM328135:NTM328137 ODI328135:ODI328137 ONE328135:ONE328137 OXA328135:OXA328137 PGW328135:PGW328137 PQS328135:PQS328137 QAO328135:QAO328137 QKK328135:QKK328137 QUG328135:QUG328137 REC328135:REC328137 RNY328135:RNY328137 RXU328135:RXU328137 SHQ328135:SHQ328137 SRM328135:SRM328137 TBI328135:TBI328137 TLE328135:TLE328137 TVA328135:TVA328137 UEW328135:UEW328137 UOS328135:UOS328137 UYO328135:UYO328137 VIK328135:VIK328137 VSG328135:VSG328137 WCC328135:WCC328137 WLY328135:WLY328137 WVU328135:WVU328137 M393675:M393677 JI393671:JI393673 TE393671:TE393673 ADA393671:ADA393673 AMW393671:AMW393673 AWS393671:AWS393673 BGO393671:BGO393673 BQK393671:BQK393673 CAG393671:CAG393673 CKC393671:CKC393673 CTY393671:CTY393673 DDU393671:DDU393673 DNQ393671:DNQ393673 DXM393671:DXM393673 EHI393671:EHI393673 ERE393671:ERE393673 FBA393671:FBA393673 FKW393671:FKW393673 FUS393671:FUS393673 GEO393671:GEO393673 GOK393671:GOK393673 GYG393671:GYG393673 HIC393671:HIC393673 HRY393671:HRY393673 IBU393671:IBU393673 ILQ393671:ILQ393673 IVM393671:IVM393673 JFI393671:JFI393673 JPE393671:JPE393673 JZA393671:JZA393673 KIW393671:KIW393673 KSS393671:KSS393673 LCO393671:LCO393673 LMK393671:LMK393673 LWG393671:LWG393673 MGC393671:MGC393673 MPY393671:MPY393673 MZU393671:MZU393673 NJQ393671:NJQ393673 NTM393671:NTM393673 ODI393671:ODI393673 ONE393671:ONE393673 OXA393671:OXA393673 PGW393671:PGW393673 PQS393671:PQS393673 QAO393671:QAO393673 QKK393671:QKK393673 QUG393671:QUG393673 REC393671:REC393673 RNY393671:RNY393673 RXU393671:RXU393673 SHQ393671:SHQ393673 SRM393671:SRM393673 TBI393671:TBI393673 TLE393671:TLE393673 TVA393671:TVA393673 UEW393671:UEW393673 UOS393671:UOS393673 UYO393671:UYO393673 VIK393671:VIK393673 VSG393671:VSG393673 WCC393671:WCC393673 WLY393671:WLY393673 WVU393671:WVU393673 M459211:M459213 JI459207:JI459209 TE459207:TE459209 ADA459207:ADA459209 AMW459207:AMW459209 AWS459207:AWS459209 BGO459207:BGO459209 BQK459207:BQK459209 CAG459207:CAG459209 CKC459207:CKC459209 CTY459207:CTY459209 DDU459207:DDU459209 DNQ459207:DNQ459209 DXM459207:DXM459209 EHI459207:EHI459209 ERE459207:ERE459209 FBA459207:FBA459209 FKW459207:FKW459209 FUS459207:FUS459209 GEO459207:GEO459209 GOK459207:GOK459209 GYG459207:GYG459209 HIC459207:HIC459209 HRY459207:HRY459209 IBU459207:IBU459209 ILQ459207:ILQ459209 IVM459207:IVM459209 JFI459207:JFI459209 JPE459207:JPE459209 JZA459207:JZA459209 KIW459207:KIW459209 KSS459207:KSS459209 LCO459207:LCO459209 LMK459207:LMK459209 LWG459207:LWG459209 MGC459207:MGC459209 MPY459207:MPY459209 MZU459207:MZU459209 NJQ459207:NJQ459209 NTM459207:NTM459209 ODI459207:ODI459209 ONE459207:ONE459209 OXA459207:OXA459209 PGW459207:PGW459209 PQS459207:PQS459209 QAO459207:QAO459209 QKK459207:QKK459209 QUG459207:QUG459209 REC459207:REC459209 RNY459207:RNY459209 RXU459207:RXU459209 SHQ459207:SHQ459209 SRM459207:SRM459209 TBI459207:TBI459209 TLE459207:TLE459209 TVA459207:TVA459209 UEW459207:UEW459209 UOS459207:UOS459209 UYO459207:UYO459209 VIK459207:VIK459209 VSG459207:VSG459209 WCC459207:WCC459209 WLY459207:WLY459209 WVU459207:WVU459209 M524747:M524749 JI524743:JI524745 TE524743:TE524745 ADA524743:ADA524745 AMW524743:AMW524745 AWS524743:AWS524745 BGO524743:BGO524745 BQK524743:BQK524745 CAG524743:CAG524745 CKC524743:CKC524745 CTY524743:CTY524745 DDU524743:DDU524745 DNQ524743:DNQ524745 DXM524743:DXM524745 EHI524743:EHI524745 ERE524743:ERE524745 FBA524743:FBA524745 FKW524743:FKW524745 FUS524743:FUS524745 GEO524743:GEO524745 GOK524743:GOK524745 GYG524743:GYG524745 HIC524743:HIC524745 HRY524743:HRY524745 IBU524743:IBU524745 ILQ524743:ILQ524745 IVM524743:IVM524745 JFI524743:JFI524745 JPE524743:JPE524745 JZA524743:JZA524745 KIW524743:KIW524745 KSS524743:KSS524745 LCO524743:LCO524745 LMK524743:LMK524745 LWG524743:LWG524745 MGC524743:MGC524745 MPY524743:MPY524745 MZU524743:MZU524745 NJQ524743:NJQ524745 NTM524743:NTM524745 ODI524743:ODI524745 ONE524743:ONE524745 OXA524743:OXA524745 PGW524743:PGW524745 PQS524743:PQS524745 QAO524743:QAO524745 QKK524743:QKK524745 QUG524743:QUG524745 REC524743:REC524745 RNY524743:RNY524745 RXU524743:RXU524745 SHQ524743:SHQ524745 SRM524743:SRM524745 TBI524743:TBI524745 TLE524743:TLE524745 TVA524743:TVA524745 UEW524743:UEW524745 UOS524743:UOS524745 UYO524743:UYO524745 VIK524743:VIK524745 VSG524743:VSG524745 WCC524743:WCC524745 WLY524743:WLY524745 WVU524743:WVU524745 M590283:M590285 JI590279:JI590281 TE590279:TE590281 ADA590279:ADA590281 AMW590279:AMW590281 AWS590279:AWS590281 BGO590279:BGO590281 BQK590279:BQK590281 CAG590279:CAG590281 CKC590279:CKC590281 CTY590279:CTY590281 DDU590279:DDU590281 DNQ590279:DNQ590281 DXM590279:DXM590281 EHI590279:EHI590281 ERE590279:ERE590281 FBA590279:FBA590281 FKW590279:FKW590281 FUS590279:FUS590281 GEO590279:GEO590281 GOK590279:GOK590281 GYG590279:GYG590281 HIC590279:HIC590281 HRY590279:HRY590281 IBU590279:IBU590281 ILQ590279:ILQ590281 IVM590279:IVM590281 JFI590279:JFI590281 JPE590279:JPE590281 JZA590279:JZA590281 KIW590279:KIW590281 KSS590279:KSS590281 LCO590279:LCO590281 LMK590279:LMK590281 LWG590279:LWG590281 MGC590279:MGC590281 MPY590279:MPY590281 MZU590279:MZU590281 NJQ590279:NJQ590281 NTM590279:NTM590281 ODI590279:ODI590281 ONE590279:ONE590281 OXA590279:OXA590281 PGW590279:PGW590281 PQS590279:PQS590281 QAO590279:QAO590281 QKK590279:QKK590281 QUG590279:QUG590281 REC590279:REC590281 RNY590279:RNY590281 RXU590279:RXU590281 SHQ590279:SHQ590281 SRM590279:SRM590281 TBI590279:TBI590281 TLE590279:TLE590281 TVA590279:TVA590281 UEW590279:UEW590281 UOS590279:UOS590281 UYO590279:UYO590281 VIK590279:VIK590281 VSG590279:VSG590281 WCC590279:WCC590281 WLY590279:WLY590281 WVU590279:WVU590281 M655819:M655821 JI655815:JI655817 TE655815:TE655817 ADA655815:ADA655817 AMW655815:AMW655817 AWS655815:AWS655817 BGO655815:BGO655817 BQK655815:BQK655817 CAG655815:CAG655817 CKC655815:CKC655817 CTY655815:CTY655817 DDU655815:DDU655817 DNQ655815:DNQ655817 DXM655815:DXM655817 EHI655815:EHI655817 ERE655815:ERE655817 FBA655815:FBA655817 FKW655815:FKW655817 FUS655815:FUS655817 GEO655815:GEO655817 GOK655815:GOK655817 GYG655815:GYG655817 HIC655815:HIC655817 HRY655815:HRY655817 IBU655815:IBU655817 ILQ655815:ILQ655817 IVM655815:IVM655817 JFI655815:JFI655817 JPE655815:JPE655817 JZA655815:JZA655817 KIW655815:KIW655817 KSS655815:KSS655817 LCO655815:LCO655817 LMK655815:LMK655817 LWG655815:LWG655817 MGC655815:MGC655817 MPY655815:MPY655817 MZU655815:MZU655817 NJQ655815:NJQ655817 NTM655815:NTM655817 ODI655815:ODI655817 ONE655815:ONE655817 OXA655815:OXA655817 PGW655815:PGW655817 PQS655815:PQS655817 QAO655815:QAO655817 QKK655815:QKK655817 QUG655815:QUG655817 REC655815:REC655817 RNY655815:RNY655817 RXU655815:RXU655817 SHQ655815:SHQ655817 SRM655815:SRM655817 TBI655815:TBI655817 TLE655815:TLE655817 TVA655815:TVA655817 UEW655815:UEW655817 UOS655815:UOS655817 UYO655815:UYO655817 VIK655815:VIK655817 VSG655815:VSG655817 WCC655815:WCC655817 WLY655815:WLY655817 WVU655815:WVU655817 M721355:M721357 JI721351:JI721353 TE721351:TE721353 ADA721351:ADA721353 AMW721351:AMW721353 AWS721351:AWS721353 BGO721351:BGO721353 BQK721351:BQK721353 CAG721351:CAG721353 CKC721351:CKC721353 CTY721351:CTY721353 DDU721351:DDU721353 DNQ721351:DNQ721353 DXM721351:DXM721353 EHI721351:EHI721353 ERE721351:ERE721353 FBA721351:FBA721353 FKW721351:FKW721353 FUS721351:FUS721353 GEO721351:GEO721353 GOK721351:GOK721353 GYG721351:GYG721353 HIC721351:HIC721353 HRY721351:HRY721353 IBU721351:IBU721353 ILQ721351:ILQ721353 IVM721351:IVM721353 JFI721351:JFI721353 JPE721351:JPE721353 JZA721351:JZA721353 KIW721351:KIW721353 KSS721351:KSS721353 LCO721351:LCO721353 LMK721351:LMK721353 LWG721351:LWG721353 MGC721351:MGC721353 MPY721351:MPY721353 MZU721351:MZU721353 NJQ721351:NJQ721353 NTM721351:NTM721353 ODI721351:ODI721353 ONE721351:ONE721353 OXA721351:OXA721353 PGW721351:PGW721353 PQS721351:PQS721353 QAO721351:QAO721353 QKK721351:QKK721353 QUG721351:QUG721353 REC721351:REC721353 RNY721351:RNY721353 RXU721351:RXU721353 SHQ721351:SHQ721353 SRM721351:SRM721353 TBI721351:TBI721353 TLE721351:TLE721353 TVA721351:TVA721353 UEW721351:UEW721353 UOS721351:UOS721353 UYO721351:UYO721353 VIK721351:VIK721353 VSG721351:VSG721353 WCC721351:WCC721353 WLY721351:WLY721353 WVU721351:WVU721353 M786891:M786893 JI786887:JI786889 TE786887:TE786889 ADA786887:ADA786889 AMW786887:AMW786889 AWS786887:AWS786889 BGO786887:BGO786889 BQK786887:BQK786889 CAG786887:CAG786889 CKC786887:CKC786889 CTY786887:CTY786889 DDU786887:DDU786889 DNQ786887:DNQ786889 DXM786887:DXM786889 EHI786887:EHI786889 ERE786887:ERE786889 FBA786887:FBA786889 FKW786887:FKW786889 FUS786887:FUS786889 GEO786887:GEO786889 GOK786887:GOK786889 GYG786887:GYG786889 HIC786887:HIC786889 HRY786887:HRY786889 IBU786887:IBU786889 ILQ786887:ILQ786889 IVM786887:IVM786889 JFI786887:JFI786889 JPE786887:JPE786889 JZA786887:JZA786889 KIW786887:KIW786889 KSS786887:KSS786889 LCO786887:LCO786889 LMK786887:LMK786889 LWG786887:LWG786889 MGC786887:MGC786889 MPY786887:MPY786889 MZU786887:MZU786889 NJQ786887:NJQ786889 NTM786887:NTM786889 ODI786887:ODI786889 ONE786887:ONE786889 OXA786887:OXA786889 PGW786887:PGW786889 PQS786887:PQS786889 QAO786887:QAO786889 QKK786887:QKK786889 QUG786887:QUG786889 REC786887:REC786889 RNY786887:RNY786889 RXU786887:RXU786889 SHQ786887:SHQ786889 SRM786887:SRM786889 TBI786887:TBI786889 TLE786887:TLE786889 TVA786887:TVA786889 UEW786887:UEW786889 UOS786887:UOS786889 UYO786887:UYO786889 VIK786887:VIK786889 VSG786887:VSG786889 WCC786887:WCC786889 WLY786887:WLY786889 WVU786887:WVU786889 M852427:M852429 JI852423:JI852425 TE852423:TE852425 ADA852423:ADA852425 AMW852423:AMW852425 AWS852423:AWS852425 BGO852423:BGO852425 BQK852423:BQK852425 CAG852423:CAG852425 CKC852423:CKC852425 CTY852423:CTY852425 DDU852423:DDU852425 DNQ852423:DNQ852425 DXM852423:DXM852425 EHI852423:EHI852425 ERE852423:ERE852425 FBA852423:FBA852425 FKW852423:FKW852425 FUS852423:FUS852425 GEO852423:GEO852425 GOK852423:GOK852425 GYG852423:GYG852425 HIC852423:HIC852425 HRY852423:HRY852425 IBU852423:IBU852425 ILQ852423:ILQ852425 IVM852423:IVM852425 JFI852423:JFI852425 JPE852423:JPE852425 JZA852423:JZA852425 KIW852423:KIW852425 KSS852423:KSS852425 LCO852423:LCO852425 LMK852423:LMK852425 LWG852423:LWG852425 MGC852423:MGC852425 MPY852423:MPY852425 MZU852423:MZU852425 NJQ852423:NJQ852425 NTM852423:NTM852425 ODI852423:ODI852425 ONE852423:ONE852425 OXA852423:OXA852425 PGW852423:PGW852425 PQS852423:PQS852425 QAO852423:QAO852425 QKK852423:QKK852425 QUG852423:QUG852425 REC852423:REC852425 RNY852423:RNY852425 RXU852423:RXU852425 SHQ852423:SHQ852425 SRM852423:SRM852425 TBI852423:TBI852425 TLE852423:TLE852425 TVA852423:TVA852425 UEW852423:UEW852425 UOS852423:UOS852425 UYO852423:UYO852425 VIK852423:VIK852425 VSG852423:VSG852425 WCC852423:WCC852425 WLY852423:WLY852425 WVU852423:WVU852425 M917963:M917965 JI917959:JI917961 TE917959:TE917961 ADA917959:ADA917961 AMW917959:AMW917961 AWS917959:AWS917961 BGO917959:BGO917961 BQK917959:BQK917961 CAG917959:CAG917961 CKC917959:CKC917961 CTY917959:CTY917961 DDU917959:DDU917961 DNQ917959:DNQ917961 DXM917959:DXM917961 EHI917959:EHI917961 ERE917959:ERE917961 FBA917959:FBA917961 FKW917959:FKW917961 FUS917959:FUS917961 GEO917959:GEO917961 GOK917959:GOK917961 GYG917959:GYG917961 HIC917959:HIC917961 HRY917959:HRY917961 IBU917959:IBU917961 ILQ917959:ILQ917961 IVM917959:IVM917961 JFI917959:JFI917961 JPE917959:JPE917961 JZA917959:JZA917961 KIW917959:KIW917961 KSS917959:KSS917961 LCO917959:LCO917961 LMK917959:LMK917961 LWG917959:LWG917961 MGC917959:MGC917961 MPY917959:MPY917961 MZU917959:MZU917961 NJQ917959:NJQ917961 NTM917959:NTM917961 ODI917959:ODI917961 ONE917959:ONE917961 OXA917959:OXA917961 PGW917959:PGW917961 PQS917959:PQS917961 QAO917959:QAO917961 QKK917959:QKK917961 QUG917959:QUG917961 REC917959:REC917961 RNY917959:RNY917961 RXU917959:RXU917961 SHQ917959:SHQ917961 SRM917959:SRM917961 TBI917959:TBI917961 TLE917959:TLE917961 TVA917959:TVA917961 UEW917959:UEW917961 UOS917959:UOS917961 UYO917959:UYO917961 VIK917959:VIK917961 VSG917959:VSG917961 WCC917959:WCC917961 WLY917959:WLY917961 WVU917959:WVU917961 M983499:M983501 JI983495:JI983497 TE983495:TE983497 ADA983495:ADA983497 AMW983495:AMW983497 AWS983495:AWS983497 BGO983495:BGO983497 BQK983495:BQK983497 CAG983495:CAG983497 CKC983495:CKC983497 CTY983495:CTY983497 DDU983495:DDU983497 DNQ983495:DNQ983497 DXM983495:DXM983497 EHI983495:EHI983497 ERE983495:ERE983497 FBA983495:FBA983497 FKW983495:FKW983497 FUS983495:FUS983497 GEO983495:GEO983497 GOK983495:GOK983497 GYG983495:GYG983497 HIC983495:HIC983497 HRY983495:HRY983497 IBU983495:IBU983497 ILQ983495:ILQ983497 IVM983495:IVM983497 JFI983495:JFI983497 JPE983495:JPE983497 JZA983495:JZA983497 KIW983495:KIW983497 KSS983495:KSS983497 LCO983495:LCO983497 LMK983495:LMK983497 LWG983495:LWG983497 MGC983495:MGC983497 MPY983495:MPY983497 MZU983495:MZU983497 NJQ983495:NJQ983497 NTM983495:NTM983497 ODI983495:ODI983497 ONE983495:ONE983497 OXA983495:OXA983497 PGW983495:PGW983497 PQS983495:PQS983497 QAO983495:QAO983497 QKK983495:QKK983497 QUG983495:QUG983497 REC983495:REC983497 RNY983495:RNY983497 RXU983495:RXU983497 SHQ983495:SHQ983497 SRM983495:SRM983497 TBI983495:TBI983497 TLE983495:TLE983497 TVA983495:TVA983497 UEW983495:UEW983497 UOS983495:UOS983497 UYO983495:UYO983497 VIK983495:VIK983497 VSG983495:VSG983497 WCC983495:WCC983497 WLY983495:WLY983497 WVU983495:WVU983497 PQT66200:PQT66201 QAP66200:QAP66201 QKL66200:QKL66201 QUH66200:QUH66201 RED66200:RED66201 RNZ66200:RNZ66201 RXV66200:RXV66201 SHR66200:SHR66201 SRN66200:SRN66201 TBJ66200:TBJ66201 TLF66200:TLF66201 TVB66200:TVB66201 UEX66200:UEX66201 UOT66200:UOT66201 UYP66200:UYP66201 VIL66200:VIL66201 VSH66200:VSH66201 WCD66200:WCD66201 WLZ66200:WLZ66201 WVV66200:WVV66201 N131740:N131741 JJ131736:JJ131737 TF131736:TF131737 ADB131736:ADB131737 AMX131736:AMX131737 AWT131736:AWT131737 BGP131736:BGP131737 BQL131736:BQL131737 CAH131736:CAH131737 CKD131736:CKD131737 CTZ131736:CTZ131737 DDV131736:DDV131737 DNR131736:DNR131737 DXN131736:DXN131737 EHJ131736:EHJ131737 ERF131736:ERF131737 FBB131736:FBB131737 FKX131736:FKX131737 FUT131736:FUT131737 GEP131736:GEP131737 GOL131736:GOL131737 GYH131736:GYH131737 HID131736:HID131737 HRZ131736:HRZ131737 IBV131736:IBV131737 ILR131736:ILR131737 IVN131736:IVN131737 JFJ131736:JFJ131737 JPF131736:JPF131737 JZB131736:JZB131737 KIX131736:KIX131737 KST131736:KST131737 LCP131736:LCP131737 LML131736:LML131737 LWH131736:LWH131737 MGD131736:MGD131737 MPZ131736:MPZ131737 MZV131736:MZV131737 NJR131736:NJR131737 NTN131736:NTN131737 ODJ131736:ODJ131737 ONF131736:ONF131737 OXB131736:OXB131737 J66185:J66188 JF66181:JF66184 TB66181:TB66184 ACX66181:ACX66184 AMT66181:AMT66184 AWP66181:AWP66184 BGL66181:BGL66184 BQH66181:BQH66184 CAD66181:CAD66184 CJZ66181:CJZ66184 CTV66181:CTV66184 DDR66181:DDR66184 DNN66181:DNN66184 DXJ66181:DXJ66184 EHF66181:EHF66184 ERB66181:ERB66184 FAX66181:FAX66184 FKT66181:FKT66184 FUP66181:FUP66184 GEL66181:GEL66184 GOH66181:GOH66184 GYD66181:GYD66184 HHZ66181:HHZ66184 HRV66181:HRV66184 IBR66181:IBR66184 ILN66181:ILN66184 IVJ66181:IVJ66184 JFF66181:JFF66184 JPB66181:JPB66184 JYX66181:JYX66184 KIT66181:KIT66184 KSP66181:KSP66184 LCL66181:LCL66184 LMH66181:LMH66184 LWD66181:LWD66184 MFZ66181:MFZ66184 MPV66181:MPV66184 MZR66181:MZR66184 NJN66181:NJN66184 NTJ66181:NTJ66184 ODF66181:ODF66184 ONB66181:ONB66184 OWX66181:OWX66184 PGT66181:PGT66184 PQP66181:PQP66184 QAL66181:QAL66184 QKH66181:QKH66184 QUD66181:QUD66184 RDZ66181:RDZ66184 RNV66181:RNV66184 RXR66181:RXR66184 SHN66181:SHN66184 SRJ66181:SRJ66184 TBF66181:TBF66184 TLB66181:TLB66184 TUX66181:TUX66184 UET66181:UET66184 UOP66181:UOP66184 UYL66181:UYL66184 VIH66181:VIH66184 VSD66181:VSD66184 WBZ66181:WBZ66184 WLV66181:WLV66184 WVR66181:WVR66184 J131721:J131724 JF131717:JF131720 TB131717:TB131720 ACX131717:ACX131720 AMT131717:AMT131720 AWP131717:AWP131720 BGL131717:BGL131720 BQH131717:BQH131720 CAD131717:CAD131720 CJZ131717:CJZ131720 CTV131717:CTV131720 DDR131717:DDR131720 DNN131717:DNN131720 DXJ131717:DXJ131720 EHF131717:EHF131720 ERB131717:ERB131720 FAX131717:FAX131720 FKT131717:FKT131720 FUP131717:FUP131720 GEL131717:GEL131720 GOH131717:GOH131720 GYD131717:GYD131720 HHZ131717:HHZ131720 HRV131717:HRV131720 IBR131717:IBR131720 ILN131717:ILN131720 IVJ131717:IVJ131720 JFF131717:JFF131720 JPB131717:JPB131720 JYX131717:JYX131720 KIT131717:KIT131720 KSP131717:KSP131720 LCL131717:LCL131720 LMH131717:LMH131720 LWD131717:LWD131720 MFZ131717:MFZ131720 MPV131717:MPV131720 MZR131717:MZR131720 NJN131717:NJN131720 NTJ131717:NTJ131720 ODF131717:ODF131720 ONB131717:ONB131720 OWX131717:OWX131720 PGT131717:PGT131720 PQP131717:PQP131720 QAL131717:QAL131720 QKH131717:QKH131720 QUD131717:QUD131720 RDZ131717:RDZ131720 RNV131717:RNV131720 RXR131717:RXR131720 SHN131717:SHN131720 SRJ131717:SRJ131720 TBF131717:TBF131720 TLB131717:TLB131720 TUX131717:TUX131720 UET131717:UET131720 UOP131717:UOP131720 UYL131717:UYL131720 VIH131717:VIH131720 VSD131717:VSD131720 WBZ131717:WBZ131720 WLV131717:WLV131720 WVR131717:WVR131720 J197257:J197260 JF197253:JF197256 TB197253:TB197256 ACX197253:ACX197256 AMT197253:AMT197256 AWP197253:AWP197256 BGL197253:BGL197256 BQH197253:BQH197256 CAD197253:CAD197256 CJZ197253:CJZ197256 CTV197253:CTV197256 DDR197253:DDR197256 DNN197253:DNN197256 DXJ197253:DXJ197256 EHF197253:EHF197256 ERB197253:ERB197256 FAX197253:FAX197256 FKT197253:FKT197256 FUP197253:FUP197256 GEL197253:GEL197256 GOH197253:GOH197256 GYD197253:GYD197256 HHZ197253:HHZ197256 HRV197253:HRV197256 IBR197253:IBR197256 ILN197253:ILN197256 IVJ197253:IVJ197256 JFF197253:JFF197256 JPB197253:JPB197256 JYX197253:JYX197256 KIT197253:KIT197256 KSP197253:KSP197256 LCL197253:LCL197256 LMH197253:LMH197256 LWD197253:LWD197256 MFZ197253:MFZ197256 MPV197253:MPV197256 MZR197253:MZR197256 NJN197253:NJN197256 NTJ197253:NTJ197256 ODF197253:ODF197256 ONB197253:ONB197256 OWX197253:OWX197256 PGT197253:PGT197256 PQP197253:PQP197256 QAL197253:QAL197256 QKH197253:QKH197256 QUD197253:QUD197256 RDZ197253:RDZ197256 RNV197253:RNV197256 RXR197253:RXR197256 SHN197253:SHN197256 SRJ197253:SRJ197256 TBF197253:TBF197256 TLB197253:TLB197256 TUX197253:TUX197256 UET197253:UET197256 UOP197253:UOP197256 UYL197253:UYL197256 VIH197253:VIH197256 VSD197253:VSD197256 WBZ197253:WBZ197256 WLV197253:WLV197256 WVR197253:WVR197256 J262793:J262796 JF262789:JF262792 TB262789:TB262792 ACX262789:ACX262792 AMT262789:AMT262792 AWP262789:AWP262792 BGL262789:BGL262792 BQH262789:BQH262792 CAD262789:CAD262792 CJZ262789:CJZ262792 CTV262789:CTV262792 DDR262789:DDR262792 DNN262789:DNN262792 DXJ262789:DXJ262792 EHF262789:EHF262792 ERB262789:ERB262792 FAX262789:FAX262792 FKT262789:FKT262792 FUP262789:FUP262792 GEL262789:GEL262792 GOH262789:GOH262792 GYD262789:GYD262792 HHZ262789:HHZ262792 HRV262789:HRV262792 IBR262789:IBR262792 ILN262789:ILN262792 IVJ262789:IVJ262792 JFF262789:JFF262792 JPB262789:JPB262792 JYX262789:JYX262792 KIT262789:KIT262792 KSP262789:KSP262792 LCL262789:LCL262792 LMH262789:LMH262792 LWD262789:LWD262792 MFZ262789:MFZ262792 MPV262789:MPV262792 MZR262789:MZR262792 NJN262789:NJN262792 NTJ262789:NTJ262792 ODF262789:ODF262792 ONB262789:ONB262792 OWX262789:OWX262792 PGT262789:PGT262792 PQP262789:PQP262792 QAL262789:QAL262792 QKH262789:QKH262792 QUD262789:QUD262792 RDZ262789:RDZ262792 RNV262789:RNV262792 RXR262789:RXR262792 SHN262789:SHN262792 SRJ262789:SRJ262792 TBF262789:TBF262792 TLB262789:TLB262792 TUX262789:TUX262792 UET262789:UET262792 UOP262789:UOP262792 UYL262789:UYL262792 VIH262789:VIH262792 VSD262789:VSD262792 WBZ262789:WBZ262792 WLV262789:WLV262792 WVR262789:WVR262792 J328329:J328332 JF328325:JF328328 TB328325:TB328328 ACX328325:ACX328328 AMT328325:AMT328328 AWP328325:AWP328328 BGL328325:BGL328328 BQH328325:BQH328328 CAD328325:CAD328328 CJZ328325:CJZ328328 CTV328325:CTV328328 DDR328325:DDR328328 DNN328325:DNN328328 DXJ328325:DXJ328328 EHF328325:EHF328328 ERB328325:ERB328328 FAX328325:FAX328328 FKT328325:FKT328328 FUP328325:FUP328328 GEL328325:GEL328328 GOH328325:GOH328328 GYD328325:GYD328328 HHZ328325:HHZ328328 HRV328325:HRV328328 IBR328325:IBR328328 ILN328325:ILN328328 IVJ328325:IVJ328328 JFF328325:JFF328328 JPB328325:JPB328328 JYX328325:JYX328328 KIT328325:KIT328328 KSP328325:KSP328328 LCL328325:LCL328328 LMH328325:LMH328328 LWD328325:LWD328328 MFZ328325:MFZ328328 MPV328325:MPV328328 MZR328325:MZR328328 NJN328325:NJN328328 NTJ328325:NTJ328328 ODF328325:ODF328328 ONB328325:ONB328328 OWX328325:OWX328328 PGT328325:PGT328328 PQP328325:PQP328328 QAL328325:QAL328328 QKH328325:QKH328328 QUD328325:QUD328328 RDZ328325:RDZ328328 RNV328325:RNV328328 RXR328325:RXR328328 SHN328325:SHN328328 SRJ328325:SRJ328328 TBF328325:TBF328328 TLB328325:TLB328328 TUX328325:TUX328328 UET328325:UET328328 UOP328325:UOP328328 UYL328325:UYL328328 VIH328325:VIH328328 VSD328325:VSD328328 WBZ328325:WBZ328328 WLV328325:WLV328328 WVR328325:WVR328328 J393865:J393868 JF393861:JF393864 TB393861:TB393864 ACX393861:ACX393864 AMT393861:AMT393864 AWP393861:AWP393864 BGL393861:BGL393864 BQH393861:BQH393864 CAD393861:CAD393864 CJZ393861:CJZ393864 CTV393861:CTV393864 DDR393861:DDR393864 DNN393861:DNN393864 DXJ393861:DXJ393864 EHF393861:EHF393864 ERB393861:ERB393864 FAX393861:FAX393864 FKT393861:FKT393864 FUP393861:FUP393864 GEL393861:GEL393864 GOH393861:GOH393864 GYD393861:GYD393864 HHZ393861:HHZ393864 HRV393861:HRV393864 IBR393861:IBR393864 ILN393861:ILN393864 IVJ393861:IVJ393864 JFF393861:JFF393864 JPB393861:JPB393864 JYX393861:JYX393864 KIT393861:KIT393864 KSP393861:KSP393864 LCL393861:LCL393864 LMH393861:LMH393864 LWD393861:LWD393864 MFZ393861:MFZ393864 MPV393861:MPV393864 MZR393861:MZR393864 NJN393861:NJN393864 NTJ393861:NTJ393864 ODF393861:ODF393864 ONB393861:ONB393864 OWX393861:OWX393864 PGT393861:PGT393864 PQP393861:PQP393864 QAL393861:QAL393864 QKH393861:QKH393864 QUD393861:QUD393864 RDZ393861:RDZ393864 RNV393861:RNV393864 RXR393861:RXR393864 SHN393861:SHN393864 SRJ393861:SRJ393864 TBF393861:TBF393864 TLB393861:TLB393864 TUX393861:TUX393864 UET393861:UET393864 UOP393861:UOP393864 UYL393861:UYL393864 VIH393861:VIH393864 VSD393861:VSD393864 WBZ393861:WBZ393864 WLV393861:WLV393864 WVR393861:WVR393864 J459401:J459404 JF459397:JF459400 TB459397:TB459400 ACX459397:ACX459400 AMT459397:AMT459400 AWP459397:AWP459400 BGL459397:BGL459400 BQH459397:BQH459400 CAD459397:CAD459400 CJZ459397:CJZ459400 CTV459397:CTV459400 DDR459397:DDR459400 DNN459397:DNN459400 DXJ459397:DXJ459400 EHF459397:EHF459400 ERB459397:ERB459400 FAX459397:FAX459400 FKT459397:FKT459400 FUP459397:FUP459400 GEL459397:GEL459400 GOH459397:GOH459400 GYD459397:GYD459400 HHZ459397:HHZ459400 HRV459397:HRV459400 IBR459397:IBR459400 ILN459397:ILN459400 IVJ459397:IVJ459400 JFF459397:JFF459400 JPB459397:JPB459400 JYX459397:JYX459400 KIT459397:KIT459400 KSP459397:KSP459400 LCL459397:LCL459400 LMH459397:LMH459400 LWD459397:LWD459400 MFZ459397:MFZ459400 MPV459397:MPV459400 MZR459397:MZR459400 NJN459397:NJN459400 NTJ459397:NTJ459400 ODF459397:ODF459400 ONB459397:ONB459400 OWX459397:OWX459400 PGT459397:PGT459400 PQP459397:PQP459400 QAL459397:QAL459400 QKH459397:QKH459400 QUD459397:QUD459400 RDZ459397:RDZ459400 RNV459397:RNV459400 RXR459397:RXR459400 SHN459397:SHN459400 SRJ459397:SRJ459400 TBF459397:TBF459400 TLB459397:TLB459400 TUX459397:TUX459400 UET459397:UET459400 UOP459397:UOP459400 UYL459397:UYL459400 VIH459397:VIH459400 VSD459397:VSD459400 WBZ459397:WBZ459400 WLV459397:WLV459400 WVR459397:WVR459400 J524937:J524940 JF524933:JF524936 TB524933:TB524936 ACX524933:ACX524936 AMT524933:AMT524936 AWP524933:AWP524936 BGL524933:BGL524936 BQH524933:BQH524936 CAD524933:CAD524936 CJZ524933:CJZ524936 CTV524933:CTV524936 DDR524933:DDR524936 DNN524933:DNN524936 DXJ524933:DXJ524936 EHF524933:EHF524936 ERB524933:ERB524936 FAX524933:FAX524936 FKT524933:FKT524936 FUP524933:FUP524936 GEL524933:GEL524936 GOH524933:GOH524936 GYD524933:GYD524936 HHZ524933:HHZ524936 HRV524933:HRV524936 IBR524933:IBR524936 ILN524933:ILN524936 IVJ524933:IVJ524936 JFF524933:JFF524936 JPB524933:JPB524936 JYX524933:JYX524936 KIT524933:KIT524936 KSP524933:KSP524936 LCL524933:LCL524936 LMH524933:LMH524936 LWD524933:LWD524936 MFZ524933:MFZ524936 MPV524933:MPV524936 MZR524933:MZR524936 NJN524933:NJN524936 NTJ524933:NTJ524936 ODF524933:ODF524936 ONB524933:ONB524936 OWX524933:OWX524936 PGT524933:PGT524936 PQP524933:PQP524936 QAL524933:QAL524936 QKH524933:QKH524936 QUD524933:QUD524936 RDZ524933:RDZ524936 RNV524933:RNV524936 RXR524933:RXR524936 SHN524933:SHN524936 SRJ524933:SRJ524936 TBF524933:TBF524936 TLB524933:TLB524936 TUX524933:TUX524936 UET524933:UET524936 UOP524933:UOP524936 UYL524933:UYL524936 VIH524933:VIH524936 VSD524933:VSD524936 WBZ524933:WBZ524936 WLV524933:WLV524936 WVR524933:WVR524936 J590473:J590476 JF590469:JF590472 TB590469:TB590472 ACX590469:ACX590472 AMT590469:AMT590472 AWP590469:AWP590472 BGL590469:BGL590472 BQH590469:BQH590472 CAD590469:CAD590472 CJZ590469:CJZ590472 CTV590469:CTV590472 DDR590469:DDR590472 DNN590469:DNN590472 DXJ590469:DXJ590472 EHF590469:EHF590472 ERB590469:ERB590472 FAX590469:FAX590472 FKT590469:FKT590472 FUP590469:FUP590472 GEL590469:GEL590472 GOH590469:GOH590472 GYD590469:GYD590472 HHZ590469:HHZ590472 HRV590469:HRV590472 IBR590469:IBR590472 ILN590469:ILN590472 IVJ590469:IVJ590472 JFF590469:JFF590472 JPB590469:JPB590472 JYX590469:JYX590472 KIT590469:KIT590472 KSP590469:KSP590472 LCL590469:LCL590472 LMH590469:LMH590472 LWD590469:LWD590472 MFZ590469:MFZ590472 MPV590469:MPV590472 MZR590469:MZR590472 NJN590469:NJN590472 NTJ590469:NTJ590472 ODF590469:ODF590472 ONB590469:ONB590472 OWX590469:OWX590472 PGT590469:PGT590472 PQP590469:PQP590472 QAL590469:QAL590472 QKH590469:QKH590472 QUD590469:QUD590472 RDZ590469:RDZ590472 RNV590469:RNV590472 RXR590469:RXR590472 SHN590469:SHN590472 SRJ590469:SRJ590472 TBF590469:TBF590472 TLB590469:TLB590472 TUX590469:TUX590472 UET590469:UET590472 UOP590469:UOP590472 UYL590469:UYL590472 VIH590469:VIH590472 VSD590469:VSD590472 WBZ590469:WBZ590472 WLV590469:WLV590472 WVR590469:WVR590472 J656009:J656012 JF656005:JF656008 TB656005:TB656008 ACX656005:ACX656008 AMT656005:AMT656008 AWP656005:AWP656008 BGL656005:BGL656008 BQH656005:BQH656008 CAD656005:CAD656008 CJZ656005:CJZ656008 CTV656005:CTV656008 DDR656005:DDR656008 DNN656005:DNN656008 DXJ656005:DXJ656008 EHF656005:EHF656008 ERB656005:ERB656008 FAX656005:FAX656008 FKT656005:FKT656008 FUP656005:FUP656008 GEL656005:GEL656008 GOH656005:GOH656008 GYD656005:GYD656008 HHZ656005:HHZ656008 HRV656005:HRV656008 IBR656005:IBR656008 ILN656005:ILN656008 IVJ656005:IVJ656008 JFF656005:JFF656008 JPB656005:JPB656008 JYX656005:JYX656008 KIT656005:KIT656008 KSP656005:KSP656008 LCL656005:LCL656008 LMH656005:LMH656008 LWD656005:LWD656008 MFZ656005:MFZ656008 MPV656005:MPV656008 MZR656005:MZR656008 NJN656005:NJN656008 NTJ656005:NTJ656008 ODF656005:ODF656008 ONB656005:ONB656008 OWX656005:OWX656008 PGT656005:PGT656008 PQP656005:PQP656008 QAL656005:QAL656008 QKH656005:QKH656008 QUD656005:QUD656008 RDZ656005:RDZ656008 RNV656005:RNV656008 RXR656005:RXR656008 SHN656005:SHN656008 SRJ656005:SRJ656008 TBF656005:TBF656008 TLB656005:TLB656008 TUX656005:TUX656008 UET656005:UET656008 UOP656005:UOP656008 UYL656005:UYL656008 VIH656005:VIH656008 VSD656005:VSD656008 WBZ656005:WBZ656008 WLV656005:WLV656008 WVR656005:WVR656008 J721545:J721548 JF721541:JF721544 TB721541:TB721544 ACX721541:ACX721544 AMT721541:AMT721544 AWP721541:AWP721544 BGL721541:BGL721544 BQH721541:BQH721544 CAD721541:CAD721544 CJZ721541:CJZ721544 CTV721541:CTV721544 DDR721541:DDR721544 DNN721541:DNN721544 DXJ721541:DXJ721544 EHF721541:EHF721544 ERB721541:ERB721544 FAX721541:FAX721544 FKT721541:FKT721544 FUP721541:FUP721544 GEL721541:GEL721544 GOH721541:GOH721544 GYD721541:GYD721544 HHZ721541:HHZ721544 HRV721541:HRV721544 IBR721541:IBR721544 ILN721541:ILN721544 IVJ721541:IVJ721544 JFF721541:JFF721544 JPB721541:JPB721544 JYX721541:JYX721544 KIT721541:KIT721544 KSP721541:KSP721544 LCL721541:LCL721544 LMH721541:LMH721544 LWD721541:LWD721544 MFZ721541:MFZ721544 MPV721541:MPV721544 MZR721541:MZR721544 NJN721541:NJN721544 NTJ721541:NTJ721544 ODF721541:ODF721544 ONB721541:ONB721544 OWX721541:OWX721544 PGT721541:PGT721544 PQP721541:PQP721544 QAL721541:QAL721544 QKH721541:QKH721544 QUD721541:QUD721544 RDZ721541:RDZ721544 RNV721541:RNV721544 RXR721541:RXR721544 SHN721541:SHN721544 SRJ721541:SRJ721544 TBF721541:TBF721544 TLB721541:TLB721544 TUX721541:TUX721544 UET721541:UET721544 UOP721541:UOP721544 UYL721541:UYL721544 VIH721541:VIH721544 VSD721541:VSD721544 WBZ721541:WBZ721544 WLV721541:WLV721544 WVR721541:WVR721544 J787081:J787084 JF787077:JF787080 TB787077:TB787080 ACX787077:ACX787080 AMT787077:AMT787080 AWP787077:AWP787080 BGL787077:BGL787080 BQH787077:BQH787080 CAD787077:CAD787080 CJZ787077:CJZ787080 CTV787077:CTV787080 DDR787077:DDR787080 DNN787077:DNN787080 DXJ787077:DXJ787080 EHF787077:EHF787080 ERB787077:ERB787080 FAX787077:FAX787080 FKT787077:FKT787080 FUP787077:FUP787080 GEL787077:GEL787080 GOH787077:GOH787080 GYD787077:GYD787080 HHZ787077:HHZ787080 HRV787077:HRV787080 IBR787077:IBR787080 ILN787077:ILN787080 IVJ787077:IVJ787080 JFF787077:JFF787080 JPB787077:JPB787080 JYX787077:JYX787080 KIT787077:KIT787080 KSP787077:KSP787080 LCL787077:LCL787080 LMH787077:LMH787080 LWD787077:LWD787080 MFZ787077:MFZ787080 MPV787077:MPV787080 MZR787077:MZR787080 NJN787077:NJN787080 NTJ787077:NTJ787080 ODF787077:ODF787080 ONB787077:ONB787080 OWX787077:OWX787080 PGT787077:PGT787080 PQP787077:PQP787080 QAL787077:QAL787080 QKH787077:QKH787080 QUD787077:QUD787080 RDZ787077:RDZ787080 RNV787077:RNV787080 RXR787077:RXR787080 SHN787077:SHN787080 SRJ787077:SRJ787080 TBF787077:TBF787080 TLB787077:TLB787080 TUX787077:TUX787080 UET787077:UET787080 UOP787077:UOP787080 UYL787077:UYL787080 VIH787077:VIH787080 VSD787077:VSD787080 WBZ787077:WBZ787080 WLV787077:WLV787080 WVR787077:WVR787080 J852617:J852620 JF852613:JF852616 TB852613:TB852616 ACX852613:ACX852616 AMT852613:AMT852616 AWP852613:AWP852616 BGL852613:BGL852616 BQH852613:BQH852616 CAD852613:CAD852616 CJZ852613:CJZ852616 CTV852613:CTV852616 DDR852613:DDR852616 DNN852613:DNN852616 DXJ852613:DXJ852616 EHF852613:EHF852616 ERB852613:ERB852616 FAX852613:FAX852616 FKT852613:FKT852616 FUP852613:FUP852616 GEL852613:GEL852616 GOH852613:GOH852616 GYD852613:GYD852616 HHZ852613:HHZ852616 HRV852613:HRV852616 IBR852613:IBR852616 ILN852613:ILN852616 IVJ852613:IVJ852616 JFF852613:JFF852616 JPB852613:JPB852616 JYX852613:JYX852616 KIT852613:KIT852616 KSP852613:KSP852616 LCL852613:LCL852616 LMH852613:LMH852616 LWD852613:LWD852616 MFZ852613:MFZ852616 MPV852613:MPV852616 MZR852613:MZR852616 NJN852613:NJN852616 NTJ852613:NTJ852616 ODF852613:ODF852616 ONB852613:ONB852616 OWX852613:OWX852616 PGT852613:PGT852616 PQP852613:PQP852616 QAL852613:QAL852616 QKH852613:QKH852616 QUD852613:QUD852616 RDZ852613:RDZ852616 RNV852613:RNV852616 RXR852613:RXR852616 SHN852613:SHN852616 SRJ852613:SRJ852616 TBF852613:TBF852616 TLB852613:TLB852616 TUX852613:TUX852616 UET852613:UET852616 UOP852613:UOP852616 UYL852613:UYL852616 VIH852613:VIH852616 VSD852613:VSD852616 WBZ852613:WBZ852616 WLV852613:WLV852616 WVR852613:WVR852616 J918153:J918156 JF918149:JF918152 TB918149:TB918152 ACX918149:ACX918152 AMT918149:AMT918152 AWP918149:AWP918152 BGL918149:BGL918152 BQH918149:BQH918152 CAD918149:CAD918152 CJZ918149:CJZ918152 CTV918149:CTV918152 DDR918149:DDR918152 DNN918149:DNN918152 DXJ918149:DXJ918152 EHF918149:EHF918152 ERB918149:ERB918152 FAX918149:FAX918152 FKT918149:FKT918152 FUP918149:FUP918152 GEL918149:GEL918152 GOH918149:GOH918152 GYD918149:GYD918152 HHZ918149:HHZ918152 HRV918149:HRV918152 IBR918149:IBR918152 ILN918149:ILN918152 IVJ918149:IVJ918152 JFF918149:JFF918152 JPB918149:JPB918152 JYX918149:JYX918152 KIT918149:KIT918152 KSP918149:KSP918152 LCL918149:LCL918152 LMH918149:LMH918152 LWD918149:LWD918152 MFZ918149:MFZ918152 MPV918149:MPV918152 MZR918149:MZR918152 NJN918149:NJN918152 NTJ918149:NTJ918152 ODF918149:ODF918152 ONB918149:ONB918152 OWX918149:OWX918152 PGT918149:PGT918152 PQP918149:PQP918152 QAL918149:QAL918152 QKH918149:QKH918152 QUD918149:QUD918152 RDZ918149:RDZ918152 RNV918149:RNV918152 RXR918149:RXR918152 SHN918149:SHN918152 SRJ918149:SRJ918152 TBF918149:TBF918152 TLB918149:TLB918152 TUX918149:TUX918152 UET918149:UET918152 UOP918149:UOP918152 UYL918149:UYL918152 VIH918149:VIH918152 VSD918149:VSD918152 WBZ918149:WBZ918152 WLV918149:WLV918152 WVR918149:WVR918152 J983689:J983692 JF983685:JF983688 TB983685:TB983688 ACX983685:ACX983688 AMT983685:AMT983688 AWP983685:AWP983688 BGL983685:BGL983688 BQH983685:BQH983688 CAD983685:CAD983688 CJZ983685:CJZ983688 CTV983685:CTV983688 DDR983685:DDR983688 DNN983685:DNN983688 DXJ983685:DXJ983688 EHF983685:EHF983688 ERB983685:ERB983688 FAX983685:FAX983688 FKT983685:FKT983688 FUP983685:FUP983688 GEL983685:GEL983688 GOH983685:GOH983688 GYD983685:GYD983688 HHZ983685:HHZ983688 HRV983685:HRV983688 IBR983685:IBR983688 ILN983685:ILN983688 IVJ983685:IVJ983688 JFF983685:JFF983688 JPB983685:JPB983688 JYX983685:JYX983688 KIT983685:KIT983688 KSP983685:KSP983688 LCL983685:LCL983688 LMH983685:LMH983688 LWD983685:LWD983688 MFZ983685:MFZ983688 MPV983685:MPV983688 MZR983685:MZR983688 NJN983685:NJN983688 NTJ983685:NTJ983688 ODF983685:ODF983688 ONB983685:ONB983688 OWX983685:OWX983688 PGT983685:PGT983688 PQP983685:PQP983688 QAL983685:QAL983688 QKH983685:QKH983688 QUD983685:QUD983688 RDZ983685:RDZ983688 RNV983685:RNV983688 RXR983685:RXR983688 SHN983685:SHN983688 SRJ983685:SRJ983688 TBF983685:TBF983688 TLB983685:TLB983688 TUX983685:TUX983688 UET983685:UET983688 UOP983685:UOP983688 UYL983685:UYL983688 VIH983685:VIH983688 VSD983685:VSD983688 WBZ983685:WBZ983688 WLV983685:WLV983688 WVR983685:WVR983688 PGX131736:PGX131737 PQT131736:PQT131737 QAP131736:QAP131737 QKL131736:QKL131737 QUH131736:QUH131737 RED131736:RED131737 RNZ131736:RNZ131737 RXV131736:RXV131737 SHR131736:SHR131737 SRN131736:SRN131737 TBJ131736:TBJ131737 TLF131736:TLF131737 TVB131736:TVB131737 UEX131736:UEX131737 UOT131736:UOT131737 UYP131736:UYP131737 VIL131736:VIL131737 VSH131736:VSH131737 WCD131736:WCD131737 WLZ131736:WLZ131737 WVV131736:WVV131737 N197276:N197277 JJ197272:JJ197273 TF197272:TF197273 ADB197272:ADB197273 AMX197272:AMX197273 AWT197272:AWT197273 BGP197272:BGP197273 BQL197272:BQL197273 CAH197272:CAH197273 CKD197272:CKD197273 CTZ197272:CTZ197273 DDV197272:DDV197273 DNR197272:DNR197273 DXN197272:DXN197273 EHJ197272:EHJ197273 ERF197272:ERF197273 FBB197272:FBB197273 FKX197272:FKX197273 FUT197272:FUT197273 GEP197272:GEP197273 GOL197272:GOL197273 GYH197272:GYH197273 HID197272:HID197273 HRZ197272:HRZ197273 IBV197272:IBV197273 ILR197272:ILR197273 IVN197272:IVN197273 JFJ197272:JFJ197273 JPF197272:JPF197273 JZB197272:JZB197273 KIX197272:KIX197273 KST197272:KST197273 LCP197272:LCP197273 LML197272:LML197273 LWH197272:LWH197273 MGD197272:MGD197273 MPZ197272:MPZ197273 MZV197272:MZV197273 NJR197272:NJR197273 NTN197272:NTN197273 ODJ197272:ODJ197273 ONF197272:ONF197273 I66398 JE66394 TA66394 ACW66394 AMS66394 AWO66394 BGK66394 BQG66394 CAC66394 CJY66394 CTU66394 DDQ66394 DNM66394 DXI66394 EHE66394 ERA66394 FAW66394 FKS66394 FUO66394 GEK66394 GOG66394 GYC66394 HHY66394 HRU66394 IBQ66394 ILM66394 IVI66394 JFE66394 JPA66394 JYW66394 KIS66394 KSO66394 LCK66394 LMG66394 LWC66394 MFY66394 MPU66394 MZQ66394 NJM66394 NTI66394 ODE66394 ONA66394 OWW66394 PGS66394 PQO66394 QAK66394 QKG66394 QUC66394 RDY66394 RNU66394 RXQ66394 SHM66394 SRI66394 TBE66394 TLA66394 TUW66394 UES66394 UOO66394 UYK66394 VIG66394 VSC66394 WBY66394 WLU66394 WVQ66394 I131934 JE131930 TA131930 ACW131930 AMS131930 AWO131930 BGK131930 BQG131930 CAC131930 CJY131930 CTU131930 DDQ131930 DNM131930 DXI131930 EHE131930 ERA131930 FAW131930 FKS131930 FUO131930 GEK131930 GOG131930 GYC131930 HHY131930 HRU131930 IBQ131930 ILM131930 IVI131930 JFE131930 JPA131930 JYW131930 KIS131930 KSO131930 LCK131930 LMG131930 LWC131930 MFY131930 MPU131930 MZQ131930 NJM131930 NTI131930 ODE131930 ONA131930 OWW131930 PGS131930 PQO131930 QAK131930 QKG131930 QUC131930 RDY131930 RNU131930 RXQ131930 SHM131930 SRI131930 TBE131930 TLA131930 TUW131930 UES131930 UOO131930 UYK131930 VIG131930 VSC131930 WBY131930 WLU131930 WVQ131930 I197470 JE197466 TA197466 ACW197466 AMS197466 AWO197466 BGK197466 BQG197466 CAC197466 CJY197466 CTU197466 DDQ197466 DNM197466 DXI197466 EHE197466 ERA197466 FAW197466 FKS197466 FUO197466 GEK197466 GOG197466 GYC197466 HHY197466 HRU197466 IBQ197466 ILM197466 IVI197466 JFE197466 JPA197466 JYW197466 KIS197466 KSO197466 LCK197466 LMG197466 LWC197466 MFY197466 MPU197466 MZQ197466 NJM197466 NTI197466 ODE197466 ONA197466 OWW197466 PGS197466 PQO197466 QAK197466 QKG197466 QUC197466 RDY197466 RNU197466 RXQ197466 SHM197466 SRI197466 TBE197466 TLA197466 TUW197466 UES197466 UOO197466 UYK197466 VIG197466 VSC197466 WBY197466 WLU197466 WVQ197466 I263006 JE263002 TA263002 ACW263002 AMS263002 AWO263002 BGK263002 BQG263002 CAC263002 CJY263002 CTU263002 DDQ263002 DNM263002 DXI263002 EHE263002 ERA263002 FAW263002 FKS263002 FUO263002 GEK263002 GOG263002 GYC263002 HHY263002 HRU263002 IBQ263002 ILM263002 IVI263002 JFE263002 JPA263002 JYW263002 KIS263002 KSO263002 LCK263002 LMG263002 LWC263002 MFY263002 MPU263002 MZQ263002 NJM263002 NTI263002 ODE263002 ONA263002 OWW263002 PGS263002 PQO263002 QAK263002 QKG263002 QUC263002 RDY263002 RNU263002 RXQ263002 SHM263002 SRI263002 TBE263002 TLA263002 TUW263002 UES263002 UOO263002 UYK263002 VIG263002 VSC263002 WBY263002 WLU263002 WVQ263002 I328542 JE328538 TA328538 ACW328538 AMS328538 AWO328538 BGK328538 BQG328538 CAC328538 CJY328538 CTU328538 DDQ328538 DNM328538 DXI328538 EHE328538 ERA328538 FAW328538 FKS328538 FUO328538 GEK328538 GOG328538 GYC328538 HHY328538 HRU328538 IBQ328538 ILM328538 IVI328538 JFE328538 JPA328538 JYW328538 KIS328538 KSO328538 LCK328538 LMG328538 LWC328538 MFY328538 MPU328538 MZQ328538 NJM328538 NTI328538 ODE328538 ONA328538 OWW328538 PGS328538 PQO328538 QAK328538 QKG328538 QUC328538 RDY328538 RNU328538 RXQ328538 SHM328538 SRI328538 TBE328538 TLA328538 TUW328538 UES328538 UOO328538 UYK328538 VIG328538 VSC328538 WBY328538 WLU328538 WVQ328538 I394078 JE394074 TA394074 ACW394074 AMS394074 AWO394074 BGK394074 BQG394074 CAC394074 CJY394074 CTU394074 DDQ394074 DNM394074 DXI394074 EHE394074 ERA394074 FAW394074 FKS394074 FUO394074 GEK394074 GOG394074 GYC394074 HHY394074 HRU394074 IBQ394074 ILM394074 IVI394074 JFE394074 JPA394074 JYW394074 KIS394074 KSO394074 LCK394074 LMG394074 LWC394074 MFY394074 MPU394074 MZQ394074 NJM394074 NTI394074 ODE394074 ONA394074 OWW394074 PGS394074 PQO394074 QAK394074 QKG394074 QUC394074 RDY394074 RNU394074 RXQ394074 SHM394074 SRI394074 TBE394074 TLA394074 TUW394074 UES394074 UOO394074 UYK394074 VIG394074 VSC394074 WBY394074 WLU394074 WVQ394074 I459614 JE459610 TA459610 ACW459610 AMS459610 AWO459610 BGK459610 BQG459610 CAC459610 CJY459610 CTU459610 DDQ459610 DNM459610 DXI459610 EHE459610 ERA459610 FAW459610 FKS459610 FUO459610 GEK459610 GOG459610 GYC459610 HHY459610 HRU459610 IBQ459610 ILM459610 IVI459610 JFE459610 JPA459610 JYW459610 KIS459610 KSO459610 LCK459610 LMG459610 LWC459610 MFY459610 MPU459610 MZQ459610 NJM459610 NTI459610 ODE459610 ONA459610 OWW459610 PGS459610 PQO459610 QAK459610 QKG459610 QUC459610 RDY459610 RNU459610 RXQ459610 SHM459610 SRI459610 TBE459610 TLA459610 TUW459610 UES459610 UOO459610 UYK459610 VIG459610 VSC459610 WBY459610 WLU459610 WVQ459610 I525150 JE525146 TA525146 ACW525146 AMS525146 AWO525146 BGK525146 BQG525146 CAC525146 CJY525146 CTU525146 DDQ525146 DNM525146 DXI525146 EHE525146 ERA525146 FAW525146 FKS525146 FUO525146 GEK525146 GOG525146 GYC525146 HHY525146 HRU525146 IBQ525146 ILM525146 IVI525146 JFE525146 JPA525146 JYW525146 KIS525146 KSO525146 LCK525146 LMG525146 LWC525146 MFY525146 MPU525146 MZQ525146 NJM525146 NTI525146 ODE525146 ONA525146 OWW525146 PGS525146 PQO525146 QAK525146 QKG525146 QUC525146 RDY525146 RNU525146 RXQ525146 SHM525146 SRI525146 TBE525146 TLA525146 TUW525146 UES525146 UOO525146 UYK525146 VIG525146 VSC525146 WBY525146 WLU525146 WVQ525146 I590686 JE590682 TA590682 ACW590682 AMS590682 AWO590682 BGK590682 BQG590682 CAC590682 CJY590682 CTU590682 DDQ590682 DNM590682 DXI590682 EHE590682 ERA590682 FAW590682 FKS590682 FUO590682 GEK590682 GOG590682 GYC590682 HHY590682 HRU590682 IBQ590682 ILM590682 IVI590682 JFE590682 JPA590682 JYW590682 KIS590682 KSO590682 LCK590682 LMG590682 LWC590682 MFY590682 MPU590682 MZQ590682 NJM590682 NTI590682 ODE590682 ONA590682 OWW590682 PGS590682 PQO590682 QAK590682 QKG590682 QUC590682 RDY590682 RNU590682 RXQ590682 SHM590682 SRI590682 TBE590682 TLA590682 TUW590682 UES590682 UOO590682 UYK590682 VIG590682 VSC590682 WBY590682 WLU590682 WVQ590682 I656222 JE656218 TA656218 ACW656218 AMS656218 AWO656218 BGK656218 BQG656218 CAC656218 CJY656218 CTU656218 DDQ656218 DNM656218 DXI656218 EHE656218 ERA656218 FAW656218 FKS656218 FUO656218 GEK656218 GOG656218 GYC656218 HHY656218 HRU656218 IBQ656218 ILM656218 IVI656218 JFE656218 JPA656218 JYW656218 KIS656218 KSO656218 LCK656218 LMG656218 LWC656218 MFY656218 MPU656218 MZQ656218 NJM656218 NTI656218 ODE656218 ONA656218 OWW656218 PGS656218 PQO656218 QAK656218 QKG656218 QUC656218 RDY656218 RNU656218 RXQ656218 SHM656218 SRI656218 TBE656218 TLA656218 TUW656218 UES656218 UOO656218 UYK656218 VIG656218 VSC656218 WBY656218 WLU656218 WVQ656218 I721758 JE721754 TA721754 ACW721754 AMS721754 AWO721754 BGK721754 BQG721754 CAC721754 CJY721754 CTU721754 DDQ721754 DNM721754 DXI721754 EHE721754 ERA721754 FAW721754 FKS721754 FUO721754 GEK721754 GOG721754 GYC721754 HHY721754 HRU721754 IBQ721754 ILM721754 IVI721754 JFE721754 JPA721754 JYW721754 KIS721754 KSO721754 LCK721754 LMG721754 LWC721754 MFY721754 MPU721754 MZQ721754 NJM721754 NTI721754 ODE721754 ONA721754 OWW721754 PGS721754 PQO721754 QAK721754 QKG721754 QUC721754 RDY721754 RNU721754 RXQ721754 SHM721754 SRI721754 TBE721754 TLA721754 TUW721754 UES721754 UOO721754 UYK721754 VIG721754 VSC721754 WBY721754 WLU721754 WVQ721754 I787294 JE787290 TA787290 ACW787290 AMS787290 AWO787290 BGK787290 BQG787290 CAC787290 CJY787290 CTU787290 DDQ787290 DNM787290 DXI787290 EHE787290 ERA787290 FAW787290 FKS787290 FUO787290 GEK787290 GOG787290 GYC787290 HHY787290 HRU787290 IBQ787290 ILM787290 IVI787290 JFE787290 JPA787290 JYW787290 KIS787290 KSO787290 LCK787290 LMG787290 LWC787290 MFY787290 MPU787290 MZQ787290 NJM787290 NTI787290 ODE787290 ONA787290 OWW787290 PGS787290 PQO787290 QAK787290 QKG787290 QUC787290 RDY787290 RNU787290 RXQ787290 SHM787290 SRI787290 TBE787290 TLA787290 TUW787290 UES787290 UOO787290 UYK787290 VIG787290 VSC787290 WBY787290 WLU787290 WVQ787290 I852830 JE852826 TA852826 ACW852826 AMS852826 AWO852826 BGK852826 BQG852826 CAC852826 CJY852826 CTU852826 DDQ852826 DNM852826 DXI852826 EHE852826 ERA852826 FAW852826 FKS852826 FUO852826 GEK852826 GOG852826 GYC852826 HHY852826 HRU852826 IBQ852826 ILM852826 IVI852826 JFE852826 JPA852826 JYW852826 KIS852826 KSO852826 LCK852826 LMG852826 LWC852826 MFY852826 MPU852826 MZQ852826 NJM852826 NTI852826 ODE852826 ONA852826 OWW852826 PGS852826 PQO852826 QAK852826 QKG852826 QUC852826 RDY852826 RNU852826 RXQ852826 SHM852826 SRI852826 TBE852826 TLA852826 TUW852826 UES852826 UOO852826 UYK852826 VIG852826 VSC852826 WBY852826 WLU852826 WVQ852826 I918366 JE918362 TA918362 ACW918362 AMS918362 AWO918362 BGK918362 BQG918362 CAC918362 CJY918362 CTU918362 DDQ918362 DNM918362 DXI918362 EHE918362 ERA918362 FAW918362 FKS918362 FUO918362 GEK918362 GOG918362 GYC918362 HHY918362 HRU918362 IBQ918362 ILM918362 IVI918362 JFE918362 JPA918362 JYW918362 KIS918362 KSO918362 LCK918362 LMG918362 LWC918362 MFY918362 MPU918362 MZQ918362 NJM918362 NTI918362 ODE918362 ONA918362 OWW918362 PGS918362 PQO918362 QAK918362 QKG918362 QUC918362 RDY918362 RNU918362 RXQ918362 SHM918362 SRI918362 TBE918362 TLA918362 TUW918362 UES918362 UOO918362 UYK918362 VIG918362 VSC918362 WBY918362 WLU918362 WVQ918362 I983902 JE983898 TA983898 ACW983898 AMS983898 AWO983898 BGK983898 BQG983898 CAC983898 CJY983898 CTU983898 DDQ983898 DNM983898 DXI983898 EHE983898 ERA983898 FAW983898 FKS983898 FUO983898 GEK983898 GOG983898 GYC983898 HHY983898 HRU983898 IBQ983898 ILM983898 IVI983898 JFE983898 JPA983898 JYW983898 KIS983898 KSO983898 LCK983898 LMG983898 LWC983898 MFY983898 MPU983898 MZQ983898 NJM983898 NTI983898 ODE983898 ONA983898 OWW983898 PGS983898 PQO983898 QAK983898 QKG983898 QUC983898 RDY983898 RNU983898 RXQ983898 SHM983898 SRI983898 TBE983898 TLA983898 TUW983898 UES983898 UOO983898 UYK983898 VIG983898 VSC983898 WBY983898 WLU983898 WVQ983898 J66190:J66198 JF66186:JF66194 TB66186:TB66194 ACX66186:ACX66194 AMT66186:AMT66194 AWP66186:AWP66194 BGL66186:BGL66194 BQH66186:BQH66194 CAD66186:CAD66194 CJZ66186:CJZ66194 CTV66186:CTV66194 DDR66186:DDR66194 DNN66186:DNN66194 DXJ66186:DXJ66194 EHF66186:EHF66194 ERB66186:ERB66194 FAX66186:FAX66194 FKT66186:FKT66194 FUP66186:FUP66194 GEL66186:GEL66194 GOH66186:GOH66194 GYD66186:GYD66194 HHZ66186:HHZ66194 HRV66186:HRV66194 IBR66186:IBR66194 ILN66186:ILN66194 IVJ66186:IVJ66194 JFF66186:JFF66194 JPB66186:JPB66194 JYX66186:JYX66194 KIT66186:KIT66194 KSP66186:KSP66194 LCL66186:LCL66194 LMH66186:LMH66194 LWD66186:LWD66194 MFZ66186:MFZ66194 MPV66186:MPV66194 MZR66186:MZR66194 NJN66186:NJN66194 NTJ66186:NTJ66194 ODF66186:ODF66194 ONB66186:ONB66194 OWX66186:OWX66194 PGT66186:PGT66194 PQP66186:PQP66194 QAL66186:QAL66194 QKH66186:QKH66194 QUD66186:QUD66194 RDZ66186:RDZ66194 RNV66186:RNV66194 RXR66186:RXR66194 SHN66186:SHN66194 SRJ66186:SRJ66194 TBF66186:TBF66194 TLB66186:TLB66194 TUX66186:TUX66194 UET66186:UET66194 UOP66186:UOP66194 UYL66186:UYL66194 VIH66186:VIH66194 VSD66186:VSD66194 WBZ66186:WBZ66194 WLV66186:WLV66194 WVR66186:WVR66194 J131726:J131734 JF131722:JF131730 TB131722:TB131730 ACX131722:ACX131730 AMT131722:AMT131730 AWP131722:AWP131730 BGL131722:BGL131730 BQH131722:BQH131730 CAD131722:CAD131730 CJZ131722:CJZ131730 CTV131722:CTV131730 DDR131722:DDR131730 DNN131722:DNN131730 DXJ131722:DXJ131730 EHF131722:EHF131730 ERB131722:ERB131730 FAX131722:FAX131730 FKT131722:FKT131730 FUP131722:FUP131730 GEL131722:GEL131730 GOH131722:GOH131730 GYD131722:GYD131730 HHZ131722:HHZ131730 HRV131722:HRV131730 IBR131722:IBR131730 ILN131722:ILN131730 IVJ131722:IVJ131730 JFF131722:JFF131730 JPB131722:JPB131730 JYX131722:JYX131730 KIT131722:KIT131730 KSP131722:KSP131730 LCL131722:LCL131730 LMH131722:LMH131730 LWD131722:LWD131730 MFZ131722:MFZ131730 MPV131722:MPV131730 MZR131722:MZR131730 NJN131722:NJN131730 NTJ131722:NTJ131730 ODF131722:ODF131730 ONB131722:ONB131730 OWX131722:OWX131730 PGT131722:PGT131730 PQP131722:PQP131730 QAL131722:QAL131730 QKH131722:QKH131730 QUD131722:QUD131730 RDZ131722:RDZ131730 RNV131722:RNV131730 RXR131722:RXR131730 SHN131722:SHN131730 SRJ131722:SRJ131730 TBF131722:TBF131730 TLB131722:TLB131730 TUX131722:TUX131730 UET131722:UET131730 UOP131722:UOP131730 UYL131722:UYL131730 VIH131722:VIH131730 VSD131722:VSD131730 WBZ131722:WBZ131730 WLV131722:WLV131730 WVR131722:WVR131730 J197262:J197270 JF197258:JF197266 TB197258:TB197266 ACX197258:ACX197266 AMT197258:AMT197266 AWP197258:AWP197266 BGL197258:BGL197266 BQH197258:BQH197266 CAD197258:CAD197266 CJZ197258:CJZ197266 CTV197258:CTV197266 DDR197258:DDR197266 DNN197258:DNN197266 DXJ197258:DXJ197266 EHF197258:EHF197266 ERB197258:ERB197266 FAX197258:FAX197266 FKT197258:FKT197266 FUP197258:FUP197266 GEL197258:GEL197266 GOH197258:GOH197266 GYD197258:GYD197266 HHZ197258:HHZ197266 HRV197258:HRV197266 IBR197258:IBR197266 ILN197258:ILN197266 IVJ197258:IVJ197266 JFF197258:JFF197266 JPB197258:JPB197266 JYX197258:JYX197266 KIT197258:KIT197266 KSP197258:KSP197266 LCL197258:LCL197266 LMH197258:LMH197266 LWD197258:LWD197266 MFZ197258:MFZ197266 MPV197258:MPV197266 MZR197258:MZR197266 NJN197258:NJN197266 NTJ197258:NTJ197266 ODF197258:ODF197266 ONB197258:ONB197266 OWX197258:OWX197266 PGT197258:PGT197266 PQP197258:PQP197266 QAL197258:QAL197266 QKH197258:QKH197266 QUD197258:QUD197266 RDZ197258:RDZ197266 RNV197258:RNV197266 RXR197258:RXR197266 SHN197258:SHN197266 SRJ197258:SRJ197266 TBF197258:TBF197266 TLB197258:TLB197266 TUX197258:TUX197266 UET197258:UET197266 UOP197258:UOP197266 UYL197258:UYL197266 VIH197258:VIH197266 VSD197258:VSD197266 WBZ197258:WBZ197266 WLV197258:WLV197266 WVR197258:WVR197266 J262798:J262806 JF262794:JF262802 TB262794:TB262802 ACX262794:ACX262802 AMT262794:AMT262802 AWP262794:AWP262802 BGL262794:BGL262802 BQH262794:BQH262802 CAD262794:CAD262802 CJZ262794:CJZ262802 CTV262794:CTV262802 DDR262794:DDR262802 DNN262794:DNN262802 DXJ262794:DXJ262802 EHF262794:EHF262802 ERB262794:ERB262802 FAX262794:FAX262802 FKT262794:FKT262802 FUP262794:FUP262802 GEL262794:GEL262802 GOH262794:GOH262802 GYD262794:GYD262802 HHZ262794:HHZ262802 HRV262794:HRV262802 IBR262794:IBR262802 ILN262794:ILN262802 IVJ262794:IVJ262802 JFF262794:JFF262802 JPB262794:JPB262802 JYX262794:JYX262802 KIT262794:KIT262802 KSP262794:KSP262802 LCL262794:LCL262802 LMH262794:LMH262802 LWD262794:LWD262802 MFZ262794:MFZ262802 MPV262794:MPV262802 MZR262794:MZR262802 NJN262794:NJN262802 NTJ262794:NTJ262802 ODF262794:ODF262802 ONB262794:ONB262802 OWX262794:OWX262802 PGT262794:PGT262802 PQP262794:PQP262802 QAL262794:QAL262802 QKH262794:QKH262802 QUD262794:QUD262802 RDZ262794:RDZ262802 RNV262794:RNV262802 RXR262794:RXR262802 SHN262794:SHN262802 SRJ262794:SRJ262802 TBF262794:TBF262802 TLB262794:TLB262802 TUX262794:TUX262802 UET262794:UET262802 UOP262794:UOP262802 UYL262794:UYL262802 VIH262794:VIH262802 VSD262794:VSD262802 WBZ262794:WBZ262802 WLV262794:WLV262802 WVR262794:WVR262802 J328334:J328342 JF328330:JF328338 TB328330:TB328338 ACX328330:ACX328338 AMT328330:AMT328338 AWP328330:AWP328338 BGL328330:BGL328338 BQH328330:BQH328338 CAD328330:CAD328338 CJZ328330:CJZ328338 CTV328330:CTV328338 DDR328330:DDR328338 DNN328330:DNN328338 DXJ328330:DXJ328338 EHF328330:EHF328338 ERB328330:ERB328338 FAX328330:FAX328338 FKT328330:FKT328338 FUP328330:FUP328338 GEL328330:GEL328338 GOH328330:GOH328338 GYD328330:GYD328338 HHZ328330:HHZ328338 HRV328330:HRV328338 IBR328330:IBR328338 ILN328330:ILN328338 IVJ328330:IVJ328338 JFF328330:JFF328338 JPB328330:JPB328338 JYX328330:JYX328338 KIT328330:KIT328338 KSP328330:KSP328338 LCL328330:LCL328338 LMH328330:LMH328338 LWD328330:LWD328338 MFZ328330:MFZ328338 MPV328330:MPV328338 MZR328330:MZR328338 NJN328330:NJN328338 NTJ328330:NTJ328338 ODF328330:ODF328338 ONB328330:ONB328338 OWX328330:OWX328338 PGT328330:PGT328338 PQP328330:PQP328338 QAL328330:QAL328338 QKH328330:QKH328338 QUD328330:QUD328338 RDZ328330:RDZ328338 RNV328330:RNV328338 RXR328330:RXR328338 SHN328330:SHN328338 SRJ328330:SRJ328338 TBF328330:TBF328338 TLB328330:TLB328338 TUX328330:TUX328338 UET328330:UET328338 UOP328330:UOP328338 UYL328330:UYL328338 VIH328330:VIH328338 VSD328330:VSD328338 WBZ328330:WBZ328338 WLV328330:WLV328338 WVR328330:WVR328338 J393870:J393878 JF393866:JF393874 TB393866:TB393874 ACX393866:ACX393874 AMT393866:AMT393874 AWP393866:AWP393874 BGL393866:BGL393874 BQH393866:BQH393874 CAD393866:CAD393874 CJZ393866:CJZ393874 CTV393866:CTV393874 DDR393866:DDR393874 DNN393866:DNN393874 DXJ393866:DXJ393874 EHF393866:EHF393874 ERB393866:ERB393874 FAX393866:FAX393874 FKT393866:FKT393874 FUP393866:FUP393874 GEL393866:GEL393874 GOH393866:GOH393874 GYD393866:GYD393874 HHZ393866:HHZ393874 HRV393866:HRV393874 IBR393866:IBR393874 ILN393866:ILN393874 IVJ393866:IVJ393874 JFF393866:JFF393874 JPB393866:JPB393874 JYX393866:JYX393874 KIT393866:KIT393874 KSP393866:KSP393874 LCL393866:LCL393874 LMH393866:LMH393874 LWD393866:LWD393874 MFZ393866:MFZ393874 MPV393866:MPV393874 MZR393866:MZR393874 NJN393866:NJN393874 NTJ393866:NTJ393874 ODF393866:ODF393874 ONB393866:ONB393874 OWX393866:OWX393874 PGT393866:PGT393874 PQP393866:PQP393874 QAL393866:QAL393874 QKH393866:QKH393874 QUD393866:QUD393874 RDZ393866:RDZ393874 RNV393866:RNV393874 RXR393866:RXR393874 SHN393866:SHN393874 SRJ393866:SRJ393874 TBF393866:TBF393874 TLB393866:TLB393874 TUX393866:TUX393874 UET393866:UET393874 UOP393866:UOP393874 UYL393866:UYL393874 VIH393866:VIH393874 VSD393866:VSD393874 WBZ393866:WBZ393874 WLV393866:WLV393874 WVR393866:WVR393874 J459406:J459414 JF459402:JF459410 TB459402:TB459410 ACX459402:ACX459410 AMT459402:AMT459410 AWP459402:AWP459410 BGL459402:BGL459410 BQH459402:BQH459410 CAD459402:CAD459410 CJZ459402:CJZ459410 CTV459402:CTV459410 DDR459402:DDR459410 DNN459402:DNN459410 DXJ459402:DXJ459410 EHF459402:EHF459410 ERB459402:ERB459410 FAX459402:FAX459410 FKT459402:FKT459410 FUP459402:FUP459410 GEL459402:GEL459410 GOH459402:GOH459410 GYD459402:GYD459410 HHZ459402:HHZ459410 HRV459402:HRV459410 IBR459402:IBR459410 ILN459402:ILN459410 IVJ459402:IVJ459410 JFF459402:JFF459410 JPB459402:JPB459410 JYX459402:JYX459410 KIT459402:KIT459410 KSP459402:KSP459410 LCL459402:LCL459410 LMH459402:LMH459410 LWD459402:LWD459410 MFZ459402:MFZ459410 MPV459402:MPV459410 MZR459402:MZR459410 NJN459402:NJN459410 NTJ459402:NTJ459410 ODF459402:ODF459410 ONB459402:ONB459410 OWX459402:OWX459410 PGT459402:PGT459410 PQP459402:PQP459410 QAL459402:QAL459410 QKH459402:QKH459410 QUD459402:QUD459410 RDZ459402:RDZ459410 RNV459402:RNV459410 RXR459402:RXR459410 SHN459402:SHN459410 SRJ459402:SRJ459410 TBF459402:TBF459410 TLB459402:TLB459410 TUX459402:TUX459410 UET459402:UET459410 UOP459402:UOP459410 UYL459402:UYL459410 VIH459402:VIH459410 VSD459402:VSD459410 WBZ459402:WBZ459410 WLV459402:WLV459410 WVR459402:WVR459410 J524942:J524950 JF524938:JF524946 TB524938:TB524946 ACX524938:ACX524946 AMT524938:AMT524946 AWP524938:AWP524946 BGL524938:BGL524946 BQH524938:BQH524946 CAD524938:CAD524946 CJZ524938:CJZ524946 CTV524938:CTV524946 DDR524938:DDR524946 DNN524938:DNN524946 DXJ524938:DXJ524946 EHF524938:EHF524946 ERB524938:ERB524946 FAX524938:FAX524946 FKT524938:FKT524946 FUP524938:FUP524946 GEL524938:GEL524946 GOH524938:GOH524946 GYD524938:GYD524946 HHZ524938:HHZ524946 HRV524938:HRV524946 IBR524938:IBR524946 ILN524938:ILN524946 IVJ524938:IVJ524946 JFF524938:JFF524946 JPB524938:JPB524946 JYX524938:JYX524946 KIT524938:KIT524946 KSP524938:KSP524946 LCL524938:LCL524946 LMH524938:LMH524946 LWD524938:LWD524946 MFZ524938:MFZ524946 MPV524938:MPV524946 MZR524938:MZR524946 NJN524938:NJN524946 NTJ524938:NTJ524946 ODF524938:ODF524946 ONB524938:ONB524946 OWX524938:OWX524946 PGT524938:PGT524946 PQP524938:PQP524946 QAL524938:QAL524946 QKH524938:QKH524946 QUD524938:QUD524946 RDZ524938:RDZ524946 RNV524938:RNV524946 RXR524938:RXR524946 SHN524938:SHN524946 SRJ524938:SRJ524946 TBF524938:TBF524946 TLB524938:TLB524946 TUX524938:TUX524946 UET524938:UET524946 UOP524938:UOP524946 UYL524938:UYL524946 VIH524938:VIH524946 VSD524938:VSD524946 WBZ524938:WBZ524946 WLV524938:WLV524946 WVR524938:WVR524946 J590478:J590486 JF590474:JF590482 TB590474:TB590482 ACX590474:ACX590482 AMT590474:AMT590482 AWP590474:AWP590482 BGL590474:BGL590482 BQH590474:BQH590482 CAD590474:CAD590482 CJZ590474:CJZ590482 CTV590474:CTV590482 DDR590474:DDR590482 DNN590474:DNN590482 DXJ590474:DXJ590482 EHF590474:EHF590482 ERB590474:ERB590482 FAX590474:FAX590482 FKT590474:FKT590482 FUP590474:FUP590482 GEL590474:GEL590482 GOH590474:GOH590482 GYD590474:GYD590482 HHZ590474:HHZ590482 HRV590474:HRV590482 IBR590474:IBR590482 ILN590474:ILN590482 IVJ590474:IVJ590482 JFF590474:JFF590482 JPB590474:JPB590482 JYX590474:JYX590482 KIT590474:KIT590482 KSP590474:KSP590482 LCL590474:LCL590482 LMH590474:LMH590482 LWD590474:LWD590482 MFZ590474:MFZ590482 MPV590474:MPV590482 MZR590474:MZR590482 NJN590474:NJN590482 NTJ590474:NTJ590482 ODF590474:ODF590482 ONB590474:ONB590482 OWX590474:OWX590482 PGT590474:PGT590482 PQP590474:PQP590482 QAL590474:QAL590482 QKH590474:QKH590482 QUD590474:QUD590482 RDZ590474:RDZ590482 RNV590474:RNV590482 RXR590474:RXR590482 SHN590474:SHN590482 SRJ590474:SRJ590482 TBF590474:TBF590482 TLB590474:TLB590482 TUX590474:TUX590482 UET590474:UET590482 UOP590474:UOP590482 UYL590474:UYL590482 VIH590474:VIH590482 VSD590474:VSD590482 WBZ590474:WBZ590482 WLV590474:WLV590482 WVR590474:WVR590482 J656014:J656022 JF656010:JF656018 TB656010:TB656018 ACX656010:ACX656018 AMT656010:AMT656018 AWP656010:AWP656018 BGL656010:BGL656018 BQH656010:BQH656018 CAD656010:CAD656018 CJZ656010:CJZ656018 CTV656010:CTV656018 DDR656010:DDR656018 DNN656010:DNN656018 DXJ656010:DXJ656018 EHF656010:EHF656018 ERB656010:ERB656018 FAX656010:FAX656018 FKT656010:FKT656018 FUP656010:FUP656018 GEL656010:GEL656018 GOH656010:GOH656018 GYD656010:GYD656018 HHZ656010:HHZ656018 HRV656010:HRV656018 IBR656010:IBR656018 ILN656010:ILN656018 IVJ656010:IVJ656018 JFF656010:JFF656018 JPB656010:JPB656018 JYX656010:JYX656018 KIT656010:KIT656018 KSP656010:KSP656018 LCL656010:LCL656018 LMH656010:LMH656018 LWD656010:LWD656018 MFZ656010:MFZ656018 MPV656010:MPV656018 MZR656010:MZR656018 NJN656010:NJN656018 NTJ656010:NTJ656018 ODF656010:ODF656018 ONB656010:ONB656018 OWX656010:OWX656018 PGT656010:PGT656018 PQP656010:PQP656018 QAL656010:QAL656018 QKH656010:QKH656018 QUD656010:QUD656018 RDZ656010:RDZ656018 RNV656010:RNV656018 RXR656010:RXR656018 SHN656010:SHN656018 SRJ656010:SRJ656018 TBF656010:TBF656018 TLB656010:TLB656018 TUX656010:TUX656018 UET656010:UET656018 UOP656010:UOP656018 UYL656010:UYL656018 VIH656010:VIH656018 VSD656010:VSD656018 WBZ656010:WBZ656018 WLV656010:WLV656018 WVR656010:WVR656018 J721550:J721558 JF721546:JF721554 TB721546:TB721554 ACX721546:ACX721554 AMT721546:AMT721554 AWP721546:AWP721554 BGL721546:BGL721554 BQH721546:BQH721554 CAD721546:CAD721554 CJZ721546:CJZ721554 CTV721546:CTV721554 DDR721546:DDR721554 DNN721546:DNN721554 DXJ721546:DXJ721554 EHF721546:EHF721554 ERB721546:ERB721554 FAX721546:FAX721554 FKT721546:FKT721554 FUP721546:FUP721554 GEL721546:GEL721554 GOH721546:GOH721554 GYD721546:GYD721554 HHZ721546:HHZ721554 HRV721546:HRV721554 IBR721546:IBR721554 ILN721546:ILN721554 IVJ721546:IVJ721554 JFF721546:JFF721554 JPB721546:JPB721554 JYX721546:JYX721554 KIT721546:KIT721554 KSP721546:KSP721554 LCL721546:LCL721554 LMH721546:LMH721554 LWD721546:LWD721554 MFZ721546:MFZ721554 MPV721546:MPV721554 MZR721546:MZR721554 NJN721546:NJN721554 NTJ721546:NTJ721554 ODF721546:ODF721554 ONB721546:ONB721554 OWX721546:OWX721554 PGT721546:PGT721554 PQP721546:PQP721554 QAL721546:QAL721554 QKH721546:QKH721554 QUD721546:QUD721554 RDZ721546:RDZ721554 RNV721546:RNV721554 RXR721546:RXR721554 SHN721546:SHN721554 SRJ721546:SRJ721554 TBF721546:TBF721554 TLB721546:TLB721554 TUX721546:TUX721554 UET721546:UET721554 UOP721546:UOP721554 UYL721546:UYL721554 VIH721546:VIH721554 VSD721546:VSD721554 WBZ721546:WBZ721554 WLV721546:WLV721554 WVR721546:WVR721554 J787086:J787094 JF787082:JF787090 TB787082:TB787090 ACX787082:ACX787090 AMT787082:AMT787090 AWP787082:AWP787090 BGL787082:BGL787090 BQH787082:BQH787090 CAD787082:CAD787090 CJZ787082:CJZ787090 CTV787082:CTV787090 DDR787082:DDR787090 DNN787082:DNN787090 DXJ787082:DXJ787090 EHF787082:EHF787090 ERB787082:ERB787090 FAX787082:FAX787090 FKT787082:FKT787090 FUP787082:FUP787090 GEL787082:GEL787090 GOH787082:GOH787090 GYD787082:GYD787090 HHZ787082:HHZ787090 HRV787082:HRV787090 IBR787082:IBR787090 ILN787082:ILN787090 IVJ787082:IVJ787090 JFF787082:JFF787090 JPB787082:JPB787090 JYX787082:JYX787090 KIT787082:KIT787090 KSP787082:KSP787090 LCL787082:LCL787090 LMH787082:LMH787090 LWD787082:LWD787090 MFZ787082:MFZ787090 MPV787082:MPV787090 MZR787082:MZR787090 NJN787082:NJN787090 NTJ787082:NTJ787090 ODF787082:ODF787090 ONB787082:ONB787090 OWX787082:OWX787090 PGT787082:PGT787090 PQP787082:PQP787090 QAL787082:QAL787090 QKH787082:QKH787090 QUD787082:QUD787090 RDZ787082:RDZ787090 RNV787082:RNV787090 RXR787082:RXR787090 SHN787082:SHN787090 SRJ787082:SRJ787090 TBF787082:TBF787090 TLB787082:TLB787090 TUX787082:TUX787090 UET787082:UET787090 UOP787082:UOP787090 UYL787082:UYL787090 VIH787082:VIH787090 VSD787082:VSD787090 WBZ787082:WBZ787090 WLV787082:WLV787090 WVR787082:WVR787090 J852622:J852630 JF852618:JF852626 TB852618:TB852626 ACX852618:ACX852626 AMT852618:AMT852626 AWP852618:AWP852626 BGL852618:BGL852626 BQH852618:BQH852626 CAD852618:CAD852626 CJZ852618:CJZ852626 CTV852618:CTV852626 DDR852618:DDR852626 DNN852618:DNN852626 DXJ852618:DXJ852626 EHF852618:EHF852626 ERB852618:ERB852626 FAX852618:FAX852626 FKT852618:FKT852626 FUP852618:FUP852626 GEL852618:GEL852626 GOH852618:GOH852626 GYD852618:GYD852626 HHZ852618:HHZ852626 HRV852618:HRV852626 IBR852618:IBR852626 ILN852618:ILN852626 IVJ852618:IVJ852626 JFF852618:JFF852626 JPB852618:JPB852626 JYX852618:JYX852626 KIT852618:KIT852626 KSP852618:KSP852626 LCL852618:LCL852626 LMH852618:LMH852626 LWD852618:LWD852626 MFZ852618:MFZ852626 MPV852618:MPV852626 MZR852618:MZR852626 NJN852618:NJN852626 NTJ852618:NTJ852626 ODF852618:ODF852626 ONB852618:ONB852626 OWX852618:OWX852626 PGT852618:PGT852626 PQP852618:PQP852626 QAL852618:QAL852626 QKH852618:QKH852626 QUD852618:QUD852626 RDZ852618:RDZ852626 RNV852618:RNV852626 RXR852618:RXR852626 SHN852618:SHN852626 SRJ852618:SRJ852626 TBF852618:TBF852626 TLB852618:TLB852626 TUX852618:TUX852626 UET852618:UET852626 UOP852618:UOP852626 UYL852618:UYL852626 VIH852618:VIH852626 VSD852618:VSD852626 WBZ852618:WBZ852626 WLV852618:WLV852626 WVR852618:WVR852626 J918158:J918166 JF918154:JF918162 TB918154:TB918162 ACX918154:ACX918162 AMT918154:AMT918162 AWP918154:AWP918162 BGL918154:BGL918162 BQH918154:BQH918162 CAD918154:CAD918162 CJZ918154:CJZ918162 CTV918154:CTV918162 DDR918154:DDR918162 DNN918154:DNN918162 DXJ918154:DXJ918162 EHF918154:EHF918162 ERB918154:ERB918162 FAX918154:FAX918162 FKT918154:FKT918162 FUP918154:FUP918162 GEL918154:GEL918162 GOH918154:GOH918162 GYD918154:GYD918162 HHZ918154:HHZ918162 HRV918154:HRV918162 IBR918154:IBR918162 ILN918154:ILN918162 IVJ918154:IVJ918162 JFF918154:JFF918162 JPB918154:JPB918162 JYX918154:JYX918162 KIT918154:KIT918162 KSP918154:KSP918162 LCL918154:LCL918162 LMH918154:LMH918162 LWD918154:LWD918162 MFZ918154:MFZ918162 MPV918154:MPV918162 MZR918154:MZR918162 NJN918154:NJN918162 NTJ918154:NTJ918162 ODF918154:ODF918162 ONB918154:ONB918162 OWX918154:OWX918162 PGT918154:PGT918162 PQP918154:PQP918162 QAL918154:QAL918162 QKH918154:QKH918162 QUD918154:QUD918162 RDZ918154:RDZ918162 RNV918154:RNV918162 RXR918154:RXR918162 SHN918154:SHN918162 SRJ918154:SRJ918162 TBF918154:TBF918162 TLB918154:TLB918162 TUX918154:TUX918162 UET918154:UET918162 UOP918154:UOP918162 UYL918154:UYL918162 VIH918154:VIH918162 VSD918154:VSD918162 WBZ918154:WBZ918162 WLV918154:WLV918162 WVR918154:WVR918162 J983694:J983702 JF983690:JF983698 TB983690:TB983698 ACX983690:ACX983698 AMT983690:AMT983698 AWP983690:AWP983698 BGL983690:BGL983698 BQH983690:BQH983698 CAD983690:CAD983698 CJZ983690:CJZ983698 CTV983690:CTV983698 DDR983690:DDR983698 DNN983690:DNN983698 DXJ983690:DXJ983698 EHF983690:EHF983698 ERB983690:ERB983698 FAX983690:FAX983698 FKT983690:FKT983698 FUP983690:FUP983698 GEL983690:GEL983698 GOH983690:GOH983698 GYD983690:GYD983698 HHZ983690:HHZ983698 HRV983690:HRV983698 IBR983690:IBR983698 ILN983690:ILN983698 IVJ983690:IVJ983698 JFF983690:JFF983698 JPB983690:JPB983698 JYX983690:JYX983698 KIT983690:KIT983698 KSP983690:KSP983698 LCL983690:LCL983698 LMH983690:LMH983698 LWD983690:LWD983698 MFZ983690:MFZ983698 MPV983690:MPV983698 MZR983690:MZR983698 NJN983690:NJN983698 NTJ983690:NTJ983698 ODF983690:ODF983698 ONB983690:ONB983698 OWX983690:OWX983698 PGT983690:PGT983698 PQP983690:PQP983698 QAL983690:QAL983698 QKH983690:QKH983698 QUD983690:QUD983698 RDZ983690:RDZ983698 RNV983690:RNV983698 RXR983690:RXR983698 SHN983690:SHN983698 SRJ983690:SRJ983698 TBF983690:TBF983698 TLB983690:TLB983698 TUX983690:TUX983698 UET983690:UET983698 UOP983690:UOP983698 UYL983690:UYL983698 VIH983690:VIH983698 VSD983690:VSD983698 WBZ983690:WBZ983698 WLV983690:WLV983698 WVR983690:WVR983698 OXB197272:OXB197273 PGX197272:PGX197273 PQT197272:PQT197273 QAP197272:QAP197273 QKL197272:QKL197273 QUH197272:QUH197273 RED197272:RED197273 RNZ197272:RNZ197273 RXV197272:RXV197273 SHR197272:SHR197273 SRN197272:SRN197273 TBJ197272:TBJ197273 TLF197272:TLF197273 TVB197272:TVB197273 UEX197272:UEX197273 UOT197272:UOT197273 UYP197272:UYP197273 VIL197272:VIL197273 VSH197272:VSH197273 WCD197272:WCD197273 WLZ197272:WLZ197273 WVV197272:WVV197273 N262812:N262813 JJ262808:JJ262809 TF262808:TF262809 ADB262808:ADB262809 AMX262808:AMX262809 AWT262808:AWT262809 BGP262808:BGP262809 BQL262808:BQL262809 CAH262808:CAH262809 CKD262808:CKD262809 CTZ262808:CTZ262809 DDV262808:DDV262809 DNR262808:DNR262809 DXN262808:DXN262809 EHJ262808:EHJ262809 ERF262808:ERF262809 FBB262808:FBB262809 FKX262808:FKX262809 FUT262808:FUT262809 GEP262808:GEP262809 GOL262808:GOL262809 GYH262808:GYH262809 HID262808:HID262809 HRZ262808:HRZ262809 IBV262808:IBV262809 ILR262808:ILR262809 IVN262808:IVN262809 JFJ262808:JFJ262809 JPF262808:JPF262809 JZB262808:JZB262809 KIX262808:KIX262809 KST262808:KST262809 LCP262808:LCP262809 LML262808:LML262809 LWH262808:LWH262809 MGD262808:MGD262809 MPZ262808:MPZ262809 MZV262808:MZV262809 NJR262808:NJR262809 NTN262808:NTN262809 ODJ262808:ODJ262809 ONF262808:ONF262809 H66385:J66385 JD66381:JF66381 SZ66381:TB66381 ACV66381:ACX66381 AMR66381:AMT66381 AWN66381:AWP66381 BGJ66381:BGL66381 BQF66381:BQH66381 CAB66381:CAD66381 CJX66381:CJZ66381 CTT66381:CTV66381 DDP66381:DDR66381 DNL66381:DNN66381 DXH66381:DXJ66381 EHD66381:EHF66381 EQZ66381:ERB66381 FAV66381:FAX66381 FKR66381:FKT66381 FUN66381:FUP66381 GEJ66381:GEL66381 GOF66381:GOH66381 GYB66381:GYD66381 HHX66381:HHZ66381 HRT66381:HRV66381 IBP66381:IBR66381 ILL66381:ILN66381 IVH66381:IVJ66381 JFD66381:JFF66381 JOZ66381:JPB66381 JYV66381:JYX66381 KIR66381:KIT66381 KSN66381:KSP66381 LCJ66381:LCL66381 LMF66381:LMH66381 LWB66381:LWD66381 MFX66381:MFZ66381 MPT66381:MPV66381 MZP66381:MZR66381 NJL66381:NJN66381 NTH66381:NTJ66381 ODD66381:ODF66381 OMZ66381:ONB66381 OWV66381:OWX66381 PGR66381:PGT66381 PQN66381:PQP66381 QAJ66381:QAL66381 QKF66381:QKH66381 QUB66381:QUD66381 RDX66381:RDZ66381 RNT66381:RNV66381 RXP66381:RXR66381 SHL66381:SHN66381 SRH66381:SRJ66381 TBD66381:TBF66381 TKZ66381:TLB66381 TUV66381:TUX66381 UER66381:UET66381 UON66381:UOP66381 UYJ66381:UYL66381 VIF66381:VIH66381 VSB66381:VSD66381 WBX66381:WBZ66381 WLT66381:WLV66381 WVP66381:WVR66381 H131921:J131921 JD131917:JF131917 SZ131917:TB131917 ACV131917:ACX131917 AMR131917:AMT131917 AWN131917:AWP131917 BGJ131917:BGL131917 BQF131917:BQH131917 CAB131917:CAD131917 CJX131917:CJZ131917 CTT131917:CTV131917 DDP131917:DDR131917 DNL131917:DNN131917 DXH131917:DXJ131917 EHD131917:EHF131917 EQZ131917:ERB131917 FAV131917:FAX131917 FKR131917:FKT131917 FUN131917:FUP131917 GEJ131917:GEL131917 GOF131917:GOH131917 GYB131917:GYD131917 HHX131917:HHZ131917 HRT131917:HRV131917 IBP131917:IBR131917 ILL131917:ILN131917 IVH131917:IVJ131917 JFD131917:JFF131917 JOZ131917:JPB131917 JYV131917:JYX131917 KIR131917:KIT131917 KSN131917:KSP131917 LCJ131917:LCL131917 LMF131917:LMH131917 LWB131917:LWD131917 MFX131917:MFZ131917 MPT131917:MPV131917 MZP131917:MZR131917 NJL131917:NJN131917 NTH131917:NTJ131917 ODD131917:ODF131917 OMZ131917:ONB131917 OWV131917:OWX131917 PGR131917:PGT131917 PQN131917:PQP131917 QAJ131917:QAL131917 QKF131917:QKH131917 QUB131917:QUD131917 RDX131917:RDZ131917 RNT131917:RNV131917 RXP131917:RXR131917 SHL131917:SHN131917 SRH131917:SRJ131917 TBD131917:TBF131917 TKZ131917:TLB131917 TUV131917:TUX131917 UER131917:UET131917 UON131917:UOP131917 UYJ131917:UYL131917 VIF131917:VIH131917 VSB131917:VSD131917 WBX131917:WBZ131917 WLT131917:WLV131917 WVP131917:WVR131917 H197457:J197457 JD197453:JF197453 SZ197453:TB197453 ACV197453:ACX197453 AMR197453:AMT197453 AWN197453:AWP197453 BGJ197453:BGL197453 BQF197453:BQH197453 CAB197453:CAD197453 CJX197453:CJZ197453 CTT197453:CTV197453 DDP197453:DDR197453 DNL197453:DNN197453 DXH197453:DXJ197453 EHD197453:EHF197453 EQZ197453:ERB197453 FAV197453:FAX197453 FKR197453:FKT197453 FUN197453:FUP197453 GEJ197453:GEL197453 GOF197453:GOH197453 GYB197453:GYD197453 HHX197453:HHZ197453 HRT197453:HRV197453 IBP197453:IBR197453 ILL197453:ILN197453 IVH197453:IVJ197453 JFD197453:JFF197453 JOZ197453:JPB197453 JYV197453:JYX197453 KIR197453:KIT197453 KSN197453:KSP197453 LCJ197453:LCL197453 LMF197453:LMH197453 LWB197453:LWD197453 MFX197453:MFZ197453 MPT197453:MPV197453 MZP197453:MZR197453 NJL197453:NJN197453 NTH197453:NTJ197453 ODD197453:ODF197453 OMZ197453:ONB197453 OWV197453:OWX197453 PGR197453:PGT197453 PQN197453:PQP197453 QAJ197453:QAL197453 QKF197453:QKH197453 QUB197453:QUD197453 RDX197453:RDZ197453 RNT197453:RNV197453 RXP197453:RXR197453 SHL197453:SHN197453 SRH197453:SRJ197453 TBD197453:TBF197453 TKZ197453:TLB197453 TUV197453:TUX197453 UER197453:UET197453 UON197453:UOP197453 UYJ197453:UYL197453 VIF197453:VIH197453 VSB197453:VSD197453 WBX197453:WBZ197453 WLT197453:WLV197453 WVP197453:WVR197453 H262993:J262993 JD262989:JF262989 SZ262989:TB262989 ACV262989:ACX262989 AMR262989:AMT262989 AWN262989:AWP262989 BGJ262989:BGL262989 BQF262989:BQH262989 CAB262989:CAD262989 CJX262989:CJZ262989 CTT262989:CTV262989 DDP262989:DDR262989 DNL262989:DNN262989 DXH262989:DXJ262989 EHD262989:EHF262989 EQZ262989:ERB262989 FAV262989:FAX262989 FKR262989:FKT262989 FUN262989:FUP262989 GEJ262989:GEL262989 GOF262989:GOH262989 GYB262989:GYD262989 HHX262989:HHZ262989 HRT262989:HRV262989 IBP262989:IBR262989 ILL262989:ILN262989 IVH262989:IVJ262989 JFD262989:JFF262989 JOZ262989:JPB262989 JYV262989:JYX262989 KIR262989:KIT262989 KSN262989:KSP262989 LCJ262989:LCL262989 LMF262989:LMH262989 LWB262989:LWD262989 MFX262989:MFZ262989 MPT262989:MPV262989 MZP262989:MZR262989 NJL262989:NJN262989 NTH262989:NTJ262989 ODD262989:ODF262989 OMZ262989:ONB262989 OWV262989:OWX262989 PGR262989:PGT262989 PQN262989:PQP262989 QAJ262989:QAL262989 QKF262989:QKH262989 QUB262989:QUD262989 RDX262989:RDZ262989 RNT262989:RNV262989 RXP262989:RXR262989 SHL262989:SHN262989 SRH262989:SRJ262989 TBD262989:TBF262989 TKZ262989:TLB262989 TUV262989:TUX262989 UER262989:UET262989 UON262989:UOP262989 UYJ262989:UYL262989 VIF262989:VIH262989 VSB262989:VSD262989 WBX262989:WBZ262989 WLT262989:WLV262989 WVP262989:WVR262989 H328529:J328529 JD328525:JF328525 SZ328525:TB328525 ACV328525:ACX328525 AMR328525:AMT328525 AWN328525:AWP328525 BGJ328525:BGL328525 BQF328525:BQH328525 CAB328525:CAD328525 CJX328525:CJZ328525 CTT328525:CTV328525 DDP328525:DDR328525 DNL328525:DNN328525 DXH328525:DXJ328525 EHD328525:EHF328525 EQZ328525:ERB328525 FAV328525:FAX328525 FKR328525:FKT328525 FUN328525:FUP328525 GEJ328525:GEL328525 GOF328525:GOH328525 GYB328525:GYD328525 HHX328525:HHZ328525 HRT328525:HRV328525 IBP328525:IBR328525 ILL328525:ILN328525 IVH328525:IVJ328525 JFD328525:JFF328525 JOZ328525:JPB328525 JYV328525:JYX328525 KIR328525:KIT328525 KSN328525:KSP328525 LCJ328525:LCL328525 LMF328525:LMH328525 LWB328525:LWD328525 MFX328525:MFZ328525 MPT328525:MPV328525 MZP328525:MZR328525 NJL328525:NJN328525 NTH328525:NTJ328525 ODD328525:ODF328525 OMZ328525:ONB328525 OWV328525:OWX328525 PGR328525:PGT328525 PQN328525:PQP328525 QAJ328525:QAL328525 QKF328525:QKH328525 QUB328525:QUD328525 RDX328525:RDZ328525 RNT328525:RNV328525 RXP328525:RXR328525 SHL328525:SHN328525 SRH328525:SRJ328525 TBD328525:TBF328525 TKZ328525:TLB328525 TUV328525:TUX328525 UER328525:UET328525 UON328525:UOP328525 UYJ328525:UYL328525 VIF328525:VIH328525 VSB328525:VSD328525 WBX328525:WBZ328525 WLT328525:WLV328525 WVP328525:WVR328525 H394065:J394065 JD394061:JF394061 SZ394061:TB394061 ACV394061:ACX394061 AMR394061:AMT394061 AWN394061:AWP394061 BGJ394061:BGL394061 BQF394061:BQH394061 CAB394061:CAD394061 CJX394061:CJZ394061 CTT394061:CTV394061 DDP394061:DDR394061 DNL394061:DNN394061 DXH394061:DXJ394061 EHD394061:EHF394061 EQZ394061:ERB394061 FAV394061:FAX394061 FKR394061:FKT394061 FUN394061:FUP394061 GEJ394061:GEL394061 GOF394061:GOH394061 GYB394061:GYD394061 HHX394061:HHZ394061 HRT394061:HRV394061 IBP394061:IBR394061 ILL394061:ILN394061 IVH394061:IVJ394061 JFD394061:JFF394061 JOZ394061:JPB394061 JYV394061:JYX394061 KIR394061:KIT394061 KSN394061:KSP394061 LCJ394061:LCL394061 LMF394061:LMH394061 LWB394061:LWD394061 MFX394061:MFZ394061 MPT394061:MPV394061 MZP394061:MZR394061 NJL394061:NJN394061 NTH394061:NTJ394061 ODD394061:ODF394061 OMZ394061:ONB394061 OWV394061:OWX394061 PGR394061:PGT394061 PQN394061:PQP394061 QAJ394061:QAL394061 QKF394061:QKH394061 QUB394061:QUD394061 RDX394061:RDZ394061 RNT394061:RNV394061 RXP394061:RXR394061 SHL394061:SHN394061 SRH394061:SRJ394061 TBD394061:TBF394061 TKZ394061:TLB394061 TUV394061:TUX394061 UER394061:UET394061 UON394061:UOP394061 UYJ394061:UYL394061 VIF394061:VIH394061 VSB394061:VSD394061 WBX394061:WBZ394061 WLT394061:WLV394061 WVP394061:WVR394061 H459601:J459601 JD459597:JF459597 SZ459597:TB459597 ACV459597:ACX459597 AMR459597:AMT459597 AWN459597:AWP459597 BGJ459597:BGL459597 BQF459597:BQH459597 CAB459597:CAD459597 CJX459597:CJZ459597 CTT459597:CTV459597 DDP459597:DDR459597 DNL459597:DNN459597 DXH459597:DXJ459597 EHD459597:EHF459597 EQZ459597:ERB459597 FAV459597:FAX459597 FKR459597:FKT459597 FUN459597:FUP459597 GEJ459597:GEL459597 GOF459597:GOH459597 GYB459597:GYD459597 HHX459597:HHZ459597 HRT459597:HRV459597 IBP459597:IBR459597 ILL459597:ILN459597 IVH459597:IVJ459597 JFD459597:JFF459597 JOZ459597:JPB459597 JYV459597:JYX459597 KIR459597:KIT459597 KSN459597:KSP459597 LCJ459597:LCL459597 LMF459597:LMH459597 LWB459597:LWD459597 MFX459597:MFZ459597 MPT459597:MPV459597 MZP459597:MZR459597 NJL459597:NJN459597 NTH459597:NTJ459597 ODD459597:ODF459597 OMZ459597:ONB459597 OWV459597:OWX459597 PGR459597:PGT459597 PQN459597:PQP459597 QAJ459597:QAL459597 QKF459597:QKH459597 QUB459597:QUD459597 RDX459597:RDZ459597 RNT459597:RNV459597 RXP459597:RXR459597 SHL459597:SHN459597 SRH459597:SRJ459597 TBD459597:TBF459597 TKZ459597:TLB459597 TUV459597:TUX459597 UER459597:UET459597 UON459597:UOP459597 UYJ459597:UYL459597 VIF459597:VIH459597 VSB459597:VSD459597 WBX459597:WBZ459597 WLT459597:WLV459597 WVP459597:WVR459597 H525137:J525137 JD525133:JF525133 SZ525133:TB525133 ACV525133:ACX525133 AMR525133:AMT525133 AWN525133:AWP525133 BGJ525133:BGL525133 BQF525133:BQH525133 CAB525133:CAD525133 CJX525133:CJZ525133 CTT525133:CTV525133 DDP525133:DDR525133 DNL525133:DNN525133 DXH525133:DXJ525133 EHD525133:EHF525133 EQZ525133:ERB525133 FAV525133:FAX525133 FKR525133:FKT525133 FUN525133:FUP525133 GEJ525133:GEL525133 GOF525133:GOH525133 GYB525133:GYD525133 HHX525133:HHZ525133 HRT525133:HRV525133 IBP525133:IBR525133 ILL525133:ILN525133 IVH525133:IVJ525133 JFD525133:JFF525133 JOZ525133:JPB525133 JYV525133:JYX525133 KIR525133:KIT525133 KSN525133:KSP525133 LCJ525133:LCL525133 LMF525133:LMH525133 LWB525133:LWD525133 MFX525133:MFZ525133 MPT525133:MPV525133 MZP525133:MZR525133 NJL525133:NJN525133 NTH525133:NTJ525133 ODD525133:ODF525133 OMZ525133:ONB525133 OWV525133:OWX525133 PGR525133:PGT525133 PQN525133:PQP525133 QAJ525133:QAL525133 QKF525133:QKH525133 QUB525133:QUD525133 RDX525133:RDZ525133 RNT525133:RNV525133 RXP525133:RXR525133 SHL525133:SHN525133 SRH525133:SRJ525133 TBD525133:TBF525133 TKZ525133:TLB525133 TUV525133:TUX525133 UER525133:UET525133 UON525133:UOP525133 UYJ525133:UYL525133 VIF525133:VIH525133 VSB525133:VSD525133 WBX525133:WBZ525133 WLT525133:WLV525133 WVP525133:WVR525133 H590673:J590673 JD590669:JF590669 SZ590669:TB590669 ACV590669:ACX590669 AMR590669:AMT590669 AWN590669:AWP590669 BGJ590669:BGL590669 BQF590669:BQH590669 CAB590669:CAD590669 CJX590669:CJZ590669 CTT590669:CTV590669 DDP590669:DDR590669 DNL590669:DNN590669 DXH590669:DXJ590669 EHD590669:EHF590669 EQZ590669:ERB590669 FAV590669:FAX590669 FKR590669:FKT590669 FUN590669:FUP590669 GEJ590669:GEL590669 GOF590669:GOH590669 GYB590669:GYD590669 HHX590669:HHZ590669 HRT590669:HRV590669 IBP590669:IBR590669 ILL590669:ILN590669 IVH590669:IVJ590669 JFD590669:JFF590669 JOZ590669:JPB590669 JYV590669:JYX590669 KIR590669:KIT590669 KSN590669:KSP590669 LCJ590669:LCL590669 LMF590669:LMH590669 LWB590669:LWD590669 MFX590669:MFZ590669 MPT590669:MPV590669 MZP590669:MZR590669 NJL590669:NJN590669 NTH590669:NTJ590669 ODD590669:ODF590669 OMZ590669:ONB590669 OWV590669:OWX590669 PGR590669:PGT590669 PQN590669:PQP590669 QAJ590669:QAL590669 QKF590669:QKH590669 QUB590669:QUD590669 RDX590669:RDZ590669 RNT590669:RNV590669 RXP590669:RXR590669 SHL590669:SHN590669 SRH590669:SRJ590669 TBD590669:TBF590669 TKZ590669:TLB590669 TUV590669:TUX590669 UER590669:UET590669 UON590669:UOP590669 UYJ590669:UYL590669 VIF590669:VIH590669 VSB590669:VSD590669 WBX590669:WBZ590669 WLT590669:WLV590669 WVP590669:WVR590669 H656209:J656209 JD656205:JF656205 SZ656205:TB656205 ACV656205:ACX656205 AMR656205:AMT656205 AWN656205:AWP656205 BGJ656205:BGL656205 BQF656205:BQH656205 CAB656205:CAD656205 CJX656205:CJZ656205 CTT656205:CTV656205 DDP656205:DDR656205 DNL656205:DNN656205 DXH656205:DXJ656205 EHD656205:EHF656205 EQZ656205:ERB656205 FAV656205:FAX656205 FKR656205:FKT656205 FUN656205:FUP656205 GEJ656205:GEL656205 GOF656205:GOH656205 GYB656205:GYD656205 HHX656205:HHZ656205 HRT656205:HRV656205 IBP656205:IBR656205 ILL656205:ILN656205 IVH656205:IVJ656205 JFD656205:JFF656205 JOZ656205:JPB656205 JYV656205:JYX656205 KIR656205:KIT656205 KSN656205:KSP656205 LCJ656205:LCL656205 LMF656205:LMH656205 LWB656205:LWD656205 MFX656205:MFZ656205 MPT656205:MPV656205 MZP656205:MZR656205 NJL656205:NJN656205 NTH656205:NTJ656205 ODD656205:ODF656205 OMZ656205:ONB656205 OWV656205:OWX656205 PGR656205:PGT656205 PQN656205:PQP656205 QAJ656205:QAL656205 QKF656205:QKH656205 QUB656205:QUD656205 RDX656205:RDZ656205 RNT656205:RNV656205 RXP656205:RXR656205 SHL656205:SHN656205 SRH656205:SRJ656205 TBD656205:TBF656205 TKZ656205:TLB656205 TUV656205:TUX656205 UER656205:UET656205 UON656205:UOP656205 UYJ656205:UYL656205 VIF656205:VIH656205 VSB656205:VSD656205 WBX656205:WBZ656205 WLT656205:WLV656205 WVP656205:WVR656205 H721745:J721745 JD721741:JF721741 SZ721741:TB721741 ACV721741:ACX721741 AMR721741:AMT721741 AWN721741:AWP721741 BGJ721741:BGL721741 BQF721741:BQH721741 CAB721741:CAD721741 CJX721741:CJZ721741 CTT721741:CTV721741 DDP721741:DDR721741 DNL721741:DNN721741 DXH721741:DXJ721741 EHD721741:EHF721741 EQZ721741:ERB721741 FAV721741:FAX721741 FKR721741:FKT721741 FUN721741:FUP721741 GEJ721741:GEL721741 GOF721741:GOH721741 GYB721741:GYD721741 HHX721741:HHZ721741 HRT721741:HRV721741 IBP721741:IBR721741 ILL721741:ILN721741 IVH721741:IVJ721741 JFD721741:JFF721741 JOZ721741:JPB721741 JYV721741:JYX721741 KIR721741:KIT721741 KSN721741:KSP721741 LCJ721741:LCL721741 LMF721741:LMH721741 LWB721741:LWD721741 MFX721741:MFZ721741 MPT721741:MPV721741 MZP721741:MZR721741 NJL721741:NJN721741 NTH721741:NTJ721741 ODD721741:ODF721741 OMZ721741:ONB721741 OWV721741:OWX721741 PGR721741:PGT721741 PQN721741:PQP721741 QAJ721741:QAL721741 QKF721741:QKH721741 QUB721741:QUD721741 RDX721741:RDZ721741 RNT721741:RNV721741 RXP721741:RXR721741 SHL721741:SHN721741 SRH721741:SRJ721741 TBD721741:TBF721741 TKZ721741:TLB721741 TUV721741:TUX721741 UER721741:UET721741 UON721741:UOP721741 UYJ721741:UYL721741 VIF721741:VIH721741 VSB721741:VSD721741 WBX721741:WBZ721741 WLT721741:WLV721741 WVP721741:WVR721741 H787281:J787281 JD787277:JF787277 SZ787277:TB787277 ACV787277:ACX787277 AMR787277:AMT787277 AWN787277:AWP787277 BGJ787277:BGL787277 BQF787277:BQH787277 CAB787277:CAD787277 CJX787277:CJZ787277 CTT787277:CTV787277 DDP787277:DDR787277 DNL787277:DNN787277 DXH787277:DXJ787277 EHD787277:EHF787277 EQZ787277:ERB787277 FAV787277:FAX787277 FKR787277:FKT787277 FUN787277:FUP787277 GEJ787277:GEL787277 GOF787277:GOH787277 GYB787277:GYD787277 HHX787277:HHZ787277 HRT787277:HRV787277 IBP787277:IBR787277 ILL787277:ILN787277 IVH787277:IVJ787277 JFD787277:JFF787277 JOZ787277:JPB787277 JYV787277:JYX787277 KIR787277:KIT787277 KSN787277:KSP787277 LCJ787277:LCL787277 LMF787277:LMH787277 LWB787277:LWD787277 MFX787277:MFZ787277 MPT787277:MPV787277 MZP787277:MZR787277 NJL787277:NJN787277 NTH787277:NTJ787277 ODD787277:ODF787277 OMZ787277:ONB787277 OWV787277:OWX787277 PGR787277:PGT787277 PQN787277:PQP787277 QAJ787277:QAL787277 QKF787277:QKH787277 QUB787277:QUD787277 RDX787277:RDZ787277 RNT787277:RNV787277 RXP787277:RXR787277 SHL787277:SHN787277 SRH787277:SRJ787277 TBD787277:TBF787277 TKZ787277:TLB787277 TUV787277:TUX787277 UER787277:UET787277 UON787277:UOP787277 UYJ787277:UYL787277 VIF787277:VIH787277 VSB787277:VSD787277 WBX787277:WBZ787277 WLT787277:WLV787277 WVP787277:WVR787277 H852817:J852817 JD852813:JF852813 SZ852813:TB852813 ACV852813:ACX852813 AMR852813:AMT852813 AWN852813:AWP852813 BGJ852813:BGL852813 BQF852813:BQH852813 CAB852813:CAD852813 CJX852813:CJZ852813 CTT852813:CTV852813 DDP852813:DDR852813 DNL852813:DNN852813 DXH852813:DXJ852813 EHD852813:EHF852813 EQZ852813:ERB852813 FAV852813:FAX852813 FKR852813:FKT852813 FUN852813:FUP852813 GEJ852813:GEL852813 GOF852813:GOH852813 GYB852813:GYD852813 HHX852813:HHZ852813 HRT852813:HRV852813 IBP852813:IBR852813 ILL852813:ILN852813 IVH852813:IVJ852813 JFD852813:JFF852813 JOZ852813:JPB852813 JYV852813:JYX852813 KIR852813:KIT852813 KSN852813:KSP852813 LCJ852813:LCL852813 LMF852813:LMH852813 LWB852813:LWD852813 MFX852813:MFZ852813 MPT852813:MPV852813 MZP852813:MZR852813 NJL852813:NJN852813 NTH852813:NTJ852813 ODD852813:ODF852813 OMZ852813:ONB852813 OWV852813:OWX852813 PGR852813:PGT852813 PQN852813:PQP852813 QAJ852813:QAL852813 QKF852813:QKH852813 QUB852813:QUD852813 RDX852813:RDZ852813 RNT852813:RNV852813 RXP852813:RXR852813 SHL852813:SHN852813 SRH852813:SRJ852813 TBD852813:TBF852813 TKZ852813:TLB852813 TUV852813:TUX852813 UER852813:UET852813 UON852813:UOP852813 UYJ852813:UYL852813 VIF852813:VIH852813 VSB852813:VSD852813 WBX852813:WBZ852813 WLT852813:WLV852813 WVP852813:WVR852813 H918353:J918353 JD918349:JF918349 SZ918349:TB918349 ACV918349:ACX918349 AMR918349:AMT918349 AWN918349:AWP918349 BGJ918349:BGL918349 BQF918349:BQH918349 CAB918349:CAD918349 CJX918349:CJZ918349 CTT918349:CTV918349 DDP918349:DDR918349 DNL918349:DNN918349 DXH918349:DXJ918349 EHD918349:EHF918349 EQZ918349:ERB918349 FAV918349:FAX918349 FKR918349:FKT918349 FUN918349:FUP918349 GEJ918349:GEL918349 GOF918349:GOH918349 GYB918349:GYD918349 HHX918349:HHZ918349 HRT918349:HRV918349 IBP918349:IBR918349 ILL918349:ILN918349 IVH918349:IVJ918349 JFD918349:JFF918349 JOZ918349:JPB918349 JYV918349:JYX918349 KIR918349:KIT918349 KSN918349:KSP918349 LCJ918349:LCL918349 LMF918349:LMH918349 LWB918349:LWD918349 MFX918349:MFZ918349 MPT918349:MPV918349 MZP918349:MZR918349 NJL918349:NJN918349 NTH918349:NTJ918349 ODD918349:ODF918349 OMZ918349:ONB918349 OWV918349:OWX918349 PGR918349:PGT918349 PQN918349:PQP918349 QAJ918349:QAL918349 QKF918349:QKH918349 QUB918349:QUD918349 RDX918349:RDZ918349 RNT918349:RNV918349 RXP918349:RXR918349 SHL918349:SHN918349 SRH918349:SRJ918349 TBD918349:TBF918349 TKZ918349:TLB918349 TUV918349:TUX918349 UER918349:UET918349 UON918349:UOP918349 UYJ918349:UYL918349 VIF918349:VIH918349 VSB918349:VSD918349 WBX918349:WBZ918349 WLT918349:WLV918349 WVP918349:WVR918349 H983889:J983889 JD983885:JF983885 SZ983885:TB983885 ACV983885:ACX983885 AMR983885:AMT983885 AWN983885:AWP983885 BGJ983885:BGL983885 BQF983885:BQH983885 CAB983885:CAD983885 CJX983885:CJZ983885 CTT983885:CTV983885 DDP983885:DDR983885 DNL983885:DNN983885 DXH983885:DXJ983885 EHD983885:EHF983885 EQZ983885:ERB983885 FAV983885:FAX983885 FKR983885:FKT983885 FUN983885:FUP983885 GEJ983885:GEL983885 GOF983885:GOH983885 GYB983885:GYD983885 HHX983885:HHZ983885 HRT983885:HRV983885 IBP983885:IBR983885 ILL983885:ILN983885 IVH983885:IVJ983885 JFD983885:JFF983885 JOZ983885:JPB983885 JYV983885:JYX983885 KIR983885:KIT983885 KSN983885:KSP983885 LCJ983885:LCL983885 LMF983885:LMH983885 LWB983885:LWD983885 MFX983885:MFZ983885 MPT983885:MPV983885 MZP983885:MZR983885 NJL983885:NJN983885 NTH983885:NTJ983885 ODD983885:ODF983885 OMZ983885:ONB983885 OWV983885:OWX983885 PGR983885:PGT983885 PQN983885:PQP983885 QAJ983885:QAL983885 QKF983885:QKH983885 QUB983885:QUD983885 RDX983885:RDZ983885 RNT983885:RNV983885 RXP983885:RXR983885 SHL983885:SHN983885 SRH983885:SRJ983885 TBD983885:TBF983885 TKZ983885:TLB983885 TUV983885:TUX983885 UER983885:UET983885 UON983885:UOP983885 UYJ983885:UYL983885 VIF983885:VIH983885 VSB983885:VSD983885 WBX983885:WBZ983885 WLT983885:WLV983885 WVP983885:WVR983885 OXB262808:OXB262809 PGX262808:PGX262809 PQT262808:PQT262809 QAP262808:QAP262809 QKL262808:QKL262809 QUH262808:QUH262809 RED262808:RED262809 RNZ262808:RNZ262809 RXV262808:RXV262809 SHR262808:SHR262809 SRN262808:SRN262809 TBJ262808:TBJ262809 TLF262808:TLF262809 TVB262808:TVB262809 UEX262808:UEX262809 UOT262808:UOT262809 UYP262808:UYP262809 VIL262808:VIL262809 VSH262808:VSH262809 WCD262808:WCD262809 WLZ262808:WLZ262809 WVV262808:WVV262809 N328348:N328349 JJ328344:JJ328345 TF328344:TF328345 ADB328344:ADB328345 AMX328344:AMX328345 AWT328344:AWT328345 BGP328344:BGP328345 BQL328344:BQL328345 CAH328344:CAH328345 CKD328344:CKD328345 CTZ328344:CTZ328345 DDV328344:DDV328345 DNR328344:DNR328345 DXN328344:DXN328345 EHJ328344:EHJ328345 ERF328344:ERF328345 FBB328344:FBB328345 FKX328344:FKX328345 FUT328344:FUT328345 GEP328344:GEP328345 GOL328344:GOL328345 GYH328344:GYH328345 HID328344:HID328345 HRZ328344:HRZ328345 IBV328344:IBV328345 ILR328344:ILR328345 IVN328344:IVN328345 JFJ328344:JFJ328345 JPF328344:JPF328345 JZB328344:JZB328345 KIX328344:KIX328345 KST328344:KST328345 LCP328344:LCP328345 LML328344:LML328345 LWH328344:LWH328345 MGD328344:MGD328345 MPZ328344:MPZ328345 MZV328344:MZV328345 NJR328344:NJR328345 NTN328344:NTN328345 ODJ328344:ODJ328345 M65960:M65961 JI65956:JI65957 TE65956:TE65957 ADA65956:ADA65957 AMW65956:AMW65957 AWS65956:AWS65957 BGO65956:BGO65957 BQK65956:BQK65957 CAG65956:CAG65957 CKC65956:CKC65957 CTY65956:CTY65957 DDU65956:DDU65957 DNQ65956:DNQ65957 DXM65956:DXM65957 EHI65956:EHI65957 ERE65956:ERE65957 FBA65956:FBA65957 FKW65956:FKW65957 FUS65956:FUS65957 GEO65956:GEO65957 GOK65956:GOK65957 GYG65956:GYG65957 HIC65956:HIC65957 HRY65956:HRY65957 IBU65956:IBU65957 ILQ65956:ILQ65957 IVM65956:IVM65957 JFI65956:JFI65957 JPE65956:JPE65957 JZA65956:JZA65957 KIW65956:KIW65957 KSS65956:KSS65957 LCO65956:LCO65957 LMK65956:LMK65957 LWG65956:LWG65957 MGC65956:MGC65957 MPY65956:MPY65957 MZU65956:MZU65957 NJQ65956:NJQ65957 NTM65956:NTM65957 ODI65956:ODI65957 ONE65956:ONE65957 OXA65956:OXA65957 PGW65956:PGW65957 PQS65956:PQS65957 QAO65956:QAO65957 QKK65956:QKK65957 QUG65956:QUG65957 REC65956:REC65957 RNY65956:RNY65957 RXU65956:RXU65957 SHQ65956:SHQ65957 SRM65956:SRM65957 TBI65956:TBI65957 TLE65956:TLE65957 TVA65956:TVA65957 UEW65956:UEW65957 UOS65956:UOS65957 UYO65956:UYO65957 VIK65956:VIK65957 VSG65956:VSG65957 WCC65956:WCC65957 WLY65956:WLY65957 WVU65956:WVU65957 M131496:M131497 JI131492:JI131493 TE131492:TE131493 ADA131492:ADA131493 AMW131492:AMW131493 AWS131492:AWS131493 BGO131492:BGO131493 BQK131492:BQK131493 CAG131492:CAG131493 CKC131492:CKC131493 CTY131492:CTY131493 DDU131492:DDU131493 DNQ131492:DNQ131493 DXM131492:DXM131493 EHI131492:EHI131493 ERE131492:ERE131493 FBA131492:FBA131493 FKW131492:FKW131493 FUS131492:FUS131493 GEO131492:GEO131493 GOK131492:GOK131493 GYG131492:GYG131493 HIC131492:HIC131493 HRY131492:HRY131493 IBU131492:IBU131493 ILQ131492:ILQ131493 IVM131492:IVM131493 JFI131492:JFI131493 JPE131492:JPE131493 JZA131492:JZA131493 KIW131492:KIW131493 KSS131492:KSS131493 LCO131492:LCO131493 LMK131492:LMK131493 LWG131492:LWG131493 MGC131492:MGC131493 MPY131492:MPY131493 MZU131492:MZU131493 NJQ131492:NJQ131493 NTM131492:NTM131493 ODI131492:ODI131493 ONE131492:ONE131493 OXA131492:OXA131493 PGW131492:PGW131493 PQS131492:PQS131493 QAO131492:QAO131493 QKK131492:QKK131493 QUG131492:QUG131493 REC131492:REC131493 RNY131492:RNY131493 RXU131492:RXU131493 SHQ131492:SHQ131493 SRM131492:SRM131493 TBI131492:TBI131493 TLE131492:TLE131493 TVA131492:TVA131493 UEW131492:UEW131493 UOS131492:UOS131493 UYO131492:UYO131493 VIK131492:VIK131493 VSG131492:VSG131493 WCC131492:WCC131493 WLY131492:WLY131493 WVU131492:WVU131493 M197032:M197033 JI197028:JI197029 TE197028:TE197029 ADA197028:ADA197029 AMW197028:AMW197029 AWS197028:AWS197029 BGO197028:BGO197029 BQK197028:BQK197029 CAG197028:CAG197029 CKC197028:CKC197029 CTY197028:CTY197029 DDU197028:DDU197029 DNQ197028:DNQ197029 DXM197028:DXM197029 EHI197028:EHI197029 ERE197028:ERE197029 FBA197028:FBA197029 FKW197028:FKW197029 FUS197028:FUS197029 GEO197028:GEO197029 GOK197028:GOK197029 GYG197028:GYG197029 HIC197028:HIC197029 HRY197028:HRY197029 IBU197028:IBU197029 ILQ197028:ILQ197029 IVM197028:IVM197029 JFI197028:JFI197029 JPE197028:JPE197029 JZA197028:JZA197029 KIW197028:KIW197029 KSS197028:KSS197029 LCO197028:LCO197029 LMK197028:LMK197029 LWG197028:LWG197029 MGC197028:MGC197029 MPY197028:MPY197029 MZU197028:MZU197029 NJQ197028:NJQ197029 NTM197028:NTM197029 ODI197028:ODI197029 ONE197028:ONE197029 OXA197028:OXA197029 PGW197028:PGW197029 PQS197028:PQS197029 QAO197028:QAO197029 QKK197028:QKK197029 QUG197028:QUG197029 REC197028:REC197029 RNY197028:RNY197029 RXU197028:RXU197029 SHQ197028:SHQ197029 SRM197028:SRM197029 TBI197028:TBI197029 TLE197028:TLE197029 TVA197028:TVA197029 UEW197028:UEW197029 UOS197028:UOS197029 UYO197028:UYO197029 VIK197028:VIK197029 VSG197028:VSG197029 WCC197028:WCC197029 WLY197028:WLY197029 WVU197028:WVU197029 M262568:M262569 JI262564:JI262565 TE262564:TE262565 ADA262564:ADA262565 AMW262564:AMW262565 AWS262564:AWS262565 BGO262564:BGO262565 BQK262564:BQK262565 CAG262564:CAG262565 CKC262564:CKC262565 CTY262564:CTY262565 DDU262564:DDU262565 DNQ262564:DNQ262565 DXM262564:DXM262565 EHI262564:EHI262565 ERE262564:ERE262565 FBA262564:FBA262565 FKW262564:FKW262565 FUS262564:FUS262565 GEO262564:GEO262565 GOK262564:GOK262565 GYG262564:GYG262565 HIC262564:HIC262565 HRY262564:HRY262565 IBU262564:IBU262565 ILQ262564:ILQ262565 IVM262564:IVM262565 JFI262564:JFI262565 JPE262564:JPE262565 JZA262564:JZA262565 KIW262564:KIW262565 KSS262564:KSS262565 LCO262564:LCO262565 LMK262564:LMK262565 LWG262564:LWG262565 MGC262564:MGC262565 MPY262564:MPY262565 MZU262564:MZU262565 NJQ262564:NJQ262565 NTM262564:NTM262565 ODI262564:ODI262565 ONE262564:ONE262565 OXA262564:OXA262565 PGW262564:PGW262565 PQS262564:PQS262565 QAO262564:QAO262565 QKK262564:QKK262565 QUG262564:QUG262565 REC262564:REC262565 RNY262564:RNY262565 RXU262564:RXU262565 SHQ262564:SHQ262565 SRM262564:SRM262565 TBI262564:TBI262565 TLE262564:TLE262565 TVA262564:TVA262565 UEW262564:UEW262565 UOS262564:UOS262565 UYO262564:UYO262565 VIK262564:VIK262565 VSG262564:VSG262565 WCC262564:WCC262565 WLY262564:WLY262565 WVU262564:WVU262565 M328104:M328105 JI328100:JI328101 TE328100:TE328101 ADA328100:ADA328101 AMW328100:AMW328101 AWS328100:AWS328101 BGO328100:BGO328101 BQK328100:BQK328101 CAG328100:CAG328101 CKC328100:CKC328101 CTY328100:CTY328101 DDU328100:DDU328101 DNQ328100:DNQ328101 DXM328100:DXM328101 EHI328100:EHI328101 ERE328100:ERE328101 FBA328100:FBA328101 FKW328100:FKW328101 FUS328100:FUS328101 GEO328100:GEO328101 GOK328100:GOK328101 GYG328100:GYG328101 HIC328100:HIC328101 HRY328100:HRY328101 IBU328100:IBU328101 ILQ328100:ILQ328101 IVM328100:IVM328101 JFI328100:JFI328101 JPE328100:JPE328101 JZA328100:JZA328101 KIW328100:KIW328101 KSS328100:KSS328101 LCO328100:LCO328101 LMK328100:LMK328101 LWG328100:LWG328101 MGC328100:MGC328101 MPY328100:MPY328101 MZU328100:MZU328101 NJQ328100:NJQ328101 NTM328100:NTM328101 ODI328100:ODI328101 ONE328100:ONE328101 OXA328100:OXA328101 PGW328100:PGW328101 PQS328100:PQS328101 QAO328100:QAO328101 QKK328100:QKK328101 QUG328100:QUG328101 REC328100:REC328101 RNY328100:RNY328101 RXU328100:RXU328101 SHQ328100:SHQ328101 SRM328100:SRM328101 TBI328100:TBI328101 TLE328100:TLE328101 TVA328100:TVA328101 UEW328100:UEW328101 UOS328100:UOS328101 UYO328100:UYO328101 VIK328100:VIK328101 VSG328100:VSG328101 WCC328100:WCC328101 WLY328100:WLY328101 WVU328100:WVU328101 M393640:M393641 JI393636:JI393637 TE393636:TE393637 ADA393636:ADA393637 AMW393636:AMW393637 AWS393636:AWS393637 BGO393636:BGO393637 BQK393636:BQK393637 CAG393636:CAG393637 CKC393636:CKC393637 CTY393636:CTY393637 DDU393636:DDU393637 DNQ393636:DNQ393637 DXM393636:DXM393637 EHI393636:EHI393637 ERE393636:ERE393637 FBA393636:FBA393637 FKW393636:FKW393637 FUS393636:FUS393637 GEO393636:GEO393637 GOK393636:GOK393637 GYG393636:GYG393637 HIC393636:HIC393637 HRY393636:HRY393637 IBU393636:IBU393637 ILQ393636:ILQ393637 IVM393636:IVM393637 JFI393636:JFI393637 JPE393636:JPE393637 JZA393636:JZA393637 KIW393636:KIW393637 KSS393636:KSS393637 LCO393636:LCO393637 LMK393636:LMK393637 LWG393636:LWG393637 MGC393636:MGC393637 MPY393636:MPY393637 MZU393636:MZU393637 NJQ393636:NJQ393637 NTM393636:NTM393637 ODI393636:ODI393637 ONE393636:ONE393637 OXA393636:OXA393637 PGW393636:PGW393637 PQS393636:PQS393637 QAO393636:QAO393637 QKK393636:QKK393637 QUG393636:QUG393637 REC393636:REC393637 RNY393636:RNY393637 RXU393636:RXU393637 SHQ393636:SHQ393637 SRM393636:SRM393637 TBI393636:TBI393637 TLE393636:TLE393637 TVA393636:TVA393637 UEW393636:UEW393637 UOS393636:UOS393637 UYO393636:UYO393637 VIK393636:VIK393637 VSG393636:VSG393637 WCC393636:WCC393637 WLY393636:WLY393637 WVU393636:WVU393637 M459176:M459177 JI459172:JI459173 TE459172:TE459173 ADA459172:ADA459173 AMW459172:AMW459173 AWS459172:AWS459173 BGO459172:BGO459173 BQK459172:BQK459173 CAG459172:CAG459173 CKC459172:CKC459173 CTY459172:CTY459173 DDU459172:DDU459173 DNQ459172:DNQ459173 DXM459172:DXM459173 EHI459172:EHI459173 ERE459172:ERE459173 FBA459172:FBA459173 FKW459172:FKW459173 FUS459172:FUS459173 GEO459172:GEO459173 GOK459172:GOK459173 GYG459172:GYG459173 HIC459172:HIC459173 HRY459172:HRY459173 IBU459172:IBU459173 ILQ459172:ILQ459173 IVM459172:IVM459173 JFI459172:JFI459173 JPE459172:JPE459173 JZA459172:JZA459173 KIW459172:KIW459173 KSS459172:KSS459173 LCO459172:LCO459173 LMK459172:LMK459173 LWG459172:LWG459173 MGC459172:MGC459173 MPY459172:MPY459173 MZU459172:MZU459173 NJQ459172:NJQ459173 NTM459172:NTM459173 ODI459172:ODI459173 ONE459172:ONE459173 OXA459172:OXA459173 PGW459172:PGW459173 PQS459172:PQS459173 QAO459172:QAO459173 QKK459172:QKK459173 QUG459172:QUG459173 REC459172:REC459173 RNY459172:RNY459173 RXU459172:RXU459173 SHQ459172:SHQ459173 SRM459172:SRM459173 TBI459172:TBI459173 TLE459172:TLE459173 TVA459172:TVA459173 UEW459172:UEW459173 UOS459172:UOS459173 UYO459172:UYO459173 VIK459172:VIK459173 VSG459172:VSG459173 WCC459172:WCC459173 WLY459172:WLY459173 WVU459172:WVU459173 M524712:M524713 JI524708:JI524709 TE524708:TE524709 ADA524708:ADA524709 AMW524708:AMW524709 AWS524708:AWS524709 BGO524708:BGO524709 BQK524708:BQK524709 CAG524708:CAG524709 CKC524708:CKC524709 CTY524708:CTY524709 DDU524708:DDU524709 DNQ524708:DNQ524709 DXM524708:DXM524709 EHI524708:EHI524709 ERE524708:ERE524709 FBA524708:FBA524709 FKW524708:FKW524709 FUS524708:FUS524709 GEO524708:GEO524709 GOK524708:GOK524709 GYG524708:GYG524709 HIC524708:HIC524709 HRY524708:HRY524709 IBU524708:IBU524709 ILQ524708:ILQ524709 IVM524708:IVM524709 JFI524708:JFI524709 JPE524708:JPE524709 JZA524708:JZA524709 KIW524708:KIW524709 KSS524708:KSS524709 LCO524708:LCO524709 LMK524708:LMK524709 LWG524708:LWG524709 MGC524708:MGC524709 MPY524708:MPY524709 MZU524708:MZU524709 NJQ524708:NJQ524709 NTM524708:NTM524709 ODI524708:ODI524709 ONE524708:ONE524709 OXA524708:OXA524709 PGW524708:PGW524709 PQS524708:PQS524709 QAO524708:QAO524709 QKK524708:QKK524709 QUG524708:QUG524709 REC524708:REC524709 RNY524708:RNY524709 RXU524708:RXU524709 SHQ524708:SHQ524709 SRM524708:SRM524709 TBI524708:TBI524709 TLE524708:TLE524709 TVA524708:TVA524709 UEW524708:UEW524709 UOS524708:UOS524709 UYO524708:UYO524709 VIK524708:VIK524709 VSG524708:VSG524709 WCC524708:WCC524709 WLY524708:WLY524709 WVU524708:WVU524709 M590248:M590249 JI590244:JI590245 TE590244:TE590245 ADA590244:ADA590245 AMW590244:AMW590245 AWS590244:AWS590245 BGO590244:BGO590245 BQK590244:BQK590245 CAG590244:CAG590245 CKC590244:CKC590245 CTY590244:CTY590245 DDU590244:DDU590245 DNQ590244:DNQ590245 DXM590244:DXM590245 EHI590244:EHI590245 ERE590244:ERE590245 FBA590244:FBA590245 FKW590244:FKW590245 FUS590244:FUS590245 GEO590244:GEO590245 GOK590244:GOK590245 GYG590244:GYG590245 HIC590244:HIC590245 HRY590244:HRY590245 IBU590244:IBU590245 ILQ590244:ILQ590245 IVM590244:IVM590245 JFI590244:JFI590245 JPE590244:JPE590245 JZA590244:JZA590245 KIW590244:KIW590245 KSS590244:KSS590245 LCO590244:LCO590245 LMK590244:LMK590245 LWG590244:LWG590245 MGC590244:MGC590245 MPY590244:MPY590245 MZU590244:MZU590245 NJQ590244:NJQ590245 NTM590244:NTM590245 ODI590244:ODI590245 ONE590244:ONE590245 OXA590244:OXA590245 PGW590244:PGW590245 PQS590244:PQS590245 QAO590244:QAO590245 QKK590244:QKK590245 QUG590244:QUG590245 REC590244:REC590245 RNY590244:RNY590245 RXU590244:RXU590245 SHQ590244:SHQ590245 SRM590244:SRM590245 TBI590244:TBI590245 TLE590244:TLE590245 TVA590244:TVA590245 UEW590244:UEW590245 UOS590244:UOS590245 UYO590244:UYO590245 VIK590244:VIK590245 VSG590244:VSG590245 WCC590244:WCC590245 WLY590244:WLY590245 WVU590244:WVU590245 M655784:M655785 JI655780:JI655781 TE655780:TE655781 ADA655780:ADA655781 AMW655780:AMW655781 AWS655780:AWS655781 BGO655780:BGO655781 BQK655780:BQK655781 CAG655780:CAG655781 CKC655780:CKC655781 CTY655780:CTY655781 DDU655780:DDU655781 DNQ655780:DNQ655781 DXM655780:DXM655781 EHI655780:EHI655781 ERE655780:ERE655781 FBA655780:FBA655781 FKW655780:FKW655781 FUS655780:FUS655781 GEO655780:GEO655781 GOK655780:GOK655781 GYG655780:GYG655781 HIC655780:HIC655781 HRY655780:HRY655781 IBU655780:IBU655781 ILQ655780:ILQ655781 IVM655780:IVM655781 JFI655780:JFI655781 JPE655780:JPE655781 JZA655780:JZA655781 KIW655780:KIW655781 KSS655780:KSS655781 LCO655780:LCO655781 LMK655780:LMK655781 LWG655780:LWG655781 MGC655780:MGC655781 MPY655780:MPY655781 MZU655780:MZU655781 NJQ655780:NJQ655781 NTM655780:NTM655781 ODI655780:ODI655781 ONE655780:ONE655781 OXA655780:OXA655781 PGW655780:PGW655781 PQS655780:PQS655781 QAO655780:QAO655781 QKK655780:QKK655781 QUG655780:QUG655781 REC655780:REC655781 RNY655780:RNY655781 RXU655780:RXU655781 SHQ655780:SHQ655781 SRM655780:SRM655781 TBI655780:TBI655781 TLE655780:TLE655781 TVA655780:TVA655781 UEW655780:UEW655781 UOS655780:UOS655781 UYO655780:UYO655781 VIK655780:VIK655781 VSG655780:VSG655781 WCC655780:WCC655781 WLY655780:WLY655781 WVU655780:WVU655781 M721320:M721321 JI721316:JI721317 TE721316:TE721317 ADA721316:ADA721317 AMW721316:AMW721317 AWS721316:AWS721317 BGO721316:BGO721317 BQK721316:BQK721317 CAG721316:CAG721317 CKC721316:CKC721317 CTY721316:CTY721317 DDU721316:DDU721317 DNQ721316:DNQ721317 DXM721316:DXM721317 EHI721316:EHI721317 ERE721316:ERE721317 FBA721316:FBA721317 FKW721316:FKW721317 FUS721316:FUS721317 GEO721316:GEO721317 GOK721316:GOK721317 GYG721316:GYG721317 HIC721316:HIC721317 HRY721316:HRY721317 IBU721316:IBU721317 ILQ721316:ILQ721317 IVM721316:IVM721317 JFI721316:JFI721317 JPE721316:JPE721317 JZA721316:JZA721317 KIW721316:KIW721317 KSS721316:KSS721317 LCO721316:LCO721317 LMK721316:LMK721317 LWG721316:LWG721317 MGC721316:MGC721317 MPY721316:MPY721317 MZU721316:MZU721317 NJQ721316:NJQ721317 NTM721316:NTM721317 ODI721316:ODI721317 ONE721316:ONE721317 OXA721316:OXA721317 PGW721316:PGW721317 PQS721316:PQS721317 QAO721316:QAO721317 QKK721316:QKK721317 QUG721316:QUG721317 REC721316:REC721317 RNY721316:RNY721317 RXU721316:RXU721317 SHQ721316:SHQ721317 SRM721316:SRM721317 TBI721316:TBI721317 TLE721316:TLE721317 TVA721316:TVA721317 UEW721316:UEW721317 UOS721316:UOS721317 UYO721316:UYO721317 VIK721316:VIK721317 VSG721316:VSG721317 WCC721316:WCC721317 WLY721316:WLY721317 WVU721316:WVU721317 M786856:M786857 JI786852:JI786853 TE786852:TE786853 ADA786852:ADA786853 AMW786852:AMW786853 AWS786852:AWS786853 BGO786852:BGO786853 BQK786852:BQK786853 CAG786852:CAG786853 CKC786852:CKC786853 CTY786852:CTY786853 DDU786852:DDU786853 DNQ786852:DNQ786853 DXM786852:DXM786853 EHI786852:EHI786853 ERE786852:ERE786853 FBA786852:FBA786853 FKW786852:FKW786853 FUS786852:FUS786853 GEO786852:GEO786853 GOK786852:GOK786853 GYG786852:GYG786853 HIC786852:HIC786853 HRY786852:HRY786853 IBU786852:IBU786853 ILQ786852:ILQ786853 IVM786852:IVM786853 JFI786852:JFI786853 JPE786852:JPE786853 JZA786852:JZA786853 KIW786852:KIW786853 KSS786852:KSS786853 LCO786852:LCO786853 LMK786852:LMK786853 LWG786852:LWG786853 MGC786852:MGC786853 MPY786852:MPY786853 MZU786852:MZU786853 NJQ786852:NJQ786853 NTM786852:NTM786853 ODI786852:ODI786853 ONE786852:ONE786853 OXA786852:OXA786853 PGW786852:PGW786853 PQS786852:PQS786853 QAO786852:QAO786853 QKK786852:QKK786853 QUG786852:QUG786853 REC786852:REC786853 RNY786852:RNY786853 RXU786852:RXU786853 SHQ786852:SHQ786853 SRM786852:SRM786853 TBI786852:TBI786853 TLE786852:TLE786853 TVA786852:TVA786853 UEW786852:UEW786853 UOS786852:UOS786853 UYO786852:UYO786853 VIK786852:VIK786853 VSG786852:VSG786853 WCC786852:WCC786853 WLY786852:WLY786853 WVU786852:WVU786853 M852392:M852393 JI852388:JI852389 TE852388:TE852389 ADA852388:ADA852389 AMW852388:AMW852389 AWS852388:AWS852389 BGO852388:BGO852389 BQK852388:BQK852389 CAG852388:CAG852389 CKC852388:CKC852389 CTY852388:CTY852389 DDU852388:DDU852389 DNQ852388:DNQ852389 DXM852388:DXM852389 EHI852388:EHI852389 ERE852388:ERE852389 FBA852388:FBA852389 FKW852388:FKW852389 FUS852388:FUS852389 GEO852388:GEO852389 GOK852388:GOK852389 GYG852388:GYG852389 HIC852388:HIC852389 HRY852388:HRY852389 IBU852388:IBU852389 ILQ852388:ILQ852389 IVM852388:IVM852389 JFI852388:JFI852389 JPE852388:JPE852389 JZA852388:JZA852389 KIW852388:KIW852389 KSS852388:KSS852389 LCO852388:LCO852389 LMK852388:LMK852389 LWG852388:LWG852389 MGC852388:MGC852389 MPY852388:MPY852389 MZU852388:MZU852389 NJQ852388:NJQ852389 NTM852388:NTM852389 ODI852388:ODI852389 ONE852388:ONE852389 OXA852388:OXA852389 PGW852388:PGW852389 PQS852388:PQS852389 QAO852388:QAO852389 QKK852388:QKK852389 QUG852388:QUG852389 REC852388:REC852389 RNY852388:RNY852389 RXU852388:RXU852389 SHQ852388:SHQ852389 SRM852388:SRM852389 TBI852388:TBI852389 TLE852388:TLE852389 TVA852388:TVA852389 UEW852388:UEW852389 UOS852388:UOS852389 UYO852388:UYO852389 VIK852388:VIK852389 VSG852388:VSG852389 WCC852388:WCC852389 WLY852388:WLY852389 WVU852388:WVU852389 M917928:M917929 JI917924:JI917925 TE917924:TE917925 ADA917924:ADA917925 AMW917924:AMW917925 AWS917924:AWS917925 BGO917924:BGO917925 BQK917924:BQK917925 CAG917924:CAG917925 CKC917924:CKC917925 CTY917924:CTY917925 DDU917924:DDU917925 DNQ917924:DNQ917925 DXM917924:DXM917925 EHI917924:EHI917925 ERE917924:ERE917925 FBA917924:FBA917925 FKW917924:FKW917925 FUS917924:FUS917925 GEO917924:GEO917925 GOK917924:GOK917925 GYG917924:GYG917925 HIC917924:HIC917925 HRY917924:HRY917925 IBU917924:IBU917925 ILQ917924:ILQ917925 IVM917924:IVM917925 JFI917924:JFI917925 JPE917924:JPE917925 JZA917924:JZA917925 KIW917924:KIW917925 KSS917924:KSS917925 LCO917924:LCO917925 LMK917924:LMK917925 LWG917924:LWG917925 MGC917924:MGC917925 MPY917924:MPY917925 MZU917924:MZU917925 NJQ917924:NJQ917925 NTM917924:NTM917925 ODI917924:ODI917925 ONE917924:ONE917925 OXA917924:OXA917925 PGW917924:PGW917925 PQS917924:PQS917925 QAO917924:QAO917925 QKK917924:QKK917925 QUG917924:QUG917925 REC917924:REC917925 RNY917924:RNY917925 RXU917924:RXU917925 SHQ917924:SHQ917925 SRM917924:SRM917925 TBI917924:TBI917925 TLE917924:TLE917925 TVA917924:TVA917925 UEW917924:UEW917925 UOS917924:UOS917925 UYO917924:UYO917925 VIK917924:VIK917925 VSG917924:VSG917925 WCC917924:WCC917925 WLY917924:WLY917925 WVU917924:WVU917925 M983464:M983465 JI983460:JI983461 TE983460:TE983461 ADA983460:ADA983461 AMW983460:AMW983461 AWS983460:AWS983461 BGO983460:BGO983461 BQK983460:BQK983461 CAG983460:CAG983461 CKC983460:CKC983461 CTY983460:CTY983461 DDU983460:DDU983461 DNQ983460:DNQ983461 DXM983460:DXM983461 EHI983460:EHI983461 ERE983460:ERE983461 FBA983460:FBA983461 FKW983460:FKW983461 FUS983460:FUS983461 GEO983460:GEO983461 GOK983460:GOK983461 GYG983460:GYG983461 HIC983460:HIC983461 HRY983460:HRY983461 IBU983460:IBU983461 ILQ983460:ILQ983461 IVM983460:IVM983461 JFI983460:JFI983461 JPE983460:JPE983461 JZA983460:JZA983461 KIW983460:KIW983461 KSS983460:KSS983461 LCO983460:LCO983461 LMK983460:LMK983461 LWG983460:LWG983461 MGC983460:MGC983461 MPY983460:MPY983461 MZU983460:MZU983461 NJQ983460:NJQ983461 NTM983460:NTM983461 ODI983460:ODI983461 ONE983460:ONE983461 OXA983460:OXA983461 PGW983460:PGW983461 PQS983460:PQS983461 QAO983460:QAO983461 QKK983460:QKK983461 QUG983460:QUG983461 REC983460:REC983461 RNY983460:RNY983461 RXU983460:RXU983461 SHQ983460:SHQ983461 SRM983460:SRM983461 TBI983460:TBI983461 TLE983460:TLE983461 TVA983460:TVA983461 UEW983460:UEW983461 UOS983460:UOS983461 UYO983460:UYO983461 VIK983460:VIK983461 VSG983460:VSG983461 WCC983460:WCC983461 WLY983460:WLY983461 WVU983460:WVU983461 ONF328344:ONF328345 OXB328344:OXB328345 PGX328344:PGX328345 PQT328344:PQT328345 QAP328344:QAP328345 QKL328344:QKL328345 QUH328344:QUH328345 RED328344:RED328345 RNZ328344:RNZ328345 RXV328344:RXV328345 SHR328344:SHR328345 SRN328344:SRN328345 TBJ328344:TBJ328345 TLF328344:TLF328345 TVB328344:TVB328345 UEX328344:UEX328345 UOT328344:UOT328345 UYP328344:UYP328345 VIL328344:VIL328345 VSH328344:VSH328345 WCD328344:WCD328345 WLZ328344:WLZ328345 WVV328344:WVV328345 N393884:N393885 JJ393880:JJ393881 TF393880:TF393881 ADB393880:ADB393881 AMX393880:AMX393881 AWT393880:AWT393881 BGP393880:BGP393881 BQL393880:BQL393881 CAH393880:CAH393881 CKD393880:CKD393881 CTZ393880:CTZ393881 DDV393880:DDV393881 DNR393880:DNR393881 DXN393880:DXN393881 EHJ393880:EHJ393881 ERF393880:ERF393881 FBB393880:FBB393881 FKX393880:FKX393881 FUT393880:FUT393881 GEP393880:GEP393881 GOL393880:GOL393881 GYH393880:GYH393881 HID393880:HID393881 HRZ393880:HRZ393881 IBV393880:IBV393881 ILR393880:ILR393881 IVN393880:IVN393881 JFJ393880:JFJ393881 JPF393880:JPF393881 JZB393880:JZB393881 KIX393880:KIX393881 KST393880:KST393881 LCP393880:LCP393881 LML393880:LML393881 LWH393880:LWH393881 MGD393880:MGD393881 MPZ393880:MPZ393881 MZV393880:MZV393881 NJR393880:NJR393881 NTN393880:NTN393881 ODJ393880:ODJ393881 H66202:J66204 JD66198:JF66200 SZ66198:TB66200 ACV66198:ACX66200 AMR66198:AMT66200 AWN66198:AWP66200 BGJ66198:BGL66200 BQF66198:BQH66200 CAB66198:CAD66200 CJX66198:CJZ66200 CTT66198:CTV66200 DDP66198:DDR66200 DNL66198:DNN66200 DXH66198:DXJ66200 EHD66198:EHF66200 EQZ66198:ERB66200 FAV66198:FAX66200 FKR66198:FKT66200 FUN66198:FUP66200 GEJ66198:GEL66200 GOF66198:GOH66200 GYB66198:GYD66200 HHX66198:HHZ66200 HRT66198:HRV66200 IBP66198:IBR66200 ILL66198:ILN66200 IVH66198:IVJ66200 JFD66198:JFF66200 JOZ66198:JPB66200 JYV66198:JYX66200 KIR66198:KIT66200 KSN66198:KSP66200 LCJ66198:LCL66200 LMF66198:LMH66200 LWB66198:LWD66200 MFX66198:MFZ66200 MPT66198:MPV66200 MZP66198:MZR66200 NJL66198:NJN66200 NTH66198:NTJ66200 ODD66198:ODF66200 OMZ66198:ONB66200 OWV66198:OWX66200 PGR66198:PGT66200 PQN66198:PQP66200 QAJ66198:QAL66200 QKF66198:QKH66200 QUB66198:QUD66200 RDX66198:RDZ66200 RNT66198:RNV66200 RXP66198:RXR66200 SHL66198:SHN66200 SRH66198:SRJ66200 TBD66198:TBF66200 TKZ66198:TLB66200 TUV66198:TUX66200 UER66198:UET66200 UON66198:UOP66200 UYJ66198:UYL66200 VIF66198:VIH66200 VSB66198:VSD66200 WBX66198:WBZ66200 WLT66198:WLV66200 WVP66198:WVR66200 H131738:J131740 JD131734:JF131736 SZ131734:TB131736 ACV131734:ACX131736 AMR131734:AMT131736 AWN131734:AWP131736 BGJ131734:BGL131736 BQF131734:BQH131736 CAB131734:CAD131736 CJX131734:CJZ131736 CTT131734:CTV131736 DDP131734:DDR131736 DNL131734:DNN131736 DXH131734:DXJ131736 EHD131734:EHF131736 EQZ131734:ERB131736 FAV131734:FAX131736 FKR131734:FKT131736 FUN131734:FUP131736 GEJ131734:GEL131736 GOF131734:GOH131736 GYB131734:GYD131736 HHX131734:HHZ131736 HRT131734:HRV131736 IBP131734:IBR131736 ILL131734:ILN131736 IVH131734:IVJ131736 JFD131734:JFF131736 JOZ131734:JPB131736 JYV131734:JYX131736 KIR131734:KIT131736 KSN131734:KSP131736 LCJ131734:LCL131736 LMF131734:LMH131736 LWB131734:LWD131736 MFX131734:MFZ131736 MPT131734:MPV131736 MZP131734:MZR131736 NJL131734:NJN131736 NTH131734:NTJ131736 ODD131734:ODF131736 OMZ131734:ONB131736 OWV131734:OWX131736 PGR131734:PGT131736 PQN131734:PQP131736 QAJ131734:QAL131736 QKF131734:QKH131736 QUB131734:QUD131736 RDX131734:RDZ131736 RNT131734:RNV131736 RXP131734:RXR131736 SHL131734:SHN131736 SRH131734:SRJ131736 TBD131734:TBF131736 TKZ131734:TLB131736 TUV131734:TUX131736 UER131734:UET131736 UON131734:UOP131736 UYJ131734:UYL131736 VIF131734:VIH131736 VSB131734:VSD131736 WBX131734:WBZ131736 WLT131734:WLV131736 WVP131734:WVR131736 H197274:J197276 JD197270:JF197272 SZ197270:TB197272 ACV197270:ACX197272 AMR197270:AMT197272 AWN197270:AWP197272 BGJ197270:BGL197272 BQF197270:BQH197272 CAB197270:CAD197272 CJX197270:CJZ197272 CTT197270:CTV197272 DDP197270:DDR197272 DNL197270:DNN197272 DXH197270:DXJ197272 EHD197270:EHF197272 EQZ197270:ERB197272 FAV197270:FAX197272 FKR197270:FKT197272 FUN197270:FUP197272 GEJ197270:GEL197272 GOF197270:GOH197272 GYB197270:GYD197272 HHX197270:HHZ197272 HRT197270:HRV197272 IBP197270:IBR197272 ILL197270:ILN197272 IVH197270:IVJ197272 JFD197270:JFF197272 JOZ197270:JPB197272 JYV197270:JYX197272 KIR197270:KIT197272 KSN197270:KSP197272 LCJ197270:LCL197272 LMF197270:LMH197272 LWB197270:LWD197272 MFX197270:MFZ197272 MPT197270:MPV197272 MZP197270:MZR197272 NJL197270:NJN197272 NTH197270:NTJ197272 ODD197270:ODF197272 OMZ197270:ONB197272 OWV197270:OWX197272 PGR197270:PGT197272 PQN197270:PQP197272 QAJ197270:QAL197272 QKF197270:QKH197272 QUB197270:QUD197272 RDX197270:RDZ197272 RNT197270:RNV197272 RXP197270:RXR197272 SHL197270:SHN197272 SRH197270:SRJ197272 TBD197270:TBF197272 TKZ197270:TLB197272 TUV197270:TUX197272 UER197270:UET197272 UON197270:UOP197272 UYJ197270:UYL197272 VIF197270:VIH197272 VSB197270:VSD197272 WBX197270:WBZ197272 WLT197270:WLV197272 WVP197270:WVR197272 H262810:J262812 JD262806:JF262808 SZ262806:TB262808 ACV262806:ACX262808 AMR262806:AMT262808 AWN262806:AWP262808 BGJ262806:BGL262808 BQF262806:BQH262808 CAB262806:CAD262808 CJX262806:CJZ262808 CTT262806:CTV262808 DDP262806:DDR262808 DNL262806:DNN262808 DXH262806:DXJ262808 EHD262806:EHF262808 EQZ262806:ERB262808 FAV262806:FAX262808 FKR262806:FKT262808 FUN262806:FUP262808 GEJ262806:GEL262808 GOF262806:GOH262808 GYB262806:GYD262808 HHX262806:HHZ262808 HRT262806:HRV262808 IBP262806:IBR262808 ILL262806:ILN262808 IVH262806:IVJ262808 JFD262806:JFF262808 JOZ262806:JPB262808 JYV262806:JYX262808 KIR262806:KIT262808 KSN262806:KSP262808 LCJ262806:LCL262808 LMF262806:LMH262808 LWB262806:LWD262808 MFX262806:MFZ262808 MPT262806:MPV262808 MZP262806:MZR262808 NJL262806:NJN262808 NTH262806:NTJ262808 ODD262806:ODF262808 OMZ262806:ONB262808 OWV262806:OWX262808 PGR262806:PGT262808 PQN262806:PQP262808 QAJ262806:QAL262808 QKF262806:QKH262808 QUB262806:QUD262808 RDX262806:RDZ262808 RNT262806:RNV262808 RXP262806:RXR262808 SHL262806:SHN262808 SRH262806:SRJ262808 TBD262806:TBF262808 TKZ262806:TLB262808 TUV262806:TUX262808 UER262806:UET262808 UON262806:UOP262808 UYJ262806:UYL262808 VIF262806:VIH262808 VSB262806:VSD262808 WBX262806:WBZ262808 WLT262806:WLV262808 WVP262806:WVR262808 H328346:J328348 JD328342:JF328344 SZ328342:TB328344 ACV328342:ACX328344 AMR328342:AMT328344 AWN328342:AWP328344 BGJ328342:BGL328344 BQF328342:BQH328344 CAB328342:CAD328344 CJX328342:CJZ328344 CTT328342:CTV328344 DDP328342:DDR328344 DNL328342:DNN328344 DXH328342:DXJ328344 EHD328342:EHF328344 EQZ328342:ERB328344 FAV328342:FAX328344 FKR328342:FKT328344 FUN328342:FUP328344 GEJ328342:GEL328344 GOF328342:GOH328344 GYB328342:GYD328344 HHX328342:HHZ328344 HRT328342:HRV328344 IBP328342:IBR328344 ILL328342:ILN328344 IVH328342:IVJ328344 JFD328342:JFF328344 JOZ328342:JPB328344 JYV328342:JYX328344 KIR328342:KIT328344 KSN328342:KSP328344 LCJ328342:LCL328344 LMF328342:LMH328344 LWB328342:LWD328344 MFX328342:MFZ328344 MPT328342:MPV328344 MZP328342:MZR328344 NJL328342:NJN328344 NTH328342:NTJ328344 ODD328342:ODF328344 OMZ328342:ONB328344 OWV328342:OWX328344 PGR328342:PGT328344 PQN328342:PQP328344 QAJ328342:QAL328344 QKF328342:QKH328344 QUB328342:QUD328344 RDX328342:RDZ328344 RNT328342:RNV328344 RXP328342:RXR328344 SHL328342:SHN328344 SRH328342:SRJ328344 TBD328342:TBF328344 TKZ328342:TLB328344 TUV328342:TUX328344 UER328342:UET328344 UON328342:UOP328344 UYJ328342:UYL328344 VIF328342:VIH328344 VSB328342:VSD328344 WBX328342:WBZ328344 WLT328342:WLV328344 WVP328342:WVR328344 H393882:J393884 JD393878:JF393880 SZ393878:TB393880 ACV393878:ACX393880 AMR393878:AMT393880 AWN393878:AWP393880 BGJ393878:BGL393880 BQF393878:BQH393880 CAB393878:CAD393880 CJX393878:CJZ393880 CTT393878:CTV393880 DDP393878:DDR393880 DNL393878:DNN393880 DXH393878:DXJ393880 EHD393878:EHF393880 EQZ393878:ERB393880 FAV393878:FAX393880 FKR393878:FKT393880 FUN393878:FUP393880 GEJ393878:GEL393880 GOF393878:GOH393880 GYB393878:GYD393880 HHX393878:HHZ393880 HRT393878:HRV393880 IBP393878:IBR393880 ILL393878:ILN393880 IVH393878:IVJ393880 JFD393878:JFF393880 JOZ393878:JPB393880 JYV393878:JYX393880 KIR393878:KIT393880 KSN393878:KSP393880 LCJ393878:LCL393880 LMF393878:LMH393880 LWB393878:LWD393880 MFX393878:MFZ393880 MPT393878:MPV393880 MZP393878:MZR393880 NJL393878:NJN393880 NTH393878:NTJ393880 ODD393878:ODF393880 OMZ393878:ONB393880 OWV393878:OWX393880 PGR393878:PGT393880 PQN393878:PQP393880 QAJ393878:QAL393880 QKF393878:QKH393880 QUB393878:QUD393880 RDX393878:RDZ393880 RNT393878:RNV393880 RXP393878:RXR393880 SHL393878:SHN393880 SRH393878:SRJ393880 TBD393878:TBF393880 TKZ393878:TLB393880 TUV393878:TUX393880 UER393878:UET393880 UON393878:UOP393880 UYJ393878:UYL393880 VIF393878:VIH393880 VSB393878:VSD393880 WBX393878:WBZ393880 WLT393878:WLV393880 WVP393878:WVR393880 H459418:J459420 JD459414:JF459416 SZ459414:TB459416 ACV459414:ACX459416 AMR459414:AMT459416 AWN459414:AWP459416 BGJ459414:BGL459416 BQF459414:BQH459416 CAB459414:CAD459416 CJX459414:CJZ459416 CTT459414:CTV459416 DDP459414:DDR459416 DNL459414:DNN459416 DXH459414:DXJ459416 EHD459414:EHF459416 EQZ459414:ERB459416 FAV459414:FAX459416 FKR459414:FKT459416 FUN459414:FUP459416 GEJ459414:GEL459416 GOF459414:GOH459416 GYB459414:GYD459416 HHX459414:HHZ459416 HRT459414:HRV459416 IBP459414:IBR459416 ILL459414:ILN459416 IVH459414:IVJ459416 JFD459414:JFF459416 JOZ459414:JPB459416 JYV459414:JYX459416 KIR459414:KIT459416 KSN459414:KSP459416 LCJ459414:LCL459416 LMF459414:LMH459416 LWB459414:LWD459416 MFX459414:MFZ459416 MPT459414:MPV459416 MZP459414:MZR459416 NJL459414:NJN459416 NTH459414:NTJ459416 ODD459414:ODF459416 OMZ459414:ONB459416 OWV459414:OWX459416 PGR459414:PGT459416 PQN459414:PQP459416 QAJ459414:QAL459416 QKF459414:QKH459416 QUB459414:QUD459416 RDX459414:RDZ459416 RNT459414:RNV459416 RXP459414:RXR459416 SHL459414:SHN459416 SRH459414:SRJ459416 TBD459414:TBF459416 TKZ459414:TLB459416 TUV459414:TUX459416 UER459414:UET459416 UON459414:UOP459416 UYJ459414:UYL459416 VIF459414:VIH459416 VSB459414:VSD459416 WBX459414:WBZ459416 WLT459414:WLV459416 WVP459414:WVR459416 H524954:J524956 JD524950:JF524952 SZ524950:TB524952 ACV524950:ACX524952 AMR524950:AMT524952 AWN524950:AWP524952 BGJ524950:BGL524952 BQF524950:BQH524952 CAB524950:CAD524952 CJX524950:CJZ524952 CTT524950:CTV524952 DDP524950:DDR524952 DNL524950:DNN524952 DXH524950:DXJ524952 EHD524950:EHF524952 EQZ524950:ERB524952 FAV524950:FAX524952 FKR524950:FKT524952 FUN524950:FUP524952 GEJ524950:GEL524952 GOF524950:GOH524952 GYB524950:GYD524952 HHX524950:HHZ524952 HRT524950:HRV524952 IBP524950:IBR524952 ILL524950:ILN524952 IVH524950:IVJ524952 JFD524950:JFF524952 JOZ524950:JPB524952 JYV524950:JYX524952 KIR524950:KIT524952 KSN524950:KSP524952 LCJ524950:LCL524952 LMF524950:LMH524952 LWB524950:LWD524952 MFX524950:MFZ524952 MPT524950:MPV524952 MZP524950:MZR524952 NJL524950:NJN524952 NTH524950:NTJ524952 ODD524950:ODF524952 OMZ524950:ONB524952 OWV524950:OWX524952 PGR524950:PGT524952 PQN524950:PQP524952 QAJ524950:QAL524952 QKF524950:QKH524952 QUB524950:QUD524952 RDX524950:RDZ524952 RNT524950:RNV524952 RXP524950:RXR524952 SHL524950:SHN524952 SRH524950:SRJ524952 TBD524950:TBF524952 TKZ524950:TLB524952 TUV524950:TUX524952 UER524950:UET524952 UON524950:UOP524952 UYJ524950:UYL524952 VIF524950:VIH524952 VSB524950:VSD524952 WBX524950:WBZ524952 WLT524950:WLV524952 WVP524950:WVR524952 H590490:J590492 JD590486:JF590488 SZ590486:TB590488 ACV590486:ACX590488 AMR590486:AMT590488 AWN590486:AWP590488 BGJ590486:BGL590488 BQF590486:BQH590488 CAB590486:CAD590488 CJX590486:CJZ590488 CTT590486:CTV590488 DDP590486:DDR590488 DNL590486:DNN590488 DXH590486:DXJ590488 EHD590486:EHF590488 EQZ590486:ERB590488 FAV590486:FAX590488 FKR590486:FKT590488 FUN590486:FUP590488 GEJ590486:GEL590488 GOF590486:GOH590488 GYB590486:GYD590488 HHX590486:HHZ590488 HRT590486:HRV590488 IBP590486:IBR590488 ILL590486:ILN590488 IVH590486:IVJ590488 JFD590486:JFF590488 JOZ590486:JPB590488 JYV590486:JYX590488 KIR590486:KIT590488 KSN590486:KSP590488 LCJ590486:LCL590488 LMF590486:LMH590488 LWB590486:LWD590488 MFX590486:MFZ590488 MPT590486:MPV590488 MZP590486:MZR590488 NJL590486:NJN590488 NTH590486:NTJ590488 ODD590486:ODF590488 OMZ590486:ONB590488 OWV590486:OWX590488 PGR590486:PGT590488 PQN590486:PQP590488 QAJ590486:QAL590488 QKF590486:QKH590488 QUB590486:QUD590488 RDX590486:RDZ590488 RNT590486:RNV590488 RXP590486:RXR590488 SHL590486:SHN590488 SRH590486:SRJ590488 TBD590486:TBF590488 TKZ590486:TLB590488 TUV590486:TUX590488 UER590486:UET590488 UON590486:UOP590488 UYJ590486:UYL590488 VIF590486:VIH590488 VSB590486:VSD590488 WBX590486:WBZ590488 WLT590486:WLV590488 WVP590486:WVR590488 H656026:J656028 JD656022:JF656024 SZ656022:TB656024 ACV656022:ACX656024 AMR656022:AMT656024 AWN656022:AWP656024 BGJ656022:BGL656024 BQF656022:BQH656024 CAB656022:CAD656024 CJX656022:CJZ656024 CTT656022:CTV656024 DDP656022:DDR656024 DNL656022:DNN656024 DXH656022:DXJ656024 EHD656022:EHF656024 EQZ656022:ERB656024 FAV656022:FAX656024 FKR656022:FKT656024 FUN656022:FUP656024 GEJ656022:GEL656024 GOF656022:GOH656024 GYB656022:GYD656024 HHX656022:HHZ656024 HRT656022:HRV656024 IBP656022:IBR656024 ILL656022:ILN656024 IVH656022:IVJ656024 JFD656022:JFF656024 JOZ656022:JPB656024 JYV656022:JYX656024 KIR656022:KIT656024 KSN656022:KSP656024 LCJ656022:LCL656024 LMF656022:LMH656024 LWB656022:LWD656024 MFX656022:MFZ656024 MPT656022:MPV656024 MZP656022:MZR656024 NJL656022:NJN656024 NTH656022:NTJ656024 ODD656022:ODF656024 OMZ656022:ONB656024 OWV656022:OWX656024 PGR656022:PGT656024 PQN656022:PQP656024 QAJ656022:QAL656024 QKF656022:QKH656024 QUB656022:QUD656024 RDX656022:RDZ656024 RNT656022:RNV656024 RXP656022:RXR656024 SHL656022:SHN656024 SRH656022:SRJ656024 TBD656022:TBF656024 TKZ656022:TLB656024 TUV656022:TUX656024 UER656022:UET656024 UON656022:UOP656024 UYJ656022:UYL656024 VIF656022:VIH656024 VSB656022:VSD656024 WBX656022:WBZ656024 WLT656022:WLV656024 WVP656022:WVR656024 H721562:J721564 JD721558:JF721560 SZ721558:TB721560 ACV721558:ACX721560 AMR721558:AMT721560 AWN721558:AWP721560 BGJ721558:BGL721560 BQF721558:BQH721560 CAB721558:CAD721560 CJX721558:CJZ721560 CTT721558:CTV721560 DDP721558:DDR721560 DNL721558:DNN721560 DXH721558:DXJ721560 EHD721558:EHF721560 EQZ721558:ERB721560 FAV721558:FAX721560 FKR721558:FKT721560 FUN721558:FUP721560 GEJ721558:GEL721560 GOF721558:GOH721560 GYB721558:GYD721560 HHX721558:HHZ721560 HRT721558:HRV721560 IBP721558:IBR721560 ILL721558:ILN721560 IVH721558:IVJ721560 JFD721558:JFF721560 JOZ721558:JPB721560 JYV721558:JYX721560 KIR721558:KIT721560 KSN721558:KSP721560 LCJ721558:LCL721560 LMF721558:LMH721560 LWB721558:LWD721560 MFX721558:MFZ721560 MPT721558:MPV721560 MZP721558:MZR721560 NJL721558:NJN721560 NTH721558:NTJ721560 ODD721558:ODF721560 OMZ721558:ONB721560 OWV721558:OWX721560 PGR721558:PGT721560 PQN721558:PQP721560 QAJ721558:QAL721560 QKF721558:QKH721560 QUB721558:QUD721560 RDX721558:RDZ721560 RNT721558:RNV721560 RXP721558:RXR721560 SHL721558:SHN721560 SRH721558:SRJ721560 TBD721558:TBF721560 TKZ721558:TLB721560 TUV721558:TUX721560 UER721558:UET721560 UON721558:UOP721560 UYJ721558:UYL721560 VIF721558:VIH721560 VSB721558:VSD721560 WBX721558:WBZ721560 WLT721558:WLV721560 WVP721558:WVR721560 H787098:J787100 JD787094:JF787096 SZ787094:TB787096 ACV787094:ACX787096 AMR787094:AMT787096 AWN787094:AWP787096 BGJ787094:BGL787096 BQF787094:BQH787096 CAB787094:CAD787096 CJX787094:CJZ787096 CTT787094:CTV787096 DDP787094:DDR787096 DNL787094:DNN787096 DXH787094:DXJ787096 EHD787094:EHF787096 EQZ787094:ERB787096 FAV787094:FAX787096 FKR787094:FKT787096 FUN787094:FUP787096 GEJ787094:GEL787096 GOF787094:GOH787096 GYB787094:GYD787096 HHX787094:HHZ787096 HRT787094:HRV787096 IBP787094:IBR787096 ILL787094:ILN787096 IVH787094:IVJ787096 JFD787094:JFF787096 JOZ787094:JPB787096 JYV787094:JYX787096 KIR787094:KIT787096 KSN787094:KSP787096 LCJ787094:LCL787096 LMF787094:LMH787096 LWB787094:LWD787096 MFX787094:MFZ787096 MPT787094:MPV787096 MZP787094:MZR787096 NJL787094:NJN787096 NTH787094:NTJ787096 ODD787094:ODF787096 OMZ787094:ONB787096 OWV787094:OWX787096 PGR787094:PGT787096 PQN787094:PQP787096 QAJ787094:QAL787096 QKF787094:QKH787096 QUB787094:QUD787096 RDX787094:RDZ787096 RNT787094:RNV787096 RXP787094:RXR787096 SHL787094:SHN787096 SRH787094:SRJ787096 TBD787094:TBF787096 TKZ787094:TLB787096 TUV787094:TUX787096 UER787094:UET787096 UON787094:UOP787096 UYJ787094:UYL787096 VIF787094:VIH787096 VSB787094:VSD787096 WBX787094:WBZ787096 WLT787094:WLV787096 WVP787094:WVR787096 H852634:J852636 JD852630:JF852632 SZ852630:TB852632 ACV852630:ACX852632 AMR852630:AMT852632 AWN852630:AWP852632 BGJ852630:BGL852632 BQF852630:BQH852632 CAB852630:CAD852632 CJX852630:CJZ852632 CTT852630:CTV852632 DDP852630:DDR852632 DNL852630:DNN852632 DXH852630:DXJ852632 EHD852630:EHF852632 EQZ852630:ERB852632 FAV852630:FAX852632 FKR852630:FKT852632 FUN852630:FUP852632 GEJ852630:GEL852632 GOF852630:GOH852632 GYB852630:GYD852632 HHX852630:HHZ852632 HRT852630:HRV852632 IBP852630:IBR852632 ILL852630:ILN852632 IVH852630:IVJ852632 JFD852630:JFF852632 JOZ852630:JPB852632 JYV852630:JYX852632 KIR852630:KIT852632 KSN852630:KSP852632 LCJ852630:LCL852632 LMF852630:LMH852632 LWB852630:LWD852632 MFX852630:MFZ852632 MPT852630:MPV852632 MZP852630:MZR852632 NJL852630:NJN852632 NTH852630:NTJ852632 ODD852630:ODF852632 OMZ852630:ONB852632 OWV852630:OWX852632 PGR852630:PGT852632 PQN852630:PQP852632 QAJ852630:QAL852632 QKF852630:QKH852632 QUB852630:QUD852632 RDX852630:RDZ852632 RNT852630:RNV852632 RXP852630:RXR852632 SHL852630:SHN852632 SRH852630:SRJ852632 TBD852630:TBF852632 TKZ852630:TLB852632 TUV852630:TUX852632 UER852630:UET852632 UON852630:UOP852632 UYJ852630:UYL852632 VIF852630:VIH852632 VSB852630:VSD852632 WBX852630:WBZ852632 WLT852630:WLV852632 WVP852630:WVR852632 H918170:J918172 JD918166:JF918168 SZ918166:TB918168 ACV918166:ACX918168 AMR918166:AMT918168 AWN918166:AWP918168 BGJ918166:BGL918168 BQF918166:BQH918168 CAB918166:CAD918168 CJX918166:CJZ918168 CTT918166:CTV918168 DDP918166:DDR918168 DNL918166:DNN918168 DXH918166:DXJ918168 EHD918166:EHF918168 EQZ918166:ERB918168 FAV918166:FAX918168 FKR918166:FKT918168 FUN918166:FUP918168 GEJ918166:GEL918168 GOF918166:GOH918168 GYB918166:GYD918168 HHX918166:HHZ918168 HRT918166:HRV918168 IBP918166:IBR918168 ILL918166:ILN918168 IVH918166:IVJ918168 JFD918166:JFF918168 JOZ918166:JPB918168 JYV918166:JYX918168 KIR918166:KIT918168 KSN918166:KSP918168 LCJ918166:LCL918168 LMF918166:LMH918168 LWB918166:LWD918168 MFX918166:MFZ918168 MPT918166:MPV918168 MZP918166:MZR918168 NJL918166:NJN918168 NTH918166:NTJ918168 ODD918166:ODF918168 OMZ918166:ONB918168 OWV918166:OWX918168 PGR918166:PGT918168 PQN918166:PQP918168 QAJ918166:QAL918168 QKF918166:QKH918168 QUB918166:QUD918168 RDX918166:RDZ918168 RNT918166:RNV918168 RXP918166:RXR918168 SHL918166:SHN918168 SRH918166:SRJ918168 TBD918166:TBF918168 TKZ918166:TLB918168 TUV918166:TUX918168 UER918166:UET918168 UON918166:UOP918168 UYJ918166:UYL918168 VIF918166:VIH918168 VSB918166:VSD918168 WBX918166:WBZ918168 WLT918166:WLV918168 WVP918166:WVR918168 H983706:J983708 JD983702:JF983704 SZ983702:TB983704 ACV983702:ACX983704 AMR983702:AMT983704 AWN983702:AWP983704 BGJ983702:BGL983704 BQF983702:BQH983704 CAB983702:CAD983704 CJX983702:CJZ983704 CTT983702:CTV983704 DDP983702:DDR983704 DNL983702:DNN983704 DXH983702:DXJ983704 EHD983702:EHF983704 EQZ983702:ERB983704 FAV983702:FAX983704 FKR983702:FKT983704 FUN983702:FUP983704 GEJ983702:GEL983704 GOF983702:GOH983704 GYB983702:GYD983704 HHX983702:HHZ983704 HRT983702:HRV983704 IBP983702:IBR983704 ILL983702:ILN983704 IVH983702:IVJ983704 JFD983702:JFF983704 JOZ983702:JPB983704 JYV983702:JYX983704 KIR983702:KIT983704 KSN983702:KSP983704 LCJ983702:LCL983704 LMF983702:LMH983704 LWB983702:LWD983704 MFX983702:MFZ983704 MPT983702:MPV983704 MZP983702:MZR983704 NJL983702:NJN983704 NTH983702:NTJ983704 ODD983702:ODF983704 OMZ983702:ONB983704 OWV983702:OWX983704 PGR983702:PGT983704 PQN983702:PQP983704 QAJ983702:QAL983704 QKF983702:QKH983704 QUB983702:QUD983704 RDX983702:RDZ983704 RNT983702:RNV983704 RXP983702:RXR983704 SHL983702:SHN983704 SRH983702:SRJ983704 TBD983702:TBF983704 TKZ983702:TLB983704 TUV983702:TUX983704 UER983702:UET983704 UON983702:UOP983704 UYJ983702:UYL983704 VIF983702:VIH983704 VSB983702:VSD983704 WBX983702:WBZ983704 WLT983702:WLV983704 WVP983702:WVR983704 ONF393880:ONF393881 OXB393880:OXB393881 PGX393880:PGX393881 PQT393880:PQT393881 QAP393880:QAP393881 QKL393880:QKL393881 QUH393880:QUH393881 RED393880:RED393881 RNZ393880:RNZ393881 RXV393880:RXV393881 SHR393880:SHR393881 SRN393880:SRN393881 TBJ393880:TBJ393881 TLF393880:TLF393881 TVB393880:TVB393881 UEX393880:UEX393881 UOT393880:UOT393881 UYP393880:UYP393881 VIL393880:VIL393881 VSH393880:VSH393881 WCD393880:WCD393881 WLZ393880:WLZ393881 WVV393880:WVV393881 N459420:N459421 JJ459416:JJ459417 TF459416:TF459417 ADB459416:ADB459417 AMX459416:AMX459417 AWT459416:AWT459417 BGP459416:BGP459417 BQL459416:BQL459417 CAH459416:CAH459417 CKD459416:CKD459417 CTZ459416:CTZ459417 DDV459416:DDV459417 DNR459416:DNR459417 DXN459416:DXN459417 EHJ459416:EHJ459417 ERF459416:ERF459417 FBB459416:FBB459417 FKX459416:FKX459417 FUT459416:FUT459417 GEP459416:GEP459417 GOL459416:GOL459417 GYH459416:GYH459417 HID459416:HID459417 HRZ459416:HRZ459417 IBV459416:IBV459417 ILR459416:ILR459417 IVN459416:IVN459417 JFJ459416:JFJ459417 JPF459416:JPF459417 JZB459416:JZB459417 KIX459416:KIX459417 KST459416:KST459417 LCP459416:LCP459417 LML459416:LML459417 LWH459416:LWH459417 MGD459416:MGD459417 MPZ459416:MPZ459417 MZV459416:MZV459417 NJR459416:NJR459417 NTN459416:NTN459417 H66189:J66189 JD66185:JF66185 SZ66185:TB66185 ACV66185:ACX66185 AMR66185:AMT66185 AWN66185:AWP66185 BGJ66185:BGL66185 BQF66185:BQH66185 CAB66185:CAD66185 CJX66185:CJZ66185 CTT66185:CTV66185 DDP66185:DDR66185 DNL66185:DNN66185 DXH66185:DXJ66185 EHD66185:EHF66185 EQZ66185:ERB66185 FAV66185:FAX66185 FKR66185:FKT66185 FUN66185:FUP66185 GEJ66185:GEL66185 GOF66185:GOH66185 GYB66185:GYD66185 HHX66185:HHZ66185 HRT66185:HRV66185 IBP66185:IBR66185 ILL66185:ILN66185 IVH66185:IVJ66185 JFD66185:JFF66185 JOZ66185:JPB66185 JYV66185:JYX66185 KIR66185:KIT66185 KSN66185:KSP66185 LCJ66185:LCL66185 LMF66185:LMH66185 LWB66185:LWD66185 MFX66185:MFZ66185 MPT66185:MPV66185 MZP66185:MZR66185 NJL66185:NJN66185 NTH66185:NTJ66185 ODD66185:ODF66185 OMZ66185:ONB66185 OWV66185:OWX66185 PGR66185:PGT66185 PQN66185:PQP66185 QAJ66185:QAL66185 QKF66185:QKH66185 QUB66185:QUD66185 RDX66185:RDZ66185 RNT66185:RNV66185 RXP66185:RXR66185 SHL66185:SHN66185 SRH66185:SRJ66185 TBD66185:TBF66185 TKZ66185:TLB66185 TUV66185:TUX66185 UER66185:UET66185 UON66185:UOP66185 UYJ66185:UYL66185 VIF66185:VIH66185 VSB66185:VSD66185 WBX66185:WBZ66185 WLT66185:WLV66185 WVP66185:WVR66185 H131725:J131725 JD131721:JF131721 SZ131721:TB131721 ACV131721:ACX131721 AMR131721:AMT131721 AWN131721:AWP131721 BGJ131721:BGL131721 BQF131721:BQH131721 CAB131721:CAD131721 CJX131721:CJZ131721 CTT131721:CTV131721 DDP131721:DDR131721 DNL131721:DNN131721 DXH131721:DXJ131721 EHD131721:EHF131721 EQZ131721:ERB131721 FAV131721:FAX131721 FKR131721:FKT131721 FUN131721:FUP131721 GEJ131721:GEL131721 GOF131721:GOH131721 GYB131721:GYD131721 HHX131721:HHZ131721 HRT131721:HRV131721 IBP131721:IBR131721 ILL131721:ILN131721 IVH131721:IVJ131721 JFD131721:JFF131721 JOZ131721:JPB131721 JYV131721:JYX131721 KIR131721:KIT131721 KSN131721:KSP131721 LCJ131721:LCL131721 LMF131721:LMH131721 LWB131721:LWD131721 MFX131721:MFZ131721 MPT131721:MPV131721 MZP131721:MZR131721 NJL131721:NJN131721 NTH131721:NTJ131721 ODD131721:ODF131721 OMZ131721:ONB131721 OWV131721:OWX131721 PGR131721:PGT131721 PQN131721:PQP131721 QAJ131721:QAL131721 QKF131721:QKH131721 QUB131721:QUD131721 RDX131721:RDZ131721 RNT131721:RNV131721 RXP131721:RXR131721 SHL131721:SHN131721 SRH131721:SRJ131721 TBD131721:TBF131721 TKZ131721:TLB131721 TUV131721:TUX131721 UER131721:UET131721 UON131721:UOP131721 UYJ131721:UYL131721 VIF131721:VIH131721 VSB131721:VSD131721 WBX131721:WBZ131721 WLT131721:WLV131721 WVP131721:WVR131721 H197261:J197261 JD197257:JF197257 SZ197257:TB197257 ACV197257:ACX197257 AMR197257:AMT197257 AWN197257:AWP197257 BGJ197257:BGL197257 BQF197257:BQH197257 CAB197257:CAD197257 CJX197257:CJZ197257 CTT197257:CTV197257 DDP197257:DDR197257 DNL197257:DNN197257 DXH197257:DXJ197257 EHD197257:EHF197257 EQZ197257:ERB197257 FAV197257:FAX197257 FKR197257:FKT197257 FUN197257:FUP197257 GEJ197257:GEL197257 GOF197257:GOH197257 GYB197257:GYD197257 HHX197257:HHZ197257 HRT197257:HRV197257 IBP197257:IBR197257 ILL197257:ILN197257 IVH197257:IVJ197257 JFD197257:JFF197257 JOZ197257:JPB197257 JYV197257:JYX197257 KIR197257:KIT197257 KSN197257:KSP197257 LCJ197257:LCL197257 LMF197257:LMH197257 LWB197257:LWD197257 MFX197257:MFZ197257 MPT197257:MPV197257 MZP197257:MZR197257 NJL197257:NJN197257 NTH197257:NTJ197257 ODD197257:ODF197257 OMZ197257:ONB197257 OWV197257:OWX197257 PGR197257:PGT197257 PQN197257:PQP197257 QAJ197257:QAL197257 QKF197257:QKH197257 QUB197257:QUD197257 RDX197257:RDZ197257 RNT197257:RNV197257 RXP197257:RXR197257 SHL197257:SHN197257 SRH197257:SRJ197257 TBD197257:TBF197257 TKZ197257:TLB197257 TUV197257:TUX197257 UER197257:UET197257 UON197257:UOP197257 UYJ197257:UYL197257 VIF197257:VIH197257 VSB197257:VSD197257 WBX197257:WBZ197257 WLT197257:WLV197257 WVP197257:WVR197257 H262797:J262797 JD262793:JF262793 SZ262793:TB262793 ACV262793:ACX262793 AMR262793:AMT262793 AWN262793:AWP262793 BGJ262793:BGL262793 BQF262793:BQH262793 CAB262793:CAD262793 CJX262793:CJZ262793 CTT262793:CTV262793 DDP262793:DDR262793 DNL262793:DNN262793 DXH262793:DXJ262793 EHD262793:EHF262793 EQZ262793:ERB262793 FAV262793:FAX262793 FKR262793:FKT262793 FUN262793:FUP262793 GEJ262793:GEL262793 GOF262793:GOH262793 GYB262793:GYD262793 HHX262793:HHZ262793 HRT262793:HRV262793 IBP262793:IBR262793 ILL262793:ILN262793 IVH262793:IVJ262793 JFD262793:JFF262793 JOZ262793:JPB262793 JYV262793:JYX262793 KIR262793:KIT262793 KSN262793:KSP262793 LCJ262793:LCL262793 LMF262793:LMH262793 LWB262793:LWD262793 MFX262793:MFZ262793 MPT262793:MPV262793 MZP262793:MZR262793 NJL262793:NJN262793 NTH262793:NTJ262793 ODD262793:ODF262793 OMZ262793:ONB262793 OWV262793:OWX262793 PGR262793:PGT262793 PQN262793:PQP262793 QAJ262793:QAL262793 QKF262793:QKH262793 QUB262793:QUD262793 RDX262793:RDZ262793 RNT262793:RNV262793 RXP262793:RXR262793 SHL262793:SHN262793 SRH262793:SRJ262793 TBD262793:TBF262793 TKZ262793:TLB262793 TUV262793:TUX262793 UER262793:UET262793 UON262793:UOP262793 UYJ262793:UYL262793 VIF262793:VIH262793 VSB262793:VSD262793 WBX262793:WBZ262793 WLT262793:WLV262793 WVP262793:WVR262793 H328333:J328333 JD328329:JF328329 SZ328329:TB328329 ACV328329:ACX328329 AMR328329:AMT328329 AWN328329:AWP328329 BGJ328329:BGL328329 BQF328329:BQH328329 CAB328329:CAD328329 CJX328329:CJZ328329 CTT328329:CTV328329 DDP328329:DDR328329 DNL328329:DNN328329 DXH328329:DXJ328329 EHD328329:EHF328329 EQZ328329:ERB328329 FAV328329:FAX328329 FKR328329:FKT328329 FUN328329:FUP328329 GEJ328329:GEL328329 GOF328329:GOH328329 GYB328329:GYD328329 HHX328329:HHZ328329 HRT328329:HRV328329 IBP328329:IBR328329 ILL328329:ILN328329 IVH328329:IVJ328329 JFD328329:JFF328329 JOZ328329:JPB328329 JYV328329:JYX328329 KIR328329:KIT328329 KSN328329:KSP328329 LCJ328329:LCL328329 LMF328329:LMH328329 LWB328329:LWD328329 MFX328329:MFZ328329 MPT328329:MPV328329 MZP328329:MZR328329 NJL328329:NJN328329 NTH328329:NTJ328329 ODD328329:ODF328329 OMZ328329:ONB328329 OWV328329:OWX328329 PGR328329:PGT328329 PQN328329:PQP328329 QAJ328329:QAL328329 QKF328329:QKH328329 QUB328329:QUD328329 RDX328329:RDZ328329 RNT328329:RNV328329 RXP328329:RXR328329 SHL328329:SHN328329 SRH328329:SRJ328329 TBD328329:TBF328329 TKZ328329:TLB328329 TUV328329:TUX328329 UER328329:UET328329 UON328329:UOP328329 UYJ328329:UYL328329 VIF328329:VIH328329 VSB328329:VSD328329 WBX328329:WBZ328329 WLT328329:WLV328329 WVP328329:WVR328329 H393869:J393869 JD393865:JF393865 SZ393865:TB393865 ACV393865:ACX393865 AMR393865:AMT393865 AWN393865:AWP393865 BGJ393865:BGL393865 BQF393865:BQH393865 CAB393865:CAD393865 CJX393865:CJZ393865 CTT393865:CTV393865 DDP393865:DDR393865 DNL393865:DNN393865 DXH393865:DXJ393865 EHD393865:EHF393865 EQZ393865:ERB393865 FAV393865:FAX393865 FKR393865:FKT393865 FUN393865:FUP393865 GEJ393865:GEL393865 GOF393865:GOH393865 GYB393865:GYD393865 HHX393865:HHZ393865 HRT393865:HRV393865 IBP393865:IBR393865 ILL393865:ILN393865 IVH393865:IVJ393865 JFD393865:JFF393865 JOZ393865:JPB393865 JYV393865:JYX393865 KIR393865:KIT393865 KSN393865:KSP393865 LCJ393865:LCL393865 LMF393865:LMH393865 LWB393865:LWD393865 MFX393865:MFZ393865 MPT393865:MPV393865 MZP393865:MZR393865 NJL393865:NJN393865 NTH393865:NTJ393865 ODD393865:ODF393865 OMZ393865:ONB393865 OWV393865:OWX393865 PGR393865:PGT393865 PQN393865:PQP393865 QAJ393865:QAL393865 QKF393865:QKH393865 QUB393865:QUD393865 RDX393865:RDZ393865 RNT393865:RNV393865 RXP393865:RXR393865 SHL393865:SHN393865 SRH393865:SRJ393865 TBD393865:TBF393865 TKZ393865:TLB393865 TUV393865:TUX393865 UER393865:UET393865 UON393865:UOP393865 UYJ393865:UYL393865 VIF393865:VIH393865 VSB393865:VSD393865 WBX393865:WBZ393865 WLT393865:WLV393865 WVP393865:WVR393865 H459405:J459405 JD459401:JF459401 SZ459401:TB459401 ACV459401:ACX459401 AMR459401:AMT459401 AWN459401:AWP459401 BGJ459401:BGL459401 BQF459401:BQH459401 CAB459401:CAD459401 CJX459401:CJZ459401 CTT459401:CTV459401 DDP459401:DDR459401 DNL459401:DNN459401 DXH459401:DXJ459401 EHD459401:EHF459401 EQZ459401:ERB459401 FAV459401:FAX459401 FKR459401:FKT459401 FUN459401:FUP459401 GEJ459401:GEL459401 GOF459401:GOH459401 GYB459401:GYD459401 HHX459401:HHZ459401 HRT459401:HRV459401 IBP459401:IBR459401 ILL459401:ILN459401 IVH459401:IVJ459401 JFD459401:JFF459401 JOZ459401:JPB459401 JYV459401:JYX459401 KIR459401:KIT459401 KSN459401:KSP459401 LCJ459401:LCL459401 LMF459401:LMH459401 LWB459401:LWD459401 MFX459401:MFZ459401 MPT459401:MPV459401 MZP459401:MZR459401 NJL459401:NJN459401 NTH459401:NTJ459401 ODD459401:ODF459401 OMZ459401:ONB459401 OWV459401:OWX459401 PGR459401:PGT459401 PQN459401:PQP459401 QAJ459401:QAL459401 QKF459401:QKH459401 QUB459401:QUD459401 RDX459401:RDZ459401 RNT459401:RNV459401 RXP459401:RXR459401 SHL459401:SHN459401 SRH459401:SRJ459401 TBD459401:TBF459401 TKZ459401:TLB459401 TUV459401:TUX459401 UER459401:UET459401 UON459401:UOP459401 UYJ459401:UYL459401 VIF459401:VIH459401 VSB459401:VSD459401 WBX459401:WBZ459401 WLT459401:WLV459401 WVP459401:WVR459401 H524941:J524941 JD524937:JF524937 SZ524937:TB524937 ACV524937:ACX524937 AMR524937:AMT524937 AWN524937:AWP524937 BGJ524937:BGL524937 BQF524937:BQH524937 CAB524937:CAD524937 CJX524937:CJZ524937 CTT524937:CTV524937 DDP524937:DDR524937 DNL524937:DNN524937 DXH524937:DXJ524937 EHD524937:EHF524937 EQZ524937:ERB524937 FAV524937:FAX524937 FKR524937:FKT524937 FUN524937:FUP524937 GEJ524937:GEL524937 GOF524937:GOH524937 GYB524937:GYD524937 HHX524937:HHZ524937 HRT524937:HRV524937 IBP524937:IBR524937 ILL524937:ILN524937 IVH524937:IVJ524937 JFD524937:JFF524937 JOZ524937:JPB524937 JYV524937:JYX524937 KIR524937:KIT524937 KSN524937:KSP524937 LCJ524937:LCL524937 LMF524937:LMH524937 LWB524937:LWD524937 MFX524937:MFZ524937 MPT524937:MPV524937 MZP524937:MZR524937 NJL524937:NJN524937 NTH524937:NTJ524937 ODD524937:ODF524937 OMZ524937:ONB524937 OWV524937:OWX524937 PGR524937:PGT524937 PQN524937:PQP524937 QAJ524937:QAL524937 QKF524937:QKH524937 QUB524937:QUD524937 RDX524937:RDZ524937 RNT524937:RNV524937 RXP524937:RXR524937 SHL524937:SHN524937 SRH524937:SRJ524937 TBD524937:TBF524937 TKZ524937:TLB524937 TUV524937:TUX524937 UER524937:UET524937 UON524937:UOP524937 UYJ524937:UYL524937 VIF524937:VIH524937 VSB524937:VSD524937 WBX524937:WBZ524937 WLT524937:WLV524937 WVP524937:WVR524937 H590477:J590477 JD590473:JF590473 SZ590473:TB590473 ACV590473:ACX590473 AMR590473:AMT590473 AWN590473:AWP590473 BGJ590473:BGL590473 BQF590473:BQH590473 CAB590473:CAD590473 CJX590473:CJZ590473 CTT590473:CTV590473 DDP590473:DDR590473 DNL590473:DNN590473 DXH590473:DXJ590473 EHD590473:EHF590473 EQZ590473:ERB590473 FAV590473:FAX590473 FKR590473:FKT590473 FUN590473:FUP590473 GEJ590473:GEL590473 GOF590473:GOH590473 GYB590473:GYD590473 HHX590473:HHZ590473 HRT590473:HRV590473 IBP590473:IBR590473 ILL590473:ILN590473 IVH590473:IVJ590473 JFD590473:JFF590473 JOZ590473:JPB590473 JYV590473:JYX590473 KIR590473:KIT590473 KSN590473:KSP590473 LCJ590473:LCL590473 LMF590473:LMH590473 LWB590473:LWD590473 MFX590473:MFZ590473 MPT590473:MPV590473 MZP590473:MZR590473 NJL590473:NJN590473 NTH590473:NTJ590473 ODD590473:ODF590473 OMZ590473:ONB590473 OWV590473:OWX590473 PGR590473:PGT590473 PQN590473:PQP590473 QAJ590473:QAL590473 QKF590473:QKH590473 QUB590473:QUD590473 RDX590473:RDZ590473 RNT590473:RNV590473 RXP590473:RXR590473 SHL590473:SHN590473 SRH590473:SRJ590473 TBD590473:TBF590473 TKZ590473:TLB590473 TUV590473:TUX590473 UER590473:UET590473 UON590473:UOP590473 UYJ590473:UYL590473 VIF590473:VIH590473 VSB590473:VSD590473 WBX590473:WBZ590473 WLT590473:WLV590473 WVP590473:WVR590473 H656013:J656013 JD656009:JF656009 SZ656009:TB656009 ACV656009:ACX656009 AMR656009:AMT656009 AWN656009:AWP656009 BGJ656009:BGL656009 BQF656009:BQH656009 CAB656009:CAD656009 CJX656009:CJZ656009 CTT656009:CTV656009 DDP656009:DDR656009 DNL656009:DNN656009 DXH656009:DXJ656009 EHD656009:EHF656009 EQZ656009:ERB656009 FAV656009:FAX656009 FKR656009:FKT656009 FUN656009:FUP656009 GEJ656009:GEL656009 GOF656009:GOH656009 GYB656009:GYD656009 HHX656009:HHZ656009 HRT656009:HRV656009 IBP656009:IBR656009 ILL656009:ILN656009 IVH656009:IVJ656009 JFD656009:JFF656009 JOZ656009:JPB656009 JYV656009:JYX656009 KIR656009:KIT656009 KSN656009:KSP656009 LCJ656009:LCL656009 LMF656009:LMH656009 LWB656009:LWD656009 MFX656009:MFZ656009 MPT656009:MPV656009 MZP656009:MZR656009 NJL656009:NJN656009 NTH656009:NTJ656009 ODD656009:ODF656009 OMZ656009:ONB656009 OWV656009:OWX656009 PGR656009:PGT656009 PQN656009:PQP656009 QAJ656009:QAL656009 QKF656009:QKH656009 QUB656009:QUD656009 RDX656009:RDZ656009 RNT656009:RNV656009 RXP656009:RXR656009 SHL656009:SHN656009 SRH656009:SRJ656009 TBD656009:TBF656009 TKZ656009:TLB656009 TUV656009:TUX656009 UER656009:UET656009 UON656009:UOP656009 UYJ656009:UYL656009 VIF656009:VIH656009 VSB656009:VSD656009 WBX656009:WBZ656009 WLT656009:WLV656009 WVP656009:WVR656009 H721549:J721549 JD721545:JF721545 SZ721545:TB721545 ACV721545:ACX721545 AMR721545:AMT721545 AWN721545:AWP721545 BGJ721545:BGL721545 BQF721545:BQH721545 CAB721545:CAD721545 CJX721545:CJZ721545 CTT721545:CTV721545 DDP721545:DDR721545 DNL721545:DNN721545 DXH721545:DXJ721545 EHD721545:EHF721545 EQZ721545:ERB721545 FAV721545:FAX721545 FKR721545:FKT721545 FUN721545:FUP721545 GEJ721545:GEL721545 GOF721545:GOH721545 GYB721545:GYD721545 HHX721545:HHZ721545 HRT721545:HRV721545 IBP721545:IBR721545 ILL721545:ILN721545 IVH721545:IVJ721545 JFD721545:JFF721545 JOZ721545:JPB721545 JYV721545:JYX721545 KIR721545:KIT721545 KSN721545:KSP721545 LCJ721545:LCL721545 LMF721545:LMH721545 LWB721545:LWD721545 MFX721545:MFZ721545 MPT721545:MPV721545 MZP721545:MZR721545 NJL721545:NJN721545 NTH721545:NTJ721545 ODD721545:ODF721545 OMZ721545:ONB721545 OWV721545:OWX721545 PGR721545:PGT721545 PQN721545:PQP721545 QAJ721545:QAL721545 QKF721545:QKH721545 QUB721545:QUD721545 RDX721545:RDZ721545 RNT721545:RNV721545 RXP721545:RXR721545 SHL721545:SHN721545 SRH721545:SRJ721545 TBD721545:TBF721545 TKZ721545:TLB721545 TUV721545:TUX721545 UER721545:UET721545 UON721545:UOP721545 UYJ721545:UYL721545 VIF721545:VIH721545 VSB721545:VSD721545 WBX721545:WBZ721545 WLT721545:WLV721545 WVP721545:WVR721545 H787085:J787085 JD787081:JF787081 SZ787081:TB787081 ACV787081:ACX787081 AMR787081:AMT787081 AWN787081:AWP787081 BGJ787081:BGL787081 BQF787081:BQH787081 CAB787081:CAD787081 CJX787081:CJZ787081 CTT787081:CTV787081 DDP787081:DDR787081 DNL787081:DNN787081 DXH787081:DXJ787081 EHD787081:EHF787081 EQZ787081:ERB787081 FAV787081:FAX787081 FKR787081:FKT787081 FUN787081:FUP787081 GEJ787081:GEL787081 GOF787081:GOH787081 GYB787081:GYD787081 HHX787081:HHZ787081 HRT787081:HRV787081 IBP787081:IBR787081 ILL787081:ILN787081 IVH787081:IVJ787081 JFD787081:JFF787081 JOZ787081:JPB787081 JYV787081:JYX787081 KIR787081:KIT787081 KSN787081:KSP787081 LCJ787081:LCL787081 LMF787081:LMH787081 LWB787081:LWD787081 MFX787081:MFZ787081 MPT787081:MPV787081 MZP787081:MZR787081 NJL787081:NJN787081 NTH787081:NTJ787081 ODD787081:ODF787081 OMZ787081:ONB787081 OWV787081:OWX787081 PGR787081:PGT787081 PQN787081:PQP787081 QAJ787081:QAL787081 QKF787081:QKH787081 QUB787081:QUD787081 RDX787081:RDZ787081 RNT787081:RNV787081 RXP787081:RXR787081 SHL787081:SHN787081 SRH787081:SRJ787081 TBD787081:TBF787081 TKZ787081:TLB787081 TUV787081:TUX787081 UER787081:UET787081 UON787081:UOP787081 UYJ787081:UYL787081 VIF787081:VIH787081 VSB787081:VSD787081 WBX787081:WBZ787081 WLT787081:WLV787081 WVP787081:WVR787081 H852621:J852621 JD852617:JF852617 SZ852617:TB852617 ACV852617:ACX852617 AMR852617:AMT852617 AWN852617:AWP852617 BGJ852617:BGL852617 BQF852617:BQH852617 CAB852617:CAD852617 CJX852617:CJZ852617 CTT852617:CTV852617 DDP852617:DDR852617 DNL852617:DNN852617 DXH852617:DXJ852617 EHD852617:EHF852617 EQZ852617:ERB852617 FAV852617:FAX852617 FKR852617:FKT852617 FUN852617:FUP852617 GEJ852617:GEL852617 GOF852617:GOH852617 GYB852617:GYD852617 HHX852617:HHZ852617 HRT852617:HRV852617 IBP852617:IBR852617 ILL852617:ILN852617 IVH852617:IVJ852617 JFD852617:JFF852617 JOZ852617:JPB852617 JYV852617:JYX852617 KIR852617:KIT852617 KSN852617:KSP852617 LCJ852617:LCL852617 LMF852617:LMH852617 LWB852617:LWD852617 MFX852617:MFZ852617 MPT852617:MPV852617 MZP852617:MZR852617 NJL852617:NJN852617 NTH852617:NTJ852617 ODD852617:ODF852617 OMZ852617:ONB852617 OWV852617:OWX852617 PGR852617:PGT852617 PQN852617:PQP852617 QAJ852617:QAL852617 QKF852617:QKH852617 QUB852617:QUD852617 RDX852617:RDZ852617 RNT852617:RNV852617 RXP852617:RXR852617 SHL852617:SHN852617 SRH852617:SRJ852617 TBD852617:TBF852617 TKZ852617:TLB852617 TUV852617:TUX852617 UER852617:UET852617 UON852617:UOP852617 UYJ852617:UYL852617 VIF852617:VIH852617 VSB852617:VSD852617 WBX852617:WBZ852617 WLT852617:WLV852617 WVP852617:WVR852617 H918157:J918157 JD918153:JF918153 SZ918153:TB918153 ACV918153:ACX918153 AMR918153:AMT918153 AWN918153:AWP918153 BGJ918153:BGL918153 BQF918153:BQH918153 CAB918153:CAD918153 CJX918153:CJZ918153 CTT918153:CTV918153 DDP918153:DDR918153 DNL918153:DNN918153 DXH918153:DXJ918153 EHD918153:EHF918153 EQZ918153:ERB918153 FAV918153:FAX918153 FKR918153:FKT918153 FUN918153:FUP918153 GEJ918153:GEL918153 GOF918153:GOH918153 GYB918153:GYD918153 HHX918153:HHZ918153 HRT918153:HRV918153 IBP918153:IBR918153 ILL918153:ILN918153 IVH918153:IVJ918153 JFD918153:JFF918153 JOZ918153:JPB918153 JYV918153:JYX918153 KIR918153:KIT918153 KSN918153:KSP918153 LCJ918153:LCL918153 LMF918153:LMH918153 LWB918153:LWD918153 MFX918153:MFZ918153 MPT918153:MPV918153 MZP918153:MZR918153 NJL918153:NJN918153 NTH918153:NTJ918153 ODD918153:ODF918153 OMZ918153:ONB918153 OWV918153:OWX918153 PGR918153:PGT918153 PQN918153:PQP918153 QAJ918153:QAL918153 QKF918153:QKH918153 QUB918153:QUD918153 RDX918153:RDZ918153 RNT918153:RNV918153 RXP918153:RXR918153 SHL918153:SHN918153 SRH918153:SRJ918153 TBD918153:TBF918153 TKZ918153:TLB918153 TUV918153:TUX918153 UER918153:UET918153 UON918153:UOP918153 UYJ918153:UYL918153 VIF918153:VIH918153 VSB918153:VSD918153 WBX918153:WBZ918153 WLT918153:WLV918153 WVP918153:WVR918153 H983693:J983693 JD983689:JF983689 SZ983689:TB983689 ACV983689:ACX983689 AMR983689:AMT983689 AWN983689:AWP983689 BGJ983689:BGL983689 BQF983689:BQH983689 CAB983689:CAD983689 CJX983689:CJZ983689 CTT983689:CTV983689 DDP983689:DDR983689 DNL983689:DNN983689 DXH983689:DXJ983689 EHD983689:EHF983689 EQZ983689:ERB983689 FAV983689:FAX983689 FKR983689:FKT983689 FUN983689:FUP983689 GEJ983689:GEL983689 GOF983689:GOH983689 GYB983689:GYD983689 HHX983689:HHZ983689 HRT983689:HRV983689 IBP983689:IBR983689 ILL983689:ILN983689 IVH983689:IVJ983689 JFD983689:JFF983689 JOZ983689:JPB983689 JYV983689:JYX983689 KIR983689:KIT983689 KSN983689:KSP983689 LCJ983689:LCL983689 LMF983689:LMH983689 LWB983689:LWD983689 MFX983689:MFZ983689 MPT983689:MPV983689 MZP983689:MZR983689 NJL983689:NJN983689 NTH983689:NTJ983689 ODD983689:ODF983689 OMZ983689:ONB983689 OWV983689:OWX983689 PGR983689:PGT983689 PQN983689:PQP983689 QAJ983689:QAL983689 QKF983689:QKH983689 QUB983689:QUD983689 RDX983689:RDZ983689 RNT983689:RNV983689 RXP983689:RXR983689 SHL983689:SHN983689 SRH983689:SRJ983689 TBD983689:TBF983689 TKZ983689:TLB983689 TUV983689:TUX983689 UER983689:UET983689 UON983689:UOP983689 UYJ983689:UYL983689 VIF983689:VIH983689 VSB983689:VSD983689 WBX983689:WBZ983689 WLT983689:WLV983689 WVP983689:WVR983689 H66194:I66198 JD66190:JE66194 SZ66190:TA66194 ACV66190:ACW66194 AMR66190:AMS66194 AWN66190:AWO66194 BGJ66190:BGK66194 BQF66190:BQG66194 CAB66190:CAC66194 CJX66190:CJY66194 CTT66190:CTU66194 DDP66190:DDQ66194 DNL66190:DNM66194 DXH66190:DXI66194 EHD66190:EHE66194 EQZ66190:ERA66194 FAV66190:FAW66194 FKR66190:FKS66194 FUN66190:FUO66194 GEJ66190:GEK66194 GOF66190:GOG66194 GYB66190:GYC66194 HHX66190:HHY66194 HRT66190:HRU66194 IBP66190:IBQ66194 ILL66190:ILM66194 IVH66190:IVI66194 JFD66190:JFE66194 JOZ66190:JPA66194 JYV66190:JYW66194 KIR66190:KIS66194 KSN66190:KSO66194 LCJ66190:LCK66194 LMF66190:LMG66194 LWB66190:LWC66194 MFX66190:MFY66194 MPT66190:MPU66194 MZP66190:MZQ66194 NJL66190:NJM66194 NTH66190:NTI66194 ODD66190:ODE66194 OMZ66190:ONA66194 OWV66190:OWW66194 PGR66190:PGS66194 PQN66190:PQO66194 QAJ66190:QAK66194 QKF66190:QKG66194 QUB66190:QUC66194 RDX66190:RDY66194 RNT66190:RNU66194 RXP66190:RXQ66194 SHL66190:SHM66194 SRH66190:SRI66194 TBD66190:TBE66194 TKZ66190:TLA66194 TUV66190:TUW66194 UER66190:UES66194 UON66190:UOO66194 UYJ66190:UYK66194 VIF66190:VIG66194 VSB66190:VSC66194 WBX66190:WBY66194 WLT66190:WLU66194 WVP66190:WVQ66194 H131730:I131734 JD131726:JE131730 SZ131726:TA131730 ACV131726:ACW131730 AMR131726:AMS131730 AWN131726:AWO131730 BGJ131726:BGK131730 BQF131726:BQG131730 CAB131726:CAC131730 CJX131726:CJY131730 CTT131726:CTU131730 DDP131726:DDQ131730 DNL131726:DNM131730 DXH131726:DXI131730 EHD131726:EHE131730 EQZ131726:ERA131730 FAV131726:FAW131730 FKR131726:FKS131730 FUN131726:FUO131730 GEJ131726:GEK131730 GOF131726:GOG131730 GYB131726:GYC131730 HHX131726:HHY131730 HRT131726:HRU131730 IBP131726:IBQ131730 ILL131726:ILM131730 IVH131726:IVI131730 JFD131726:JFE131730 JOZ131726:JPA131730 JYV131726:JYW131730 KIR131726:KIS131730 KSN131726:KSO131730 LCJ131726:LCK131730 LMF131726:LMG131730 LWB131726:LWC131730 MFX131726:MFY131730 MPT131726:MPU131730 MZP131726:MZQ131730 NJL131726:NJM131730 NTH131726:NTI131730 ODD131726:ODE131730 OMZ131726:ONA131730 OWV131726:OWW131730 PGR131726:PGS131730 PQN131726:PQO131730 QAJ131726:QAK131730 QKF131726:QKG131730 QUB131726:QUC131730 RDX131726:RDY131730 RNT131726:RNU131730 RXP131726:RXQ131730 SHL131726:SHM131730 SRH131726:SRI131730 TBD131726:TBE131730 TKZ131726:TLA131730 TUV131726:TUW131730 UER131726:UES131730 UON131726:UOO131730 UYJ131726:UYK131730 VIF131726:VIG131730 VSB131726:VSC131730 WBX131726:WBY131730 WLT131726:WLU131730 WVP131726:WVQ131730 H197266:I197270 JD197262:JE197266 SZ197262:TA197266 ACV197262:ACW197266 AMR197262:AMS197266 AWN197262:AWO197266 BGJ197262:BGK197266 BQF197262:BQG197266 CAB197262:CAC197266 CJX197262:CJY197266 CTT197262:CTU197266 DDP197262:DDQ197266 DNL197262:DNM197266 DXH197262:DXI197266 EHD197262:EHE197266 EQZ197262:ERA197266 FAV197262:FAW197266 FKR197262:FKS197266 FUN197262:FUO197266 GEJ197262:GEK197266 GOF197262:GOG197266 GYB197262:GYC197266 HHX197262:HHY197266 HRT197262:HRU197266 IBP197262:IBQ197266 ILL197262:ILM197266 IVH197262:IVI197266 JFD197262:JFE197266 JOZ197262:JPA197266 JYV197262:JYW197266 KIR197262:KIS197266 KSN197262:KSO197266 LCJ197262:LCK197266 LMF197262:LMG197266 LWB197262:LWC197266 MFX197262:MFY197266 MPT197262:MPU197266 MZP197262:MZQ197266 NJL197262:NJM197266 NTH197262:NTI197266 ODD197262:ODE197266 OMZ197262:ONA197266 OWV197262:OWW197266 PGR197262:PGS197266 PQN197262:PQO197266 QAJ197262:QAK197266 QKF197262:QKG197266 QUB197262:QUC197266 RDX197262:RDY197266 RNT197262:RNU197266 RXP197262:RXQ197266 SHL197262:SHM197266 SRH197262:SRI197266 TBD197262:TBE197266 TKZ197262:TLA197266 TUV197262:TUW197266 UER197262:UES197266 UON197262:UOO197266 UYJ197262:UYK197266 VIF197262:VIG197266 VSB197262:VSC197266 WBX197262:WBY197266 WLT197262:WLU197266 WVP197262:WVQ197266 H262802:I262806 JD262798:JE262802 SZ262798:TA262802 ACV262798:ACW262802 AMR262798:AMS262802 AWN262798:AWO262802 BGJ262798:BGK262802 BQF262798:BQG262802 CAB262798:CAC262802 CJX262798:CJY262802 CTT262798:CTU262802 DDP262798:DDQ262802 DNL262798:DNM262802 DXH262798:DXI262802 EHD262798:EHE262802 EQZ262798:ERA262802 FAV262798:FAW262802 FKR262798:FKS262802 FUN262798:FUO262802 GEJ262798:GEK262802 GOF262798:GOG262802 GYB262798:GYC262802 HHX262798:HHY262802 HRT262798:HRU262802 IBP262798:IBQ262802 ILL262798:ILM262802 IVH262798:IVI262802 JFD262798:JFE262802 JOZ262798:JPA262802 JYV262798:JYW262802 KIR262798:KIS262802 KSN262798:KSO262802 LCJ262798:LCK262802 LMF262798:LMG262802 LWB262798:LWC262802 MFX262798:MFY262802 MPT262798:MPU262802 MZP262798:MZQ262802 NJL262798:NJM262802 NTH262798:NTI262802 ODD262798:ODE262802 OMZ262798:ONA262802 OWV262798:OWW262802 PGR262798:PGS262802 PQN262798:PQO262802 QAJ262798:QAK262802 QKF262798:QKG262802 QUB262798:QUC262802 RDX262798:RDY262802 RNT262798:RNU262802 RXP262798:RXQ262802 SHL262798:SHM262802 SRH262798:SRI262802 TBD262798:TBE262802 TKZ262798:TLA262802 TUV262798:TUW262802 UER262798:UES262802 UON262798:UOO262802 UYJ262798:UYK262802 VIF262798:VIG262802 VSB262798:VSC262802 WBX262798:WBY262802 WLT262798:WLU262802 WVP262798:WVQ262802 H328338:I328342 JD328334:JE328338 SZ328334:TA328338 ACV328334:ACW328338 AMR328334:AMS328338 AWN328334:AWO328338 BGJ328334:BGK328338 BQF328334:BQG328338 CAB328334:CAC328338 CJX328334:CJY328338 CTT328334:CTU328338 DDP328334:DDQ328338 DNL328334:DNM328338 DXH328334:DXI328338 EHD328334:EHE328338 EQZ328334:ERA328338 FAV328334:FAW328338 FKR328334:FKS328338 FUN328334:FUO328338 GEJ328334:GEK328338 GOF328334:GOG328338 GYB328334:GYC328338 HHX328334:HHY328338 HRT328334:HRU328338 IBP328334:IBQ328338 ILL328334:ILM328338 IVH328334:IVI328338 JFD328334:JFE328338 JOZ328334:JPA328338 JYV328334:JYW328338 KIR328334:KIS328338 KSN328334:KSO328338 LCJ328334:LCK328338 LMF328334:LMG328338 LWB328334:LWC328338 MFX328334:MFY328338 MPT328334:MPU328338 MZP328334:MZQ328338 NJL328334:NJM328338 NTH328334:NTI328338 ODD328334:ODE328338 OMZ328334:ONA328338 OWV328334:OWW328338 PGR328334:PGS328338 PQN328334:PQO328338 QAJ328334:QAK328338 QKF328334:QKG328338 QUB328334:QUC328338 RDX328334:RDY328338 RNT328334:RNU328338 RXP328334:RXQ328338 SHL328334:SHM328338 SRH328334:SRI328338 TBD328334:TBE328338 TKZ328334:TLA328338 TUV328334:TUW328338 UER328334:UES328338 UON328334:UOO328338 UYJ328334:UYK328338 VIF328334:VIG328338 VSB328334:VSC328338 WBX328334:WBY328338 WLT328334:WLU328338 WVP328334:WVQ328338 H393874:I393878 JD393870:JE393874 SZ393870:TA393874 ACV393870:ACW393874 AMR393870:AMS393874 AWN393870:AWO393874 BGJ393870:BGK393874 BQF393870:BQG393874 CAB393870:CAC393874 CJX393870:CJY393874 CTT393870:CTU393874 DDP393870:DDQ393874 DNL393870:DNM393874 DXH393870:DXI393874 EHD393870:EHE393874 EQZ393870:ERA393874 FAV393870:FAW393874 FKR393870:FKS393874 FUN393870:FUO393874 GEJ393870:GEK393874 GOF393870:GOG393874 GYB393870:GYC393874 HHX393870:HHY393874 HRT393870:HRU393874 IBP393870:IBQ393874 ILL393870:ILM393874 IVH393870:IVI393874 JFD393870:JFE393874 JOZ393870:JPA393874 JYV393870:JYW393874 KIR393870:KIS393874 KSN393870:KSO393874 LCJ393870:LCK393874 LMF393870:LMG393874 LWB393870:LWC393874 MFX393870:MFY393874 MPT393870:MPU393874 MZP393870:MZQ393874 NJL393870:NJM393874 NTH393870:NTI393874 ODD393870:ODE393874 OMZ393870:ONA393874 OWV393870:OWW393874 PGR393870:PGS393874 PQN393870:PQO393874 QAJ393870:QAK393874 QKF393870:QKG393874 QUB393870:QUC393874 RDX393870:RDY393874 RNT393870:RNU393874 RXP393870:RXQ393874 SHL393870:SHM393874 SRH393870:SRI393874 TBD393870:TBE393874 TKZ393870:TLA393874 TUV393870:TUW393874 UER393870:UES393874 UON393870:UOO393874 UYJ393870:UYK393874 VIF393870:VIG393874 VSB393870:VSC393874 WBX393870:WBY393874 WLT393870:WLU393874 WVP393870:WVQ393874 H459410:I459414 JD459406:JE459410 SZ459406:TA459410 ACV459406:ACW459410 AMR459406:AMS459410 AWN459406:AWO459410 BGJ459406:BGK459410 BQF459406:BQG459410 CAB459406:CAC459410 CJX459406:CJY459410 CTT459406:CTU459410 DDP459406:DDQ459410 DNL459406:DNM459410 DXH459406:DXI459410 EHD459406:EHE459410 EQZ459406:ERA459410 FAV459406:FAW459410 FKR459406:FKS459410 FUN459406:FUO459410 GEJ459406:GEK459410 GOF459406:GOG459410 GYB459406:GYC459410 HHX459406:HHY459410 HRT459406:HRU459410 IBP459406:IBQ459410 ILL459406:ILM459410 IVH459406:IVI459410 JFD459406:JFE459410 JOZ459406:JPA459410 JYV459406:JYW459410 KIR459406:KIS459410 KSN459406:KSO459410 LCJ459406:LCK459410 LMF459406:LMG459410 LWB459406:LWC459410 MFX459406:MFY459410 MPT459406:MPU459410 MZP459406:MZQ459410 NJL459406:NJM459410 NTH459406:NTI459410 ODD459406:ODE459410 OMZ459406:ONA459410 OWV459406:OWW459410 PGR459406:PGS459410 PQN459406:PQO459410 QAJ459406:QAK459410 QKF459406:QKG459410 QUB459406:QUC459410 RDX459406:RDY459410 RNT459406:RNU459410 RXP459406:RXQ459410 SHL459406:SHM459410 SRH459406:SRI459410 TBD459406:TBE459410 TKZ459406:TLA459410 TUV459406:TUW459410 UER459406:UES459410 UON459406:UOO459410 UYJ459406:UYK459410 VIF459406:VIG459410 VSB459406:VSC459410 WBX459406:WBY459410 WLT459406:WLU459410 WVP459406:WVQ459410 H524946:I524950 JD524942:JE524946 SZ524942:TA524946 ACV524942:ACW524946 AMR524942:AMS524946 AWN524942:AWO524946 BGJ524942:BGK524946 BQF524942:BQG524946 CAB524942:CAC524946 CJX524942:CJY524946 CTT524942:CTU524946 DDP524942:DDQ524946 DNL524942:DNM524946 DXH524942:DXI524946 EHD524942:EHE524946 EQZ524942:ERA524946 FAV524942:FAW524946 FKR524942:FKS524946 FUN524942:FUO524946 GEJ524942:GEK524946 GOF524942:GOG524946 GYB524942:GYC524946 HHX524942:HHY524946 HRT524942:HRU524946 IBP524942:IBQ524946 ILL524942:ILM524946 IVH524942:IVI524946 JFD524942:JFE524946 JOZ524942:JPA524946 JYV524942:JYW524946 KIR524942:KIS524946 KSN524942:KSO524946 LCJ524942:LCK524946 LMF524942:LMG524946 LWB524942:LWC524946 MFX524942:MFY524946 MPT524942:MPU524946 MZP524942:MZQ524946 NJL524942:NJM524946 NTH524942:NTI524946 ODD524942:ODE524946 OMZ524942:ONA524946 OWV524942:OWW524946 PGR524942:PGS524946 PQN524942:PQO524946 QAJ524942:QAK524946 QKF524942:QKG524946 QUB524942:QUC524946 RDX524942:RDY524946 RNT524942:RNU524946 RXP524942:RXQ524946 SHL524942:SHM524946 SRH524942:SRI524946 TBD524942:TBE524946 TKZ524942:TLA524946 TUV524942:TUW524946 UER524942:UES524946 UON524942:UOO524946 UYJ524942:UYK524946 VIF524942:VIG524946 VSB524942:VSC524946 WBX524942:WBY524946 WLT524942:WLU524946 WVP524942:WVQ524946 H590482:I590486 JD590478:JE590482 SZ590478:TA590482 ACV590478:ACW590482 AMR590478:AMS590482 AWN590478:AWO590482 BGJ590478:BGK590482 BQF590478:BQG590482 CAB590478:CAC590482 CJX590478:CJY590482 CTT590478:CTU590482 DDP590478:DDQ590482 DNL590478:DNM590482 DXH590478:DXI590482 EHD590478:EHE590482 EQZ590478:ERA590482 FAV590478:FAW590482 FKR590478:FKS590482 FUN590478:FUO590482 GEJ590478:GEK590482 GOF590478:GOG590482 GYB590478:GYC590482 HHX590478:HHY590482 HRT590478:HRU590482 IBP590478:IBQ590482 ILL590478:ILM590482 IVH590478:IVI590482 JFD590478:JFE590482 JOZ590478:JPA590482 JYV590478:JYW590482 KIR590478:KIS590482 KSN590478:KSO590482 LCJ590478:LCK590482 LMF590478:LMG590482 LWB590478:LWC590482 MFX590478:MFY590482 MPT590478:MPU590482 MZP590478:MZQ590482 NJL590478:NJM590482 NTH590478:NTI590482 ODD590478:ODE590482 OMZ590478:ONA590482 OWV590478:OWW590482 PGR590478:PGS590482 PQN590478:PQO590482 QAJ590478:QAK590482 QKF590478:QKG590482 QUB590478:QUC590482 RDX590478:RDY590482 RNT590478:RNU590482 RXP590478:RXQ590482 SHL590478:SHM590482 SRH590478:SRI590482 TBD590478:TBE590482 TKZ590478:TLA590482 TUV590478:TUW590482 UER590478:UES590482 UON590478:UOO590482 UYJ590478:UYK590482 VIF590478:VIG590482 VSB590478:VSC590482 WBX590478:WBY590482 WLT590478:WLU590482 WVP590478:WVQ590482 H656018:I656022 JD656014:JE656018 SZ656014:TA656018 ACV656014:ACW656018 AMR656014:AMS656018 AWN656014:AWO656018 BGJ656014:BGK656018 BQF656014:BQG656018 CAB656014:CAC656018 CJX656014:CJY656018 CTT656014:CTU656018 DDP656014:DDQ656018 DNL656014:DNM656018 DXH656014:DXI656018 EHD656014:EHE656018 EQZ656014:ERA656018 FAV656014:FAW656018 FKR656014:FKS656018 FUN656014:FUO656018 GEJ656014:GEK656018 GOF656014:GOG656018 GYB656014:GYC656018 HHX656014:HHY656018 HRT656014:HRU656018 IBP656014:IBQ656018 ILL656014:ILM656018 IVH656014:IVI656018 JFD656014:JFE656018 JOZ656014:JPA656018 JYV656014:JYW656018 KIR656014:KIS656018 KSN656014:KSO656018 LCJ656014:LCK656018 LMF656014:LMG656018 LWB656014:LWC656018 MFX656014:MFY656018 MPT656014:MPU656018 MZP656014:MZQ656018 NJL656014:NJM656018 NTH656014:NTI656018 ODD656014:ODE656018 OMZ656014:ONA656018 OWV656014:OWW656018 PGR656014:PGS656018 PQN656014:PQO656018 QAJ656014:QAK656018 QKF656014:QKG656018 QUB656014:QUC656018 RDX656014:RDY656018 RNT656014:RNU656018 RXP656014:RXQ656018 SHL656014:SHM656018 SRH656014:SRI656018 TBD656014:TBE656018 TKZ656014:TLA656018 TUV656014:TUW656018 UER656014:UES656018 UON656014:UOO656018 UYJ656014:UYK656018 VIF656014:VIG656018 VSB656014:VSC656018 WBX656014:WBY656018 WLT656014:WLU656018 WVP656014:WVQ656018 H721554:I721558 JD721550:JE721554 SZ721550:TA721554 ACV721550:ACW721554 AMR721550:AMS721554 AWN721550:AWO721554 BGJ721550:BGK721554 BQF721550:BQG721554 CAB721550:CAC721554 CJX721550:CJY721554 CTT721550:CTU721554 DDP721550:DDQ721554 DNL721550:DNM721554 DXH721550:DXI721554 EHD721550:EHE721554 EQZ721550:ERA721554 FAV721550:FAW721554 FKR721550:FKS721554 FUN721550:FUO721554 GEJ721550:GEK721554 GOF721550:GOG721554 GYB721550:GYC721554 HHX721550:HHY721554 HRT721550:HRU721554 IBP721550:IBQ721554 ILL721550:ILM721554 IVH721550:IVI721554 JFD721550:JFE721554 JOZ721550:JPA721554 JYV721550:JYW721554 KIR721550:KIS721554 KSN721550:KSO721554 LCJ721550:LCK721554 LMF721550:LMG721554 LWB721550:LWC721554 MFX721550:MFY721554 MPT721550:MPU721554 MZP721550:MZQ721554 NJL721550:NJM721554 NTH721550:NTI721554 ODD721550:ODE721554 OMZ721550:ONA721554 OWV721550:OWW721554 PGR721550:PGS721554 PQN721550:PQO721554 QAJ721550:QAK721554 QKF721550:QKG721554 QUB721550:QUC721554 RDX721550:RDY721554 RNT721550:RNU721554 RXP721550:RXQ721554 SHL721550:SHM721554 SRH721550:SRI721554 TBD721550:TBE721554 TKZ721550:TLA721554 TUV721550:TUW721554 UER721550:UES721554 UON721550:UOO721554 UYJ721550:UYK721554 VIF721550:VIG721554 VSB721550:VSC721554 WBX721550:WBY721554 WLT721550:WLU721554 WVP721550:WVQ721554 H787090:I787094 JD787086:JE787090 SZ787086:TA787090 ACV787086:ACW787090 AMR787086:AMS787090 AWN787086:AWO787090 BGJ787086:BGK787090 BQF787086:BQG787090 CAB787086:CAC787090 CJX787086:CJY787090 CTT787086:CTU787090 DDP787086:DDQ787090 DNL787086:DNM787090 DXH787086:DXI787090 EHD787086:EHE787090 EQZ787086:ERA787090 FAV787086:FAW787090 FKR787086:FKS787090 FUN787086:FUO787090 GEJ787086:GEK787090 GOF787086:GOG787090 GYB787086:GYC787090 HHX787086:HHY787090 HRT787086:HRU787090 IBP787086:IBQ787090 ILL787086:ILM787090 IVH787086:IVI787090 JFD787086:JFE787090 JOZ787086:JPA787090 JYV787086:JYW787090 KIR787086:KIS787090 KSN787086:KSO787090 LCJ787086:LCK787090 LMF787086:LMG787090 LWB787086:LWC787090 MFX787086:MFY787090 MPT787086:MPU787090 MZP787086:MZQ787090 NJL787086:NJM787090 NTH787086:NTI787090 ODD787086:ODE787090 OMZ787086:ONA787090 OWV787086:OWW787090 PGR787086:PGS787090 PQN787086:PQO787090 QAJ787086:QAK787090 QKF787086:QKG787090 QUB787086:QUC787090 RDX787086:RDY787090 RNT787086:RNU787090 RXP787086:RXQ787090 SHL787086:SHM787090 SRH787086:SRI787090 TBD787086:TBE787090 TKZ787086:TLA787090 TUV787086:TUW787090 UER787086:UES787090 UON787086:UOO787090 UYJ787086:UYK787090 VIF787086:VIG787090 VSB787086:VSC787090 WBX787086:WBY787090 WLT787086:WLU787090 WVP787086:WVQ787090 H852626:I852630 JD852622:JE852626 SZ852622:TA852626 ACV852622:ACW852626 AMR852622:AMS852626 AWN852622:AWO852626 BGJ852622:BGK852626 BQF852622:BQG852626 CAB852622:CAC852626 CJX852622:CJY852626 CTT852622:CTU852626 DDP852622:DDQ852626 DNL852622:DNM852626 DXH852622:DXI852626 EHD852622:EHE852626 EQZ852622:ERA852626 FAV852622:FAW852626 FKR852622:FKS852626 FUN852622:FUO852626 GEJ852622:GEK852626 GOF852622:GOG852626 GYB852622:GYC852626 HHX852622:HHY852626 HRT852622:HRU852626 IBP852622:IBQ852626 ILL852622:ILM852626 IVH852622:IVI852626 JFD852622:JFE852626 JOZ852622:JPA852626 JYV852622:JYW852626 KIR852622:KIS852626 KSN852622:KSO852626 LCJ852622:LCK852626 LMF852622:LMG852626 LWB852622:LWC852626 MFX852622:MFY852626 MPT852622:MPU852626 MZP852622:MZQ852626 NJL852622:NJM852626 NTH852622:NTI852626 ODD852622:ODE852626 OMZ852622:ONA852626 OWV852622:OWW852626 PGR852622:PGS852626 PQN852622:PQO852626 QAJ852622:QAK852626 QKF852622:QKG852626 QUB852622:QUC852626 RDX852622:RDY852626 RNT852622:RNU852626 RXP852622:RXQ852626 SHL852622:SHM852626 SRH852622:SRI852626 TBD852622:TBE852626 TKZ852622:TLA852626 TUV852622:TUW852626 UER852622:UES852626 UON852622:UOO852626 UYJ852622:UYK852626 VIF852622:VIG852626 VSB852622:VSC852626 WBX852622:WBY852626 WLT852622:WLU852626 WVP852622:WVQ852626 H918162:I918166 JD918158:JE918162 SZ918158:TA918162 ACV918158:ACW918162 AMR918158:AMS918162 AWN918158:AWO918162 BGJ918158:BGK918162 BQF918158:BQG918162 CAB918158:CAC918162 CJX918158:CJY918162 CTT918158:CTU918162 DDP918158:DDQ918162 DNL918158:DNM918162 DXH918158:DXI918162 EHD918158:EHE918162 EQZ918158:ERA918162 FAV918158:FAW918162 FKR918158:FKS918162 FUN918158:FUO918162 GEJ918158:GEK918162 GOF918158:GOG918162 GYB918158:GYC918162 HHX918158:HHY918162 HRT918158:HRU918162 IBP918158:IBQ918162 ILL918158:ILM918162 IVH918158:IVI918162 JFD918158:JFE918162 JOZ918158:JPA918162 JYV918158:JYW918162 KIR918158:KIS918162 KSN918158:KSO918162 LCJ918158:LCK918162 LMF918158:LMG918162 LWB918158:LWC918162 MFX918158:MFY918162 MPT918158:MPU918162 MZP918158:MZQ918162 NJL918158:NJM918162 NTH918158:NTI918162 ODD918158:ODE918162 OMZ918158:ONA918162 OWV918158:OWW918162 PGR918158:PGS918162 PQN918158:PQO918162 QAJ918158:QAK918162 QKF918158:QKG918162 QUB918158:QUC918162 RDX918158:RDY918162 RNT918158:RNU918162 RXP918158:RXQ918162 SHL918158:SHM918162 SRH918158:SRI918162 TBD918158:TBE918162 TKZ918158:TLA918162 TUV918158:TUW918162 UER918158:UES918162 UON918158:UOO918162 UYJ918158:UYK918162 VIF918158:VIG918162 VSB918158:VSC918162 WBX918158:WBY918162 WLT918158:WLU918162 WVP918158:WVQ918162 H983698:I983702 JD983694:JE983698 SZ983694:TA983698 ACV983694:ACW983698 AMR983694:AMS983698 AWN983694:AWO983698 BGJ983694:BGK983698 BQF983694:BQG983698 CAB983694:CAC983698 CJX983694:CJY983698 CTT983694:CTU983698 DDP983694:DDQ983698 DNL983694:DNM983698 DXH983694:DXI983698 EHD983694:EHE983698 EQZ983694:ERA983698 FAV983694:FAW983698 FKR983694:FKS983698 FUN983694:FUO983698 GEJ983694:GEK983698 GOF983694:GOG983698 GYB983694:GYC983698 HHX983694:HHY983698 HRT983694:HRU983698 IBP983694:IBQ983698 ILL983694:ILM983698 IVH983694:IVI983698 JFD983694:JFE983698 JOZ983694:JPA983698 JYV983694:JYW983698 KIR983694:KIS983698 KSN983694:KSO983698 LCJ983694:LCK983698 LMF983694:LMG983698 LWB983694:LWC983698 MFX983694:MFY983698 MPT983694:MPU983698 MZP983694:MZQ983698 NJL983694:NJM983698 NTH983694:NTI983698 ODD983694:ODE983698 OMZ983694:ONA983698 OWV983694:OWW983698 PGR983694:PGS983698 PQN983694:PQO983698 QAJ983694:QAK983698 QKF983694:QKG983698 QUB983694:QUC983698 RDX983694:RDY983698 RNT983694:RNU983698 RXP983694:RXQ983698 SHL983694:SHM983698 SRH983694:SRI983698 TBD983694:TBE983698 TKZ983694:TLA983698 TUV983694:TUW983698 UER983694:UES983698 UON983694:UOO983698 UYJ983694:UYK983698 VIF983694:VIG983698 VSB983694:VSC983698 WBX983694:WBY983698 WLT983694:WLU983698 WVP983694:WVQ983698 ODJ459416:ODJ459417 ONF459416:ONF459417 OXB459416:OXB459417 PGX459416:PGX459417 PQT459416:PQT459417 QAP459416:QAP459417 QKL459416:QKL459417 QUH459416:QUH459417 RED459416:RED459417 RNZ459416:RNZ459417 RXV459416:RXV459417 SHR459416:SHR459417 SRN459416:SRN459417 TBJ459416:TBJ459417 TLF459416:TLF459417 TVB459416:TVB459417 UEX459416:UEX459417 UOT459416:UOT459417 UYP459416:UYP459417 VIL459416:VIL459417 VSH459416:VSH459417 WCD459416:WCD459417 WLZ459416:WLZ459417 WVV459416:WVV459417 N524956:N524957 JJ524952:JJ524953 TF524952:TF524953 ADB524952:ADB524953 AMX524952:AMX524953 AWT524952:AWT524953 BGP524952:BGP524953 BQL524952:BQL524953 CAH524952:CAH524953 CKD524952:CKD524953 CTZ524952:CTZ524953 DDV524952:DDV524953 DNR524952:DNR524953 DXN524952:DXN524953 EHJ524952:EHJ524953 ERF524952:ERF524953 FBB524952:FBB524953 FKX524952:FKX524953 FUT524952:FUT524953 GEP524952:GEP524953 GOL524952:GOL524953 GYH524952:GYH524953 HID524952:HID524953 HRZ524952:HRZ524953 IBV524952:IBV524953 ILR524952:ILR524953 IVN524952:IVN524953 JFJ524952:JFJ524953 JPF524952:JPF524953 JZB524952:JZB524953 KIX524952:KIX524953 KST524952:KST524953 LCP524952:LCP524953 LML524952:LML524953 LWH524952:LWH524953 MGD524952:MGD524953 MPZ524952:MPZ524953 MZV524952:MZV524953 NJR524952:NJR524953 H66316:J66336 JD66312:JF66332 SZ66312:TB66332 ACV66312:ACX66332 AMR66312:AMT66332 AWN66312:AWP66332 BGJ66312:BGL66332 BQF66312:BQH66332 CAB66312:CAD66332 CJX66312:CJZ66332 CTT66312:CTV66332 DDP66312:DDR66332 DNL66312:DNN66332 DXH66312:DXJ66332 EHD66312:EHF66332 EQZ66312:ERB66332 FAV66312:FAX66332 FKR66312:FKT66332 FUN66312:FUP66332 GEJ66312:GEL66332 GOF66312:GOH66332 GYB66312:GYD66332 HHX66312:HHZ66332 HRT66312:HRV66332 IBP66312:IBR66332 ILL66312:ILN66332 IVH66312:IVJ66332 JFD66312:JFF66332 JOZ66312:JPB66332 JYV66312:JYX66332 KIR66312:KIT66332 KSN66312:KSP66332 LCJ66312:LCL66332 LMF66312:LMH66332 LWB66312:LWD66332 MFX66312:MFZ66332 MPT66312:MPV66332 MZP66312:MZR66332 NJL66312:NJN66332 NTH66312:NTJ66332 ODD66312:ODF66332 OMZ66312:ONB66332 OWV66312:OWX66332 PGR66312:PGT66332 PQN66312:PQP66332 QAJ66312:QAL66332 QKF66312:QKH66332 QUB66312:QUD66332 RDX66312:RDZ66332 RNT66312:RNV66332 RXP66312:RXR66332 SHL66312:SHN66332 SRH66312:SRJ66332 TBD66312:TBF66332 TKZ66312:TLB66332 TUV66312:TUX66332 UER66312:UET66332 UON66312:UOP66332 UYJ66312:UYL66332 VIF66312:VIH66332 VSB66312:VSD66332 WBX66312:WBZ66332 WLT66312:WLV66332 WVP66312:WVR66332 H131852:J131872 JD131848:JF131868 SZ131848:TB131868 ACV131848:ACX131868 AMR131848:AMT131868 AWN131848:AWP131868 BGJ131848:BGL131868 BQF131848:BQH131868 CAB131848:CAD131868 CJX131848:CJZ131868 CTT131848:CTV131868 DDP131848:DDR131868 DNL131848:DNN131868 DXH131848:DXJ131868 EHD131848:EHF131868 EQZ131848:ERB131868 FAV131848:FAX131868 FKR131848:FKT131868 FUN131848:FUP131868 GEJ131848:GEL131868 GOF131848:GOH131868 GYB131848:GYD131868 HHX131848:HHZ131868 HRT131848:HRV131868 IBP131848:IBR131868 ILL131848:ILN131868 IVH131848:IVJ131868 JFD131848:JFF131868 JOZ131848:JPB131868 JYV131848:JYX131868 KIR131848:KIT131868 KSN131848:KSP131868 LCJ131848:LCL131868 LMF131848:LMH131868 LWB131848:LWD131868 MFX131848:MFZ131868 MPT131848:MPV131868 MZP131848:MZR131868 NJL131848:NJN131868 NTH131848:NTJ131868 ODD131848:ODF131868 OMZ131848:ONB131868 OWV131848:OWX131868 PGR131848:PGT131868 PQN131848:PQP131868 QAJ131848:QAL131868 QKF131848:QKH131868 QUB131848:QUD131868 RDX131848:RDZ131868 RNT131848:RNV131868 RXP131848:RXR131868 SHL131848:SHN131868 SRH131848:SRJ131868 TBD131848:TBF131868 TKZ131848:TLB131868 TUV131848:TUX131868 UER131848:UET131868 UON131848:UOP131868 UYJ131848:UYL131868 VIF131848:VIH131868 VSB131848:VSD131868 WBX131848:WBZ131868 WLT131848:WLV131868 WVP131848:WVR131868 H197388:J197408 JD197384:JF197404 SZ197384:TB197404 ACV197384:ACX197404 AMR197384:AMT197404 AWN197384:AWP197404 BGJ197384:BGL197404 BQF197384:BQH197404 CAB197384:CAD197404 CJX197384:CJZ197404 CTT197384:CTV197404 DDP197384:DDR197404 DNL197384:DNN197404 DXH197384:DXJ197404 EHD197384:EHF197404 EQZ197384:ERB197404 FAV197384:FAX197404 FKR197384:FKT197404 FUN197384:FUP197404 GEJ197384:GEL197404 GOF197384:GOH197404 GYB197384:GYD197404 HHX197384:HHZ197404 HRT197384:HRV197404 IBP197384:IBR197404 ILL197384:ILN197404 IVH197384:IVJ197404 JFD197384:JFF197404 JOZ197384:JPB197404 JYV197384:JYX197404 KIR197384:KIT197404 KSN197384:KSP197404 LCJ197384:LCL197404 LMF197384:LMH197404 LWB197384:LWD197404 MFX197384:MFZ197404 MPT197384:MPV197404 MZP197384:MZR197404 NJL197384:NJN197404 NTH197384:NTJ197404 ODD197384:ODF197404 OMZ197384:ONB197404 OWV197384:OWX197404 PGR197384:PGT197404 PQN197384:PQP197404 QAJ197384:QAL197404 QKF197384:QKH197404 QUB197384:QUD197404 RDX197384:RDZ197404 RNT197384:RNV197404 RXP197384:RXR197404 SHL197384:SHN197404 SRH197384:SRJ197404 TBD197384:TBF197404 TKZ197384:TLB197404 TUV197384:TUX197404 UER197384:UET197404 UON197384:UOP197404 UYJ197384:UYL197404 VIF197384:VIH197404 VSB197384:VSD197404 WBX197384:WBZ197404 WLT197384:WLV197404 WVP197384:WVR197404 H262924:J262944 JD262920:JF262940 SZ262920:TB262940 ACV262920:ACX262940 AMR262920:AMT262940 AWN262920:AWP262940 BGJ262920:BGL262940 BQF262920:BQH262940 CAB262920:CAD262940 CJX262920:CJZ262940 CTT262920:CTV262940 DDP262920:DDR262940 DNL262920:DNN262940 DXH262920:DXJ262940 EHD262920:EHF262940 EQZ262920:ERB262940 FAV262920:FAX262940 FKR262920:FKT262940 FUN262920:FUP262940 GEJ262920:GEL262940 GOF262920:GOH262940 GYB262920:GYD262940 HHX262920:HHZ262940 HRT262920:HRV262940 IBP262920:IBR262940 ILL262920:ILN262940 IVH262920:IVJ262940 JFD262920:JFF262940 JOZ262920:JPB262940 JYV262920:JYX262940 KIR262920:KIT262940 KSN262920:KSP262940 LCJ262920:LCL262940 LMF262920:LMH262940 LWB262920:LWD262940 MFX262920:MFZ262940 MPT262920:MPV262940 MZP262920:MZR262940 NJL262920:NJN262940 NTH262920:NTJ262940 ODD262920:ODF262940 OMZ262920:ONB262940 OWV262920:OWX262940 PGR262920:PGT262940 PQN262920:PQP262940 QAJ262920:QAL262940 QKF262920:QKH262940 QUB262920:QUD262940 RDX262920:RDZ262940 RNT262920:RNV262940 RXP262920:RXR262940 SHL262920:SHN262940 SRH262920:SRJ262940 TBD262920:TBF262940 TKZ262920:TLB262940 TUV262920:TUX262940 UER262920:UET262940 UON262920:UOP262940 UYJ262920:UYL262940 VIF262920:VIH262940 VSB262920:VSD262940 WBX262920:WBZ262940 WLT262920:WLV262940 WVP262920:WVR262940 H328460:J328480 JD328456:JF328476 SZ328456:TB328476 ACV328456:ACX328476 AMR328456:AMT328476 AWN328456:AWP328476 BGJ328456:BGL328476 BQF328456:BQH328476 CAB328456:CAD328476 CJX328456:CJZ328476 CTT328456:CTV328476 DDP328456:DDR328476 DNL328456:DNN328476 DXH328456:DXJ328476 EHD328456:EHF328476 EQZ328456:ERB328476 FAV328456:FAX328476 FKR328456:FKT328476 FUN328456:FUP328476 GEJ328456:GEL328476 GOF328456:GOH328476 GYB328456:GYD328476 HHX328456:HHZ328476 HRT328456:HRV328476 IBP328456:IBR328476 ILL328456:ILN328476 IVH328456:IVJ328476 JFD328456:JFF328476 JOZ328456:JPB328476 JYV328456:JYX328476 KIR328456:KIT328476 KSN328456:KSP328476 LCJ328456:LCL328476 LMF328456:LMH328476 LWB328456:LWD328476 MFX328456:MFZ328476 MPT328456:MPV328476 MZP328456:MZR328476 NJL328456:NJN328476 NTH328456:NTJ328476 ODD328456:ODF328476 OMZ328456:ONB328476 OWV328456:OWX328476 PGR328456:PGT328476 PQN328456:PQP328476 QAJ328456:QAL328476 QKF328456:QKH328476 QUB328456:QUD328476 RDX328456:RDZ328476 RNT328456:RNV328476 RXP328456:RXR328476 SHL328456:SHN328476 SRH328456:SRJ328476 TBD328456:TBF328476 TKZ328456:TLB328476 TUV328456:TUX328476 UER328456:UET328476 UON328456:UOP328476 UYJ328456:UYL328476 VIF328456:VIH328476 VSB328456:VSD328476 WBX328456:WBZ328476 WLT328456:WLV328476 WVP328456:WVR328476 H393996:J394016 JD393992:JF394012 SZ393992:TB394012 ACV393992:ACX394012 AMR393992:AMT394012 AWN393992:AWP394012 BGJ393992:BGL394012 BQF393992:BQH394012 CAB393992:CAD394012 CJX393992:CJZ394012 CTT393992:CTV394012 DDP393992:DDR394012 DNL393992:DNN394012 DXH393992:DXJ394012 EHD393992:EHF394012 EQZ393992:ERB394012 FAV393992:FAX394012 FKR393992:FKT394012 FUN393992:FUP394012 GEJ393992:GEL394012 GOF393992:GOH394012 GYB393992:GYD394012 HHX393992:HHZ394012 HRT393992:HRV394012 IBP393992:IBR394012 ILL393992:ILN394012 IVH393992:IVJ394012 JFD393992:JFF394012 JOZ393992:JPB394012 JYV393992:JYX394012 KIR393992:KIT394012 KSN393992:KSP394012 LCJ393992:LCL394012 LMF393992:LMH394012 LWB393992:LWD394012 MFX393992:MFZ394012 MPT393992:MPV394012 MZP393992:MZR394012 NJL393992:NJN394012 NTH393992:NTJ394012 ODD393992:ODF394012 OMZ393992:ONB394012 OWV393992:OWX394012 PGR393992:PGT394012 PQN393992:PQP394012 QAJ393992:QAL394012 QKF393992:QKH394012 QUB393992:QUD394012 RDX393992:RDZ394012 RNT393992:RNV394012 RXP393992:RXR394012 SHL393992:SHN394012 SRH393992:SRJ394012 TBD393992:TBF394012 TKZ393992:TLB394012 TUV393992:TUX394012 UER393992:UET394012 UON393992:UOP394012 UYJ393992:UYL394012 VIF393992:VIH394012 VSB393992:VSD394012 WBX393992:WBZ394012 WLT393992:WLV394012 WVP393992:WVR394012 H459532:J459552 JD459528:JF459548 SZ459528:TB459548 ACV459528:ACX459548 AMR459528:AMT459548 AWN459528:AWP459548 BGJ459528:BGL459548 BQF459528:BQH459548 CAB459528:CAD459548 CJX459528:CJZ459548 CTT459528:CTV459548 DDP459528:DDR459548 DNL459528:DNN459548 DXH459528:DXJ459548 EHD459528:EHF459548 EQZ459528:ERB459548 FAV459528:FAX459548 FKR459528:FKT459548 FUN459528:FUP459548 GEJ459528:GEL459548 GOF459528:GOH459548 GYB459528:GYD459548 HHX459528:HHZ459548 HRT459528:HRV459548 IBP459528:IBR459548 ILL459528:ILN459548 IVH459528:IVJ459548 JFD459528:JFF459548 JOZ459528:JPB459548 JYV459528:JYX459548 KIR459528:KIT459548 KSN459528:KSP459548 LCJ459528:LCL459548 LMF459528:LMH459548 LWB459528:LWD459548 MFX459528:MFZ459548 MPT459528:MPV459548 MZP459528:MZR459548 NJL459528:NJN459548 NTH459528:NTJ459548 ODD459528:ODF459548 OMZ459528:ONB459548 OWV459528:OWX459548 PGR459528:PGT459548 PQN459528:PQP459548 QAJ459528:QAL459548 QKF459528:QKH459548 QUB459528:QUD459548 RDX459528:RDZ459548 RNT459528:RNV459548 RXP459528:RXR459548 SHL459528:SHN459548 SRH459528:SRJ459548 TBD459528:TBF459548 TKZ459528:TLB459548 TUV459528:TUX459548 UER459528:UET459548 UON459528:UOP459548 UYJ459528:UYL459548 VIF459528:VIH459548 VSB459528:VSD459548 WBX459528:WBZ459548 WLT459528:WLV459548 WVP459528:WVR459548 H525068:J525088 JD525064:JF525084 SZ525064:TB525084 ACV525064:ACX525084 AMR525064:AMT525084 AWN525064:AWP525084 BGJ525064:BGL525084 BQF525064:BQH525084 CAB525064:CAD525084 CJX525064:CJZ525084 CTT525064:CTV525084 DDP525064:DDR525084 DNL525064:DNN525084 DXH525064:DXJ525084 EHD525064:EHF525084 EQZ525064:ERB525084 FAV525064:FAX525084 FKR525064:FKT525084 FUN525064:FUP525084 GEJ525064:GEL525084 GOF525064:GOH525084 GYB525064:GYD525084 HHX525064:HHZ525084 HRT525064:HRV525084 IBP525064:IBR525084 ILL525064:ILN525084 IVH525064:IVJ525084 JFD525064:JFF525084 JOZ525064:JPB525084 JYV525064:JYX525084 KIR525064:KIT525084 KSN525064:KSP525084 LCJ525064:LCL525084 LMF525064:LMH525084 LWB525064:LWD525084 MFX525064:MFZ525084 MPT525064:MPV525084 MZP525064:MZR525084 NJL525064:NJN525084 NTH525064:NTJ525084 ODD525064:ODF525084 OMZ525064:ONB525084 OWV525064:OWX525084 PGR525064:PGT525084 PQN525064:PQP525084 QAJ525064:QAL525084 QKF525064:QKH525084 QUB525064:QUD525084 RDX525064:RDZ525084 RNT525064:RNV525084 RXP525064:RXR525084 SHL525064:SHN525084 SRH525064:SRJ525084 TBD525064:TBF525084 TKZ525064:TLB525084 TUV525064:TUX525084 UER525064:UET525084 UON525064:UOP525084 UYJ525064:UYL525084 VIF525064:VIH525084 VSB525064:VSD525084 WBX525064:WBZ525084 WLT525064:WLV525084 WVP525064:WVR525084 H590604:J590624 JD590600:JF590620 SZ590600:TB590620 ACV590600:ACX590620 AMR590600:AMT590620 AWN590600:AWP590620 BGJ590600:BGL590620 BQF590600:BQH590620 CAB590600:CAD590620 CJX590600:CJZ590620 CTT590600:CTV590620 DDP590600:DDR590620 DNL590600:DNN590620 DXH590600:DXJ590620 EHD590600:EHF590620 EQZ590600:ERB590620 FAV590600:FAX590620 FKR590600:FKT590620 FUN590600:FUP590620 GEJ590600:GEL590620 GOF590600:GOH590620 GYB590600:GYD590620 HHX590600:HHZ590620 HRT590600:HRV590620 IBP590600:IBR590620 ILL590600:ILN590620 IVH590600:IVJ590620 JFD590600:JFF590620 JOZ590600:JPB590620 JYV590600:JYX590620 KIR590600:KIT590620 KSN590600:KSP590620 LCJ590600:LCL590620 LMF590600:LMH590620 LWB590600:LWD590620 MFX590600:MFZ590620 MPT590600:MPV590620 MZP590600:MZR590620 NJL590600:NJN590620 NTH590600:NTJ590620 ODD590600:ODF590620 OMZ590600:ONB590620 OWV590600:OWX590620 PGR590600:PGT590620 PQN590600:PQP590620 QAJ590600:QAL590620 QKF590600:QKH590620 QUB590600:QUD590620 RDX590600:RDZ590620 RNT590600:RNV590620 RXP590600:RXR590620 SHL590600:SHN590620 SRH590600:SRJ590620 TBD590600:TBF590620 TKZ590600:TLB590620 TUV590600:TUX590620 UER590600:UET590620 UON590600:UOP590620 UYJ590600:UYL590620 VIF590600:VIH590620 VSB590600:VSD590620 WBX590600:WBZ590620 WLT590600:WLV590620 WVP590600:WVR590620 H656140:J656160 JD656136:JF656156 SZ656136:TB656156 ACV656136:ACX656156 AMR656136:AMT656156 AWN656136:AWP656156 BGJ656136:BGL656156 BQF656136:BQH656156 CAB656136:CAD656156 CJX656136:CJZ656156 CTT656136:CTV656156 DDP656136:DDR656156 DNL656136:DNN656156 DXH656136:DXJ656156 EHD656136:EHF656156 EQZ656136:ERB656156 FAV656136:FAX656156 FKR656136:FKT656156 FUN656136:FUP656156 GEJ656136:GEL656156 GOF656136:GOH656156 GYB656136:GYD656156 HHX656136:HHZ656156 HRT656136:HRV656156 IBP656136:IBR656156 ILL656136:ILN656156 IVH656136:IVJ656156 JFD656136:JFF656156 JOZ656136:JPB656156 JYV656136:JYX656156 KIR656136:KIT656156 KSN656136:KSP656156 LCJ656136:LCL656156 LMF656136:LMH656156 LWB656136:LWD656156 MFX656136:MFZ656156 MPT656136:MPV656156 MZP656136:MZR656156 NJL656136:NJN656156 NTH656136:NTJ656156 ODD656136:ODF656156 OMZ656136:ONB656156 OWV656136:OWX656156 PGR656136:PGT656156 PQN656136:PQP656156 QAJ656136:QAL656156 QKF656136:QKH656156 QUB656136:QUD656156 RDX656136:RDZ656156 RNT656136:RNV656156 RXP656136:RXR656156 SHL656136:SHN656156 SRH656136:SRJ656156 TBD656136:TBF656156 TKZ656136:TLB656156 TUV656136:TUX656156 UER656136:UET656156 UON656136:UOP656156 UYJ656136:UYL656156 VIF656136:VIH656156 VSB656136:VSD656156 WBX656136:WBZ656156 WLT656136:WLV656156 WVP656136:WVR656156 H721676:J721696 JD721672:JF721692 SZ721672:TB721692 ACV721672:ACX721692 AMR721672:AMT721692 AWN721672:AWP721692 BGJ721672:BGL721692 BQF721672:BQH721692 CAB721672:CAD721692 CJX721672:CJZ721692 CTT721672:CTV721692 DDP721672:DDR721692 DNL721672:DNN721692 DXH721672:DXJ721692 EHD721672:EHF721692 EQZ721672:ERB721692 FAV721672:FAX721692 FKR721672:FKT721692 FUN721672:FUP721692 GEJ721672:GEL721692 GOF721672:GOH721692 GYB721672:GYD721692 HHX721672:HHZ721692 HRT721672:HRV721692 IBP721672:IBR721692 ILL721672:ILN721692 IVH721672:IVJ721692 JFD721672:JFF721692 JOZ721672:JPB721692 JYV721672:JYX721692 KIR721672:KIT721692 KSN721672:KSP721692 LCJ721672:LCL721692 LMF721672:LMH721692 LWB721672:LWD721692 MFX721672:MFZ721692 MPT721672:MPV721692 MZP721672:MZR721692 NJL721672:NJN721692 NTH721672:NTJ721692 ODD721672:ODF721692 OMZ721672:ONB721692 OWV721672:OWX721692 PGR721672:PGT721692 PQN721672:PQP721692 QAJ721672:QAL721692 QKF721672:QKH721692 QUB721672:QUD721692 RDX721672:RDZ721692 RNT721672:RNV721692 RXP721672:RXR721692 SHL721672:SHN721692 SRH721672:SRJ721692 TBD721672:TBF721692 TKZ721672:TLB721692 TUV721672:TUX721692 UER721672:UET721692 UON721672:UOP721692 UYJ721672:UYL721692 VIF721672:VIH721692 VSB721672:VSD721692 WBX721672:WBZ721692 WLT721672:WLV721692 WVP721672:WVR721692 H787212:J787232 JD787208:JF787228 SZ787208:TB787228 ACV787208:ACX787228 AMR787208:AMT787228 AWN787208:AWP787228 BGJ787208:BGL787228 BQF787208:BQH787228 CAB787208:CAD787228 CJX787208:CJZ787228 CTT787208:CTV787228 DDP787208:DDR787228 DNL787208:DNN787228 DXH787208:DXJ787228 EHD787208:EHF787228 EQZ787208:ERB787228 FAV787208:FAX787228 FKR787208:FKT787228 FUN787208:FUP787228 GEJ787208:GEL787228 GOF787208:GOH787228 GYB787208:GYD787228 HHX787208:HHZ787228 HRT787208:HRV787228 IBP787208:IBR787228 ILL787208:ILN787228 IVH787208:IVJ787228 JFD787208:JFF787228 JOZ787208:JPB787228 JYV787208:JYX787228 KIR787208:KIT787228 KSN787208:KSP787228 LCJ787208:LCL787228 LMF787208:LMH787228 LWB787208:LWD787228 MFX787208:MFZ787228 MPT787208:MPV787228 MZP787208:MZR787228 NJL787208:NJN787228 NTH787208:NTJ787228 ODD787208:ODF787228 OMZ787208:ONB787228 OWV787208:OWX787228 PGR787208:PGT787228 PQN787208:PQP787228 QAJ787208:QAL787228 QKF787208:QKH787228 QUB787208:QUD787228 RDX787208:RDZ787228 RNT787208:RNV787228 RXP787208:RXR787228 SHL787208:SHN787228 SRH787208:SRJ787228 TBD787208:TBF787228 TKZ787208:TLB787228 TUV787208:TUX787228 UER787208:UET787228 UON787208:UOP787228 UYJ787208:UYL787228 VIF787208:VIH787228 VSB787208:VSD787228 WBX787208:WBZ787228 WLT787208:WLV787228 WVP787208:WVR787228 H852748:J852768 JD852744:JF852764 SZ852744:TB852764 ACV852744:ACX852764 AMR852744:AMT852764 AWN852744:AWP852764 BGJ852744:BGL852764 BQF852744:BQH852764 CAB852744:CAD852764 CJX852744:CJZ852764 CTT852744:CTV852764 DDP852744:DDR852764 DNL852744:DNN852764 DXH852744:DXJ852764 EHD852744:EHF852764 EQZ852744:ERB852764 FAV852744:FAX852764 FKR852744:FKT852764 FUN852744:FUP852764 GEJ852744:GEL852764 GOF852744:GOH852764 GYB852744:GYD852764 HHX852744:HHZ852764 HRT852744:HRV852764 IBP852744:IBR852764 ILL852744:ILN852764 IVH852744:IVJ852764 JFD852744:JFF852764 JOZ852744:JPB852764 JYV852744:JYX852764 KIR852744:KIT852764 KSN852744:KSP852764 LCJ852744:LCL852764 LMF852744:LMH852764 LWB852744:LWD852764 MFX852744:MFZ852764 MPT852744:MPV852764 MZP852744:MZR852764 NJL852744:NJN852764 NTH852744:NTJ852764 ODD852744:ODF852764 OMZ852744:ONB852764 OWV852744:OWX852764 PGR852744:PGT852764 PQN852744:PQP852764 QAJ852744:QAL852764 QKF852744:QKH852764 QUB852744:QUD852764 RDX852744:RDZ852764 RNT852744:RNV852764 RXP852744:RXR852764 SHL852744:SHN852764 SRH852744:SRJ852764 TBD852744:TBF852764 TKZ852744:TLB852764 TUV852744:TUX852764 UER852744:UET852764 UON852744:UOP852764 UYJ852744:UYL852764 VIF852744:VIH852764 VSB852744:VSD852764 WBX852744:WBZ852764 WLT852744:WLV852764 WVP852744:WVR852764 H918284:J918304 JD918280:JF918300 SZ918280:TB918300 ACV918280:ACX918300 AMR918280:AMT918300 AWN918280:AWP918300 BGJ918280:BGL918300 BQF918280:BQH918300 CAB918280:CAD918300 CJX918280:CJZ918300 CTT918280:CTV918300 DDP918280:DDR918300 DNL918280:DNN918300 DXH918280:DXJ918300 EHD918280:EHF918300 EQZ918280:ERB918300 FAV918280:FAX918300 FKR918280:FKT918300 FUN918280:FUP918300 GEJ918280:GEL918300 GOF918280:GOH918300 GYB918280:GYD918300 HHX918280:HHZ918300 HRT918280:HRV918300 IBP918280:IBR918300 ILL918280:ILN918300 IVH918280:IVJ918300 JFD918280:JFF918300 JOZ918280:JPB918300 JYV918280:JYX918300 KIR918280:KIT918300 KSN918280:KSP918300 LCJ918280:LCL918300 LMF918280:LMH918300 LWB918280:LWD918300 MFX918280:MFZ918300 MPT918280:MPV918300 MZP918280:MZR918300 NJL918280:NJN918300 NTH918280:NTJ918300 ODD918280:ODF918300 OMZ918280:ONB918300 OWV918280:OWX918300 PGR918280:PGT918300 PQN918280:PQP918300 QAJ918280:QAL918300 QKF918280:QKH918300 QUB918280:QUD918300 RDX918280:RDZ918300 RNT918280:RNV918300 RXP918280:RXR918300 SHL918280:SHN918300 SRH918280:SRJ918300 TBD918280:TBF918300 TKZ918280:TLB918300 TUV918280:TUX918300 UER918280:UET918300 UON918280:UOP918300 UYJ918280:UYL918300 VIF918280:VIH918300 VSB918280:VSD918300 WBX918280:WBZ918300 WLT918280:WLV918300 WVP918280:WVR918300 H983820:J983840 JD983816:JF983836 SZ983816:TB983836 ACV983816:ACX983836 AMR983816:AMT983836 AWN983816:AWP983836 BGJ983816:BGL983836 BQF983816:BQH983836 CAB983816:CAD983836 CJX983816:CJZ983836 CTT983816:CTV983836 DDP983816:DDR983836 DNL983816:DNN983836 DXH983816:DXJ983836 EHD983816:EHF983836 EQZ983816:ERB983836 FAV983816:FAX983836 FKR983816:FKT983836 FUN983816:FUP983836 GEJ983816:GEL983836 GOF983816:GOH983836 GYB983816:GYD983836 HHX983816:HHZ983836 HRT983816:HRV983836 IBP983816:IBR983836 ILL983816:ILN983836 IVH983816:IVJ983836 JFD983816:JFF983836 JOZ983816:JPB983836 JYV983816:JYX983836 KIR983816:KIT983836 KSN983816:KSP983836 LCJ983816:LCL983836 LMF983816:LMH983836 LWB983816:LWD983836 MFX983816:MFZ983836 MPT983816:MPV983836 MZP983816:MZR983836 NJL983816:NJN983836 NTH983816:NTJ983836 ODD983816:ODF983836 OMZ983816:ONB983836 OWV983816:OWX983836 PGR983816:PGT983836 PQN983816:PQP983836 QAJ983816:QAL983836 QKF983816:QKH983836 QUB983816:QUD983836 RDX983816:RDZ983836 RNT983816:RNV983836 RXP983816:RXR983836 SHL983816:SHN983836 SRH983816:SRJ983836 TBD983816:TBF983836 TKZ983816:TLB983836 TUV983816:TUX983836 UER983816:UET983836 UON983816:UOP983836 UYJ983816:UYL983836 VIF983816:VIH983836 VSB983816:VSD983836 WBX983816:WBZ983836 WLT983816:WLV983836 WVP983816:WVR983836 NTN524952:NTN524953 ODJ524952:ODJ524953 ONF524952:ONF524953 OXB524952:OXB524953 PGX524952:PGX524953 PQT524952:PQT524953 QAP524952:QAP524953 QKL524952:QKL524953 QUH524952:QUH524953 RED524952:RED524953 RNZ524952:RNZ524953 RXV524952:RXV524953 SHR524952:SHR524953 SRN524952:SRN524953 TBJ524952:TBJ524953 TLF524952:TLF524953 TVB524952:TVB524953 UEX524952:UEX524953 UOT524952:UOT524953 UYP524952:UYP524953 VIL524952:VIL524953 VSH524952:VSH524953 WCD524952:WCD524953 WLZ524952:WLZ524953 WVV524952:WVV524953 N590492:N590493 JJ590488:JJ590489 TF590488:TF590489 ADB590488:ADB590489 AMX590488:AMX590489 AWT590488:AWT590489 BGP590488:BGP590489 BQL590488:BQL590489 CAH590488:CAH590489 CKD590488:CKD590489 CTZ590488:CTZ590489 DDV590488:DDV590489 DNR590488:DNR590489 DXN590488:DXN590489 EHJ590488:EHJ590489 ERF590488:ERF590489 FBB590488:FBB590489 FKX590488:FKX590489 FUT590488:FUT590489 GEP590488:GEP590489 GOL590488:GOL590489 GYH590488:GYH590489 HID590488:HID590489 HRZ590488:HRZ590489 IBV590488:IBV590489 ILR590488:ILR590489 IVN590488:IVN590489 JFJ590488:JFJ590489 JPF590488:JPF590489 JZB590488:JZB590489 KIX590488:KIX590489 KST590488:KST590489 LCP590488:LCP590489 LML590488:LML590489 LWH590488:LWH590489 MGD590488:MGD590489 MPZ590488:MPZ590489 MZV590488:MZV590489 NJR590488:NJR590489 H66338:J66339 JD66334:JF66335 SZ66334:TB66335 ACV66334:ACX66335 AMR66334:AMT66335 AWN66334:AWP66335 BGJ66334:BGL66335 BQF66334:BQH66335 CAB66334:CAD66335 CJX66334:CJZ66335 CTT66334:CTV66335 DDP66334:DDR66335 DNL66334:DNN66335 DXH66334:DXJ66335 EHD66334:EHF66335 EQZ66334:ERB66335 FAV66334:FAX66335 FKR66334:FKT66335 FUN66334:FUP66335 GEJ66334:GEL66335 GOF66334:GOH66335 GYB66334:GYD66335 HHX66334:HHZ66335 HRT66334:HRV66335 IBP66334:IBR66335 ILL66334:ILN66335 IVH66334:IVJ66335 JFD66334:JFF66335 JOZ66334:JPB66335 JYV66334:JYX66335 KIR66334:KIT66335 KSN66334:KSP66335 LCJ66334:LCL66335 LMF66334:LMH66335 LWB66334:LWD66335 MFX66334:MFZ66335 MPT66334:MPV66335 MZP66334:MZR66335 NJL66334:NJN66335 NTH66334:NTJ66335 ODD66334:ODF66335 OMZ66334:ONB66335 OWV66334:OWX66335 PGR66334:PGT66335 PQN66334:PQP66335 QAJ66334:QAL66335 QKF66334:QKH66335 QUB66334:QUD66335 RDX66334:RDZ66335 RNT66334:RNV66335 RXP66334:RXR66335 SHL66334:SHN66335 SRH66334:SRJ66335 TBD66334:TBF66335 TKZ66334:TLB66335 TUV66334:TUX66335 UER66334:UET66335 UON66334:UOP66335 UYJ66334:UYL66335 VIF66334:VIH66335 VSB66334:VSD66335 WBX66334:WBZ66335 WLT66334:WLV66335 WVP66334:WVR66335 H131874:J131875 JD131870:JF131871 SZ131870:TB131871 ACV131870:ACX131871 AMR131870:AMT131871 AWN131870:AWP131871 BGJ131870:BGL131871 BQF131870:BQH131871 CAB131870:CAD131871 CJX131870:CJZ131871 CTT131870:CTV131871 DDP131870:DDR131871 DNL131870:DNN131871 DXH131870:DXJ131871 EHD131870:EHF131871 EQZ131870:ERB131871 FAV131870:FAX131871 FKR131870:FKT131871 FUN131870:FUP131871 GEJ131870:GEL131871 GOF131870:GOH131871 GYB131870:GYD131871 HHX131870:HHZ131871 HRT131870:HRV131871 IBP131870:IBR131871 ILL131870:ILN131871 IVH131870:IVJ131871 JFD131870:JFF131871 JOZ131870:JPB131871 JYV131870:JYX131871 KIR131870:KIT131871 KSN131870:KSP131871 LCJ131870:LCL131871 LMF131870:LMH131871 LWB131870:LWD131871 MFX131870:MFZ131871 MPT131870:MPV131871 MZP131870:MZR131871 NJL131870:NJN131871 NTH131870:NTJ131871 ODD131870:ODF131871 OMZ131870:ONB131871 OWV131870:OWX131871 PGR131870:PGT131871 PQN131870:PQP131871 QAJ131870:QAL131871 QKF131870:QKH131871 QUB131870:QUD131871 RDX131870:RDZ131871 RNT131870:RNV131871 RXP131870:RXR131871 SHL131870:SHN131871 SRH131870:SRJ131871 TBD131870:TBF131871 TKZ131870:TLB131871 TUV131870:TUX131871 UER131870:UET131871 UON131870:UOP131871 UYJ131870:UYL131871 VIF131870:VIH131871 VSB131870:VSD131871 WBX131870:WBZ131871 WLT131870:WLV131871 WVP131870:WVR131871 H197410:J197411 JD197406:JF197407 SZ197406:TB197407 ACV197406:ACX197407 AMR197406:AMT197407 AWN197406:AWP197407 BGJ197406:BGL197407 BQF197406:BQH197407 CAB197406:CAD197407 CJX197406:CJZ197407 CTT197406:CTV197407 DDP197406:DDR197407 DNL197406:DNN197407 DXH197406:DXJ197407 EHD197406:EHF197407 EQZ197406:ERB197407 FAV197406:FAX197407 FKR197406:FKT197407 FUN197406:FUP197407 GEJ197406:GEL197407 GOF197406:GOH197407 GYB197406:GYD197407 HHX197406:HHZ197407 HRT197406:HRV197407 IBP197406:IBR197407 ILL197406:ILN197407 IVH197406:IVJ197407 JFD197406:JFF197407 JOZ197406:JPB197407 JYV197406:JYX197407 KIR197406:KIT197407 KSN197406:KSP197407 LCJ197406:LCL197407 LMF197406:LMH197407 LWB197406:LWD197407 MFX197406:MFZ197407 MPT197406:MPV197407 MZP197406:MZR197407 NJL197406:NJN197407 NTH197406:NTJ197407 ODD197406:ODF197407 OMZ197406:ONB197407 OWV197406:OWX197407 PGR197406:PGT197407 PQN197406:PQP197407 QAJ197406:QAL197407 QKF197406:QKH197407 QUB197406:QUD197407 RDX197406:RDZ197407 RNT197406:RNV197407 RXP197406:RXR197407 SHL197406:SHN197407 SRH197406:SRJ197407 TBD197406:TBF197407 TKZ197406:TLB197407 TUV197406:TUX197407 UER197406:UET197407 UON197406:UOP197407 UYJ197406:UYL197407 VIF197406:VIH197407 VSB197406:VSD197407 WBX197406:WBZ197407 WLT197406:WLV197407 WVP197406:WVR197407 H262946:J262947 JD262942:JF262943 SZ262942:TB262943 ACV262942:ACX262943 AMR262942:AMT262943 AWN262942:AWP262943 BGJ262942:BGL262943 BQF262942:BQH262943 CAB262942:CAD262943 CJX262942:CJZ262943 CTT262942:CTV262943 DDP262942:DDR262943 DNL262942:DNN262943 DXH262942:DXJ262943 EHD262942:EHF262943 EQZ262942:ERB262943 FAV262942:FAX262943 FKR262942:FKT262943 FUN262942:FUP262943 GEJ262942:GEL262943 GOF262942:GOH262943 GYB262942:GYD262943 HHX262942:HHZ262943 HRT262942:HRV262943 IBP262942:IBR262943 ILL262942:ILN262943 IVH262942:IVJ262943 JFD262942:JFF262943 JOZ262942:JPB262943 JYV262942:JYX262943 KIR262942:KIT262943 KSN262942:KSP262943 LCJ262942:LCL262943 LMF262942:LMH262943 LWB262942:LWD262943 MFX262942:MFZ262943 MPT262942:MPV262943 MZP262942:MZR262943 NJL262942:NJN262943 NTH262942:NTJ262943 ODD262942:ODF262943 OMZ262942:ONB262943 OWV262942:OWX262943 PGR262942:PGT262943 PQN262942:PQP262943 QAJ262942:QAL262943 QKF262942:QKH262943 QUB262942:QUD262943 RDX262942:RDZ262943 RNT262942:RNV262943 RXP262942:RXR262943 SHL262942:SHN262943 SRH262942:SRJ262943 TBD262942:TBF262943 TKZ262942:TLB262943 TUV262942:TUX262943 UER262942:UET262943 UON262942:UOP262943 UYJ262942:UYL262943 VIF262942:VIH262943 VSB262942:VSD262943 WBX262942:WBZ262943 WLT262942:WLV262943 WVP262942:WVR262943 H328482:J328483 JD328478:JF328479 SZ328478:TB328479 ACV328478:ACX328479 AMR328478:AMT328479 AWN328478:AWP328479 BGJ328478:BGL328479 BQF328478:BQH328479 CAB328478:CAD328479 CJX328478:CJZ328479 CTT328478:CTV328479 DDP328478:DDR328479 DNL328478:DNN328479 DXH328478:DXJ328479 EHD328478:EHF328479 EQZ328478:ERB328479 FAV328478:FAX328479 FKR328478:FKT328479 FUN328478:FUP328479 GEJ328478:GEL328479 GOF328478:GOH328479 GYB328478:GYD328479 HHX328478:HHZ328479 HRT328478:HRV328479 IBP328478:IBR328479 ILL328478:ILN328479 IVH328478:IVJ328479 JFD328478:JFF328479 JOZ328478:JPB328479 JYV328478:JYX328479 KIR328478:KIT328479 KSN328478:KSP328479 LCJ328478:LCL328479 LMF328478:LMH328479 LWB328478:LWD328479 MFX328478:MFZ328479 MPT328478:MPV328479 MZP328478:MZR328479 NJL328478:NJN328479 NTH328478:NTJ328479 ODD328478:ODF328479 OMZ328478:ONB328479 OWV328478:OWX328479 PGR328478:PGT328479 PQN328478:PQP328479 QAJ328478:QAL328479 QKF328478:QKH328479 QUB328478:QUD328479 RDX328478:RDZ328479 RNT328478:RNV328479 RXP328478:RXR328479 SHL328478:SHN328479 SRH328478:SRJ328479 TBD328478:TBF328479 TKZ328478:TLB328479 TUV328478:TUX328479 UER328478:UET328479 UON328478:UOP328479 UYJ328478:UYL328479 VIF328478:VIH328479 VSB328478:VSD328479 WBX328478:WBZ328479 WLT328478:WLV328479 WVP328478:WVR328479 H394018:J394019 JD394014:JF394015 SZ394014:TB394015 ACV394014:ACX394015 AMR394014:AMT394015 AWN394014:AWP394015 BGJ394014:BGL394015 BQF394014:BQH394015 CAB394014:CAD394015 CJX394014:CJZ394015 CTT394014:CTV394015 DDP394014:DDR394015 DNL394014:DNN394015 DXH394014:DXJ394015 EHD394014:EHF394015 EQZ394014:ERB394015 FAV394014:FAX394015 FKR394014:FKT394015 FUN394014:FUP394015 GEJ394014:GEL394015 GOF394014:GOH394015 GYB394014:GYD394015 HHX394014:HHZ394015 HRT394014:HRV394015 IBP394014:IBR394015 ILL394014:ILN394015 IVH394014:IVJ394015 JFD394014:JFF394015 JOZ394014:JPB394015 JYV394014:JYX394015 KIR394014:KIT394015 KSN394014:KSP394015 LCJ394014:LCL394015 LMF394014:LMH394015 LWB394014:LWD394015 MFX394014:MFZ394015 MPT394014:MPV394015 MZP394014:MZR394015 NJL394014:NJN394015 NTH394014:NTJ394015 ODD394014:ODF394015 OMZ394014:ONB394015 OWV394014:OWX394015 PGR394014:PGT394015 PQN394014:PQP394015 QAJ394014:QAL394015 QKF394014:QKH394015 QUB394014:QUD394015 RDX394014:RDZ394015 RNT394014:RNV394015 RXP394014:RXR394015 SHL394014:SHN394015 SRH394014:SRJ394015 TBD394014:TBF394015 TKZ394014:TLB394015 TUV394014:TUX394015 UER394014:UET394015 UON394014:UOP394015 UYJ394014:UYL394015 VIF394014:VIH394015 VSB394014:VSD394015 WBX394014:WBZ394015 WLT394014:WLV394015 WVP394014:WVR394015 H459554:J459555 JD459550:JF459551 SZ459550:TB459551 ACV459550:ACX459551 AMR459550:AMT459551 AWN459550:AWP459551 BGJ459550:BGL459551 BQF459550:BQH459551 CAB459550:CAD459551 CJX459550:CJZ459551 CTT459550:CTV459551 DDP459550:DDR459551 DNL459550:DNN459551 DXH459550:DXJ459551 EHD459550:EHF459551 EQZ459550:ERB459551 FAV459550:FAX459551 FKR459550:FKT459551 FUN459550:FUP459551 GEJ459550:GEL459551 GOF459550:GOH459551 GYB459550:GYD459551 HHX459550:HHZ459551 HRT459550:HRV459551 IBP459550:IBR459551 ILL459550:ILN459551 IVH459550:IVJ459551 JFD459550:JFF459551 JOZ459550:JPB459551 JYV459550:JYX459551 KIR459550:KIT459551 KSN459550:KSP459551 LCJ459550:LCL459551 LMF459550:LMH459551 LWB459550:LWD459551 MFX459550:MFZ459551 MPT459550:MPV459551 MZP459550:MZR459551 NJL459550:NJN459551 NTH459550:NTJ459551 ODD459550:ODF459551 OMZ459550:ONB459551 OWV459550:OWX459551 PGR459550:PGT459551 PQN459550:PQP459551 QAJ459550:QAL459551 QKF459550:QKH459551 QUB459550:QUD459551 RDX459550:RDZ459551 RNT459550:RNV459551 RXP459550:RXR459551 SHL459550:SHN459551 SRH459550:SRJ459551 TBD459550:TBF459551 TKZ459550:TLB459551 TUV459550:TUX459551 UER459550:UET459551 UON459550:UOP459551 UYJ459550:UYL459551 VIF459550:VIH459551 VSB459550:VSD459551 WBX459550:WBZ459551 WLT459550:WLV459551 WVP459550:WVR459551 H525090:J525091 JD525086:JF525087 SZ525086:TB525087 ACV525086:ACX525087 AMR525086:AMT525087 AWN525086:AWP525087 BGJ525086:BGL525087 BQF525086:BQH525087 CAB525086:CAD525087 CJX525086:CJZ525087 CTT525086:CTV525087 DDP525086:DDR525087 DNL525086:DNN525087 DXH525086:DXJ525087 EHD525086:EHF525087 EQZ525086:ERB525087 FAV525086:FAX525087 FKR525086:FKT525087 FUN525086:FUP525087 GEJ525086:GEL525087 GOF525086:GOH525087 GYB525086:GYD525087 HHX525086:HHZ525087 HRT525086:HRV525087 IBP525086:IBR525087 ILL525086:ILN525087 IVH525086:IVJ525087 JFD525086:JFF525087 JOZ525086:JPB525087 JYV525086:JYX525087 KIR525086:KIT525087 KSN525086:KSP525087 LCJ525086:LCL525087 LMF525086:LMH525087 LWB525086:LWD525087 MFX525086:MFZ525087 MPT525086:MPV525087 MZP525086:MZR525087 NJL525086:NJN525087 NTH525086:NTJ525087 ODD525086:ODF525087 OMZ525086:ONB525087 OWV525086:OWX525087 PGR525086:PGT525087 PQN525086:PQP525087 QAJ525086:QAL525087 QKF525086:QKH525087 QUB525086:QUD525087 RDX525086:RDZ525087 RNT525086:RNV525087 RXP525086:RXR525087 SHL525086:SHN525087 SRH525086:SRJ525087 TBD525086:TBF525087 TKZ525086:TLB525087 TUV525086:TUX525087 UER525086:UET525087 UON525086:UOP525087 UYJ525086:UYL525087 VIF525086:VIH525087 VSB525086:VSD525087 WBX525086:WBZ525087 WLT525086:WLV525087 WVP525086:WVR525087 H590626:J590627 JD590622:JF590623 SZ590622:TB590623 ACV590622:ACX590623 AMR590622:AMT590623 AWN590622:AWP590623 BGJ590622:BGL590623 BQF590622:BQH590623 CAB590622:CAD590623 CJX590622:CJZ590623 CTT590622:CTV590623 DDP590622:DDR590623 DNL590622:DNN590623 DXH590622:DXJ590623 EHD590622:EHF590623 EQZ590622:ERB590623 FAV590622:FAX590623 FKR590622:FKT590623 FUN590622:FUP590623 GEJ590622:GEL590623 GOF590622:GOH590623 GYB590622:GYD590623 HHX590622:HHZ590623 HRT590622:HRV590623 IBP590622:IBR590623 ILL590622:ILN590623 IVH590622:IVJ590623 JFD590622:JFF590623 JOZ590622:JPB590623 JYV590622:JYX590623 KIR590622:KIT590623 KSN590622:KSP590623 LCJ590622:LCL590623 LMF590622:LMH590623 LWB590622:LWD590623 MFX590622:MFZ590623 MPT590622:MPV590623 MZP590622:MZR590623 NJL590622:NJN590623 NTH590622:NTJ590623 ODD590622:ODF590623 OMZ590622:ONB590623 OWV590622:OWX590623 PGR590622:PGT590623 PQN590622:PQP590623 QAJ590622:QAL590623 QKF590622:QKH590623 QUB590622:QUD590623 RDX590622:RDZ590623 RNT590622:RNV590623 RXP590622:RXR590623 SHL590622:SHN590623 SRH590622:SRJ590623 TBD590622:TBF590623 TKZ590622:TLB590623 TUV590622:TUX590623 UER590622:UET590623 UON590622:UOP590623 UYJ590622:UYL590623 VIF590622:VIH590623 VSB590622:VSD590623 WBX590622:WBZ590623 WLT590622:WLV590623 WVP590622:WVR590623 H656162:J656163 JD656158:JF656159 SZ656158:TB656159 ACV656158:ACX656159 AMR656158:AMT656159 AWN656158:AWP656159 BGJ656158:BGL656159 BQF656158:BQH656159 CAB656158:CAD656159 CJX656158:CJZ656159 CTT656158:CTV656159 DDP656158:DDR656159 DNL656158:DNN656159 DXH656158:DXJ656159 EHD656158:EHF656159 EQZ656158:ERB656159 FAV656158:FAX656159 FKR656158:FKT656159 FUN656158:FUP656159 GEJ656158:GEL656159 GOF656158:GOH656159 GYB656158:GYD656159 HHX656158:HHZ656159 HRT656158:HRV656159 IBP656158:IBR656159 ILL656158:ILN656159 IVH656158:IVJ656159 JFD656158:JFF656159 JOZ656158:JPB656159 JYV656158:JYX656159 KIR656158:KIT656159 KSN656158:KSP656159 LCJ656158:LCL656159 LMF656158:LMH656159 LWB656158:LWD656159 MFX656158:MFZ656159 MPT656158:MPV656159 MZP656158:MZR656159 NJL656158:NJN656159 NTH656158:NTJ656159 ODD656158:ODF656159 OMZ656158:ONB656159 OWV656158:OWX656159 PGR656158:PGT656159 PQN656158:PQP656159 QAJ656158:QAL656159 QKF656158:QKH656159 QUB656158:QUD656159 RDX656158:RDZ656159 RNT656158:RNV656159 RXP656158:RXR656159 SHL656158:SHN656159 SRH656158:SRJ656159 TBD656158:TBF656159 TKZ656158:TLB656159 TUV656158:TUX656159 UER656158:UET656159 UON656158:UOP656159 UYJ656158:UYL656159 VIF656158:VIH656159 VSB656158:VSD656159 WBX656158:WBZ656159 WLT656158:WLV656159 WVP656158:WVR656159 H721698:J721699 JD721694:JF721695 SZ721694:TB721695 ACV721694:ACX721695 AMR721694:AMT721695 AWN721694:AWP721695 BGJ721694:BGL721695 BQF721694:BQH721695 CAB721694:CAD721695 CJX721694:CJZ721695 CTT721694:CTV721695 DDP721694:DDR721695 DNL721694:DNN721695 DXH721694:DXJ721695 EHD721694:EHF721695 EQZ721694:ERB721695 FAV721694:FAX721695 FKR721694:FKT721695 FUN721694:FUP721695 GEJ721694:GEL721695 GOF721694:GOH721695 GYB721694:GYD721695 HHX721694:HHZ721695 HRT721694:HRV721695 IBP721694:IBR721695 ILL721694:ILN721695 IVH721694:IVJ721695 JFD721694:JFF721695 JOZ721694:JPB721695 JYV721694:JYX721695 KIR721694:KIT721695 KSN721694:KSP721695 LCJ721694:LCL721695 LMF721694:LMH721695 LWB721694:LWD721695 MFX721694:MFZ721695 MPT721694:MPV721695 MZP721694:MZR721695 NJL721694:NJN721695 NTH721694:NTJ721695 ODD721694:ODF721695 OMZ721694:ONB721695 OWV721694:OWX721695 PGR721694:PGT721695 PQN721694:PQP721695 QAJ721694:QAL721695 QKF721694:QKH721695 QUB721694:QUD721695 RDX721694:RDZ721695 RNT721694:RNV721695 RXP721694:RXR721695 SHL721694:SHN721695 SRH721694:SRJ721695 TBD721694:TBF721695 TKZ721694:TLB721695 TUV721694:TUX721695 UER721694:UET721695 UON721694:UOP721695 UYJ721694:UYL721695 VIF721694:VIH721695 VSB721694:VSD721695 WBX721694:WBZ721695 WLT721694:WLV721695 WVP721694:WVR721695 H787234:J787235 JD787230:JF787231 SZ787230:TB787231 ACV787230:ACX787231 AMR787230:AMT787231 AWN787230:AWP787231 BGJ787230:BGL787231 BQF787230:BQH787231 CAB787230:CAD787231 CJX787230:CJZ787231 CTT787230:CTV787231 DDP787230:DDR787231 DNL787230:DNN787231 DXH787230:DXJ787231 EHD787230:EHF787231 EQZ787230:ERB787231 FAV787230:FAX787231 FKR787230:FKT787231 FUN787230:FUP787231 GEJ787230:GEL787231 GOF787230:GOH787231 GYB787230:GYD787231 HHX787230:HHZ787231 HRT787230:HRV787231 IBP787230:IBR787231 ILL787230:ILN787231 IVH787230:IVJ787231 JFD787230:JFF787231 JOZ787230:JPB787231 JYV787230:JYX787231 KIR787230:KIT787231 KSN787230:KSP787231 LCJ787230:LCL787231 LMF787230:LMH787231 LWB787230:LWD787231 MFX787230:MFZ787231 MPT787230:MPV787231 MZP787230:MZR787231 NJL787230:NJN787231 NTH787230:NTJ787231 ODD787230:ODF787231 OMZ787230:ONB787231 OWV787230:OWX787231 PGR787230:PGT787231 PQN787230:PQP787231 QAJ787230:QAL787231 QKF787230:QKH787231 QUB787230:QUD787231 RDX787230:RDZ787231 RNT787230:RNV787231 RXP787230:RXR787231 SHL787230:SHN787231 SRH787230:SRJ787231 TBD787230:TBF787231 TKZ787230:TLB787231 TUV787230:TUX787231 UER787230:UET787231 UON787230:UOP787231 UYJ787230:UYL787231 VIF787230:VIH787231 VSB787230:VSD787231 WBX787230:WBZ787231 WLT787230:WLV787231 WVP787230:WVR787231 H852770:J852771 JD852766:JF852767 SZ852766:TB852767 ACV852766:ACX852767 AMR852766:AMT852767 AWN852766:AWP852767 BGJ852766:BGL852767 BQF852766:BQH852767 CAB852766:CAD852767 CJX852766:CJZ852767 CTT852766:CTV852767 DDP852766:DDR852767 DNL852766:DNN852767 DXH852766:DXJ852767 EHD852766:EHF852767 EQZ852766:ERB852767 FAV852766:FAX852767 FKR852766:FKT852767 FUN852766:FUP852767 GEJ852766:GEL852767 GOF852766:GOH852767 GYB852766:GYD852767 HHX852766:HHZ852767 HRT852766:HRV852767 IBP852766:IBR852767 ILL852766:ILN852767 IVH852766:IVJ852767 JFD852766:JFF852767 JOZ852766:JPB852767 JYV852766:JYX852767 KIR852766:KIT852767 KSN852766:KSP852767 LCJ852766:LCL852767 LMF852766:LMH852767 LWB852766:LWD852767 MFX852766:MFZ852767 MPT852766:MPV852767 MZP852766:MZR852767 NJL852766:NJN852767 NTH852766:NTJ852767 ODD852766:ODF852767 OMZ852766:ONB852767 OWV852766:OWX852767 PGR852766:PGT852767 PQN852766:PQP852767 QAJ852766:QAL852767 QKF852766:QKH852767 QUB852766:QUD852767 RDX852766:RDZ852767 RNT852766:RNV852767 RXP852766:RXR852767 SHL852766:SHN852767 SRH852766:SRJ852767 TBD852766:TBF852767 TKZ852766:TLB852767 TUV852766:TUX852767 UER852766:UET852767 UON852766:UOP852767 UYJ852766:UYL852767 VIF852766:VIH852767 VSB852766:VSD852767 WBX852766:WBZ852767 WLT852766:WLV852767 WVP852766:WVR852767 H918306:J918307 JD918302:JF918303 SZ918302:TB918303 ACV918302:ACX918303 AMR918302:AMT918303 AWN918302:AWP918303 BGJ918302:BGL918303 BQF918302:BQH918303 CAB918302:CAD918303 CJX918302:CJZ918303 CTT918302:CTV918303 DDP918302:DDR918303 DNL918302:DNN918303 DXH918302:DXJ918303 EHD918302:EHF918303 EQZ918302:ERB918303 FAV918302:FAX918303 FKR918302:FKT918303 FUN918302:FUP918303 GEJ918302:GEL918303 GOF918302:GOH918303 GYB918302:GYD918303 HHX918302:HHZ918303 HRT918302:HRV918303 IBP918302:IBR918303 ILL918302:ILN918303 IVH918302:IVJ918303 JFD918302:JFF918303 JOZ918302:JPB918303 JYV918302:JYX918303 KIR918302:KIT918303 KSN918302:KSP918303 LCJ918302:LCL918303 LMF918302:LMH918303 LWB918302:LWD918303 MFX918302:MFZ918303 MPT918302:MPV918303 MZP918302:MZR918303 NJL918302:NJN918303 NTH918302:NTJ918303 ODD918302:ODF918303 OMZ918302:ONB918303 OWV918302:OWX918303 PGR918302:PGT918303 PQN918302:PQP918303 QAJ918302:QAL918303 QKF918302:QKH918303 QUB918302:QUD918303 RDX918302:RDZ918303 RNT918302:RNV918303 RXP918302:RXR918303 SHL918302:SHN918303 SRH918302:SRJ918303 TBD918302:TBF918303 TKZ918302:TLB918303 TUV918302:TUX918303 UER918302:UET918303 UON918302:UOP918303 UYJ918302:UYL918303 VIF918302:VIH918303 VSB918302:VSD918303 WBX918302:WBZ918303 WLT918302:WLV918303 WVP918302:WVR918303 H983842:J983843 JD983838:JF983839 SZ983838:TB983839 ACV983838:ACX983839 AMR983838:AMT983839 AWN983838:AWP983839 BGJ983838:BGL983839 BQF983838:BQH983839 CAB983838:CAD983839 CJX983838:CJZ983839 CTT983838:CTV983839 DDP983838:DDR983839 DNL983838:DNN983839 DXH983838:DXJ983839 EHD983838:EHF983839 EQZ983838:ERB983839 FAV983838:FAX983839 FKR983838:FKT983839 FUN983838:FUP983839 GEJ983838:GEL983839 GOF983838:GOH983839 GYB983838:GYD983839 HHX983838:HHZ983839 HRT983838:HRV983839 IBP983838:IBR983839 ILL983838:ILN983839 IVH983838:IVJ983839 JFD983838:JFF983839 JOZ983838:JPB983839 JYV983838:JYX983839 KIR983838:KIT983839 KSN983838:KSP983839 LCJ983838:LCL983839 LMF983838:LMH983839 LWB983838:LWD983839 MFX983838:MFZ983839 MPT983838:MPV983839 MZP983838:MZR983839 NJL983838:NJN983839 NTH983838:NTJ983839 ODD983838:ODF983839 OMZ983838:ONB983839 OWV983838:OWX983839 PGR983838:PGT983839 PQN983838:PQP983839 QAJ983838:QAL983839 QKF983838:QKH983839 QUB983838:QUD983839 RDX983838:RDZ983839 RNT983838:RNV983839 RXP983838:RXR983839 SHL983838:SHN983839 SRH983838:SRJ983839 TBD983838:TBF983839 TKZ983838:TLB983839 TUV983838:TUX983839 UER983838:UET983839 UON983838:UOP983839 UYJ983838:UYL983839 VIF983838:VIH983839 VSB983838:VSD983839 WBX983838:WBZ983839 WLT983838:WLV983839 WVP983838:WVR983839 H66191:I66192 JD66187:JE66188 SZ66187:TA66188 ACV66187:ACW66188 AMR66187:AMS66188 AWN66187:AWO66188 BGJ66187:BGK66188 BQF66187:BQG66188 CAB66187:CAC66188 CJX66187:CJY66188 CTT66187:CTU66188 DDP66187:DDQ66188 DNL66187:DNM66188 DXH66187:DXI66188 EHD66187:EHE66188 EQZ66187:ERA66188 FAV66187:FAW66188 FKR66187:FKS66188 FUN66187:FUO66188 GEJ66187:GEK66188 GOF66187:GOG66188 GYB66187:GYC66188 HHX66187:HHY66188 HRT66187:HRU66188 IBP66187:IBQ66188 ILL66187:ILM66188 IVH66187:IVI66188 JFD66187:JFE66188 JOZ66187:JPA66188 JYV66187:JYW66188 KIR66187:KIS66188 KSN66187:KSO66188 LCJ66187:LCK66188 LMF66187:LMG66188 LWB66187:LWC66188 MFX66187:MFY66188 MPT66187:MPU66188 MZP66187:MZQ66188 NJL66187:NJM66188 NTH66187:NTI66188 ODD66187:ODE66188 OMZ66187:ONA66188 OWV66187:OWW66188 PGR66187:PGS66188 PQN66187:PQO66188 QAJ66187:QAK66188 QKF66187:QKG66188 QUB66187:QUC66188 RDX66187:RDY66188 RNT66187:RNU66188 RXP66187:RXQ66188 SHL66187:SHM66188 SRH66187:SRI66188 TBD66187:TBE66188 TKZ66187:TLA66188 TUV66187:TUW66188 UER66187:UES66188 UON66187:UOO66188 UYJ66187:UYK66188 VIF66187:VIG66188 VSB66187:VSC66188 WBX66187:WBY66188 WLT66187:WLU66188 WVP66187:WVQ66188 H131727:I131728 JD131723:JE131724 SZ131723:TA131724 ACV131723:ACW131724 AMR131723:AMS131724 AWN131723:AWO131724 BGJ131723:BGK131724 BQF131723:BQG131724 CAB131723:CAC131724 CJX131723:CJY131724 CTT131723:CTU131724 DDP131723:DDQ131724 DNL131723:DNM131724 DXH131723:DXI131724 EHD131723:EHE131724 EQZ131723:ERA131724 FAV131723:FAW131724 FKR131723:FKS131724 FUN131723:FUO131724 GEJ131723:GEK131724 GOF131723:GOG131724 GYB131723:GYC131724 HHX131723:HHY131724 HRT131723:HRU131724 IBP131723:IBQ131724 ILL131723:ILM131724 IVH131723:IVI131724 JFD131723:JFE131724 JOZ131723:JPA131724 JYV131723:JYW131724 KIR131723:KIS131724 KSN131723:KSO131724 LCJ131723:LCK131724 LMF131723:LMG131724 LWB131723:LWC131724 MFX131723:MFY131724 MPT131723:MPU131724 MZP131723:MZQ131724 NJL131723:NJM131724 NTH131723:NTI131724 ODD131723:ODE131724 OMZ131723:ONA131724 OWV131723:OWW131724 PGR131723:PGS131724 PQN131723:PQO131724 QAJ131723:QAK131724 QKF131723:QKG131724 QUB131723:QUC131724 RDX131723:RDY131724 RNT131723:RNU131724 RXP131723:RXQ131724 SHL131723:SHM131724 SRH131723:SRI131724 TBD131723:TBE131724 TKZ131723:TLA131724 TUV131723:TUW131724 UER131723:UES131724 UON131723:UOO131724 UYJ131723:UYK131724 VIF131723:VIG131724 VSB131723:VSC131724 WBX131723:WBY131724 WLT131723:WLU131724 WVP131723:WVQ131724 H197263:I197264 JD197259:JE197260 SZ197259:TA197260 ACV197259:ACW197260 AMR197259:AMS197260 AWN197259:AWO197260 BGJ197259:BGK197260 BQF197259:BQG197260 CAB197259:CAC197260 CJX197259:CJY197260 CTT197259:CTU197260 DDP197259:DDQ197260 DNL197259:DNM197260 DXH197259:DXI197260 EHD197259:EHE197260 EQZ197259:ERA197260 FAV197259:FAW197260 FKR197259:FKS197260 FUN197259:FUO197260 GEJ197259:GEK197260 GOF197259:GOG197260 GYB197259:GYC197260 HHX197259:HHY197260 HRT197259:HRU197260 IBP197259:IBQ197260 ILL197259:ILM197260 IVH197259:IVI197260 JFD197259:JFE197260 JOZ197259:JPA197260 JYV197259:JYW197260 KIR197259:KIS197260 KSN197259:KSO197260 LCJ197259:LCK197260 LMF197259:LMG197260 LWB197259:LWC197260 MFX197259:MFY197260 MPT197259:MPU197260 MZP197259:MZQ197260 NJL197259:NJM197260 NTH197259:NTI197260 ODD197259:ODE197260 OMZ197259:ONA197260 OWV197259:OWW197260 PGR197259:PGS197260 PQN197259:PQO197260 QAJ197259:QAK197260 QKF197259:QKG197260 QUB197259:QUC197260 RDX197259:RDY197260 RNT197259:RNU197260 RXP197259:RXQ197260 SHL197259:SHM197260 SRH197259:SRI197260 TBD197259:TBE197260 TKZ197259:TLA197260 TUV197259:TUW197260 UER197259:UES197260 UON197259:UOO197260 UYJ197259:UYK197260 VIF197259:VIG197260 VSB197259:VSC197260 WBX197259:WBY197260 WLT197259:WLU197260 WVP197259:WVQ197260 H262799:I262800 JD262795:JE262796 SZ262795:TA262796 ACV262795:ACW262796 AMR262795:AMS262796 AWN262795:AWO262796 BGJ262795:BGK262796 BQF262795:BQG262796 CAB262795:CAC262796 CJX262795:CJY262796 CTT262795:CTU262796 DDP262795:DDQ262796 DNL262795:DNM262796 DXH262795:DXI262796 EHD262795:EHE262796 EQZ262795:ERA262796 FAV262795:FAW262796 FKR262795:FKS262796 FUN262795:FUO262796 GEJ262795:GEK262796 GOF262795:GOG262796 GYB262795:GYC262796 HHX262795:HHY262796 HRT262795:HRU262796 IBP262795:IBQ262796 ILL262795:ILM262796 IVH262795:IVI262796 JFD262795:JFE262796 JOZ262795:JPA262796 JYV262795:JYW262796 KIR262795:KIS262796 KSN262795:KSO262796 LCJ262795:LCK262796 LMF262795:LMG262796 LWB262795:LWC262796 MFX262795:MFY262796 MPT262795:MPU262796 MZP262795:MZQ262796 NJL262795:NJM262796 NTH262795:NTI262796 ODD262795:ODE262796 OMZ262795:ONA262796 OWV262795:OWW262796 PGR262795:PGS262796 PQN262795:PQO262796 QAJ262795:QAK262796 QKF262795:QKG262796 QUB262795:QUC262796 RDX262795:RDY262796 RNT262795:RNU262796 RXP262795:RXQ262796 SHL262795:SHM262796 SRH262795:SRI262796 TBD262795:TBE262796 TKZ262795:TLA262796 TUV262795:TUW262796 UER262795:UES262796 UON262795:UOO262796 UYJ262795:UYK262796 VIF262795:VIG262796 VSB262795:VSC262796 WBX262795:WBY262796 WLT262795:WLU262796 WVP262795:WVQ262796 H328335:I328336 JD328331:JE328332 SZ328331:TA328332 ACV328331:ACW328332 AMR328331:AMS328332 AWN328331:AWO328332 BGJ328331:BGK328332 BQF328331:BQG328332 CAB328331:CAC328332 CJX328331:CJY328332 CTT328331:CTU328332 DDP328331:DDQ328332 DNL328331:DNM328332 DXH328331:DXI328332 EHD328331:EHE328332 EQZ328331:ERA328332 FAV328331:FAW328332 FKR328331:FKS328332 FUN328331:FUO328332 GEJ328331:GEK328332 GOF328331:GOG328332 GYB328331:GYC328332 HHX328331:HHY328332 HRT328331:HRU328332 IBP328331:IBQ328332 ILL328331:ILM328332 IVH328331:IVI328332 JFD328331:JFE328332 JOZ328331:JPA328332 JYV328331:JYW328332 KIR328331:KIS328332 KSN328331:KSO328332 LCJ328331:LCK328332 LMF328331:LMG328332 LWB328331:LWC328332 MFX328331:MFY328332 MPT328331:MPU328332 MZP328331:MZQ328332 NJL328331:NJM328332 NTH328331:NTI328332 ODD328331:ODE328332 OMZ328331:ONA328332 OWV328331:OWW328332 PGR328331:PGS328332 PQN328331:PQO328332 QAJ328331:QAK328332 QKF328331:QKG328332 QUB328331:QUC328332 RDX328331:RDY328332 RNT328331:RNU328332 RXP328331:RXQ328332 SHL328331:SHM328332 SRH328331:SRI328332 TBD328331:TBE328332 TKZ328331:TLA328332 TUV328331:TUW328332 UER328331:UES328332 UON328331:UOO328332 UYJ328331:UYK328332 VIF328331:VIG328332 VSB328331:VSC328332 WBX328331:WBY328332 WLT328331:WLU328332 WVP328331:WVQ328332 H393871:I393872 JD393867:JE393868 SZ393867:TA393868 ACV393867:ACW393868 AMR393867:AMS393868 AWN393867:AWO393868 BGJ393867:BGK393868 BQF393867:BQG393868 CAB393867:CAC393868 CJX393867:CJY393868 CTT393867:CTU393868 DDP393867:DDQ393868 DNL393867:DNM393868 DXH393867:DXI393868 EHD393867:EHE393868 EQZ393867:ERA393868 FAV393867:FAW393868 FKR393867:FKS393868 FUN393867:FUO393868 GEJ393867:GEK393868 GOF393867:GOG393868 GYB393867:GYC393868 HHX393867:HHY393868 HRT393867:HRU393868 IBP393867:IBQ393868 ILL393867:ILM393868 IVH393867:IVI393868 JFD393867:JFE393868 JOZ393867:JPA393868 JYV393867:JYW393868 KIR393867:KIS393868 KSN393867:KSO393868 LCJ393867:LCK393868 LMF393867:LMG393868 LWB393867:LWC393868 MFX393867:MFY393868 MPT393867:MPU393868 MZP393867:MZQ393868 NJL393867:NJM393868 NTH393867:NTI393868 ODD393867:ODE393868 OMZ393867:ONA393868 OWV393867:OWW393868 PGR393867:PGS393868 PQN393867:PQO393868 QAJ393867:QAK393868 QKF393867:QKG393868 QUB393867:QUC393868 RDX393867:RDY393868 RNT393867:RNU393868 RXP393867:RXQ393868 SHL393867:SHM393868 SRH393867:SRI393868 TBD393867:TBE393868 TKZ393867:TLA393868 TUV393867:TUW393868 UER393867:UES393868 UON393867:UOO393868 UYJ393867:UYK393868 VIF393867:VIG393868 VSB393867:VSC393868 WBX393867:WBY393868 WLT393867:WLU393868 WVP393867:WVQ393868 H459407:I459408 JD459403:JE459404 SZ459403:TA459404 ACV459403:ACW459404 AMR459403:AMS459404 AWN459403:AWO459404 BGJ459403:BGK459404 BQF459403:BQG459404 CAB459403:CAC459404 CJX459403:CJY459404 CTT459403:CTU459404 DDP459403:DDQ459404 DNL459403:DNM459404 DXH459403:DXI459404 EHD459403:EHE459404 EQZ459403:ERA459404 FAV459403:FAW459404 FKR459403:FKS459404 FUN459403:FUO459404 GEJ459403:GEK459404 GOF459403:GOG459404 GYB459403:GYC459404 HHX459403:HHY459404 HRT459403:HRU459404 IBP459403:IBQ459404 ILL459403:ILM459404 IVH459403:IVI459404 JFD459403:JFE459404 JOZ459403:JPA459404 JYV459403:JYW459404 KIR459403:KIS459404 KSN459403:KSO459404 LCJ459403:LCK459404 LMF459403:LMG459404 LWB459403:LWC459404 MFX459403:MFY459404 MPT459403:MPU459404 MZP459403:MZQ459404 NJL459403:NJM459404 NTH459403:NTI459404 ODD459403:ODE459404 OMZ459403:ONA459404 OWV459403:OWW459404 PGR459403:PGS459404 PQN459403:PQO459404 QAJ459403:QAK459404 QKF459403:QKG459404 QUB459403:QUC459404 RDX459403:RDY459404 RNT459403:RNU459404 RXP459403:RXQ459404 SHL459403:SHM459404 SRH459403:SRI459404 TBD459403:TBE459404 TKZ459403:TLA459404 TUV459403:TUW459404 UER459403:UES459404 UON459403:UOO459404 UYJ459403:UYK459404 VIF459403:VIG459404 VSB459403:VSC459404 WBX459403:WBY459404 WLT459403:WLU459404 WVP459403:WVQ459404 H524943:I524944 JD524939:JE524940 SZ524939:TA524940 ACV524939:ACW524940 AMR524939:AMS524940 AWN524939:AWO524940 BGJ524939:BGK524940 BQF524939:BQG524940 CAB524939:CAC524940 CJX524939:CJY524940 CTT524939:CTU524940 DDP524939:DDQ524940 DNL524939:DNM524940 DXH524939:DXI524940 EHD524939:EHE524940 EQZ524939:ERA524940 FAV524939:FAW524940 FKR524939:FKS524940 FUN524939:FUO524940 GEJ524939:GEK524940 GOF524939:GOG524940 GYB524939:GYC524940 HHX524939:HHY524940 HRT524939:HRU524940 IBP524939:IBQ524940 ILL524939:ILM524940 IVH524939:IVI524940 JFD524939:JFE524940 JOZ524939:JPA524940 JYV524939:JYW524940 KIR524939:KIS524940 KSN524939:KSO524940 LCJ524939:LCK524940 LMF524939:LMG524940 LWB524939:LWC524940 MFX524939:MFY524940 MPT524939:MPU524940 MZP524939:MZQ524940 NJL524939:NJM524940 NTH524939:NTI524940 ODD524939:ODE524940 OMZ524939:ONA524940 OWV524939:OWW524940 PGR524939:PGS524940 PQN524939:PQO524940 QAJ524939:QAK524940 QKF524939:QKG524940 QUB524939:QUC524940 RDX524939:RDY524940 RNT524939:RNU524940 RXP524939:RXQ524940 SHL524939:SHM524940 SRH524939:SRI524940 TBD524939:TBE524940 TKZ524939:TLA524940 TUV524939:TUW524940 UER524939:UES524940 UON524939:UOO524940 UYJ524939:UYK524940 VIF524939:VIG524940 VSB524939:VSC524940 WBX524939:WBY524940 WLT524939:WLU524940 WVP524939:WVQ524940 H590479:I590480 JD590475:JE590476 SZ590475:TA590476 ACV590475:ACW590476 AMR590475:AMS590476 AWN590475:AWO590476 BGJ590475:BGK590476 BQF590475:BQG590476 CAB590475:CAC590476 CJX590475:CJY590476 CTT590475:CTU590476 DDP590475:DDQ590476 DNL590475:DNM590476 DXH590475:DXI590476 EHD590475:EHE590476 EQZ590475:ERA590476 FAV590475:FAW590476 FKR590475:FKS590476 FUN590475:FUO590476 GEJ590475:GEK590476 GOF590475:GOG590476 GYB590475:GYC590476 HHX590475:HHY590476 HRT590475:HRU590476 IBP590475:IBQ590476 ILL590475:ILM590476 IVH590475:IVI590476 JFD590475:JFE590476 JOZ590475:JPA590476 JYV590475:JYW590476 KIR590475:KIS590476 KSN590475:KSO590476 LCJ590475:LCK590476 LMF590475:LMG590476 LWB590475:LWC590476 MFX590475:MFY590476 MPT590475:MPU590476 MZP590475:MZQ590476 NJL590475:NJM590476 NTH590475:NTI590476 ODD590475:ODE590476 OMZ590475:ONA590476 OWV590475:OWW590476 PGR590475:PGS590476 PQN590475:PQO590476 QAJ590475:QAK590476 QKF590475:QKG590476 QUB590475:QUC590476 RDX590475:RDY590476 RNT590475:RNU590476 RXP590475:RXQ590476 SHL590475:SHM590476 SRH590475:SRI590476 TBD590475:TBE590476 TKZ590475:TLA590476 TUV590475:TUW590476 UER590475:UES590476 UON590475:UOO590476 UYJ590475:UYK590476 VIF590475:VIG590476 VSB590475:VSC590476 WBX590475:WBY590476 WLT590475:WLU590476 WVP590475:WVQ590476 H656015:I656016 JD656011:JE656012 SZ656011:TA656012 ACV656011:ACW656012 AMR656011:AMS656012 AWN656011:AWO656012 BGJ656011:BGK656012 BQF656011:BQG656012 CAB656011:CAC656012 CJX656011:CJY656012 CTT656011:CTU656012 DDP656011:DDQ656012 DNL656011:DNM656012 DXH656011:DXI656012 EHD656011:EHE656012 EQZ656011:ERA656012 FAV656011:FAW656012 FKR656011:FKS656012 FUN656011:FUO656012 GEJ656011:GEK656012 GOF656011:GOG656012 GYB656011:GYC656012 HHX656011:HHY656012 HRT656011:HRU656012 IBP656011:IBQ656012 ILL656011:ILM656012 IVH656011:IVI656012 JFD656011:JFE656012 JOZ656011:JPA656012 JYV656011:JYW656012 KIR656011:KIS656012 KSN656011:KSO656012 LCJ656011:LCK656012 LMF656011:LMG656012 LWB656011:LWC656012 MFX656011:MFY656012 MPT656011:MPU656012 MZP656011:MZQ656012 NJL656011:NJM656012 NTH656011:NTI656012 ODD656011:ODE656012 OMZ656011:ONA656012 OWV656011:OWW656012 PGR656011:PGS656012 PQN656011:PQO656012 QAJ656011:QAK656012 QKF656011:QKG656012 QUB656011:QUC656012 RDX656011:RDY656012 RNT656011:RNU656012 RXP656011:RXQ656012 SHL656011:SHM656012 SRH656011:SRI656012 TBD656011:TBE656012 TKZ656011:TLA656012 TUV656011:TUW656012 UER656011:UES656012 UON656011:UOO656012 UYJ656011:UYK656012 VIF656011:VIG656012 VSB656011:VSC656012 WBX656011:WBY656012 WLT656011:WLU656012 WVP656011:WVQ656012 H721551:I721552 JD721547:JE721548 SZ721547:TA721548 ACV721547:ACW721548 AMR721547:AMS721548 AWN721547:AWO721548 BGJ721547:BGK721548 BQF721547:BQG721548 CAB721547:CAC721548 CJX721547:CJY721548 CTT721547:CTU721548 DDP721547:DDQ721548 DNL721547:DNM721548 DXH721547:DXI721548 EHD721547:EHE721548 EQZ721547:ERA721548 FAV721547:FAW721548 FKR721547:FKS721548 FUN721547:FUO721548 GEJ721547:GEK721548 GOF721547:GOG721548 GYB721547:GYC721548 HHX721547:HHY721548 HRT721547:HRU721548 IBP721547:IBQ721548 ILL721547:ILM721548 IVH721547:IVI721548 JFD721547:JFE721548 JOZ721547:JPA721548 JYV721547:JYW721548 KIR721547:KIS721548 KSN721547:KSO721548 LCJ721547:LCK721548 LMF721547:LMG721548 LWB721547:LWC721548 MFX721547:MFY721548 MPT721547:MPU721548 MZP721547:MZQ721548 NJL721547:NJM721548 NTH721547:NTI721548 ODD721547:ODE721548 OMZ721547:ONA721548 OWV721547:OWW721548 PGR721547:PGS721548 PQN721547:PQO721548 QAJ721547:QAK721548 QKF721547:QKG721548 QUB721547:QUC721548 RDX721547:RDY721548 RNT721547:RNU721548 RXP721547:RXQ721548 SHL721547:SHM721548 SRH721547:SRI721548 TBD721547:TBE721548 TKZ721547:TLA721548 TUV721547:TUW721548 UER721547:UES721548 UON721547:UOO721548 UYJ721547:UYK721548 VIF721547:VIG721548 VSB721547:VSC721548 WBX721547:WBY721548 WLT721547:WLU721548 WVP721547:WVQ721548 H787087:I787088 JD787083:JE787084 SZ787083:TA787084 ACV787083:ACW787084 AMR787083:AMS787084 AWN787083:AWO787084 BGJ787083:BGK787084 BQF787083:BQG787084 CAB787083:CAC787084 CJX787083:CJY787084 CTT787083:CTU787084 DDP787083:DDQ787084 DNL787083:DNM787084 DXH787083:DXI787084 EHD787083:EHE787084 EQZ787083:ERA787084 FAV787083:FAW787084 FKR787083:FKS787084 FUN787083:FUO787084 GEJ787083:GEK787084 GOF787083:GOG787084 GYB787083:GYC787084 HHX787083:HHY787084 HRT787083:HRU787084 IBP787083:IBQ787084 ILL787083:ILM787084 IVH787083:IVI787084 JFD787083:JFE787084 JOZ787083:JPA787084 JYV787083:JYW787084 KIR787083:KIS787084 KSN787083:KSO787084 LCJ787083:LCK787084 LMF787083:LMG787084 LWB787083:LWC787084 MFX787083:MFY787084 MPT787083:MPU787084 MZP787083:MZQ787084 NJL787083:NJM787084 NTH787083:NTI787084 ODD787083:ODE787084 OMZ787083:ONA787084 OWV787083:OWW787084 PGR787083:PGS787084 PQN787083:PQO787084 QAJ787083:QAK787084 QKF787083:QKG787084 QUB787083:QUC787084 RDX787083:RDY787084 RNT787083:RNU787084 RXP787083:RXQ787084 SHL787083:SHM787084 SRH787083:SRI787084 TBD787083:TBE787084 TKZ787083:TLA787084 TUV787083:TUW787084 UER787083:UES787084 UON787083:UOO787084 UYJ787083:UYK787084 VIF787083:VIG787084 VSB787083:VSC787084 WBX787083:WBY787084 WLT787083:WLU787084 WVP787083:WVQ787084 H852623:I852624 JD852619:JE852620 SZ852619:TA852620 ACV852619:ACW852620 AMR852619:AMS852620 AWN852619:AWO852620 BGJ852619:BGK852620 BQF852619:BQG852620 CAB852619:CAC852620 CJX852619:CJY852620 CTT852619:CTU852620 DDP852619:DDQ852620 DNL852619:DNM852620 DXH852619:DXI852620 EHD852619:EHE852620 EQZ852619:ERA852620 FAV852619:FAW852620 FKR852619:FKS852620 FUN852619:FUO852620 GEJ852619:GEK852620 GOF852619:GOG852620 GYB852619:GYC852620 HHX852619:HHY852620 HRT852619:HRU852620 IBP852619:IBQ852620 ILL852619:ILM852620 IVH852619:IVI852620 JFD852619:JFE852620 JOZ852619:JPA852620 JYV852619:JYW852620 KIR852619:KIS852620 KSN852619:KSO852620 LCJ852619:LCK852620 LMF852619:LMG852620 LWB852619:LWC852620 MFX852619:MFY852620 MPT852619:MPU852620 MZP852619:MZQ852620 NJL852619:NJM852620 NTH852619:NTI852620 ODD852619:ODE852620 OMZ852619:ONA852620 OWV852619:OWW852620 PGR852619:PGS852620 PQN852619:PQO852620 QAJ852619:QAK852620 QKF852619:QKG852620 QUB852619:QUC852620 RDX852619:RDY852620 RNT852619:RNU852620 RXP852619:RXQ852620 SHL852619:SHM852620 SRH852619:SRI852620 TBD852619:TBE852620 TKZ852619:TLA852620 TUV852619:TUW852620 UER852619:UES852620 UON852619:UOO852620 UYJ852619:UYK852620 VIF852619:VIG852620 VSB852619:VSC852620 WBX852619:WBY852620 WLT852619:WLU852620 WVP852619:WVQ852620 H918159:I918160 JD918155:JE918156 SZ918155:TA918156 ACV918155:ACW918156 AMR918155:AMS918156 AWN918155:AWO918156 BGJ918155:BGK918156 BQF918155:BQG918156 CAB918155:CAC918156 CJX918155:CJY918156 CTT918155:CTU918156 DDP918155:DDQ918156 DNL918155:DNM918156 DXH918155:DXI918156 EHD918155:EHE918156 EQZ918155:ERA918156 FAV918155:FAW918156 FKR918155:FKS918156 FUN918155:FUO918156 GEJ918155:GEK918156 GOF918155:GOG918156 GYB918155:GYC918156 HHX918155:HHY918156 HRT918155:HRU918156 IBP918155:IBQ918156 ILL918155:ILM918156 IVH918155:IVI918156 JFD918155:JFE918156 JOZ918155:JPA918156 JYV918155:JYW918156 KIR918155:KIS918156 KSN918155:KSO918156 LCJ918155:LCK918156 LMF918155:LMG918156 LWB918155:LWC918156 MFX918155:MFY918156 MPT918155:MPU918156 MZP918155:MZQ918156 NJL918155:NJM918156 NTH918155:NTI918156 ODD918155:ODE918156 OMZ918155:ONA918156 OWV918155:OWW918156 PGR918155:PGS918156 PQN918155:PQO918156 QAJ918155:QAK918156 QKF918155:QKG918156 QUB918155:QUC918156 RDX918155:RDY918156 RNT918155:RNU918156 RXP918155:RXQ918156 SHL918155:SHM918156 SRH918155:SRI918156 TBD918155:TBE918156 TKZ918155:TLA918156 TUV918155:TUW918156 UER918155:UES918156 UON918155:UOO918156 UYJ918155:UYK918156 VIF918155:VIG918156 VSB918155:VSC918156 WBX918155:WBY918156 WLT918155:WLU918156 WVP918155:WVQ918156 H983695:I983696 JD983691:JE983692 SZ983691:TA983692 ACV983691:ACW983692 AMR983691:AMS983692 AWN983691:AWO983692 BGJ983691:BGK983692 BQF983691:BQG983692 CAB983691:CAC983692 CJX983691:CJY983692 CTT983691:CTU983692 DDP983691:DDQ983692 DNL983691:DNM983692 DXH983691:DXI983692 EHD983691:EHE983692 EQZ983691:ERA983692 FAV983691:FAW983692 FKR983691:FKS983692 FUN983691:FUO983692 GEJ983691:GEK983692 GOF983691:GOG983692 GYB983691:GYC983692 HHX983691:HHY983692 HRT983691:HRU983692 IBP983691:IBQ983692 ILL983691:ILM983692 IVH983691:IVI983692 JFD983691:JFE983692 JOZ983691:JPA983692 JYV983691:JYW983692 KIR983691:KIS983692 KSN983691:KSO983692 LCJ983691:LCK983692 LMF983691:LMG983692 LWB983691:LWC983692 MFX983691:MFY983692 MPT983691:MPU983692 MZP983691:MZQ983692 NJL983691:NJM983692 NTH983691:NTI983692 ODD983691:ODE983692 OMZ983691:ONA983692 OWV983691:OWW983692 PGR983691:PGS983692 PQN983691:PQO983692 QAJ983691:QAK983692 QKF983691:QKG983692 QUB983691:QUC983692 RDX983691:RDY983692 RNT983691:RNU983692 RXP983691:RXQ983692 SHL983691:SHM983692 SRH983691:SRI983692 TBD983691:TBE983692 TKZ983691:TLA983692 TUV983691:TUW983692 UER983691:UES983692 UON983691:UOO983692 UYJ983691:UYK983692 VIF983691:VIG983692 VSB983691:VSC983692 WBX983691:WBY983692 WLT983691:WLU983692 WVP983691:WVQ983692 NTN590488:NTN590489 ODJ590488:ODJ590489 ONF590488:ONF590489 OXB590488:OXB590489 PGX590488:PGX590489 PQT590488:PQT590489 QAP590488:QAP590489 QKL590488:QKL590489 QUH590488:QUH590489 RED590488:RED590489 RNZ590488:RNZ590489 RXV590488:RXV590489 SHR590488:SHR590489 SRN590488:SRN590489 TBJ590488:TBJ590489 TLF590488:TLF590489 TVB590488:TVB590489 UEX590488:UEX590489 UOT590488:UOT590489 UYP590488:UYP590489 VIL590488:VIL590489 VSH590488:VSH590489 WCD590488:WCD590489 WLZ590488:WLZ590489 WVV590488:WVV590489 N656028:N656029 JJ656024:JJ656025 TF656024:TF656025 ADB656024:ADB656025 AMX656024:AMX656025 AWT656024:AWT656025 BGP656024:BGP656025 BQL656024:BQL656025 CAH656024:CAH656025 CKD656024:CKD656025 CTZ656024:CTZ656025 DDV656024:DDV656025 DNR656024:DNR656025 DXN656024:DXN656025 EHJ656024:EHJ656025 ERF656024:ERF656025 FBB656024:FBB656025 FKX656024:FKX656025 FUT656024:FUT656025 GEP656024:GEP656025 GOL656024:GOL656025 GYH656024:GYH656025 HID656024:HID656025 HRZ656024:HRZ656025 IBV656024:IBV656025 ILR656024:ILR656025 IVN656024:IVN656025 JFJ656024:JFJ656025 JPF656024:JPF656025 JZB656024:JZB656025 KIX656024:KIX656025 KST656024:KST656025 LCP656024:LCP656025 LML656024:LML656025 LWH656024:LWH656025 MGD656024:MGD656025 MPZ656024:MPZ656025 MZV656024:MZV656025 NJR656024:NJR656025 H66200:J66200 JD66196:JF66196 SZ66196:TB66196 ACV66196:ACX66196 AMR66196:AMT66196 AWN66196:AWP66196 BGJ66196:BGL66196 BQF66196:BQH66196 CAB66196:CAD66196 CJX66196:CJZ66196 CTT66196:CTV66196 DDP66196:DDR66196 DNL66196:DNN66196 DXH66196:DXJ66196 EHD66196:EHF66196 EQZ66196:ERB66196 FAV66196:FAX66196 FKR66196:FKT66196 FUN66196:FUP66196 GEJ66196:GEL66196 GOF66196:GOH66196 GYB66196:GYD66196 HHX66196:HHZ66196 HRT66196:HRV66196 IBP66196:IBR66196 ILL66196:ILN66196 IVH66196:IVJ66196 JFD66196:JFF66196 JOZ66196:JPB66196 JYV66196:JYX66196 KIR66196:KIT66196 KSN66196:KSP66196 LCJ66196:LCL66196 LMF66196:LMH66196 LWB66196:LWD66196 MFX66196:MFZ66196 MPT66196:MPV66196 MZP66196:MZR66196 NJL66196:NJN66196 NTH66196:NTJ66196 ODD66196:ODF66196 OMZ66196:ONB66196 OWV66196:OWX66196 PGR66196:PGT66196 PQN66196:PQP66196 QAJ66196:QAL66196 QKF66196:QKH66196 QUB66196:QUD66196 RDX66196:RDZ66196 RNT66196:RNV66196 RXP66196:RXR66196 SHL66196:SHN66196 SRH66196:SRJ66196 TBD66196:TBF66196 TKZ66196:TLB66196 TUV66196:TUX66196 UER66196:UET66196 UON66196:UOP66196 UYJ66196:UYL66196 VIF66196:VIH66196 VSB66196:VSD66196 WBX66196:WBZ66196 WLT66196:WLV66196 WVP66196:WVR66196 H131736:J131736 JD131732:JF131732 SZ131732:TB131732 ACV131732:ACX131732 AMR131732:AMT131732 AWN131732:AWP131732 BGJ131732:BGL131732 BQF131732:BQH131732 CAB131732:CAD131732 CJX131732:CJZ131732 CTT131732:CTV131732 DDP131732:DDR131732 DNL131732:DNN131732 DXH131732:DXJ131732 EHD131732:EHF131732 EQZ131732:ERB131732 FAV131732:FAX131732 FKR131732:FKT131732 FUN131732:FUP131732 GEJ131732:GEL131732 GOF131732:GOH131732 GYB131732:GYD131732 HHX131732:HHZ131732 HRT131732:HRV131732 IBP131732:IBR131732 ILL131732:ILN131732 IVH131732:IVJ131732 JFD131732:JFF131732 JOZ131732:JPB131732 JYV131732:JYX131732 KIR131732:KIT131732 KSN131732:KSP131732 LCJ131732:LCL131732 LMF131732:LMH131732 LWB131732:LWD131732 MFX131732:MFZ131732 MPT131732:MPV131732 MZP131732:MZR131732 NJL131732:NJN131732 NTH131732:NTJ131732 ODD131732:ODF131732 OMZ131732:ONB131732 OWV131732:OWX131732 PGR131732:PGT131732 PQN131732:PQP131732 QAJ131732:QAL131732 QKF131732:QKH131732 QUB131732:QUD131732 RDX131732:RDZ131732 RNT131732:RNV131732 RXP131732:RXR131732 SHL131732:SHN131732 SRH131732:SRJ131732 TBD131732:TBF131732 TKZ131732:TLB131732 TUV131732:TUX131732 UER131732:UET131732 UON131732:UOP131732 UYJ131732:UYL131732 VIF131732:VIH131732 VSB131732:VSD131732 WBX131732:WBZ131732 WLT131732:WLV131732 WVP131732:WVR131732 H197272:J197272 JD197268:JF197268 SZ197268:TB197268 ACV197268:ACX197268 AMR197268:AMT197268 AWN197268:AWP197268 BGJ197268:BGL197268 BQF197268:BQH197268 CAB197268:CAD197268 CJX197268:CJZ197268 CTT197268:CTV197268 DDP197268:DDR197268 DNL197268:DNN197268 DXH197268:DXJ197268 EHD197268:EHF197268 EQZ197268:ERB197268 FAV197268:FAX197268 FKR197268:FKT197268 FUN197268:FUP197268 GEJ197268:GEL197268 GOF197268:GOH197268 GYB197268:GYD197268 HHX197268:HHZ197268 HRT197268:HRV197268 IBP197268:IBR197268 ILL197268:ILN197268 IVH197268:IVJ197268 JFD197268:JFF197268 JOZ197268:JPB197268 JYV197268:JYX197268 KIR197268:KIT197268 KSN197268:KSP197268 LCJ197268:LCL197268 LMF197268:LMH197268 LWB197268:LWD197268 MFX197268:MFZ197268 MPT197268:MPV197268 MZP197268:MZR197268 NJL197268:NJN197268 NTH197268:NTJ197268 ODD197268:ODF197268 OMZ197268:ONB197268 OWV197268:OWX197268 PGR197268:PGT197268 PQN197268:PQP197268 QAJ197268:QAL197268 QKF197268:QKH197268 QUB197268:QUD197268 RDX197268:RDZ197268 RNT197268:RNV197268 RXP197268:RXR197268 SHL197268:SHN197268 SRH197268:SRJ197268 TBD197268:TBF197268 TKZ197268:TLB197268 TUV197268:TUX197268 UER197268:UET197268 UON197268:UOP197268 UYJ197268:UYL197268 VIF197268:VIH197268 VSB197268:VSD197268 WBX197268:WBZ197268 WLT197268:WLV197268 WVP197268:WVR197268 H262808:J262808 JD262804:JF262804 SZ262804:TB262804 ACV262804:ACX262804 AMR262804:AMT262804 AWN262804:AWP262804 BGJ262804:BGL262804 BQF262804:BQH262804 CAB262804:CAD262804 CJX262804:CJZ262804 CTT262804:CTV262804 DDP262804:DDR262804 DNL262804:DNN262804 DXH262804:DXJ262804 EHD262804:EHF262804 EQZ262804:ERB262804 FAV262804:FAX262804 FKR262804:FKT262804 FUN262804:FUP262804 GEJ262804:GEL262804 GOF262804:GOH262804 GYB262804:GYD262804 HHX262804:HHZ262804 HRT262804:HRV262804 IBP262804:IBR262804 ILL262804:ILN262804 IVH262804:IVJ262804 JFD262804:JFF262804 JOZ262804:JPB262804 JYV262804:JYX262804 KIR262804:KIT262804 KSN262804:KSP262804 LCJ262804:LCL262804 LMF262804:LMH262804 LWB262804:LWD262804 MFX262804:MFZ262804 MPT262804:MPV262804 MZP262804:MZR262804 NJL262804:NJN262804 NTH262804:NTJ262804 ODD262804:ODF262804 OMZ262804:ONB262804 OWV262804:OWX262804 PGR262804:PGT262804 PQN262804:PQP262804 QAJ262804:QAL262804 QKF262804:QKH262804 QUB262804:QUD262804 RDX262804:RDZ262804 RNT262804:RNV262804 RXP262804:RXR262804 SHL262804:SHN262804 SRH262804:SRJ262804 TBD262804:TBF262804 TKZ262804:TLB262804 TUV262804:TUX262804 UER262804:UET262804 UON262804:UOP262804 UYJ262804:UYL262804 VIF262804:VIH262804 VSB262804:VSD262804 WBX262804:WBZ262804 WLT262804:WLV262804 WVP262804:WVR262804 H328344:J328344 JD328340:JF328340 SZ328340:TB328340 ACV328340:ACX328340 AMR328340:AMT328340 AWN328340:AWP328340 BGJ328340:BGL328340 BQF328340:BQH328340 CAB328340:CAD328340 CJX328340:CJZ328340 CTT328340:CTV328340 DDP328340:DDR328340 DNL328340:DNN328340 DXH328340:DXJ328340 EHD328340:EHF328340 EQZ328340:ERB328340 FAV328340:FAX328340 FKR328340:FKT328340 FUN328340:FUP328340 GEJ328340:GEL328340 GOF328340:GOH328340 GYB328340:GYD328340 HHX328340:HHZ328340 HRT328340:HRV328340 IBP328340:IBR328340 ILL328340:ILN328340 IVH328340:IVJ328340 JFD328340:JFF328340 JOZ328340:JPB328340 JYV328340:JYX328340 KIR328340:KIT328340 KSN328340:KSP328340 LCJ328340:LCL328340 LMF328340:LMH328340 LWB328340:LWD328340 MFX328340:MFZ328340 MPT328340:MPV328340 MZP328340:MZR328340 NJL328340:NJN328340 NTH328340:NTJ328340 ODD328340:ODF328340 OMZ328340:ONB328340 OWV328340:OWX328340 PGR328340:PGT328340 PQN328340:PQP328340 QAJ328340:QAL328340 QKF328340:QKH328340 QUB328340:QUD328340 RDX328340:RDZ328340 RNT328340:RNV328340 RXP328340:RXR328340 SHL328340:SHN328340 SRH328340:SRJ328340 TBD328340:TBF328340 TKZ328340:TLB328340 TUV328340:TUX328340 UER328340:UET328340 UON328340:UOP328340 UYJ328340:UYL328340 VIF328340:VIH328340 VSB328340:VSD328340 WBX328340:WBZ328340 WLT328340:WLV328340 WVP328340:WVR328340 H393880:J393880 JD393876:JF393876 SZ393876:TB393876 ACV393876:ACX393876 AMR393876:AMT393876 AWN393876:AWP393876 BGJ393876:BGL393876 BQF393876:BQH393876 CAB393876:CAD393876 CJX393876:CJZ393876 CTT393876:CTV393876 DDP393876:DDR393876 DNL393876:DNN393876 DXH393876:DXJ393876 EHD393876:EHF393876 EQZ393876:ERB393876 FAV393876:FAX393876 FKR393876:FKT393876 FUN393876:FUP393876 GEJ393876:GEL393876 GOF393876:GOH393876 GYB393876:GYD393876 HHX393876:HHZ393876 HRT393876:HRV393876 IBP393876:IBR393876 ILL393876:ILN393876 IVH393876:IVJ393876 JFD393876:JFF393876 JOZ393876:JPB393876 JYV393876:JYX393876 KIR393876:KIT393876 KSN393876:KSP393876 LCJ393876:LCL393876 LMF393876:LMH393876 LWB393876:LWD393876 MFX393876:MFZ393876 MPT393876:MPV393876 MZP393876:MZR393876 NJL393876:NJN393876 NTH393876:NTJ393876 ODD393876:ODF393876 OMZ393876:ONB393876 OWV393876:OWX393876 PGR393876:PGT393876 PQN393876:PQP393876 QAJ393876:QAL393876 QKF393876:QKH393876 QUB393876:QUD393876 RDX393876:RDZ393876 RNT393876:RNV393876 RXP393876:RXR393876 SHL393876:SHN393876 SRH393876:SRJ393876 TBD393876:TBF393876 TKZ393876:TLB393876 TUV393876:TUX393876 UER393876:UET393876 UON393876:UOP393876 UYJ393876:UYL393876 VIF393876:VIH393876 VSB393876:VSD393876 WBX393876:WBZ393876 WLT393876:WLV393876 WVP393876:WVR393876 H459416:J459416 JD459412:JF459412 SZ459412:TB459412 ACV459412:ACX459412 AMR459412:AMT459412 AWN459412:AWP459412 BGJ459412:BGL459412 BQF459412:BQH459412 CAB459412:CAD459412 CJX459412:CJZ459412 CTT459412:CTV459412 DDP459412:DDR459412 DNL459412:DNN459412 DXH459412:DXJ459412 EHD459412:EHF459412 EQZ459412:ERB459412 FAV459412:FAX459412 FKR459412:FKT459412 FUN459412:FUP459412 GEJ459412:GEL459412 GOF459412:GOH459412 GYB459412:GYD459412 HHX459412:HHZ459412 HRT459412:HRV459412 IBP459412:IBR459412 ILL459412:ILN459412 IVH459412:IVJ459412 JFD459412:JFF459412 JOZ459412:JPB459412 JYV459412:JYX459412 KIR459412:KIT459412 KSN459412:KSP459412 LCJ459412:LCL459412 LMF459412:LMH459412 LWB459412:LWD459412 MFX459412:MFZ459412 MPT459412:MPV459412 MZP459412:MZR459412 NJL459412:NJN459412 NTH459412:NTJ459412 ODD459412:ODF459412 OMZ459412:ONB459412 OWV459412:OWX459412 PGR459412:PGT459412 PQN459412:PQP459412 QAJ459412:QAL459412 QKF459412:QKH459412 QUB459412:QUD459412 RDX459412:RDZ459412 RNT459412:RNV459412 RXP459412:RXR459412 SHL459412:SHN459412 SRH459412:SRJ459412 TBD459412:TBF459412 TKZ459412:TLB459412 TUV459412:TUX459412 UER459412:UET459412 UON459412:UOP459412 UYJ459412:UYL459412 VIF459412:VIH459412 VSB459412:VSD459412 WBX459412:WBZ459412 WLT459412:WLV459412 WVP459412:WVR459412 H524952:J524952 JD524948:JF524948 SZ524948:TB524948 ACV524948:ACX524948 AMR524948:AMT524948 AWN524948:AWP524948 BGJ524948:BGL524948 BQF524948:BQH524948 CAB524948:CAD524948 CJX524948:CJZ524948 CTT524948:CTV524948 DDP524948:DDR524948 DNL524948:DNN524948 DXH524948:DXJ524948 EHD524948:EHF524948 EQZ524948:ERB524948 FAV524948:FAX524948 FKR524948:FKT524948 FUN524948:FUP524948 GEJ524948:GEL524948 GOF524948:GOH524948 GYB524948:GYD524948 HHX524948:HHZ524948 HRT524948:HRV524948 IBP524948:IBR524948 ILL524948:ILN524948 IVH524948:IVJ524948 JFD524948:JFF524948 JOZ524948:JPB524948 JYV524948:JYX524948 KIR524948:KIT524948 KSN524948:KSP524948 LCJ524948:LCL524948 LMF524948:LMH524948 LWB524948:LWD524948 MFX524948:MFZ524948 MPT524948:MPV524948 MZP524948:MZR524948 NJL524948:NJN524948 NTH524948:NTJ524948 ODD524948:ODF524948 OMZ524948:ONB524948 OWV524948:OWX524948 PGR524948:PGT524948 PQN524948:PQP524948 QAJ524948:QAL524948 QKF524948:QKH524948 QUB524948:QUD524948 RDX524948:RDZ524948 RNT524948:RNV524948 RXP524948:RXR524948 SHL524948:SHN524948 SRH524948:SRJ524948 TBD524948:TBF524948 TKZ524948:TLB524948 TUV524948:TUX524948 UER524948:UET524948 UON524948:UOP524948 UYJ524948:UYL524948 VIF524948:VIH524948 VSB524948:VSD524948 WBX524948:WBZ524948 WLT524948:WLV524948 WVP524948:WVR524948 H590488:J590488 JD590484:JF590484 SZ590484:TB590484 ACV590484:ACX590484 AMR590484:AMT590484 AWN590484:AWP590484 BGJ590484:BGL590484 BQF590484:BQH590484 CAB590484:CAD590484 CJX590484:CJZ590484 CTT590484:CTV590484 DDP590484:DDR590484 DNL590484:DNN590484 DXH590484:DXJ590484 EHD590484:EHF590484 EQZ590484:ERB590484 FAV590484:FAX590484 FKR590484:FKT590484 FUN590484:FUP590484 GEJ590484:GEL590484 GOF590484:GOH590484 GYB590484:GYD590484 HHX590484:HHZ590484 HRT590484:HRV590484 IBP590484:IBR590484 ILL590484:ILN590484 IVH590484:IVJ590484 JFD590484:JFF590484 JOZ590484:JPB590484 JYV590484:JYX590484 KIR590484:KIT590484 KSN590484:KSP590484 LCJ590484:LCL590484 LMF590484:LMH590484 LWB590484:LWD590484 MFX590484:MFZ590484 MPT590484:MPV590484 MZP590484:MZR590484 NJL590484:NJN590484 NTH590484:NTJ590484 ODD590484:ODF590484 OMZ590484:ONB590484 OWV590484:OWX590484 PGR590484:PGT590484 PQN590484:PQP590484 QAJ590484:QAL590484 QKF590484:QKH590484 QUB590484:QUD590484 RDX590484:RDZ590484 RNT590484:RNV590484 RXP590484:RXR590484 SHL590484:SHN590484 SRH590484:SRJ590484 TBD590484:TBF590484 TKZ590484:TLB590484 TUV590484:TUX590484 UER590484:UET590484 UON590484:UOP590484 UYJ590484:UYL590484 VIF590484:VIH590484 VSB590484:VSD590484 WBX590484:WBZ590484 WLT590484:WLV590484 WVP590484:WVR590484 H656024:J656024 JD656020:JF656020 SZ656020:TB656020 ACV656020:ACX656020 AMR656020:AMT656020 AWN656020:AWP656020 BGJ656020:BGL656020 BQF656020:BQH656020 CAB656020:CAD656020 CJX656020:CJZ656020 CTT656020:CTV656020 DDP656020:DDR656020 DNL656020:DNN656020 DXH656020:DXJ656020 EHD656020:EHF656020 EQZ656020:ERB656020 FAV656020:FAX656020 FKR656020:FKT656020 FUN656020:FUP656020 GEJ656020:GEL656020 GOF656020:GOH656020 GYB656020:GYD656020 HHX656020:HHZ656020 HRT656020:HRV656020 IBP656020:IBR656020 ILL656020:ILN656020 IVH656020:IVJ656020 JFD656020:JFF656020 JOZ656020:JPB656020 JYV656020:JYX656020 KIR656020:KIT656020 KSN656020:KSP656020 LCJ656020:LCL656020 LMF656020:LMH656020 LWB656020:LWD656020 MFX656020:MFZ656020 MPT656020:MPV656020 MZP656020:MZR656020 NJL656020:NJN656020 NTH656020:NTJ656020 ODD656020:ODF656020 OMZ656020:ONB656020 OWV656020:OWX656020 PGR656020:PGT656020 PQN656020:PQP656020 QAJ656020:QAL656020 QKF656020:QKH656020 QUB656020:QUD656020 RDX656020:RDZ656020 RNT656020:RNV656020 RXP656020:RXR656020 SHL656020:SHN656020 SRH656020:SRJ656020 TBD656020:TBF656020 TKZ656020:TLB656020 TUV656020:TUX656020 UER656020:UET656020 UON656020:UOP656020 UYJ656020:UYL656020 VIF656020:VIH656020 VSB656020:VSD656020 WBX656020:WBZ656020 WLT656020:WLV656020 WVP656020:WVR656020 H721560:J721560 JD721556:JF721556 SZ721556:TB721556 ACV721556:ACX721556 AMR721556:AMT721556 AWN721556:AWP721556 BGJ721556:BGL721556 BQF721556:BQH721556 CAB721556:CAD721556 CJX721556:CJZ721556 CTT721556:CTV721556 DDP721556:DDR721556 DNL721556:DNN721556 DXH721556:DXJ721556 EHD721556:EHF721556 EQZ721556:ERB721556 FAV721556:FAX721556 FKR721556:FKT721556 FUN721556:FUP721556 GEJ721556:GEL721556 GOF721556:GOH721556 GYB721556:GYD721556 HHX721556:HHZ721556 HRT721556:HRV721556 IBP721556:IBR721556 ILL721556:ILN721556 IVH721556:IVJ721556 JFD721556:JFF721556 JOZ721556:JPB721556 JYV721556:JYX721556 KIR721556:KIT721556 KSN721556:KSP721556 LCJ721556:LCL721556 LMF721556:LMH721556 LWB721556:LWD721556 MFX721556:MFZ721556 MPT721556:MPV721556 MZP721556:MZR721556 NJL721556:NJN721556 NTH721556:NTJ721556 ODD721556:ODF721556 OMZ721556:ONB721556 OWV721556:OWX721556 PGR721556:PGT721556 PQN721556:PQP721556 QAJ721556:QAL721556 QKF721556:QKH721556 QUB721556:QUD721556 RDX721556:RDZ721556 RNT721556:RNV721556 RXP721556:RXR721556 SHL721556:SHN721556 SRH721556:SRJ721556 TBD721556:TBF721556 TKZ721556:TLB721556 TUV721556:TUX721556 UER721556:UET721556 UON721556:UOP721556 UYJ721556:UYL721556 VIF721556:VIH721556 VSB721556:VSD721556 WBX721556:WBZ721556 WLT721556:WLV721556 WVP721556:WVR721556 H787096:J787096 JD787092:JF787092 SZ787092:TB787092 ACV787092:ACX787092 AMR787092:AMT787092 AWN787092:AWP787092 BGJ787092:BGL787092 BQF787092:BQH787092 CAB787092:CAD787092 CJX787092:CJZ787092 CTT787092:CTV787092 DDP787092:DDR787092 DNL787092:DNN787092 DXH787092:DXJ787092 EHD787092:EHF787092 EQZ787092:ERB787092 FAV787092:FAX787092 FKR787092:FKT787092 FUN787092:FUP787092 GEJ787092:GEL787092 GOF787092:GOH787092 GYB787092:GYD787092 HHX787092:HHZ787092 HRT787092:HRV787092 IBP787092:IBR787092 ILL787092:ILN787092 IVH787092:IVJ787092 JFD787092:JFF787092 JOZ787092:JPB787092 JYV787092:JYX787092 KIR787092:KIT787092 KSN787092:KSP787092 LCJ787092:LCL787092 LMF787092:LMH787092 LWB787092:LWD787092 MFX787092:MFZ787092 MPT787092:MPV787092 MZP787092:MZR787092 NJL787092:NJN787092 NTH787092:NTJ787092 ODD787092:ODF787092 OMZ787092:ONB787092 OWV787092:OWX787092 PGR787092:PGT787092 PQN787092:PQP787092 QAJ787092:QAL787092 QKF787092:QKH787092 QUB787092:QUD787092 RDX787092:RDZ787092 RNT787092:RNV787092 RXP787092:RXR787092 SHL787092:SHN787092 SRH787092:SRJ787092 TBD787092:TBF787092 TKZ787092:TLB787092 TUV787092:TUX787092 UER787092:UET787092 UON787092:UOP787092 UYJ787092:UYL787092 VIF787092:VIH787092 VSB787092:VSD787092 WBX787092:WBZ787092 WLT787092:WLV787092 WVP787092:WVR787092 H852632:J852632 JD852628:JF852628 SZ852628:TB852628 ACV852628:ACX852628 AMR852628:AMT852628 AWN852628:AWP852628 BGJ852628:BGL852628 BQF852628:BQH852628 CAB852628:CAD852628 CJX852628:CJZ852628 CTT852628:CTV852628 DDP852628:DDR852628 DNL852628:DNN852628 DXH852628:DXJ852628 EHD852628:EHF852628 EQZ852628:ERB852628 FAV852628:FAX852628 FKR852628:FKT852628 FUN852628:FUP852628 GEJ852628:GEL852628 GOF852628:GOH852628 GYB852628:GYD852628 HHX852628:HHZ852628 HRT852628:HRV852628 IBP852628:IBR852628 ILL852628:ILN852628 IVH852628:IVJ852628 JFD852628:JFF852628 JOZ852628:JPB852628 JYV852628:JYX852628 KIR852628:KIT852628 KSN852628:KSP852628 LCJ852628:LCL852628 LMF852628:LMH852628 LWB852628:LWD852628 MFX852628:MFZ852628 MPT852628:MPV852628 MZP852628:MZR852628 NJL852628:NJN852628 NTH852628:NTJ852628 ODD852628:ODF852628 OMZ852628:ONB852628 OWV852628:OWX852628 PGR852628:PGT852628 PQN852628:PQP852628 QAJ852628:QAL852628 QKF852628:QKH852628 QUB852628:QUD852628 RDX852628:RDZ852628 RNT852628:RNV852628 RXP852628:RXR852628 SHL852628:SHN852628 SRH852628:SRJ852628 TBD852628:TBF852628 TKZ852628:TLB852628 TUV852628:TUX852628 UER852628:UET852628 UON852628:UOP852628 UYJ852628:UYL852628 VIF852628:VIH852628 VSB852628:VSD852628 WBX852628:WBZ852628 WLT852628:WLV852628 WVP852628:WVR852628 H918168:J918168 JD918164:JF918164 SZ918164:TB918164 ACV918164:ACX918164 AMR918164:AMT918164 AWN918164:AWP918164 BGJ918164:BGL918164 BQF918164:BQH918164 CAB918164:CAD918164 CJX918164:CJZ918164 CTT918164:CTV918164 DDP918164:DDR918164 DNL918164:DNN918164 DXH918164:DXJ918164 EHD918164:EHF918164 EQZ918164:ERB918164 FAV918164:FAX918164 FKR918164:FKT918164 FUN918164:FUP918164 GEJ918164:GEL918164 GOF918164:GOH918164 GYB918164:GYD918164 HHX918164:HHZ918164 HRT918164:HRV918164 IBP918164:IBR918164 ILL918164:ILN918164 IVH918164:IVJ918164 JFD918164:JFF918164 JOZ918164:JPB918164 JYV918164:JYX918164 KIR918164:KIT918164 KSN918164:KSP918164 LCJ918164:LCL918164 LMF918164:LMH918164 LWB918164:LWD918164 MFX918164:MFZ918164 MPT918164:MPV918164 MZP918164:MZR918164 NJL918164:NJN918164 NTH918164:NTJ918164 ODD918164:ODF918164 OMZ918164:ONB918164 OWV918164:OWX918164 PGR918164:PGT918164 PQN918164:PQP918164 QAJ918164:QAL918164 QKF918164:QKH918164 QUB918164:QUD918164 RDX918164:RDZ918164 RNT918164:RNV918164 RXP918164:RXR918164 SHL918164:SHN918164 SRH918164:SRJ918164 TBD918164:TBF918164 TKZ918164:TLB918164 TUV918164:TUX918164 UER918164:UET918164 UON918164:UOP918164 UYJ918164:UYL918164 VIF918164:VIH918164 VSB918164:VSD918164 WBX918164:WBZ918164 WLT918164:WLV918164 WVP918164:WVR918164 H983704:J983704 JD983700:JF983700 SZ983700:TB983700 ACV983700:ACX983700 AMR983700:AMT983700 AWN983700:AWP983700 BGJ983700:BGL983700 BQF983700:BQH983700 CAB983700:CAD983700 CJX983700:CJZ983700 CTT983700:CTV983700 DDP983700:DDR983700 DNL983700:DNN983700 DXH983700:DXJ983700 EHD983700:EHF983700 EQZ983700:ERB983700 FAV983700:FAX983700 FKR983700:FKT983700 FUN983700:FUP983700 GEJ983700:GEL983700 GOF983700:GOH983700 GYB983700:GYD983700 HHX983700:HHZ983700 HRT983700:HRV983700 IBP983700:IBR983700 ILL983700:ILN983700 IVH983700:IVJ983700 JFD983700:JFF983700 JOZ983700:JPB983700 JYV983700:JYX983700 KIR983700:KIT983700 KSN983700:KSP983700 LCJ983700:LCL983700 LMF983700:LMH983700 LWB983700:LWD983700 MFX983700:MFZ983700 MPT983700:MPV983700 MZP983700:MZR983700 NJL983700:NJN983700 NTH983700:NTJ983700 ODD983700:ODF983700 OMZ983700:ONB983700 OWV983700:OWX983700 PGR983700:PGT983700 PQN983700:PQP983700 QAJ983700:QAL983700 QKF983700:QKH983700 QUB983700:QUD983700 RDX983700:RDZ983700 RNT983700:RNV983700 RXP983700:RXR983700 SHL983700:SHN983700 SRH983700:SRJ983700 TBD983700:TBF983700 TKZ983700:TLB983700 TUV983700:TUX983700 UER983700:UET983700 UON983700:UOP983700 UYJ983700:UYL983700 VIF983700:VIH983700 VSB983700:VSD983700 WBX983700:WBZ983700 WLT983700:WLV983700 WVP983700:WVR983700 NTN656024:NTN656025 ODJ656024:ODJ656025 ONF656024:ONF656025 OXB656024:OXB656025 PGX656024:PGX656025 PQT656024:PQT656025 QAP656024:QAP656025 QKL656024:QKL656025 QUH656024:QUH656025 RED656024:RED656025 RNZ656024:RNZ656025 RXV656024:RXV656025 SHR656024:SHR656025 SRN656024:SRN656025 TBJ656024:TBJ656025 TLF656024:TLF656025 TVB656024:TVB656025 UEX656024:UEX656025 UOT656024:UOT656025 UYP656024:UYP656025 VIL656024:VIL656025 VSH656024:VSH656025 WCD656024:WCD656025 WLZ656024:WLZ656025 WVV656024:WVV656025 N721564:N721565 JJ721560:JJ721561 TF721560:TF721561 ADB721560:ADB721561 AMX721560:AMX721561 AWT721560:AWT721561 BGP721560:BGP721561 BQL721560:BQL721561 CAH721560:CAH721561 CKD721560:CKD721561 CTZ721560:CTZ721561 DDV721560:DDV721561 DNR721560:DNR721561 DXN721560:DXN721561 EHJ721560:EHJ721561 ERF721560:ERF721561 FBB721560:FBB721561 FKX721560:FKX721561 FUT721560:FUT721561 GEP721560:GEP721561 GOL721560:GOL721561 GYH721560:GYH721561 HID721560:HID721561 HRZ721560:HRZ721561 IBV721560:IBV721561 ILR721560:ILR721561 IVN721560:IVN721561 JFJ721560:JFJ721561 JPF721560:JPF721561 JZB721560:JZB721561 KIX721560:KIX721561 KST721560:KST721561 LCP721560:LCP721561 LML721560:LML721561 LWH721560:LWH721561 MGD721560:MGD721561 MPZ721560:MPZ721561 MZV721560:MZV721561 NJR721560:NJR721561 H66267:J66269 JD66263:JF66265 SZ66263:TB66265 ACV66263:ACX66265 AMR66263:AMT66265 AWN66263:AWP66265 BGJ66263:BGL66265 BQF66263:BQH66265 CAB66263:CAD66265 CJX66263:CJZ66265 CTT66263:CTV66265 DDP66263:DDR66265 DNL66263:DNN66265 DXH66263:DXJ66265 EHD66263:EHF66265 EQZ66263:ERB66265 FAV66263:FAX66265 FKR66263:FKT66265 FUN66263:FUP66265 GEJ66263:GEL66265 GOF66263:GOH66265 GYB66263:GYD66265 HHX66263:HHZ66265 HRT66263:HRV66265 IBP66263:IBR66265 ILL66263:ILN66265 IVH66263:IVJ66265 JFD66263:JFF66265 JOZ66263:JPB66265 JYV66263:JYX66265 KIR66263:KIT66265 KSN66263:KSP66265 LCJ66263:LCL66265 LMF66263:LMH66265 LWB66263:LWD66265 MFX66263:MFZ66265 MPT66263:MPV66265 MZP66263:MZR66265 NJL66263:NJN66265 NTH66263:NTJ66265 ODD66263:ODF66265 OMZ66263:ONB66265 OWV66263:OWX66265 PGR66263:PGT66265 PQN66263:PQP66265 QAJ66263:QAL66265 QKF66263:QKH66265 QUB66263:QUD66265 RDX66263:RDZ66265 RNT66263:RNV66265 RXP66263:RXR66265 SHL66263:SHN66265 SRH66263:SRJ66265 TBD66263:TBF66265 TKZ66263:TLB66265 TUV66263:TUX66265 UER66263:UET66265 UON66263:UOP66265 UYJ66263:UYL66265 VIF66263:VIH66265 VSB66263:VSD66265 WBX66263:WBZ66265 WLT66263:WLV66265 WVP66263:WVR66265 H131803:J131805 JD131799:JF131801 SZ131799:TB131801 ACV131799:ACX131801 AMR131799:AMT131801 AWN131799:AWP131801 BGJ131799:BGL131801 BQF131799:BQH131801 CAB131799:CAD131801 CJX131799:CJZ131801 CTT131799:CTV131801 DDP131799:DDR131801 DNL131799:DNN131801 DXH131799:DXJ131801 EHD131799:EHF131801 EQZ131799:ERB131801 FAV131799:FAX131801 FKR131799:FKT131801 FUN131799:FUP131801 GEJ131799:GEL131801 GOF131799:GOH131801 GYB131799:GYD131801 HHX131799:HHZ131801 HRT131799:HRV131801 IBP131799:IBR131801 ILL131799:ILN131801 IVH131799:IVJ131801 JFD131799:JFF131801 JOZ131799:JPB131801 JYV131799:JYX131801 KIR131799:KIT131801 KSN131799:KSP131801 LCJ131799:LCL131801 LMF131799:LMH131801 LWB131799:LWD131801 MFX131799:MFZ131801 MPT131799:MPV131801 MZP131799:MZR131801 NJL131799:NJN131801 NTH131799:NTJ131801 ODD131799:ODF131801 OMZ131799:ONB131801 OWV131799:OWX131801 PGR131799:PGT131801 PQN131799:PQP131801 QAJ131799:QAL131801 QKF131799:QKH131801 QUB131799:QUD131801 RDX131799:RDZ131801 RNT131799:RNV131801 RXP131799:RXR131801 SHL131799:SHN131801 SRH131799:SRJ131801 TBD131799:TBF131801 TKZ131799:TLB131801 TUV131799:TUX131801 UER131799:UET131801 UON131799:UOP131801 UYJ131799:UYL131801 VIF131799:VIH131801 VSB131799:VSD131801 WBX131799:WBZ131801 WLT131799:WLV131801 WVP131799:WVR131801 H197339:J197341 JD197335:JF197337 SZ197335:TB197337 ACV197335:ACX197337 AMR197335:AMT197337 AWN197335:AWP197337 BGJ197335:BGL197337 BQF197335:BQH197337 CAB197335:CAD197337 CJX197335:CJZ197337 CTT197335:CTV197337 DDP197335:DDR197337 DNL197335:DNN197337 DXH197335:DXJ197337 EHD197335:EHF197337 EQZ197335:ERB197337 FAV197335:FAX197337 FKR197335:FKT197337 FUN197335:FUP197337 GEJ197335:GEL197337 GOF197335:GOH197337 GYB197335:GYD197337 HHX197335:HHZ197337 HRT197335:HRV197337 IBP197335:IBR197337 ILL197335:ILN197337 IVH197335:IVJ197337 JFD197335:JFF197337 JOZ197335:JPB197337 JYV197335:JYX197337 KIR197335:KIT197337 KSN197335:KSP197337 LCJ197335:LCL197337 LMF197335:LMH197337 LWB197335:LWD197337 MFX197335:MFZ197337 MPT197335:MPV197337 MZP197335:MZR197337 NJL197335:NJN197337 NTH197335:NTJ197337 ODD197335:ODF197337 OMZ197335:ONB197337 OWV197335:OWX197337 PGR197335:PGT197337 PQN197335:PQP197337 QAJ197335:QAL197337 QKF197335:QKH197337 QUB197335:QUD197337 RDX197335:RDZ197337 RNT197335:RNV197337 RXP197335:RXR197337 SHL197335:SHN197337 SRH197335:SRJ197337 TBD197335:TBF197337 TKZ197335:TLB197337 TUV197335:TUX197337 UER197335:UET197337 UON197335:UOP197337 UYJ197335:UYL197337 VIF197335:VIH197337 VSB197335:VSD197337 WBX197335:WBZ197337 WLT197335:WLV197337 WVP197335:WVR197337 H262875:J262877 JD262871:JF262873 SZ262871:TB262873 ACV262871:ACX262873 AMR262871:AMT262873 AWN262871:AWP262873 BGJ262871:BGL262873 BQF262871:BQH262873 CAB262871:CAD262873 CJX262871:CJZ262873 CTT262871:CTV262873 DDP262871:DDR262873 DNL262871:DNN262873 DXH262871:DXJ262873 EHD262871:EHF262873 EQZ262871:ERB262873 FAV262871:FAX262873 FKR262871:FKT262873 FUN262871:FUP262873 GEJ262871:GEL262873 GOF262871:GOH262873 GYB262871:GYD262873 HHX262871:HHZ262873 HRT262871:HRV262873 IBP262871:IBR262873 ILL262871:ILN262873 IVH262871:IVJ262873 JFD262871:JFF262873 JOZ262871:JPB262873 JYV262871:JYX262873 KIR262871:KIT262873 KSN262871:KSP262873 LCJ262871:LCL262873 LMF262871:LMH262873 LWB262871:LWD262873 MFX262871:MFZ262873 MPT262871:MPV262873 MZP262871:MZR262873 NJL262871:NJN262873 NTH262871:NTJ262873 ODD262871:ODF262873 OMZ262871:ONB262873 OWV262871:OWX262873 PGR262871:PGT262873 PQN262871:PQP262873 QAJ262871:QAL262873 QKF262871:QKH262873 QUB262871:QUD262873 RDX262871:RDZ262873 RNT262871:RNV262873 RXP262871:RXR262873 SHL262871:SHN262873 SRH262871:SRJ262873 TBD262871:TBF262873 TKZ262871:TLB262873 TUV262871:TUX262873 UER262871:UET262873 UON262871:UOP262873 UYJ262871:UYL262873 VIF262871:VIH262873 VSB262871:VSD262873 WBX262871:WBZ262873 WLT262871:WLV262873 WVP262871:WVR262873 H328411:J328413 JD328407:JF328409 SZ328407:TB328409 ACV328407:ACX328409 AMR328407:AMT328409 AWN328407:AWP328409 BGJ328407:BGL328409 BQF328407:BQH328409 CAB328407:CAD328409 CJX328407:CJZ328409 CTT328407:CTV328409 DDP328407:DDR328409 DNL328407:DNN328409 DXH328407:DXJ328409 EHD328407:EHF328409 EQZ328407:ERB328409 FAV328407:FAX328409 FKR328407:FKT328409 FUN328407:FUP328409 GEJ328407:GEL328409 GOF328407:GOH328409 GYB328407:GYD328409 HHX328407:HHZ328409 HRT328407:HRV328409 IBP328407:IBR328409 ILL328407:ILN328409 IVH328407:IVJ328409 JFD328407:JFF328409 JOZ328407:JPB328409 JYV328407:JYX328409 KIR328407:KIT328409 KSN328407:KSP328409 LCJ328407:LCL328409 LMF328407:LMH328409 LWB328407:LWD328409 MFX328407:MFZ328409 MPT328407:MPV328409 MZP328407:MZR328409 NJL328407:NJN328409 NTH328407:NTJ328409 ODD328407:ODF328409 OMZ328407:ONB328409 OWV328407:OWX328409 PGR328407:PGT328409 PQN328407:PQP328409 QAJ328407:QAL328409 QKF328407:QKH328409 QUB328407:QUD328409 RDX328407:RDZ328409 RNT328407:RNV328409 RXP328407:RXR328409 SHL328407:SHN328409 SRH328407:SRJ328409 TBD328407:TBF328409 TKZ328407:TLB328409 TUV328407:TUX328409 UER328407:UET328409 UON328407:UOP328409 UYJ328407:UYL328409 VIF328407:VIH328409 VSB328407:VSD328409 WBX328407:WBZ328409 WLT328407:WLV328409 WVP328407:WVR328409 H393947:J393949 JD393943:JF393945 SZ393943:TB393945 ACV393943:ACX393945 AMR393943:AMT393945 AWN393943:AWP393945 BGJ393943:BGL393945 BQF393943:BQH393945 CAB393943:CAD393945 CJX393943:CJZ393945 CTT393943:CTV393945 DDP393943:DDR393945 DNL393943:DNN393945 DXH393943:DXJ393945 EHD393943:EHF393945 EQZ393943:ERB393945 FAV393943:FAX393945 FKR393943:FKT393945 FUN393943:FUP393945 GEJ393943:GEL393945 GOF393943:GOH393945 GYB393943:GYD393945 HHX393943:HHZ393945 HRT393943:HRV393945 IBP393943:IBR393945 ILL393943:ILN393945 IVH393943:IVJ393945 JFD393943:JFF393945 JOZ393943:JPB393945 JYV393943:JYX393945 KIR393943:KIT393945 KSN393943:KSP393945 LCJ393943:LCL393945 LMF393943:LMH393945 LWB393943:LWD393945 MFX393943:MFZ393945 MPT393943:MPV393945 MZP393943:MZR393945 NJL393943:NJN393945 NTH393943:NTJ393945 ODD393943:ODF393945 OMZ393943:ONB393945 OWV393943:OWX393945 PGR393943:PGT393945 PQN393943:PQP393945 QAJ393943:QAL393945 QKF393943:QKH393945 QUB393943:QUD393945 RDX393943:RDZ393945 RNT393943:RNV393945 RXP393943:RXR393945 SHL393943:SHN393945 SRH393943:SRJ393945 TBD393943:TBF393945 TKZ393943:TLB393945 TUV393943:TUX393945 UER393943:UET393945 UON393943:UOP393945 UYJ393943:UYL393945 VIF393943:VIH393945 VSB393943:VSD393945 WBX393943:WBZ393945 WLT393943:WLV393945 WVP393943:WVR393945 H459483:J459485 JD459479:JF459481 SZ459479:TB459481 ACV459479:ACX459481 AMR459479:AMT459481 AWN459479:AWP459481 BGJ459479:BGL459481 BQF459479:BQH459481 CAB459479:CAD459481 CJX459479:CJZ459481 CTT459479:CTV459481 DDP459479:DDR459481 DNL459479:DNN459481 DXH459479:DXJ459481 EHD459479:EHF459481 EQZ459479:ERB459481 FAV459479:FAX459481 FKR459479:FKT459481 FUN459479:FUP459481 GEJ459479:GEL459481 GOF459479:GOH459481 GYB459479:GYD459481 HHX459479:HHZ459481 HRT459479:HRV459481 IBP459479:IBR459481 ILL459479:ILN459481 IVH459479:IVJ459481 JFD459479:JFF459481 JOZ459479:JPB459481 JYV459479:JYX459481 KIR459479:KIT459481 KSN459479:KSP459481 LCJ459479:LCL459481 LMF459479:LMH459481 LWB459479:LWD459481 MFX459479:MFZ459481 MPT459479:MPV459481 MZP459479:MZR459481 NJL459479:NJN459481 NTH459479:NTJ459481 ODD459479:ODF459481 OMZ459479:ONB459481 OWV459479:OWX459481 PGR459479:PGT459481 PQN459479:PQP459481 QAJ459479:QAL459481 QKF459479:QKH459481 QUB459479:QUD459481 RDX459479:RDZ459481 RNT459479:RNV459481 RXP459479:RXR459481 SHL459479:SHN459481 SRH459479:SRJ459481 TBD459479:TBF459481 TKZ459479:TLB459481 TUV459479:TUX459481 UER459479:UET459481 UON459479:UOP459481 UYJ459479:UYL459481 VIF459479:VIH459481 VSB459479:VSD459481 WBX459479:WBZ459481 WLT459479:WLV459481 WVP459479:WVR459481 H525019:J525021 JD525015:JF525017 SZ525015:TB525017 ACV525015:ACX525017 AMR525015:AMT525017 AWN525015:AWP525017 BGJ525015:BGL525017 BQF525015:BQH525017 CAB525015:CAD525017 CJX525015:CJZ525017 CTT525015:CTV525017 DDP525015:DDR525017 DNL525015:DNN525017 DXH525015:DXJ525017 EHD525015:EHF525017 EQZ525015:ERB525017 FAV525015:FAX525017 FKR525015:FKT525017 FUN525015:FUP525017 GEJ525015:GEL525017 GOF525015:GOH525017 GYB525015:GYD525017 HHX525015:HHZ525017 HRT525015:HRV525017 IBP525015:IBR525017 ILL525015:ILN525017 IVH525015:IVJ525017 JFD525015:JFF525017 JOZ525015:JPB525017 JYV525015:JYX525017 KIR525015:KIT525017 KSN525015:KSP525017 LCJ525015:LCL525017 LMF525015:LMH525017 LWB525015:LWD525017 MFX525015:MFZ525017 MPT525015:MPV525017 MZP525015:MZR525017 NJL525015:NJN525017 NTH525015:NTJ525017 ODD525015:ODF525017 OMZ525015:ONB525017 OWV525015:OWX525017 PGR525015:PGT525017 PQN525015:PQP525017 QAJ525015:QAL525017 QKF525015:QKH525017 QUB525015:QUD525017 RDX525015:RDZ525017 RNT525015:RNV525017 RXP525015:RXR525017 SHL525015:SHN525017 SRH525015:SRJ525017 TBD525015:TBF525017 TKZ525015:TLB525017 TUV525015:TUX525017 UER525015:UET525017 UON525015:UOP525017 UYJ525015:UYL525017 VIF525015:VIH525017 VSB525015:VSD525017 WBX525015:WBZ525017 WLT525015:WLV525017 WVP525015:WVR525017 H590555:J590557 JD590551:JF590553 SZ590551:TB590553 ACV590551:ACX590553 AMR590551:AMT590553 AWN590551:AWP590553 BGJ590551:BGL590553 BQF590551:BQH590553 CAB590551:CAD590553 CJX590551:CJZ590553 CTT590551:CTV590553 DDP590551:DDR590553 DNL590551:DNN590553 DXH590551:DXJ590553 EHD590551:EHF590553 EQZ590551:ERB590553 FAV590551:FAX590553 FKR590551:FKT590553 FUN590551:FUP590553 GEJ590551:GEL590553 GOF590551:GOH590553 GYB590551:GYD590553 HHX590551:HHZ590553 HRT590551:HRV590553 IBP590551:IBR590553 ILL590551:ILN590553 IVH590551:IVJ590553 JFD590551:JFF590553 JOZ590551:JPB590553 JYV590551:JYX590553 KIR590551:KIT590553 KSN590551:KSP590553 LCJ590551:LCL590553 LMF590551:LMH590553 LWB590551:LWD590553 MFX590551:MFZ590553 MPT590551:MPV590553 MZP590551:MZR590553 NJL590551:NJN590553 NTH590551:NTJ590553 ODD590551:ODF590553 OMZ590551:ONB590553 OWV590551:OWX590553 PGR590551:PGT590553 PQN590551:PQP590553 QAJ590551:QAL590553 QKF590551:QKH590553 QUB590551:QUD590553 RDX590551:RDZ590553 RNT590551:RNV590553 RXP590551:RXR590553 SHL590551:SHN590553 SRH590551:SRJ590553 TBD590551:TBF590553 TKZ590551:TLB590553 TUV590551:TUX590553 UER590551:UET590553 UON590551:UOP590553 UYJ590551:UYL590553 VIF590551:VIH590553 VSB590551:VSD590553 WBX590551:WBZ590553 WLT590551:WLV590553 WVP590551:WVR590553 H656091:J656093 JD656087:JF656089 SZ656087:TB656089 ACV656087:ACX656089 AMR656087:AMT656089 AWN656087:AWP656089 BGJ656087:BGL656089 BQF656087:BQH656089 CAB656087:CAD656089 CJX656087:CJZ656089 CTT656087:CTV656089 DDP656087:DDR656089 DNL656087:DNN656089 DXH656087:DXJ656089 EHD656087:EHF656089 EQZ656087:ERB656089 FAV656087:FAX656089 FKR656087:FKT656089 FUN656087:FUP656089 GEJ656087:GEL656089 GOF656087:GOH656089 GYB656087:GYD656089 HHX656087:HHZ656089 HRT656087:HRV656089 IBP656087:IBR656089 ILL656087:ILN656089 IVH656087:IVJ656089 JFD656087:JFF656089 JOZ656087:JPB656089 JYV656087:JYX656089 KIR656087:KIT656089 KSN656087:KSP656089 LCJ656087:LCL656089 LMF656087:LMH656089 LWB656087:LWD656089 MFX656087:MFZ656089 MPT656087:MPV656089 MZP656087:MZR656089 NJL656087:NJN656089 NTH656087:NTJ656089 ODD656087:ODF656089 OMZ656087:ONB656089 OWV656087:OWX656089 PGR656087:PGT656089 PQN656087:PQP656089 QAJ656087:QAL656089 QKF656087:QKH656089 QUB656087:QUD656089 RDX656087:RDZ656089 RNT656087:RNV656089 RXP656087:RXR656089 SHL656087:SHN656089 SRH656087:SRJ656089 TBD656087:TBF656089 TKZ656087:TLB656089 TUV656087:TUX656089 UER656087:UET656089 UON656087:UOP656089 UYJ656087:UYL656089 VIF656087:VIH656089 VSB656087:VSD656089 WBX656087:WBZ656089 WLT656087:WLV656089 WVP656087:WVR656089 H721627:J721629 JD721623:JF721625 SZ721623:TB721625 ACV721623:ACX721625 AMR721623:AMT721625 AWN721623:AWP721625 BGJ721623:BGL721625 BQF721623:BQH721625 CAB721623:CAD721625 CJX721623:CJZ721625 CTT721623:CTV721625 DDP721623:DDR721625 DNL721623:DNN721625 DXH721623:DXJ721625 EHD721623:EHF721625 EQZ721623:ERB721625 FAV721623:FAX721625 FKR721623:FKT721625 FUN721623:FUP721625 GEJ721623:GEL721625 GOF721623:GOH721625 GYB721623:GYD721625 HHX721623:HHZ721625 HRT721623:HRV721625 IBP721623:IBR721625 ILL721623:ILN721625 IVH721623:IVJ721625 JFD721623:JFF721625 JOZ721623:JPB721625 JYV721623:JYX721625 KIR721623:KIT721625 KSN721623:KSP721625 LCJ721623:LCL721625 LMF721623:LMH721625 LWB721623:LWD721625 MFX721623:MFZ721625 MPT721623:MPV721625 MZP721623:MZR721625 NJL721623:NJN721625 NTH721623:NTJ721625 ODD721623:ODF721625 OMZ721623:ONB721625 OWV721623:OWX721625 PGR721623:PGT721625 PQN721623:PQP721625 QAJ721623:QAL721625 QKF721623:QKH721625 QUB721623:QUD721625 RDX721623:RDZ721625 RNT721623:RNV721625 RXP721623:RXR721625 SHL721623:SHN721625 SRH721623:SRJ721625 TBD721623:TBF721625 TKZ721623:TLB721625 TUV721623:TUX721625 UER721623:UET721625 UON721623:UOP721625 UYJ721623:UYL721625 VIF721623:VIH721625 VSB721623:VSD721625 WBX721623:WBZ721625 WLT721623:WLV721625 WVP721623:WVR721625 H787163:J787165 JD787159:JF787161 SZ787159:TB787161 ACV787159:ACX787161 AMR787159:AMT787161 AWN787159:AWP787161 BGJ787159:BGL787161 BQF787159:BQH787161 CAB787159:CAD787161 CJX787159:CJZ787161 CTT787159:CTV787161 DDP787159:DDR787161 DNL787159:DNN787161 DXH787159:DXJ787161 EHD787159:EHF787161 EQZ787159:ERB787161 FAV787159:FAX787161 FKR787159:FKT787161 FUN787159:FUP787161 GEJ787159:GEL787161 GOF787159:GOH787161 GYB787159:GYD787161 HHX787159:HHZ787161 HRT787159:HRV787161 IBP787159:IBR787161 ILL787159:ILN787161 IVH787159:IVJ787161 JFD787159:JFF787161 JOZ787159:JPB787161 JYV787159:JYX787161 KIR787159:KIT787161 KSN787159:KSP787161 LCJ787159:LCL787161 LMF787159:LMH787161 LWB787159:LWD787161 MFX787159:MFZ787161 MPT787159:MPV787161 MZP787159:MZR787161 NJL787159:NJN787161 NTH787159:NTJ787161 ODD787159:ODF787161 OMZ787159:ONB787161 OWV787159:OWX787161 PGR787159:PGT787161 PQN787159:PQP787161 QAJ787159:QAL787161 QKF787159:QKH787161 QUB787159:QUD787161 RDX787159:RDZ787161 RNT787159:RNV787161 RXP787159:RXR787161 SHL787159:SHN787161 SRH787159:SRJ787161 TBD787159:TBF787161 TKZ787159:TLB787161 TUV787159:TUX787161 UER787159:UET787161 UON787159:UOP787161 UYJ787159:UYL787161 VIF787159:VIH787161 VSB787159:VSD787161 WBX787159:WBZ787161 WLT787159:WLV787161 WVP787159:WVR787161 H852699:J852701 JD852695:JF852697 SZ852695:TB852697 ACV852695:ACX852697 AMR852695:AMT852697 AWN852695:AWP852697 BGJ852695:BGL852697 BQF852695:BQH852697 CAB852695:CAD852697 CJX852695:CJZ852697 CTT852695:CTV852697 DDP852695:DDR852697 DNL852695:DNN852697 DXH852695:DXJ852697 EHD852695:EHF852697 EQZ852695:ERB852697 FAV852695:FAX852697 FKR852695:FKT852697 FUN852695:FUP852697 GEJ852695:GEL852697 GOF852695:GOH852697 GYB852695:GYD852697 HHX852695:HHZ852697 HRT852695:HRV852697 IBP852695:IBR852697 ILL852695:ILN852697 IVH852695:IVJ852697 JFD852695:JFF852697 JOZ852695:JPB852697 JYV852695:JYX852697 KIR852695:KIT852697 KSN852695:KSP852697 LCJ852695:LCL852697 LMF852695:LMH852697 LWB852695:LWD852697 MFX852695:MFZ852697 MPT852695:MPV852697 MZP852695:MZR852697 NJL852695:NJN852697 NTH852695:NTJ852697 ODD852695:ODF852697 OMZ852695:ONB852697 OWV852695:OWX852697 PGR852695:PGT852697 PQN852695:PQP852697 QAJ852695:QAL852697 QKF852695:QKH852697 QUB852695:QUD852697 RDX852695:RDZ852697 RNT852695:RNV852697 RXP852695:RXR852697 SHL852695:SHN852697 SRH852695:SRJ852697 TBD852695:TBF852697 TKZ852695:TLB852697 TUV852695:TUX852697 UER852695:UET852697 UON852695:UOP852697 UYJ852695:UYL852697 VIF852695:VIH852697 VSB852695:VSD852697 WBX852695:WBZ852697 WLT852695:WLV852697 WVP852695:WVR852697 H918235:J918237 JD918231:JF918233 SZ918231:TB918233 ACV918231:ACX918233 AMR918231:AMT918233 AWN918231:AWP918233 BGJ918231:BGL918233 BQF918231:BQH918233 CAB918231:CAD918233 CJX918231:CJZ918233 CTT918231:CTV918233 DDP918231:DDR918233 DNL918231:DNN918233 DXH918231:DXJ918233 EHD918231:EHF918233 EQZ918231:ERB918233 FAV918231:FAX918233 FKR918231:FKT918233 FUN918231:FUP918233 GEJ918231:GEL918233 GOF918231:GOH918233 GYB918231:GYD918233 HHX918231:HHZ918233 HRT918231:HRV918233 IBP918231:IBR918233 ILL918231:ILN918233 IVH918231:IVJ918233 JFD918231:JFF918233 JOZ918231:JPB918233 JYV918231:JYX918233 KIR918231:KIT918233 KSN918231:KSP918233 LCJ918231:LCL918233 LMF918231:LMH918233 LWB918231:LWD918233 MFX918231:MFZ918233 MPT918231:MPV918233 MZP918231:MZR918233 NJL918231:NJN918233 NTH918231:NTJ918233 ODD918231:ODF918233 OMZ918231:ONB918233 OWV918231:OWX918233 PGR918231:PGT918233 PQN918231:PQP918233 QAJ918231:QAL918233 QKF918231:QKH918233 QUB918231:QUD918233 RDX918231:RDZ918233 RNT918231:RNV918233 RXP918231:RXR918233 SHL918231:SHN918233 SRH918231:SRJ918233 TBD918231:TBF918233 TKZ918231:TLB918233 TUV918231:TUX918233 UER918231:UET918233 UON918231:UOP918233 UYJ918231:UYL918233 VIF918231:VIH918233 VSB918231:VSD918233 WBX918231:WBZ918233 WLT918231:WLV918233 WVP918231:WVR918233 H983771:J983773 JD983767:JF983769 SZ983767:TB983769 ACV983767:ACX983769 AMR983767:AMT983769 AWN983767:AWP983769 BGJ983767:BGL983769 BQF983767:BQH983769 CAB983767:CAD983769 CJX983767:CJZ983769 CTT983767:CTV983769 DDP983767:DDR983769 DNL983767:DNN983769 DXH983767:DXJ983769 EHD983767:EHF983769 EQZ983767:ERB983769 FAV983767:FAX983769 FKR983767:FKT983769 FUN983767:FUP983769 GEJ983767:GEL983769 GOF983767:GOH983769 GYB983767:GYD983769 HHX983767:HHZ983769 HRT983767:HRV983769 IBP983767:IBR983769 ILL983767:ILN983769 IVH983767:IVJ983769 JFD983767:JFF983769 JOZ983767:JPB983769 JYV983767:JYX983769 KIR983767:KIT983769 KSN983767:KSP983769 LCJ983767:LCL983769 LMF983767:LMH983769 LWB983767:LWD983769 MFX983767:MFZ983769 MPT983767:MPV983769 MZP983767:MZR983769 NJL983767:NJN983769 NTH983767:NTJ983769 ODD983767:ODF983769 OMZ983767:ONB983769 OWV983767:OWX983769 PGR983767:PGT983769 PQN983767:PQP983769 QAJ983767:QAL983769 QKF983767:QKH983769 QUB983767:QUD983769 RDX983767:RDZ983769 RNT983767:RNV983769 RXP983767:RXR983769 SHL983767:SHN983769 SRH983767:SRJ983769 TBD983767:TBF983769 TKZ983767:TLB983769 TUV983767:TUX983769 UER983767:UET983769 UON983767:UOP983769 UYJ983767:UYL983769 VIF983767:VIH983769 VSB983767:VSD983769 WBX983767:WBZ983769 WLT983767:WLV983769 WVP983767:WVR983769 HID918168:HID918169 NTN721560:NTN721561 ODJ721560:ODJ721561 ONF721560:ONF721561 OXB721560:OXB721561 PGX721560:PGX721561 PQT721560:PQT721561 QAP721560:QAP721561 QKL721560:QKL721561 QUH721560:QUH721561 RED721560:RED721561 RNZ721560:RNZ721561 RXV721560:RXV721561 SHR721560:SHR721561 SRN721560:SRN721561 TBJ721560:TBJ721561 TLF721560:TLF721561 TVB721560:TVB721561 UEX721560:UEX721561 UOT721560:UOT721561 UYP721560:UYP721561 VIL721560:VIL721561 VSH721560:VSH721561 WCD721560:WCD721561 WLZ721560:WLZ721561 WVV721560:WVV721561 N787100:N787101 JJ787096:JJ787097 TF787096:TF787097 ADB787096:ADB787097 AMX787096:AMX787097 AWT787096:AWT787097 BGP787096:BGP787097 BQL787096:BQL787097 CAH787096:CAH787097 CKD787096:CKD787097 CTZ787096:CTZ787097 DDV787096:DDV787097 DNR787096:DNR787097 DXN787096:DXN787097 EHJ787096:EHJ787097 ERF787096:ERF787097 FBB787096:FBB787097 FKX787096:FKX787097 FUT787096:FUT787097 GEP787096:GEP787097 GOL787096:GOL787097 GYH787096:GYH787097 HID787096:HID787097 HRZ787096:HRZ787097 IBV787096:IBV787097 ILR787096:ILR787097 IVN787096:IVN787097 JFJ787096:JFJ787097 JPF787096:JPF787097 JZB787096:JZB787097 KIX787096:KIX787097 KST787096:KST787097 LCP787096:LCP787097 LML787096:LML787097 LWH787096:LWH787097 MGD787096:MGD787097 MPZ787096:MPZ787097 MZV787096:MZV787097 I66412 JE66408 TA66408 ACW66408 AMS66408 AWO66408 BGK66408 BQG66408 CAC66408 CJY66408 CTU66408 DDQ66408 DNM66408 DXI66408 EHE66408 ERA66408 FAW66408 FKS66408 FUO66408 GEK66408 GOG66408 GYC66408 HHY66408 HRU66408 IBQ66408 ILM66408 IVI66408 JFE66408 JPA66408 JYW66408 KIS66408 KSO66408 LCK66408 LMG66408 LWC66408 MFY66408 MPU66408 MZQ66408 NJM66408 NTI66408 ODE66408 ONA66408 OWW66408 PGS66408 PQO66408 QAK66408 QKG66408 QUC66408 RDY66408 RNU66408 RXQ66408 SHM66408 SRI66408 TBE66408 TLA66408 TUW66408 UES66408 UOO66408 UYK66408 VIG66408 VSC66408 WBY66408 WLU66408 WVQ66408 I131948 JE131944 TA131944 ACW131944 AMS131944 AWO131944 BGK131944 BQG131944 CAC131944 CJY131944 CTU131944 DDQ131944 DNM131944 DXI131944 EHE131944 ERA131944 FAW131944 FKS131944 FUO131944 GEK131944 GOG131944 GYC131944 HHY131944 HRU131944 IBQ131944 ILM131944 IVI131944 JFE131944 JPA131944 JYW131944 KIS131944 KSO131944 LCK131944 LMG131944 LWC131944 MFY131944 MPU131944 MZQ131944 NJM131944 NTI131944 ODE131944 ONA131944 OWW131944 PGS131944 PQO131944 QAK131944 QKG131944 QUC131944 RDY131944 RNU131944 RXQ131944 SHM131944 SRI131944 TBE131944 TLA131944 TUW131944 UES131944 UOO131944 UYK131944 VIG131944 VSC131944 WBY131944 WLU131944 WVQ131944 I197484 JE197480 TA197480 ACW197480 AMS197480 AWO197480 BGK197480 BQG197480 CAC197480 CJY197480 CTU197480 DDQ197480 DNM197480 DXI197480 EHE197480 ERA197480 FAW197480 FKS197480 FUO197480 GEK197480 GOG197480 GYC197480 HHY197480 HRU197480 IBQ197480 ILM197480 IVI197480 JFE197480 JPA197480 JYW197480 KIS197480 KSO197480 LCK197480 LMG197480 LWC197480 MFY197480 MPU197480 MZQ197480 NJM197480 NTI197480 ODE197480 ONA197480 OWW197480 PGS197480 PQO197480 QAK197480 QKG197480 QUC197480 RDY197480 RNU197480 RXQ197480 SHM197480 SRI197480 TBE197480 TLA197480 TUW197480 UES197480 UOO197480 UYK197480 VIG197480 VSC197480 WBY197480 WLU197480 WVQ197480 I263020 JE263016 TA263016 ACW263016 AMS263016 AWO263016 BGK263016 BQG263016 CAC263016 CJY263016 CTU263016 DDQ263016 DNM263016 DXI263016 EHE263016 ERA263016 FAW263016 FKS263016 FUO263016 GEK263016 GOG263016 GYC263016 HHY263016 HRU263016 IBQ263016 ILM263016 IVI263016 JFE263016 JPA263016 JYW263016 KIS263016 KSO263016 LCK263016 LMG263016 LWC263016 MFY263016 MPU263016 MZQ263016 NJM263016 NTI263016 ODE263016 ONA263016 OWW263016 PGS263016 PQO263016 QAK263016 QKG263016 QUC263016 RDY263016 RNU263016 RXQ263016 SHM263016 SRI263016 TBE263016 TLA263016 TUW263016 UES263016 UOO263016 UYK263016 VIG263016 VSC263016 WBY263016 WLU263016 WVQ263016 I328556 JE328552 TA328552 ACW328552 AMS328552 AWO328552 BGK328552 BQG328552 CAC328552 CJY328552 CTU328552 DDQ328552 DNM328552 DXI328552 EHE328552 ERA328552 FAW328552 FKS328552 FUO328552 GEK328552 GOG328552 GYC328552 HHY328552 HRU328552 IBQ328552 ILM328552 IVI328552 JFE328552 JPA328552 JYW328552 KIS328552 KSO328552 LCK328552 LMG328552 LWC328552 MFY328552 MPU328552 MZQ328552 NJM328552 NTI328552 ODE328552 ONA328552 OWW328552 PGS328552 PQO328552 QAK328552 M453:M454 JI453:JI454 TE453:TE454 ADA453:ADA454 AMW453:AMW454 AWS453:AWS454 BGO453:BGO454 BQK453:BQK454 CAG453:CAG454 CKC453:CKC454 CTY453:CTY454 DDU453:DDU454 DNQ453:DNQ454 DXM453:DXM454 EHI453:EHI454 ERE453:ERE454 FBA453:FBA454 FKW453:FKW454 FUS453:FUS454 GEO453:GEO454 GOK453:GOK454 GYG453:GYG454 HIC453:HIC454 HRY453:HRY454 IBU453:IBU454 ILQ453:ILQ454 IVM453:IVM454 JFI453:JFI454 JPE453:JPE454 JZA453:JZA454 KIW453:KIW454 KSS453:KSS454 LCO453:LCO454 LMK453:LMK454 LWG453:LWG454 MGC453:MGC454 MPY453:MPY454 MZU453:MZU454 NJQ453:NJQ454 NTM453:NTM454 ODI453:ODI454 ONE453:ONE454 OXA453:OXA454 PGW453:PGW454 PQS453:PQS454 QAO453:QAO454 QKK453:QKK454 QUG453:QUG454 REC453:REC454 RNY453:RNY454 RXU453:RXU454 SHQ453:SHQ454 SRM453:SRM454 TBI453:TBI454 TLE453:TLE454 TVA453:TVA454 UEW453:UEW454 UOS453:UOS454 UYO453:UYO454 VIK453:VIK454 VSG453:VSG454 WCC453:WCC454 WLY453:WLY454 WVU453:WVU454 H673:I673 JD673:JE673 SZ673:TA673 ACV673:ACW673 AMR673:AMS673 AWN673:AWO673 BGJ673:BGK673 BQF673:BQG673 CAB673:CAC673 CJX673:CJY673 CTT673:CTU673 DDP673:DDQ673 DNL673:DNM673 DXH673:DXI673 EHD673:EHE673 EQZ673:ERA673 FAV673:FAW673 FKR673:FKS673 FUN673:FUO673 GEJ673:GEK673 GOF673:GOG673 GYB673:GYC673 HHX673:HHY673 HRT673:HRU673 IBP673:IBQ673 ILL673:ILM673 IVH673:IVI673 JFD673:JFE673 JOZ673:JPA673 JYV673:JYW673 KIR673:KIS673 KSN673:KSO673 LCJ673:LCK673 LMF673:LMG673 LWB673:LWC673 MFX673:MFY673 MPT673:MPU673 MZP673:MZQ673 NJL673:NJM673 NTH673:NTI673 ODD673:ODE673 OMZ673:ONA673 OWV673:OWW673 PGR673:PGS673 PQN673:PQO673 QAJ673:QAK673 QKF673:QKG673 QUB673:QUC673 RDX673:RDY673 RNT673:RNU673 RXP673:RXQ673 SHL673:SHM673 SRH673:SRI673 TBD673:TBE673 TKZ673:TLA673 TUV673:TUW673 UER673:UES673 UON673:UOO673 UYJ673:UYK673 VIF673:VIG673 VSB673:VSC673 WBX673:WBY673 WLT673:WLU673 WVP673:WVQ673 JD666:JF667 SZ666:TB667 ACV666:ACX667 AMR666:AMT667 AWN666:AWP667 BGJ666:BGL667 BQF666:BQH667 CAB666:CAD667 CJX666:CJZ667 CTT666:CTV667 DDP666:DDR667 DNL666:DNN667 DXH666:DXJ667 EHD666:EHF667 EQZ666:ERB667 FAV666:FAX667 FKR666:FKT667 FUN666:FUP667 GEJ666:GEL667 GOF666:GOH667 GYB666:GYD667 HHX666:HHZ667 HRT666:HRV667 IBP666:IBR667 ILL666:ILN667 IVH666:IVJ667 JFD666:JFF667 JOZ666:JPB667 JYV666:JYX667 KIR666:KIT667 KSN666:KSP667 LCJ666:LCL667 LMF666:LMH667 LWB666:LWD667 MFX666:MFZ667 MPT666:MPV667 MZP666:MZR667 NJL666:NJN667 NTH666:NTJ667 ODD666:ODF667 OMZ666:ONB667 OWV666:OWX667 PGR666:PGT667 PQN666:PQP667 QAJ666:QAL667 QKF666:QKH667 QUB666:QUD667 RDX666:RDZ667 RNT666:RNV667 RXP666:RXR667 SHL666:SHN667 SRH666:SRJ667 TBD666:TBF667 TKZ666:TLB667 TUV666:TUX667 UER666:UET667 UON666:UOP667 UYJ666:UYL667 VIF666:VIH667 VSB666:VSD667 WBX666:WBZ667 WLT666:WLV667 WVP666:WVR667 WVU472 M406:M407 JI406:JI407 TE406:TE407 ADA406:ADA407 AMW406:AMW407 AWS406:AWS407 BGO406:BGO407 BQK406:BQK407 CAG406:CAG407 CKC406:CKC407 CTY406:CTY407 DDU406:DDU407 DNQ406:DNQ407 DXM406:DXM407 EHI406:EHI407 ERE406:ERE407 FBA406:FBA407 FKW406:FKW407 FUS406:FUS407 GEO406:GEO407 GOK406:GOK407 GYG406:GYG407 HIC406:HIC407 HRY406:HRY407 IBU406:IBU407 ILQ406:ILQ407 IVM406:IVM407 JFI406:JFI407 JPE406:JPE407 JZA406:JZA407 KIW406:KIW407 KSS406:KSS407 LCO406:LCO407 LMK406:LMK407 LWG406:LWG407 MGC406:MGC407 MPY406:MPY407 MZU406:MZU407 NJQ406:NJQ407 NTM406:NTM407 ODI406:ODI407 ONE406:ONE407 OXA406:OXA407 PGW406:PGW407 PQS406:PQS407 QAO406:QAO407 QKK406:QKK407 QUG406:QUG407 REC406:REC407 RNY406:RNY407 RXU406:RXU407 SHQ406:SHQ407 SRM406:SRM407 TBI406:TBI407 TLE406:TLE407 TVA406:TVA407 UEW406:UEW407 UOS406:UOS407 UYO406:UYO407 VIK406:VIK407 VSG406:VSG407 WCC406:WCC407 WLY406:WLY407 WVU406:WVU407 M414 JI414 TE414 ADA414 AMW414 AWS414 BGO414 BQK414 CAG414 CKC414 CTY414 DDU414 DNQ414 DXM414 EHI414 ERE414 FBA414 FKW414 FUS414 GEO414 GOK414 GYG414 HIC414 HRY414 IBU414 ILQ414 IVM414 JFI414 JPE414 JZA414 KIW414 KSS414 LCO414 LMK414 LWG414 MGC414 MPY414 MZU414 NJQ414 NTM414 ODI414 ONE414 OXA414 PGW414 PQS414 QAO414 QKK414 QUG414 REC414 RNY414 RXU414 SHQ414 SRM414 TBI414 TLE414 TVA414 UEW414 UOS414 UYO414 VIK414 VSG414 WCC414 WLY414 WVU414 M644:M645 JI644:JI645 TE644:TE645 ADA644:ADA645 AMW644:AMW645 AWS644:AWS645 BGO644:BGO645 BQK644:BQK645 CAG644:CAG645 CKC644:CKC645 CTY644:CTY645 DDU644:DDU645 DNQ644:DNQ645 DXM644:DXM645 EHI644:EHI645 ERE644:ERE645 FBA644:FBA645 FKW644:FKW645 FUS644:FUS645 GEO644:GEO645 GOK644:GOK645 GYG644:GYG645 HIC644:HIC645 HRY644:HRY645 IBU644:IBU645 ILQ644:ILQ645 IVM644:IVM645 JFI644:JFI645 JPE644:JPE645 JZA644:JZA645 KIW644:KIW645 KSS644:KSS645 LCO644:LCO645 LMK644:LMK645 LWG644:LWG645 MGC644:MGC645 MPY644:MPY645 MZU644:MZU645 NJQ644:NJQ645 NTM644:NTM645 ODI644:ODI645 ONE644:ONE645 OXA644:OXA645 PGW644:PGW645 PQS644:PQS645 QAO644:QAO645 QKK644:QKK645 QUG644:QUG645 REC644:REC645 RNY644:RNY645 RXU644:RXU645 SHQ644:SHQ645 SRM644:SRM645 TBI644:TBI645 TLE644:TLE645 TVA644:TVA645 UEW644:UEW645 UOS644:UOS645 UYO644:UYO645 VIK644:VIK645 VSG644:VSG645 WCC644:WCC645 WLY644:WLY645 WVU644:WVU645 N650 JJ650 TF650 ADB650 AMX650 AWT650 BGP650 BQL650 CAH650 CKD650 CTZ650 DDV650 DNR650 DXN650 EHJ650 ERF650 FBB650 FKX650 FUT650 GEP650 GOL650 GYH650 HID650 HRZ650 IBV650 ILR650 IVN650 JFJ650 JPF650 JZB650 KIX650 KST650 LCP650 LML650 LWH650 MGD650 MPZ650 MZV650 NJR650 NTN650 ODJ650 ONF650 OXB650 PGX650 PQT650 QAP650 QKL650 QUH650 RED650 RNZ650 RXV650 SHR650 SRN650 TBJ650 TLF650 TVB650 UEX650 UOT650 UYP650 VIL650 VSH650 WCD650 WLZ650 WVV650 JI755:JI758 TE755:TE758 ADA755:ADA758 AMW755:AMW758 AWS755:AWS758 BGO755:BGO758 BQK755:BQK758 CAG755:CAG758 CKC755:CKC758 CTY755:CTY758 DDU755:DDU758 DNQ755:DNQ758 DXM755:DXM758 EHI755:EHI758 ERE755:ERE758 FBA755:FBA758 FKW755:FKW758 FUS755:FUS758 GEO755:GEO758 GOK755:GOK758 GYG755:GYG758 HIC755:HIC758 HRY755:HRY758 IBU755:IBU758 ILQ755:ILQ758 IVM755:IVM758 JFI755:JFI758 JPE755:JPE758 JZA755:JZA758 KIW755:KIW758 KSS755:KSS758 LCO755:LCO758 LMK755:LMK758 LWG755:LWG758 MGC755:MGC758 MPY755:MPY758 MZU755:MZU758 NJQ755:NJQ758 NTM755:NTM758 ODI755:ODI758 ONE755:ONE758 OXA755:OXA758 PGW755:PGW758 PQS755:PQS758 QAO755:QAO758 QKK755:QKK758 QUG755:QUG758 REC755:REC758 RNY755:RNY758 RXU755:RXU758 SHQ755:SHQ758 SRM755:SRM758 TBI755:TBI758 TLE755:TLE758 TVA755:TVA758 UEW755:UEW758 UOS755:UOS758 UYO755:UYO758 VIK755:VIK758 VSG755:VSG758 WCC755:WCC758 WLY755:WLY758 WVU755:WVU758 H666:J667 F306 JB306 SX306 ACT306 AMP306 AWL306 BGH306 BQD306 BZZ306 CJV306 CTR306 DDN306 DNJ306 DXF306 EHB306 EQX306 FAT306 FKP306 FUL306 GEH306 GOD306 GXZ306 HHV306 HRR306 IBN306 ILJ306 IVF306 JFB306 JOX306 JYT306 KIP306 KSL306 LCH306 LMD306 LVZ306 MFV306 MPR306 MZN306 NJJ306 NTF306 ODB306 OMX306 OWT306 PGP306 PQL306 QAH306 QKD306 QTZ306 RDV306 RNR306 RXN306 SHJ306 SRF306 TBB306 TKX306 TUT306 UEP306 UOL306 UYH306 VID306 VRZ306 WBV306 WLR306 WVN306 M481:M483 JI481:JI483 TE481:TE483 ADA481:ADA483 AMW481:AMW483 AWS481:AWS483 BGO481:BGO483 BQK481:BQK483 CAG481:CAG483 CKC481:CKC483 CTY481:CTY483 DDU481:DDU483 DNQ481:DNQ483 DXM481:DXM483 EHI481:EHI483 ERE481:ERE483 FBA481:FBA483 FKW481:FKW483 FUS481:FUS483 GEO481:GEO483 GOK481:GOK483 GYG481:GYG483 HIC481:HIC483 HRY481:HRY483 IBU481:IBU483 ILQ481:ILQ483 IVM481:IVM483 JFI481:JFI483 JPE481:JPE483 JZA481:JZA483 KIW481:KIW483 KSS481:KSS483 LCO481:LCO483 LMK481:LMK483 LWG481:LWG483 MGC481:MGC483 MPY481:MPY483 MZU481:MZU483 NJQ481:NJQ483 NTM481:NTM483 ODI481:ODI483 ONE481:ONE483 OXA481:OXA483 PGW481:PGW483 PQS481:PQS483 QAO481:QAO483 QKK481:QKK483 QUG481:QUG483 REC481:REC483 RNY481:RNY483 RXU481:RXU483 SHQ481:SHQ483 SRM481:SRM483 TBI481:TBI483 TLE481:TLE483 TVA481:TVA483 UEW481:UEW483 UOS481:UOS483 UYO481:UYO483 VIK481:VIK483 VSG481:VSG483 WCC481:WCC483 WLY481:WLY483 WVU481:WVU483 H874:J874 JD874:JF874 SZ874:TB874 ACV874:ACX874 AMR874:AMT874 AWN874:AWP874 BGJ874:BGL874 BQF874:BQH874 CAB874:CAD874 CJX874:CJZ874 CTT874:CTV874 DDP874:DDR874 DNL874:DNN874 DXH874:DXJ874 EHD874:EHF874 EQZ874:ERB874 FAV874:FAX874 FKR874:FKT874 FUN874:FUP874 GEJ874:GEL874 GOF874:GOH874 GYB874:GYD874 HHX874:HHZ874 HRT874:HRV874 IBP874:IBR874 ILL874:ILN874 IVH874:IVJ874 JFD874:JFF874 JOZ874:JPB874 JYV874:JYX874 KIR874:KIT874 KSN874:KSP874 LCJ874:LCL874 LMF874:LMH874 LWB874:LWD874 MFX874:MFZ874 MPT874:MPV874 MZP874:MZR874 NJL874:NJN874 NTH874:NTJ874 ODD874:ODF874 OMZ874:ONB874 OWV874:OWX874 PGR874:PGT874 PQN874:PQP874 QAJ874:QAL874 QKF874:QKH874 QUB874:QUD874 RDX874:RDZ874 RNT874:RNV874 RXP874:RXR874 SHL874:SHN874 SRH874:SRJ874 TBD874:TBF874 TKZ874:TLB874 TUV874:TUX874 UER874:UET874 UON874:UOP874 UYJ874:UYL874 VIF874:VIH874 VSB874:VSD874 WBX874:WBZ874 WLT874:WLV874 WVP874:WVR874 H679:J681 JD679:JF681 SZ679:TB681 ACV679:ACX681 AMR679:AMT681 AWN679:AWP681 BGJ679:BGL681 BQF679:BQH681 CAB679:CAD681 CJX679:CJZ681 CTT679:CTV681 DDP679:DDR681 DNL679:DNN681 DXH679:DXJ681 EHD679:EHF681 EQZ679:ERB681 FAV679:FAX681 FKR679:FKT681 FUN679:FUP681 GEJ679:GEL681 GOF679:GOH681 GYB679:GYD681 HHX679:HHZ681 HRT679:HRV681 IBP679:IBR681 ILL679:ILN681 IVH679:IVJ681 JFD679:JFF681 JOZ679:JPB681 JYV679:JYX681 KIR679:KIT681 KSN679:KSP681 LCJ679:LCL681 LMF679:LMH681 LWB679:LWD681 MFX679:MFZ681 MPT679:MPV681 MZP679:MZR681 NJL679:NJN681 NTH679:NTJ681 ODD679:ODF681 OMZ679:ONB681 OWV679:OWX681 PGR679:PGT681 PQN679:PQP681 QAJ679:QAL681 QKF679:QKH681 QUB679:QUD681 RDX679:RDZ681 RNT679:RNV681 RXP679:RXR681 SHL679:SHN681 SRH679:SRJ681 TBD679:TBF681 TKZ679:TLB681 TUV679:TUX681 UER679:UET681 UON679:UOP681 UYJ679:UYL681 VIF679:VIH681 VSB679:VSD681 WBX679:WBZ681 WLT679:WLV681 WVP679:WVR681 H827:J828 JD827:JF828 SZ827:TB828 ACV827:ACX828 AMR827:AMT828 AWN827:AWP828 BGJ827:BGL828 BQF827:BQH828 CAB827:CAD828 CJX827:CJZ828 CTT827:CTV828 DDP827:DDR828 DNL827:DNN828 DXH827:DXJ828 EHD827:EHF828 EQZ827:ERB828 FAV827:FAX828 FKR827:FKT828 FUN827:FUP828 GEJ827:GEL828 GOF827:GOH828 GYB827:GYD828 HHX827:HHZ828 HRT827:HRV828 IBP827:IBR828 ILL827:ILN828 IVH827:IVJ828 JFD827:JFF828 JOZ827:JPB828 JYV827:JYX828 KIR827:KIT828 KSN827:KSP828 LCJ827:LCL828 LMF827:LMH828 LWB827:LWD828 MFX827:MFZ828 MPT827:MPV828 MZP827:MZR828 NJL827:NJN828 NTH827:NTJ828 ODD827:ODF828 OMZ827:ONB828 OWV827:OWX828 PGR827:PGT828 PQN827:PQP828 QAJ827:QAL828 QKF827:QKH828 QUB827:QUD828 RDX827:RDZ828 RNT827:RNV828 RXP827:RXR828 SHL827:SHN828 SRH827:SRJ828 TBD827:TBF828 TKZ827:TLB828 TUV827:TUX828 UER827:UET828 UON827:UOP828 UYJ827:UYL828 VIF827:VIH828 VSB827:VSD828 WBX827:WBZ828 WLT827:WLV828 WVP827:WVR828 H740:J742 JD740:JF742 SZ740:TB742 ACV740:ACX742 AMR740:AMT742 AWN740:AWP742 BGJ740:BGL742 BQF740:BQH742 CAB740:CAD742 CJX740:CJZ742 CTT740:CTV742 DDP740:DDR742 DNL740:DNN742 DXH740:DXJ742 EHD740:EHF742 EQZ740:ERB742 FAV740:FAX742 FKR740:FKT742 FUN740:FUP742 GEJ740:GEL742 GOF740:GOH742 GYB740:GYD742 HHX740:HHZ742 HRT740:HRV742 IBP740:IBR742 ILL740:ILN742 IVH740:IVJ742 JFD740:JFF742 JOZ740:JPB742 JYV740:JYX742 KIR740:KIT742 KSN740:KSP742 LCJ740:LCL742 LMF740:LMH742 LWB740:LWD742 MFX740:MFZ742 MPT740:MPV742 MZP740:MZR742 NJL740:NJN742 NTH740:NTJ742 ODD740:ODF742 OMZ740:ONB742 OWV740:OWX742 PGR740:PGT742 PQN740:PQP742 QAJ740:QAL742 QKF740:QKH742 QUB740:QUD742 RDX740:RDZ742 RNT740:RNV742 RXP740:RXR742 SHL740:SHN742 SRH740:SRJ742 TBD740:TBF742 TKZ740:TLB742 TUV740:TUX742 UER740:UET742 UON740:UOP742 UYJ740:UYL742 VIF740:VIH742 VSB740:VSD742 WBX740:WBZ742 WLT740:WLV742 WVP740:WVR742 N681 JJ681 TF681 ADB681 AMX681 AWT681 BGP681 BQL681 CAH681 CKD681 CTZ681 DDV681 DNR681 DXN681 EHJ681 ERF681 FBB681 FKX681 FUT681 GEP681 GOL681 GYH681 HID681 HRZ681 IBV681 ILR681 IVN681 JFJ681 JPF681 JZB681 KIX681 KST681 LCP681 LML681 LWH681 MGD681 MPZ681 MZV681 NJR681 NTN681 ODJ681 ONF681 OXB681 PGX681 PQT681 QAP681 QKL681 QUH681 RED681 RNZ681 RXV681 SHR681 SRN681 TBJ681 TLF681 TVB681 UEX681 UOT681 UYP681 VIL681 VSH681 WCD681 WLZ681 WVV681 J668:J674 JF668:JF674 TB668:TB674 ACX668:ACX674 AMT668:AMT674 AWP668:AWP674 BGL668:BGL674 BQH668:BQH674 CAD668:CAD674 CJZ668:CJZ674 CTV668:CTV674 DDR668:DDR674 DNN668:DNN674 DXJ668:DXJ674 EHF668:EHF674 ERB668:ERB674 FAX668:FAX674 FKT668:FKT674 FUP668:FUP674 GEL668:GEL674 GOH668:GOH674 GYD668:GYD674 HHZ668:HHZ674 HRV668:HRV674 IBR668:IBR674 ILN668:ILN674 IVJ668:IVJ674 JFF668:JFF674 JPB668:JPB674 JYX668:JYX674 KIT668:KIT674 KSP668:KSP674 LCL668:LCL674 LMH668:LMH674 LWD668:LWD674 MFZ668:MFZ674 MPV668:MPV674 MZR668:MZR674 NJN668:NJN674 NTJ668:NTJ674 ODF668:ODF674 ONB668:ONB674 OWX668:OWX674 PGT668:PGT674 PQP668:PQP674 QAL668:QAL674 QKH668:QKH674 QUD668:QUD674 RDZ668:RDZ674 RNV668:RNV674 RXR668:RXR674 SHN668:SHN674 SRJ668:SRJ674 TBF668:TBF674 TLB668:TLB674 TUX668:TUX674 UET668:UET674 UOP668:UOP674 UYL668:UYL674 VIH668:VIH674 VSD668:VSD674 WBZ668:WBZ674 WLV668:WLV674 WVR668:WVR674 JD806:JE806 SZ806:TA806 ACV806:ACW806 AMR806:AMS806 AWN806:AWO806 BGJ806:BGK806 BQF806:BQG806 CAB806:CAC806 CJX806:CJY806 CTT806:CTU806 DDP806:DDQ806 DNL806:DNM806 DXH806:DXI806 EHD806:EHE806 EQZ806:ERA806 FAV806:FAW806 FKR806:FKS806 FUN806:FUO806 GEJ806:GEK806 GOF806:GOG806 GYB806:GYC806 HHX806:HHY806 HRT806:HRU806 IBP806:IBQ806 ILL806:ILM806 IVH806:IVI806 JFD806:JFE806 JOZ806:JPA806 JYV806:JYW806 KIR806:KIS806 KSN806:KSO806 LCJ806:LCK806 LMF806:LMG806 LWB806:LWC806 MFX806:MFY806 MPT806:MPU806 MZP806:MZQ806 NJL806:NJM806 NTH806:NTI806 ODD806:ODE806 OMZ806:ONA806 OWV806:OWW806 PGR806:PGS806 PQN806:PQO806 QAJ806:QAK806 QKF806:QKG806 QUB806:QUC806 RDX806:RDY806 RNT806:RNU806 RXP806:RXQ806 SHL806:SHM806 SRH806:SRI806 TBD806:TBE806 TKZ806:TLA806 TUV806:TUW806 UER806:UES806 UON806:UOO806 UYJ806:UYK806 VIF806:VIG806 VSB806:VSC806 WBX806:WBY806 WLT806:WLU806 WVP806:WVQ806 H821:J825 JD821:JF825 SZ821:TB825 ACV821:ACX825 AMR821:AMT825 AWN821:AWP825 BGJ821:BGL825 BQF821:BQH825 CAB821:CAD825 CJX821:CJZ825 CTT821:CTV825 DDP821:DDR825 DNL821:DNN825 DXH821:DXJ825 EHD821:EHF825 EQZ821:ERB825 FAV821:FAX825 FKR821:FKT825 FUN821:FUP825 GEJ821:GEL825 GOF821:GOH825 GYB821:GYD825 HHX821:HHZ825 HRT821:HRV825 IBP821:IBR825 ILL821:ILN825 IVH821:IVJ825 JFD821:JFF825 JOZ821:JPB825 JYV821:JYX825 KIR821:KIT825 KSN821:KSP825 LCJ821:LCL825 LMF821:LMH825 LWB821:LWD825 MFX821:MFZ825 MPT821:MPV825 MZP821:MZR825 NJL821:NJN825 NTH821:NTJ825 ODD821:ODF825 OMZ821:ONB825 OWV821:OWX825 PGR821:PGT825 PQN821:PQP825 QAJ821:QAL825 QKF821:QKH825 QUB821:QUD825 RDX821:RDZ825 RNT821:RNV825 RXP821:RXR825 SHL821:SHN825 SRH821:SRJ825 TBD821:TBF825 TKZ821:TLB825 TUV821:TUX825 UER821:UET825 UON821:UOP825 UYJ821:UYL825 VIF821:VIH825 VSB821:VSD825 WBX821:WBZ825 WLT821:WLV825 WVP821:WVR825 H808:I810 JD808:JE810 SZ808:TA810 ACV808:ACW810 AMR808:AMS810 AWN808:AWO810 BGJ808:BGK810 BQF808:BQG810 CAB808:CAC810 CJX808:CJY810 CTT808:CTU810 DDP808:DDQ810 DNL808:DNM810 DXH808:DXI810 EHD808:EHE810 EQZ808:ERA810 FAV808:FAW810 FKR808:FKS810 FUN808:FUO810 GEJ808:GEK810 GOF808:GOG810 GYB808:GYC810 HHX808:HHY810 HRT808:HRU810 IBP808:IBQ810 ILL808:ILM810 IVH808:IVI810 JFD808:JFE810 JOZ808:JPA810 JYV808:JYW810 KIR808:KIS810 KSN808:KSO810 LCJ808:LCK810 LMF808:LMG810 LWB808:LWC810 MFX808:MFY810 MPT808:MPU810 MZP808:MZQ810 NJL808:NJM810 NTH808:NTI810 ODD808:ODE810 OMZ808:ONA810 OWV808:OWW810 PGR808:PGS810 PQN808:PQO810 QAJ808:QAK810 QKF808:QKG810 QUB808:QUC810 RDX808:RDY810 RNT808:RNU810 RXP808:RXQ810 SHL808:SHM810 SRH808:SRI810 TBD808:TBE810 TKZ808:TLA810 TUV808:TUW810 UER808:UES810 UON808:UOO810 UYJ808:UYK810 VIF808:VIG810 VSB808:VSC810 WBX808:WBY810 WLT808:WLU810 WVP808:WVQ810 H675:J677 JD675:JF677 SZ675:TB677 ACV675:ACX677 AMR675:AMT677 AWN675:AWP677 BGJ675:BGL677 BQF675:BQH677 CAB675:CAD677 CJX675:CJZ677 CTT675:CTV677 DDP675:DDR677 DNL675:DNN677 DXH675:DXJ677 EHD675:EHF677 EQZ675:ERB677 FAV675:FAX677 FKR675:FKT677 FUN675:FUP677 GEJ675:GEL677 GOF675:GOH677 GYB675:GYD677 HHX675:HHZ677 HRT675:HRV677 IBP675:IBR677 ILL675:ILN677 IVH675:IVJ677 JFD675:JFF677 JOZ675:JPB677 JYV675:JYX677 KIR675:KIT677 KSN675:KSP677 LCJ675:LCL677 LMF675:LMH677 LWB675:LWD677 MFX675:MFZ677 MPT675:MPV677 MZP675:MZR677 NJL675:NJN677 NTH675:NTJ677 ODD675:ODF677 OMZ675:ONB677 OWV675:OWX677 PGR675:PGT677 PQN675:PQP677 QAJ675:QAL677 QKF675:QKH677 QUB675:QUD677 RDX675:RDZ677 RNT675:RNV677 RXP675:RXR677 SHL675:SHN677 SRH675:SRJ677 TBD675:TBF677 TKZ675:TLB677 TUV675:TUX677 UER675:UET677 UON675:UOP677 UYJ675:UYL677 VIF675:VIH677 VSB675:VSD677 WBX675:WBZ677 WLT675:WLV677 WVP675:WVR677 M755:M758 JD786:JF805 SZ786:TB805 ACV786:ACX805 AMR786:AMT805 AWN786:AWP805 BGJ786:BGL805 BQF786:BQH805 CAB786:CAD805 CJX786:CJZ805 CTT786:CTV805 DDP786:DDR805 DNL786:DNN805 DXH786:DXJ805 EHD786:EHF805 EQZ786:ERB805 FAV786:FAX805 FKR786:FKT805 FUN786:FUP805 GEJ786:GEL805 GOF786:GOH805 GYB786:GYD805 HHX786:HHZ805 HRT786:HRV805 IBP786:IBR805 ILL786:ILN805 IVH786:IVJ805 JFD786:JFF805 JOZ786:JPB805 JYV786:JYX805 KIR786:KIT805 KSN786:KSP805 LCJ786:LCL805 LMF786:LMH805 LWB786:LWD805 MFX786:MFZ805 MPT786:MPV805 MZP786:MZR805 NJL786:NJN805 NTH786:NTJ805 ODD786:ODF805 OMZ786:ONB805 OWV786:OWX805 PGR786:PGT805 PQN786:PQP805 QAJ786:QAL805 QKF786:QKH805 QUB786:QUD805 RDX786:RDZ805 RNT786:RNV805 RXP786:RXR805 SHL786:SHN805 SRH786:SRJ805 TBD786:TBF805 TKZ786:TLB805 TUV786:TUX805 UER786:UET805 UON786:UOP805 UYJ786:UYL805 VIF786:VIH805 VSB786:VSD805 WBX786:WBZ805 WLT786:WLV805 WVP786:WVR805 M465 JI465 TE465 ADA465 AMW465 AWS465 BGO465 BQK465 CAG465 CKC465 CTY465 DDU465 DNQ465 DXM465 EHI465 ERE465 FBA465 FKW465 FUS465 GEO465 GOK465 GYG465 HIC465 HRY465 IBU465 ILQ465 IVM465 JFI465 JPE465 JZA465 KIW465 KSS465 LCO465 LMK465 LWG465 MGC465 MPY465 MZU465 NJQ465 NTM465 ODI465 ONE465 OXA465 PGW465 PQS465 QAO465 QKK465 QUG465 REC465 RNY465 RXU465 SHQ465 SRM465 TBI465 TLE465 TVA465 UEW465 UOS465 UYO465 VIK465 VSG465 WCC465 WLY465 WVU465 M472 JI472 TE472 ADA472 AMW472 AWS472 BGO472 BQK472 CAG472 CKC472 CTY472 DDU472 DNQ472 DXM472 EHI472 ERE472 FBA472 FKW472 FUS472 GEO472 GOK472 GYG472 HIC472 HRY472 IBU472 ILQ472 IVM472 JFI472 JPE472 JZA472 KIW472 KSS472 LCO472 LMK472 LWG472 MGC472 MPY472 MZU472 NJQ472 NTM472 ODI472 ONE472 OXA472 PGW472 PQS472 QAO472 QKK472 QUG472 REC472 RNY472 RXU472 SHQ472 SRM472 TBI472 TLE472 TVA472 UEW472 UOS472 UYO472 VIK472 VSG472 WCC472 WLY472 H786:J806 JF806:JF810 TB806:TB810 ACX806:ACX810 AMT806:AMT810 AWP806:AWP810 BGL806:BGL810 BQH806:BQH810 CAD806:CAD810 CJZ806:CJZ810 CTV806:CTV810 DDR806:DDR810 DNN806:DNN810 DXJ806:DXJ810 EHF806:EHF810 ERB806:ERB810 FAX806:FAX810 FKT806:FKT810 FUP806:FUP810 GEL806:GEL810 GOH806:GOH810 GYD806:GYD810 HHZ806:HHZ810 HRV806:HRV810 IBR806:IBR810 ILN806:ILN810 IVJ806:IVJ810 JFF806:JFF810 JPB806:JPB810 JYX806:JYX810 KIT806:KIT810 KSP806:KSP810 LCL806:LCL810 LMH806:LMH810 LWD806:LWD810 MFZ806:MFZ810 MPV806:MPV810 MZR806:MZR810 NJN806:NJN810 NTJ806:NTJ810 ODF806:ODF810 ONB806:ONB810 OWX806:OWX810 PGT806:PGT810 PQP806:PQP810 QAL806:QAL810 QKH806:QKH810 QUD806:QUD810 RDZ806:RDZ810 RNV806:RNV810 RXR806:RXR810 SHN806:SHN810 SRJ806:SRJ810 TBF806:TBF810 TLB806:TLB810 TUX806:TUX810 UET806:UET810 UOP806:UOP810 UYL806:UYL810 VIH806:VIH810 VSD806:VSD810 WBZ806:WBZ810 WLV806:WLV810 WVR806:WVR810 J807:J810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旅費支払通知</vt:lpstr>
      <vt:lpstr>旅行命令簿（内国旅行）1号甲</vt:lpstr>
      <vt:lpstr>出張報告書＆旅費精算書（両面印刷推奨）</vt:lpstr>
      <vt:lpstr>日帰出張　6号</vt:lpstr>
      <vt:lpstr>リスト②</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リスト②!コース</vt:lpstr>
      <vt:lpstr>リスト②!コース名</vt:lpstr>
      <vt:lpstr>ヘルプロ</vt:lpstr>
      <vt:lpstr>化学コース</vt:lpstr>
      <vt:lpstr>学術情報基盤センター</vt:lpstr>
      <vt:lpstr>リスト②!環境応用化学科</vt:lpstr>
      <vt:lpstr>環境応用化学科</vt:lpstr>
      <vt:lpstr>観光科学科</vt:lpstr>
      <vt:lpstr>機械工学コース</vt:lpstr>
      <vt:lpstr>教育費</vt:lpstr>
      <vt:lpstr>リスト②!教員名</vt:lpstr>
      <vt:lpstr>建築学科</vt:lpstr>
      <vt:lpstr>建築都市コース</vt:lpstr>
      <vt:lpstr>固定資産</vt:lpstr>
      <vt:lpstr>リスト②!資産登録名</vt:lpstr>
      <vt:lpstr>自然・文化ツーリズムコース</vt:lpstr>
      <vt:lpstr>リスト②!所属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リスト②!都市政策科学科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JIMU</cp:lastModifiedBy>
  <cp:revision>2</cp:revision>
  <cp:lastPrinted>2019-04-25T02:59:44Z</cp:lastPrinted>
  <dcterms:created xsi:type="dcterms:W3CDTF">2010-08-25T13:14:00Z</dcterms:created>
  <dcterms:modified xsi:type="dcterms:W3CDTF">2019-05-07T09:06:52Z</dcterms:modified>
</cp:coreProperties>
</file>