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133.86.102.32\kan-kaikei\25-28 kan_kaikei\【05】予算・決算・執行計画\予算詳細一覧\【2019】購入等依頼書　マスター版（予算詳細作業者専用）\"/>
    </mc:Choice>
  </mc:AlternateContent>
  <xr:revisionPtr revIDLastSave="0" documentId="8_{9B28E6AE-8B82-4F6B-9AB1-231A2C4BEFF8}" xr6:coauthVersionLast="45" xr6:coauthVersionMax="45" xr10:uidLastSave="{00000000-0000-0000-0000-000000000000}"/>
  <bookViews>
    <workbookView xWindow="-98" yWindow="-98" windowWidth="20715" windowHeight="13276" tabRatio="817" xr2:uid="{00000000-000D-0000-FFFF-FFFF00000000}"/>
  </bookViews>
  <sheets>
    <sheet name="旅費支払通知" sheetId="18" r:id="rId1"/>
    <sheet name="旅行命令簿（内国旅行）1号甲" sheetId="23" r:id="rId2"/>
    <sheet name="出張報告書＆旅費精算書（両面印刷推奨）" sheetId="7" r:id="rId3"/>
    <sheet name="日帰出張　6号" sheetId="24" r:id="rId4"/>
    <sheet name="リスト②" sheetId="20" state="hidden" r:id="rId5"/>
    <sheet name="予算詳細コード" sheetId="19" r:id="rId6"/>
  </sheets>
  <externalReferences>
    <externalReference r:id="rId7"/>
    <externalReference r:id="rId8"/>
  </externalReferences>
  <definedNames>
    <definedName name="_xlnm._FilterDatabase" localSheetId="4" hidden="1">リスト②!$I$1:$I$3</definedName>
    <definedName name="_xlnm._FilterDatabase" localSheetId="5" hidden="1">予算詳細コード!$A$1:$A$1035</definedName>
    <definedName name="B">リスト②!$N$13</definedName>
    <definedName name="C_">リスト②!$N$15</definedName>
    <definedName name="D">リスト②!$N$16</definedName>
    <definedName name="E">リスト②!$N$17</definedName>
    <definedName name="END" localSheetId="3">'日帰出張　6号'!$A$36</definedName>
    <definedName name="END" localSheetId="1">'旅行命令簿（内国旅行）1号甲'!#REF!</definedName>
    <definedName name="HIT_ROW61" localSheetId="3">'日帰出張　6号'!#REF!</definedName>
    <definedName name="HIT_ROW61" localSheetId="1">'旅行命令簿（内国旅行）1号甲'!#REF!</definedName>
    <definedName name="HIT_ROW62" localSheetId="3">'日帰出張　6号'!#REF!</definedName>
    <definedName name="HIT_ROW62" localSheetId="1">'旅行命令簿（内国旅行）1号甲'!#REF!</definedName>
    <definedName name="HIT_ROW63" localSheetId="3">'日帰出張　6号'!#REF!</definedName>
    <definedName name="HIT_ROW63" localSheetId="1">'旅行命令簿（内国旅行）1号甲'!$R$7</definedName>
    <definedName name="HIT_ROW64" localSheetId="3">'日帰出張　6号'!#REF!</definedName>
    <definedName name="HIT_ROW64" localSheetId="1">'旅行命令簿（内国旅行）1号甲'!#REF!</definedName>
    <definedName name="HIT_ROW65" localSheetId="3">'日帰出張　6号'!#REF!</definedName>
    <definedName name="HIT_ROW65" localSheetId="1">'旅行命令簿（内国旅行）1号甲'!#REF!</definedName>
    <definedName name="HIT_ROW66" localSheetId="3">'日帰出張　6号'!#REF!</definedName>
    <definedName name="HIT_ROW66" localSheetId="1">'旅行命令簿（内国旅行）1号甲'!#REF!</definedName>
    <definedName name="HIT_ROW67" localSheetId="3">'日帰出張　6号'!#REF!</definedName>
    <definedName name="HIT_ROW67" localSheetId="1">'旅行命令簿（内国旅行）1号甲'!#REF!</definedName>
    <definedName name="HIT_ROW68" localSheetId="3">'日帰出張　6号'!#REF!</definedName>
    <definedName name="HIT_ROW68" localSheetId="1">'旅行命令簿（内国旅行）1号甲'!#REF!</definedName>
    <definedName name="HIT_ROW69" localSheetId="3">'日帰出張　6号'!#REF!</definedName>
    <definedName name="HIT_ROW69" localSheetId="1">'旅行命令簿（内国旅行）1号甲'!#REF!</definedName>
    <definedName name="HIT_ROW70" localSheetId="3">'日帰出張　6号'!#REF!</definedName>
    <definedName name="HIT_ROW70" localSheetId="1">'旅行命令簿（内国旅行）1号甲'!#REF!</definedName>
    <definedName name="HIT_ROW71" localSheetId="3">'日帰出張　6号'!#REF!</definedName>
    <definedName name="HIT_ROW71" localSheetId="1">'旅行命令簿（内国旅行）1号甲'!#REF!</definedName>
    <definedName name="HIT_ROW72" localSheetId="3">'日帰出張　6号'!#REF!</definedName>
    <definedName name="HIT_ROW72" localSheetId="1">'旅行命令簿（内国旅行）1号甲'!#REF!</definedName>
    <definedName name="HIT_ROW73" localSheetId="3">'日帰出張　6号'!#REF!</definedName>
    <definedName name="HIT_ROW73" localSheetId="1">'旅行命令簿（内国旅行）1号甲'!#REF!</definedName>
    <definedName name="HIT_ROW74" localSheetId="3">'日帰出張　6号'!#REF!</definedName>
    <definedName name="HIT_ROW74" localSheetId="1">'旅行命令簿（内国旅行）1号甲'!#REF!</definedName>
    <definedName name="HIT_ROW75" localSheetId="3">'日帰出張　6号'!#REF!</definedName>
    <definedName name="HIT_ROW75" localSheetId="1">'旅行命令簿（内国旅行）1号甲'!#REF!</definedName>
    <definedName name="HIT_ROW76" localSheetId="3">'日帰出張　6号'!$A$2</definedName>
    <definedName name="HIT_ROW76" localSheetId="1">'旅行命令簿（内国旅行）1号甲'!#REF!</definedName>
    <definedName name="HIT_ROW77" localSheetId="3">'日帰出張　6号'!$C$25</definedName>
    <definedName name="HIT_ROW77" localSheetId="1">'旅行命令簿（内国旅行）1号甲'!#REF!</definedName>
    <definedName name="ＯＵ・ヘルプロ">リスト②!$G$2:$G$4</definedName>
    <definedName name="_xlnm.Print_Area" localSheetId="2">'出張報告書＆旅費精算書（両面印刷推奨）'!$A$1:$AK$100</definedName>
    <definedName name="_xlnm.Print_Area" localSheetId="3">'日帰出張　6号'!$A$1:$AB$36</definedName>
    <definedName name="_xlnm.Print_Area" localSheetId="5">予算詳細コード!$A$900:$N$963</definedName>
    <definedName name="_xlnm.Print_Area" localSheetId="1">'旅行命令簿（内国旅行）1号甲'!$A$1:$W$23</definedName>
    <definedName name="_xlnm.Print_Area" localSheetId="0">旅費支払通知!$A$1:$AC$55</definedName>
    <definedName name="コース" localSheetId="4">リスト②!$A$1:$F$30</definedName>
    <definedName name="コース">[1]基本テーブル!$B$17:$B$22</definedName>
    <definedName name="コース名" localSheetId="4">リスト②!$A$1:$F$30</definedName>
    <definedName name="コース名">#REF!</definedName>
    <definedName name="システムデザイン研究科">#REF!</definedName>
    <definedName name="ヘルプロ">リスト②!$L$2:$L$12</definedName>
    <definedName name="ものづくり工学科">#REF!</definedName>
    <definedName name="化学コース">リスト②!$C$2:$C$32</definedName>
    <definedName name="学術情報基盤センター">リスト②!$J$2:$J$6</definedName>
    <definedName name="環境応用化学科" localSheetId="4">リスト②!$F$1</definedName>
    <definedName name="環境応用化学科">リスト②!$F$2:$F$30</definedName>
    <definedName name="観光科学科">リスト②!$B$2:$B$15</definedName>
    <definedName name="機械工学コース">リスト②!$F$8:$F$22</definedName>
    <definedName name="教育費">リスト②!$T$2</definedName>
    <definedName name="教員名" localSheetId="4">リスト②!$A$2:$F$30</definedName>
    <definedName name="空港">[1]×旅費計算書!$W$78:$W$131</definedName>
    <definedName name="経営学研究科">#REF!</definedName>
    <definedName name="経路表コメント">[1]基本テーブル!$F$32:$F$40</definedName>
    <definedName name="建築学科">リスト②!$D$2:$D$23</definedName>
    <definedName name="建築都市コース">リスト②!$D$9:$D$23</definedName>
    <definedName name="研究科名">#REF!</definedName>
    <definedName name="固定資産">リスト②!$Q$2:$Q$6</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4">リスト②!$N$1:$R$1</definedName>
    <definedName name="資産登録名">[2]リスト!$N$1:$R$1</definedName>
    <definedName name="自然・文化ツーリズムコース">リスト②!$B$4:$B$14</definedName>
    <definedName name="首都大学東京">#REF!</definedName>
    <definedName name="所属" localSheetId="4">リスト②!$A$1:$F$30</definedName>
    <definedName name="少額資産">リスト②!$P$2:$P$6</definedName>
    <definedName name="人間健康科学研究科">#REF!</definedName>
    <definedName name="人文科学研究科">#REF!</definedName>
    <definedName name="図書登録">リスト②!$R$2:$R$6</definedName>
    <definedName name="図書登録のみ">リスト②!$N$1:$O$1</definedName>
    <definedName name="図書登録のみ明細">リスト②!$O$13:$O$17</definedName>
    <definedName name="数理科学コース">リスト②!$A$3:$A$26</definedName>
    <definedName name="生命科学コース">リスト②!$D$9:$D$32</definedName>
    <definedName name="戦略研究センター">リスト②!$L$2:$L$12</definedName>
    <definedName name="創造工学専攻">#REF!</definedName>
    <definedName name="大学教育センター・ヘルプロ">リスト②!$H$2:$H$9</definedName>
    <definedName name="大学教育センター・情報">リスト②!$I$2:$I$3</definedName>
    <definedName name="地理環境コース">リスト②!$A$3:$A$16</definedName>
    <definedName name="地理環境学科">リスト②!$A$2:$A$16</definedName>
    <definedName name="電気電子工学コース">リスト②!$E$2:$E$27</definedName>
    <definedName name="都市システム科学域">リスト②!$E$2:$E$13</definedName>
    <definedName name="都市環境科学研究科">#REF!</definedName>
    <definedName name="都市基盤環境コース">リスト②!$C$2:$C$21</definedName>
    <definedName name="都市基盤環境学科">リスト②!$C$2:$C$21</definedName>
    <definedName name="都市政策科学科" localSheetId="4">リスト②!$E$1</definedName>
    <definedName name="都市政策科学科">リスト②!$E$2:$E$16</definedName>
    <definedName name="備考欄">[1]基本テーブル!$F$2:$F$26</definedName>
    <definedName name="物理学コース">リスト②!$B$4:$B$32</definedName>
    <definedName name="分子応用化学コース">リスト②!$F$8:$F$32</definedName>
    <definedName name="法学政治学研究科">#REF!</definedName>
    <definedName name="無">リスト②!$O$2:$O$6</definedName>
    <definedName name="無1">リスト②!$N$12:$O$17</definedName>
    <definedName name="理学研究科">#REF!</definedName>
    <definedName name="理系事務室">リスト②!$K$2:$K$3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18" l="1"/>
  <c r="A10" i="18"/>
  <c r="V7" i="18"/>
  <c r="K8" i="18"/>
  <c r="K7" i="18"/>
  <c r="K9" i="23" l="1"/>
  <c r="I13" i="24"/>
  <c r="I11" i="24"/>
  <c r="I9" i="24"/>
  <c r="W36" i="18" l="1"/>
  <c r="H36" i="18"/>
  <c r="Q26" i="7" l="1"/>
  <c r="Q24" i="7"/>
  <c r="Q22" i="7"/>
  <c r="C27" i="7" l="1"/>
  <c r="K13" i="24" l="1"/>
  <c r="K11" i="24"/>
  <c r="E11" i="24"/>
  <c r="E13" i="24"/>
  <c r="K9" i="24"/>
  <c r="E9" i="24"/>
  <c r="L68" i="7" l="1"/>
  <c r="G68" i="7"/>
  <c r="G67" i="7"/>
  <c r="U70" i="7"/>
  <c r="U69" i="7"/>
  <c r="B68" i="7"/>
  <c r="L69" i="7"/>
  <c r="Y33" i="24"/>
  <c r="X38" i="18"/>
  <c r="T3" i="24" l="1"/>
  <c r="S3" i="23"/>
  <c r="Q4" i="24"/>
  <c r="Q4" i="23"/>
  <c r="L4" i="24"/>
  <c r="L4" i="23"/>
  <c r="C4" i="24"/>
  <c r="C4" i="23"/>
  <c r="AG19" i="7" l="1"/>
  <c r="AA23" i="18" l="1"/>
  <c r="Z23" i="18"/>
  <c r="G23" i="18"/>
  <c r="E23" i="18"/>
  <c r="A23" i="18"/>
  <c r="B18" i="7"/>
  <c r="B66" i="7"/>
  <c r="I24" i="7"/>
  <c r="I27" i="7"/>
  <c r="I26" i="7"/>
  <c r="I23" i="7"/>
  <c r="I22" i="7"/>
  <c r="I25" i="7"/>
  <c r="D24" i="7"/>
  <c r="D25" i="7"/>
  <c r="D26" i="7"/>
  <c r="D27" i="7"/>
  <c r="D23" i="7"/>
  <c r="D22" i="7"/>
  <c r="AC18" i="7"/>
  <c r="D14" i="7"/>
  <c r="U25" i="18" l="1"/>
  <c r="W25" i="18" s="1"/>
  <c r="M25" i="18"/>
  <c r="C25" i="7" l="1"/>
  <c r="V19" i="23"/>
  <c r="O9" i="23" l="1"/>
  <c r="I9" i="23"/>
  <c r="V64" i="7" l="1"/>
  <c r="B60" i="7"/>
  <c r="B65" i="7"/>
  <c r="B64" i="7"/>
  <c r="T12" i="7"/>
  <c r="U60" i="7" s="1"/>
  <c r="O12" i="7"/>
  <c r="Q60" i="7" s="1"/>
  <c r="S18" i="7" l="1"/>
  <c r="U19" i="7" s="1"/>
  <c r="W19" i="7" s="1"/>
  <c r="R70" i="7" l="1"/>
  <c r="O70" i="7"/>
  <c r="L70" i="7"/>
  <c r="R69" i="7"/>
  <c r="O69" i="7"/>
  <c r="I10" i="23" l="1"/>
  <c r="K10" i="23" s="1"/>
  <c r="F49" i="18"/>
  <c r="F48" i="18"/>
  <c r="F47" i="18"/>
  <c r="F46" i="18"/>
  <c r="F45" i="18"/>
  <c r="F44" i="18"/>
  <c r="A1" i="18" l="1"/>
  <c r="V53" i="18" s="1"/>
  <c r="R17" i="23"/>
  <c r="R31" i="24"/>
  <c r="O10" i="23"/>
  <c r="I11" i="23"/>
  <c r="K11" i="23" s="1"/>
  <c r="Q64" i="7"/>
  <c r="K64" i="7"/>
  <c r="B13" i="7"/>
  <c r="B61" i="7" s="1"/>
  <c r="O11" i="23" l="1"/>
  <c r="I12" i="23"/>
  <c r="T50" i="18"/>
  <c r="Q53" i="18"/>
  <c r="C19" i="18"/>
  <c r="N51" i="18"/>
  <c r="V47" i="18"/>
  <c r="T49" i="18"/>
  <c r="T51" i="18"/>
  <c r="A16" i="18"/>
  <c r="T45" i="18"/>
  <c r="Q47" i="18"/>
  <c r="T44" i="18"/>
  <c r="D1" i="18"/>
  <c r="T43" i="18"/>
  <c r="AA42" i="18"/>
  <c r="C18" i="18"/>
  <c r="O12" i="23" l="1"/>
  <c r="K12" i="23"/>
  <c r="I13" i="23"/>
  <c r="K13" i="23" s="1"/>
  <c r="O13" i="2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E3" authorId="0" shapeId="0" xr:uid="{00000000-0006-0000-0000-000001000000}">
      <text>
        <r>
          <rPr>
            <b/>
            <sz val="12"/>
            <color indexed="81"/>
            <rFont val="ＭＳ Ｐゴシック"/>
            <family val="3"/>
            <charset val="128"/>
          </rPr>
          <t>プルダウンから選択</t>
        </r>
      </text>
    </comment>
    <comment ref="A7" authorId="0" shapeId="0" xr:uid="{00000000-0006-0000-0000-000002000000}">
      <text>
        <r>
          <rPr>
            <b/>
            <sz val="12"/>
            <color indexed="81"/>
            <rFont val="ＭＳ Ｐゴシック"/>
            <family val="3"/>
            <charset val="128"/>
          </rPr>
          <t>予算コード（半角英数字）を入力</t>
        </r>
      </text>
    </comment>
    <comment ref="E21" authorId="1" shapeId="0" xr:uid="{00000000-0006-0000-0000-000003000000}">
      <text>
        <r>
          <rPr>
            <sz val="9"/>
            <color indexed="81"/>
            <rFont val="ＭＳ Ｐゴシック"/>
            <family val="3"/>
            <charset val="128"/>
          </rPr>
          <t>教員・学生：所属をプルダウンから選択してください。</t>
        </r>
      </text>
    </comment>
    <comment ref="M21" authorId="1" shapeId="0" xr:uid="{00000000-0006-0000-0000-000004000000}">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1" shapeId="0" xr:uid="{00000000-0006-0000-0000-000005000000}">
      <text>
        <r>
          <rPr>
            <sz val="9"/>
            <color indexed="81"/>
            <rFont val="ＭＳ Ｐゴシック"/>
            <family val="3"/>
            <charset val="128"/>
          </rPr>
          <t>教職員番号、学修番号、債主番号のいずれかを入力してください。</t>
        </r>
      </text>
    </comment>
    <comment ref="E25" authorId="1" shapeId="0" xr:uid="{00000000-0006-0000-0000-000006000000}">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2" shapeId="0" xr:uid="{00000000-0006-0000-0000-000007000000}">
      <text>
        <r>
          <rPr>
            <b/>
            <sz val="9"/>
            <color indexed="81"/>
            <rFont val="ＭＳ Ｐゴシック"/>
            <family val="3"/>
            <charset val="128"/>
          </rPr>
          <t>例：4/30と入力すると
４月３０日と表示されます</t>
        </r>
      </text>
    </comment>
    <comment ref="I26" authorId="1" shapeId="0" xr:uid="{00000000-0006-0000-0000-000008000000}">
      <text>
        <r>
          <rPr>
            <sz val="9"/>
            <color indexed="81"/>
            <rFont val="Meiryo UI"/>
            <family val="3"/>
            <charset val="128"/>
          </rPr>
          <t>プルダウンから選択</t>
        </r>
      </text>
    </comment>
    <comment ref="P26" authorId="1" shapeId="0" xr:uid="{00000000-0006-0000-0000-000009000000}">
      <text>
        <r>
          <rPr>
            <sz val="9"/>
            <color indexed="81"/>
            <rFont val="Meiryo UI"/>
            <family val="3"/>
            <charset val="128"/>
          </rPr>
          <t>プルダウンから選択</t>
        </r>
        <r>
          <rPr>
            <sz val="9"/>
            <color indexed="81"/>
            <rFont val="ＭＳ Ｐゴシック"/>
            <family val="3"/>
            <charset val="128"/>
          </rPr>
          <t xml:space="preserve">
</t>
        </r>
      </text>
    </comment>
    <comment ref="A27" authorId="1" shapeId="0" xr:uid="{00000000-0006-0000-0000-00000A000000}">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1" shapeId="0" xr:uid="{00000000-0006-0000-0000-00000B000000}">
      <text>
        <r>
          <rPr>
            <sz val="9"/>
            <color indexed="81"/>
            <rFont val="Meiryo UI"/>
            <family val="3"/>
            <charset val="128"/>
          </rPr>
          <t>例：4/30と入力すると
４月３０日(火)と表示されます</t>
        </r>
      </text>
    </comment>
    <comment ref="H28" authorId="1" shapeId="0" xr:uid="{00000000-0006-0000-0000-00000C000000}">
      <text>
        <r>
          <rPr>
            <sz val="9"/>
            <color indexed="81"/>
            <rFont val="Meiryo UI"/>
            <family val="3"/>
            <charset val="128"/>
          </rPr>
          <t>概要をプルダウンから選択して
詳細を右欄に記載してください。</t>
        </r>
      </text>
    </comment>
    <comment ref="K28" authorId="1" shapeId="0" xr:uid="{00000000-0006-0000-0000-00000D000000}">
      <text>
        <r>
          <rPr>
            <sz val="9"/>
            <color indexed="81"/>
            <rFont val="Meiryo UI"/>
            <family val="3"/>
            <charset val="128"/>
          </rPr>
          <t>【入力例】
○○学会名
○○調査詳細
○○打合せ詳細   など・・・）</t>
        </r>
      </text>
    </comment>
    <comment ref="V28" authorId="0" shapeId="0" xr:uid="{00000000-0006-0000-0000-00000E000000}">
      <text>
        <r>
          <rPr>
            <b/>
            <sz val="12"/>
            <color indexed="81"/>
            <rFont val="ＭＳ Ｐゴシック"/>
            <family val="3"/>
            <charset val="128"/>
          </rPr>
          <t>【入力例】
○○大学○○キャンパス
○○山周辺
○○株式会社○○工場　　など・・・</t>
        </r>
      </text>
    </comment>
    <comment ref="H29" authorId="1" shapeId="0" xr:uid="{00000000-0006-0000-0000-00000F000000}">
      <text>
        <r>
          <rPr>
            <sz val="9"/>
            <color indexed="81"/>
            <rFont val="Meiryo UI"/>
            <family val="3"/>
            <charset val="128"/>
          </rPr>
          <t>旅行地の住所記載</t>
        </r>
      </text>
    </comment>
    <comment ref="V29" authorId="0" shapeId="0" xr:uid="{00000000-0006-0000-0000-00001000000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1" shapeId="0" xr:uid="{00000000-0006-0000-0000-000011000000}">
      <text>
        <r>
          <rPr>
            <sz val="9"/>
            <color indexed="81"/>
            <rFont val="Meiryo UI"/>
            <family val="3"/>
            <charset val="128"/>
          </rPr>
          <t>概要をプルダウンから選択して
詳細を右欄に記載してください。</t>
        </r>
      </text>
    </comment>
    <comment ref="V31" authorId="0" shapeId="0" xr:uid="{00000000-0006-0000-0000-000012000000}">
      <text>
        <r>
          <rPr>
            <b/>
            <sz val="12"/>
            <color indexed="81"/>
            <rFont val="ＭＳ Ｐゴシック"/>
            <family val="3"/>
            <charset val="128"/>
          </rPr>
          <t>【入力例】
○○大学○○キャンパス
○○山周辺
○○株式会社○○工場　　など・・・</t>
        </r>
      </text>
    </comment>
    <comment ref="V32" authorId="0" shapeId="0" xr:uid="{00000000-0006-0000-0000-00001300000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1" shapeId="0" xr:uid="{00000000-0006-0000-0000-000014000000}">
      <text>
        <r>
          <rPr>
            <sz val="9"/>
            <color indexed="81"/>
            <rFont val="Meiryo UI"/>
            <family val="3"/>
            <charset val="128"/>
          </rPr>
          <t>概要をプルダウンから選択して
詳細を右欄に記載してください。</t>
        </r>
      </text>
    </comment>
    <comment ref="V34" authorId="0" shapeId="0" xr:uid="{00000000-0006-0000-0000-000015000000}">
      <text>
        <r>
          <rPr>
            <b/>
            <sz val="12"/>
            <color indexed="81"/>
            <rFont val="ＭＳ Ｐゴシック"/>
            <family val="3"/>
            <charset val="128"/>
          </rPr>
          <t>【入力例】
○○大学○○キャンパス
○○山周辺
○○株式会社○○工場　　など・・・</t>
        </r>
      </text>
    </comment>
    <comment ref="V35" authorId="0" shapeId="0" xr:uid="{00000000-0006-0000-0000-00001600000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1" shapeId="0" xr:uid="{00000000-0006-0000-0000-000017000000}">
      <text>
        <r>
          <rPr>
            <sz val="9"/>
            <color indexed="81"/>
            <rFont val="Meiryo UI"/>
            <family val="3"/>
            <charset val="128"/>
          </rPr>
          <t>プルダウンから選択</t>
        </r>
      </text>
    </comment>
    <comment ref="T37" authorId="1" shapeId="0" xr:uid="{00000000-0006-0000-0000-000018000000}">
      <text>
        <r>
          <rPr>
            <sz val="9"/>
            <color indexed="81"/>
            <rFont val="Meiryo UI"/>
            <family val="3"/>
            <charset val="128"/>
          </rPr>
          <t>プルダウンから選択</t>
        </r>
      </text>
    </comment>
    <comment ref="E38" authorId="1" shapeId="0" xr:uid="{00000000-0006-0000-0000-000019000000}">
      <text>
        <r>
          <rPr>
            <sz val="9"/>
            <color indexed="81"/>
            <rFont val="Meiryo UI"/>
            <family val="3"/>
            <charset val="128"/>
          </rPr>
          <t>プルダウンから選択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F7" authorId="0" shapeId="0" xr:uid="{00000000-0006-0000-0100-000001000000}">
      <text>
        <r>
          <rPr>
            <b/>
            <sz val="9"/>
            <color indexed="81"/>
            <rFont val="ＭＳ Ｐゴシック"/>
            <family val="3"/>
            <charset val="128"/>
          </rPr>
          <t>記入しない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2" authorId="0" shapeId="0" xr:uid="{00000000-0006-0000-0200-000001000000}">
      <text>
        <r>
          <rPr>
            <b/>
            <sz val="14"/>
            <color indexed="81"/>
            <rFont val="Meiryo UI"/>
            <family val="3"/>
            <charset val="128"/>
          </rPr>
          <t xml:space="preserve"> </t>
        </r>
        <r>
          <rPr>
            <b/>
            <sz val="14"/>
            <color indexed="10"/>
            <rFont val="Meiryo UI"/>
            <family val="3"/>
            <charset val="128"/>
          </rPr>
          <t>旅行者が学生や学外研究者(その他)</t>
        </r>
        <r>
          <rPr>
            <b/>
            <sz val="14"/>
            <color indexed="81"/>
            <rFont val="Meiryo UI"/>
            <family val="3"/>
            <charset val="128"/>
          </rPr>
          <t>の場合は
 旅行を</t>
        </r>
        <r>
          <rPr>
            <b/>
            <sz val="14"/>
            <color indexed="10"/>
            <rFont val="Meiryo UI"/>
            <family val="3"/>
            <charset val="128"/>
          </rPr>
          <t>依頼した本学教員が押印</t>
        </r>
        <r>
          <rPr>
            <b/>
            <sz val="14"/>
            <color indexed="81"/>
            <rFont val="Meiryo UI"/>
            <family val="3"/>
            <charset val="128"/>
          </rPr>
          <t>のうえ
 提出してください。</t>
        </r>
        <r>
          <rPr>
            <sz val="9"/>
            <color indexed="81"/>
            <rFont val="Meiryo UI"/>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1" authorId="0" shapeId="0" xr:uid="{F528411E-BF06-4681-AEE5-4872D250373F}">
      <text>
        <r>
          <rPr>
            <b/>
            <sz val="9"/>
            <color indexed="81"/>
            <rFont val="ＭＳ Ｐゴシック"/>
            <family val="3"/>
            <charset val="128"/>
          </rPr>
          <t>JIMU:</t>
        </r>
        <r>
          <rPr>
            <sz val="9"/>
            <color indexed="81"/>
            <rFont val="ＭＳ Ｐゴシック"/>
            <family val="3"/>
            <charset val="128"/>
          </rPr>
          <t xml:space="preserve">
</t>
        </r>
      </text>
    </comment>
    <comment ref="A334" authorId="0" shapeId="0" xr:uid="{AA2156F6-63A0-406B-BDCF-BDEE734DAF1D}">
      <text>
        <r>
          <rPr>
            <sz val="9"/>
            <color indexed="81"/>
            <rFont val="ＭＳ Ｐゴシック"/>
            <family val="3"/>
            <charset val="128"/>
          </rPr>
          <t xml:space="preserve">退学のため削除
</t>
        </r>
      </text>
    </comment>
    <comment ref="O917" authorId="0" shapeId="0" xr:uid="{227C63D5-0368-4E99-8F86-3BF76C96A6BE}">
      <text>
        <r>
          <rPr>
            <b/>
            <sz val="9"/>
            <color indexed="81"/>
            <rFont val="ＭＳ Ｐゴシック"/>
            <family val="3"/>
            <charset val="128"/>
          </rPr>
          <t>間接経費の勘定科目も、直接経費の仕訳と同じ！（会計管理課に確認2019.4.18）</t>
        </r>
        <r>
          <rPr>
            <sz val="9"/>
            <color indexed="81"/>
            <rFont val="ＭＳ Ｐゴシック"/>
            <family val="3"/>
            <charset val="128"/>
          </rPr>
          <t xml:space="preserve">
</t>
        </r>
      </text>
    </comment>
    <comment ref="P917" authorId="0" shapeId="0" xr:uid="{0BC8A4DB-622C-46F0-BFE5-800C1F25B364}">
      <text>
        <r>
          <rPr>
            <b/>
            <sz val="9"/>
            <color indexed="81"/>
            <rFont val="ＭＳ Ｐゴシック"/>
            <family val="3"/>
            <charset val="128"/>
          </rPr>
          <t>間接経費の勘定科目も、直接経費の仕訳と同じ！（会計管理課に確認2019.4.18）</t>
        </r>
        <r>
          <rPr>
            <sz val="9"/>
            <color indexed="81"/>
            <rFont val="ＭＳ Ｐゴシック"/>
            <family val="3"/>
            <charset val="128"/>
          </rPr>
          <t xml:space="preserve">
</t>
        </r>
      </text>
    </comment>
  </commentList>
</comments>
</file>

<file path=xl/sharedStrings.xml><?xml version="1.0" encoding="utf-8"?>
<sst xmlns="http://schemas.openxmlformats.org/spreadsheetml/2006/main" count="18492" uniqueCount="3308">
  <si>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</si>
  <si>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</si>
  <si>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</si>
  <si>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</si>
  <si>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</si>
  <si>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</si>
  <si>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</si>
  <si>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</si>
  <si>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</si>
  <si>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</si>
  <si>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</si>
  <si>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</si>
  <si>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</si>
  <si>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</si>
  <si>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</si>
  <si>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</si>
  <si>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</si>
  <si>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</si>
  <si>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</si>
  <si>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</si>
  <si>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</si>
  <si>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</si>
  <si>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</si>
  <si>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</si>
  <si>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</si>
  <si>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</si>
  <si>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</si>
  <si>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</si>
  <si>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</si>
  <si>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</si>
  <si>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</si>
  <si>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</si>
  <si>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</si>
  <si>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</si>
  <si>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</si>
  <si>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</si>
  <si>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</si>
  <si>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</si>
  <si>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</si>
  <si>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</si>
  <si>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</si>
  <si>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</si>
  <si>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</si>
  <si>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</si>
  <si>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</si>
  <si>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</si>
  <si>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</si>
  <si>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</si>
  <si>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</si>
  <si>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</si>
  <si>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</si>
  <si>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</si>
  <si>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</si>
  <si>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</si>
  <si>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</si>
  <si>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</si>
  <si>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</si>
  <si>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</si>
  <si>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</si>
  <si>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</si>
  <si>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</si>
  <si>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</si>
  <si>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</si>
  <si>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</si>
  <si>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</si>
  <si>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</si>
  <si>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</si>
  <si>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</si>
  <si>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</si>
  <si>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</si>
  <si>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</si>
  <si>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</si>
  <si>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</si>
  <si>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</si>
  <si>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</si>
  <si>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</si>
  <si>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</si>
  <si>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</si>
  <si>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</si>
  <si>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</si>
  <si>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</si>
  <si>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</si>
  <si>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</si>
  <si>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</si>
  <si>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</si>
  <si>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</si>
  <si>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</si>
  <si>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</si>
  <si>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</si>
  <si>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</si>
  <si>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</si>
  <si>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</si>
  <si>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</si>
  <si>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</si>
  <si>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</si>
  <si>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</si>
  <si>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</si>
  <si>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予算詳細</t>
    <rPh sb="0" eb="2">
      <t>ヨサン</t>
    </rPh>
    <rPh sb="2" eb="4">
      <t>ショウサイ</t>
    </rPh>
    <phoneticPr fontId="20"/>
  </si>
  <si>
    <t>□</t>
    <phoneticPr fontId="20"/>
  </si>
  <si>
    <t>なし</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</si>
  <si>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</si>
  <si>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</si>
  <si>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</si>
  <si>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</si>
  <si>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12/12・12/13</t>
    <phoneticPr fontId="20"/>
  </si>
  <si>
    <t>12/12</t>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</si>
  <si>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</si>
  <si>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</si>
  <si>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</si>
  <si>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</si>
  <si>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</si>
  <si>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</si>
  <si>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</si>
  <si>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</si>
  <si>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</si>
  <si>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</si>
  <si>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</si>
  <si>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</si>
  <si>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</si>
  <si>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</si>
  <si>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</si>
  <si>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</si>
  <si>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</si>
  <si>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</si>
  <si>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</si>
  <si>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</si>
  <si>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</si>
  <si>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</si>
  <si>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</si>
  <si>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</si>
  <si>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</si>
  <si>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</si>
  <si>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</si>
  <si>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</si>
  <si>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</si>
  <si>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</si>
  <si>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</si>
  <si>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</si>
  <si>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</si>
  <si>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</si>
  <si>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</si>
  <si>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受託研究費</t>
    <rPh sb="0" eb="2">
      <t>ジュタク</t>
    </rPh>
    <rPh sb="2" eb="5">
      <t>ケンキュウヒ</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</si>
  <si>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</si>
  <si>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</si>
  <si>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</si>
  <si>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</si>
  <si>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</si>
  <si>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t>年　度</t>
    <rPh sb="0" eb="1">
      <t>ネン</t>
    </rPh>
    <rPh sb="2" eb="3">
      <t>ド</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</si>
  <si>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</si>
  <si>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</si>
  <si>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取引番号</t>
    <rPh sb="0" eb="2">
      <t>トリヒキ</t>
    </rPh>
    <rPh sb="2" eb="4">
      <t>バンゴウ</t>
    </rPh>
    <phoneticPr fontId="27"/>
  </si>
  <si>
    <t>【支出財源】</t>
    <rPh sb="1" eb="3">
      <t>シシュツ</t>
    </rPh>
    <rPh sb="3" eb="5">
      <t>ザイゲン</t>
    </rPh>
    <phoneticPr fontId="27"/>
  </si>
  <si>
    <t>※↓『予算コード』を入力すると所属・代表者氏名・予算名称・予算種別が表示されます。</t>
    <rPh sb="3" eb="5">
      <t>ヨサン</t>
    </rPh>
    <rPh sb="10" eb="12">
      <t>ニュウリョク</t>
    </rPh>
    <rPh sb="15" eb="17">
      <t>ショゾク</t>
    </rPh>
    <rPh sb="18" eb="21">
      <t>ダイヒョウシャ</t>
    </rPh>
    <rPh sb="21" eb="23">
      <t>シメイ</t>
    </rPh>
    <rPh sb="24" eb="26">
      <t>ヨサン</t>
    </rPh>
    <rPh sb="26" eb="28">
      <t>メイショウ</t>
    </rPh>
    <rPh sb="29" eb="31">
      <t>ヨサン</t>
    </rPh>
    <rPh sb="31" eb="33">
      <t>シュベツ</t>
    </rPh>
    <rPh sb="34" eb="36">
      <t>ヒョウジ</t>
    </rPh>
    <phoneticPr fontId="27"/>
  </si>
  <si>
    <t>予算コード</t>
    <rPh sb="0" eb="2">
      <t>ヨサン</t>
    </rPh>
    <phoneticPr fontId="27"/>
  </si>
  <si>
    <t>予算名称　(執行期間）</t>
    <rPh sb="0" eb="2">
      <t>ヨサン</t>
    </rPh>
    <rPh sb="2" eb="4">
      <t>メイショウ</t>
    </rPh>
    <phoneticPr fontId="27"/>
  </si>
  <si>
    <t>予算種別</t>
    <rPh sb="0" eb="2">
      <t>ヨサン</t>
    </rPh>
    <rPh sb="2" eb="4">
      <t>シュベツ</t>
    </rPh>
    <phoneticPr fontId="27"/>
  </si>
  <si>
    <t>所属</t>
    <rPh sb="0" eb="2">
      <t>ショゾク</t>
    </rPh>
    <phoneticPr fontId="27"/>
  </si>
  <si>
    <t>代 表 者　　　氏 名</t>
    <rPh sb="0" eb="1">
      <t>ダイ</t>
    </rPh>
    <rPh sb="2" eb="3">
      <t>オモテ</t>
    </rPh>
    <rPh sb="4" eb="5">
      <t>シャ</t>
    </rPh>
    <rPh sb="8" eb="9">
      <t>シ</t>
    </rPh>
    <rPh sb="10" eb="11">
      <t>メイ</t>
    </rPh>
    <phoneticPr fontId="27"/>
  </si>
  <si>
    <t>担   当　教  員  名</t>
    <rPh sb="0" eb="1">
      <t>タン</t>
    </rPh>
    <rPh sb="4" eb="5">
      <t>トウ</t>
    </rPh>
    <rPh sb="6" eb="7">
      <t>キョウ</t>
    </rPh>
    <rPh sb="9" eb="10">
      <t>イン</t>
    </rPh>
    <rPh sb="12" eb="13">
      <t>メイ</t>
    </rPh>
    <phoneticPr fontId="27"/>
  </si>
  <si>
    <t>【支出計算】</t>
    <rPh sb="1" eb="3">
      <t>シシュツ</t>
    </rPh>
    <rPh sb="3" eb="5">
      <t>ケイサン</t>
    </rPh>
    <phoneticPr fontId="27"/>
  </si>
  <si>
    <t>支払区分</t>
    <rPh sb="0" eb="2">
      <t>シハライ</t>
    </rPh>
    <rPh sb="2" eb="4">
      <t>クブン</t>
    </rPh>
    <phoneticPr fontId="27"/>
  </si>
  <si>
    <t>口座振替</t>
  </si>
  <si>
    <t>支払予定日</t>
    <rPh sb="0" eb="2">
      <t>シハライ</t>
    </rPh>
    <rPh sb="2" eb="5">
      <t>ヨテイビ</t>
    </rPh>
    <phoneticPr fontId="27"/>
  </si>
  <si>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</si>
  <si>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</si>
  <si>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</si>
  <si>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</si>
  <si>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</si>
  <si>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</si>
  <si>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</si>
  <si>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</si>
  <si>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京王</t>
    <rPh sb="0" eb="2">
      <t>ケイオウ</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</si>
  <si>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</si>
  <si>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</si>
  <si>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</si>
  <si>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</si>
  <si>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</si>
  <si>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</si>
  <si>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</si>
  <si>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</si>
  <si>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</si>
  <si>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</si>
  <si>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</si>
  <si>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【仕訳】</t>
    <rPh sb="1" eb="3">
      <t>シワケ</t>
    </rPh>
    <phoneticPr fontId="27"/>
  </si>
  <si>
    <t>（前渡金）
概算払</t>
    <rPh sb="1" eb="3">
      <t>マエワタ</t>
    </rPh>
    <rPh sb="3" eb="4">
      <t>キン</t>
    </rPh>
    <phoneticPr fontId="27"/>
  </si>
  <si>
    <t>業務内容</t>
    <rPh sb="0" eb="2">
      <t>ギョウム</t>
    </rPh>
    <rPh sb="2" eb="4">
      <t>ナイヨウ</t>
    </rPh>
    <phoneticPr fontId="27"/>
  </si>
  <si>
    <t>負担部門</t>
    <rPh sb="0" eb="2">
      <t>フタン</t>
    </rPh>
    <rPh sb="2" eb="4">
      <t>ブモン</t>
    </rPh>
    <phoneticPr fontId="27"/>
  </si>
  <si>
    <t>伝票日付：</t>
    <rPh sb="0" eb="2">
      <t>デンピョウ</t>
    </rPh>
    <rPh sb="2" eb="3">
      <t>ニチ</t>
    </rPh>
    <rPh sb="3" eb="4">
      <t>ツ</t>
    </rPh>
    <phoneticPr fontId="27"/>
  </si>
  <si>
    <t>支払日</t>
    <rPh sb="0" eb="3">
      <t>シハライビ</t>
    </rPh>
    <phoneticPr fontId="27"/>
  </si>
  <si>
    <t>適用・項</t>
    <rPh sb="0" eb="2">
      <t>テキヨウ</t>
    </rPh>
    <rPh sb="3" eb="4">
      <t>コウ</t>
    </rPh>
    <phoneticPr fontId="27"/>
  </si>
  <si>
    <t>予算科目</t>
    <rPh sb="0" eb="2">
      <t>ヨサン</t>
    </rPh>
    <rPh sb="2" eb="4">
      <t>カモク</t>
    </rPh>
    <phoneticPr fontId="27"/>
  </si>
  <si>
    <t>契約日：</t>
    <rPh sb="0" eb="2">
      <t>ケイヤク</t>
    </rPh>
    <rPh sb="2" eb="3">
      <t>ニチ</t>
    </rPh>
    <phoneticPr fontId="27"/>
  </si>
  <si>
    <t>適用・目</t>
    <rPh sb="0" eb="2">
      <t>テキヨウ</t>
    </rPh>
    <rPh sb="3" eb="4">
      <t>モク</t>
    </rPh>
    <phoneticPr fontId="27"/>
  </si>
  <si>
    <r>
      <t>予算詳細</t>
    </r>
    <r>
      <rPr>
        <sz val="10"/>
        <rFont val="ＭＳ Ｐゴシック"/>
        <family val="3"/>
        <charset val="128"/>
      </rPr>
      <t>コード</t>
    </r>
    <rPh sb="0" eb="2">
      <t>ヨサン</t>
    </rPh>
    <rPh sb="2" eb="4">
      <t>ショウサイ</t>
    </rPh>
    <phoneticPr fontId="27"/>
  </si>
  <si>
    <t>受入期日：</t>
    <rPh sb="0" eb="2">
      <t>ウケイレ</t>
    </rPh>
    <rPh sb="2" eb="4">
      <t>キジツ</t>
    </rPh>
    <phoneticPr fontId="27"/>
  </si>
  <si>
    <t>勘定科目（借方）</t>
    <rPh sb="0" eb="2">
      <t>カンジョウ</t>
    </rPh>
    <rPh sb="2" eb="4">
      <t>カモク</t>
    </rPh>
    <rPh sb="5" eb="6">
      <t>カ</t>
    </rPh>
    <rPh sb="6" eb="7">
      <t>カタ</t>
    </rPh>
    <phoneticPr fontId="27"/>
  </si>
  <si>
    <t>勘定科目（貸方）</t>
    <rPh sb="0" eb="2">
      <t>カンジョウ</t>
    </rPh>
    <rPh sb="2" eb="4">
      <t>カモク</t>
    </rPh>
    <rPh sb="5" eb="7">
      <t>カシカタ</t>
    </rPh>
    <phoneticPr fontId="27"/>
  </si>
  <si>
    <t>財源</t>
    <rPh sb="0" eb="2">
      <t>ザイゲン</t>
    </rPh>
    <phoneticPr fontId="27"/>
  </si>
  <si>
    <t>業務区分</t>
    <rPh sb="0" eb="2">
      <t>ギョウム</t>
    </rPh>
    <rPh sb="2" eb="4">
      <t>クブン</t>
    </rPh>
    <phoneticPr fontId="27"/>
  </si>
  <si>
    <t>起案</t>
    <rPh sb="0" eb="2">
      <t>キアン</t>
    </rPh>
    <phoneticPr fontId="27"/>
  </si>
  <si>
    <t>（精算）
確定払</t>
    <rPh sb="1" eb="3">
      <t>セイサン</t>
    </rPh>
    <rPh sb="5" eb="7">
      <t>カクテイ</t>
    </rPh>
    <phoneticPr fontId="27"/>
  </si>
  <si>
    <t>旅行最終日</t>
    <rPh sb="0" eb="2">
      <t>リョコウ</t>
    </rPh>
    <rPh sb="2" eb="5">
      <t>サイシュウビ</t>
    </rPh>
    <phoneticPr fontId="27"/>
  </si>
  <si>
    <t xml:space="preserve"> 受入備考</t>
    <rPh sb="1" eb="3">
      <t>ウケイ</t>
    </rPh>
    <rPh sb="3" eb="5">
      <t>ビコウ</t>
    </rPh>
    <phoneticPr fontId="27"/>
  </si>
  <si>
    <t>□ 会計管理課完了</t>
    <rPh sb="2" eb="4">
      <t>カイケイ</t>
    </rPh>
    <rPh sb="4" eb="7">
      <t>カンリカ</t>
    </rPh>
    <rPh sb="7" eb="9">
      <t>カンリョウ</t>
    </rPh>
    <phoneticPr fontId="27"/>
  </si>
  <si>
    <t>予算詳細コード</t>
    <rPh sb="0" eb="2">
      <t>ヨサン</t>
    </rPh>
    <rPh sb="2" eb="4">
      <t>ショウサイ</t>
    </rPh>
    <phoneticPr fontId="27"/>
  </si>
  <si>
    <t>財源名</t>
    <rPh sb="0" eb="2">
      <t>ザイゲン</t>
    </rPh>
    <rPh sb="2" eb="3">
      <t>メイ</t>
    </rPh>
    <phoneticPr fontId="27"/>
  </si>
  <si>
    <t>予算種別（目的別）</t>
    <rPh sb="2" eb="4">
      <t>シュベツ</t>
    </rPh>
    <rPh sb="5" eb="7">
      <t>モクテキ</t>
    </rPh>
    <rPh sb="7" eb="8">
      <t>ベツ</t>
    </rPh>
    <phoneticPr fontId="27"/>
  </si>
  <si>
    <t>予算詳細名称</t>
    <rPh sb="2" eb="4">
      <t>ショウサイ</t>
    </rPh>
    <phoneticPr fontId="27"/>
  </si>
  <si>
    <t>予算科目</t>
    <rPh sb="2" eb="4">
      <t>カモク</t>
    </rPh>
    <phoneticPr fontId="27"/>
  </si>
  <si>
    <t>賃金（業務区分）</t>
    <rPh sb="0" eb="2">
      <t>チンギン</t>
    </rPh>
    <rPh sb="3" eb="5">
      <t>ギョウム</t>
    </rPh>
    <rPh sb="5" eb="7">
      <t>クブン</t>
    </rPh>
    <phoneticPr fontId="27"/>
  </si>
  <si>
    <t>予算配当額</t>
  </si>
  <si>
    <t>執行期間</t>
    <rPh sb="0" eb="2">
      <t>シッコウ</t>
    </rPh>
    <rPh sb="2" eb="4">
      <t>キカン</t>
    </rPh>
    <phoneticPr fontId="27"/>
  </si>
  <si>
    <t>研究代表者名</t>
    <rPh sb="0" eb="2">
      <t>ケンキュウ</t>
    </rPh>
    <rPh sb="2" eb="5">
      <t>ダイヒョウシャ</t>
    </rPh>
    <rPh sb="5" eb="6">
      <t>メイ</t>
    </rPh>
    <phoneticPr fontId="27"/>
  </si>
  <si>
    <t>借方勘定(賃金）</t>
    <rPh sb="0" eb="1">
      <t>シャク</t>
    </rPh>
    <rPh sb="1" eb="2">
      <t>カタ</t>
    </rPh>
    <rPh sb="2" eb="4">
      <t>カンジョウ</t>
    </rPh>
    <rPh sb="5" eb="7">
      <t>チンギン</t>
    </rPh>
    <phoneticPr fontId="27"/>
  </si>
  <si>
    <t>通勤手当(賃金）</t>
    <rPh sb="0" eb="2">
      <t>ツウキン</t>
    </rPh>
    <rPh sb="2" eb="4">
      <t>テアテ</t>
    </rPh>
    <rPh sb="5" eb="7">
      <t>チンギン</t>
    </rPh>
    <phoneticPr fontId="27"/>
  </si>
  <si>
    <t>貸方勘定（賃金）</t>
    <rPh sb="0" eb="1">
      <t>カシ</t>
    </rPh>
    <rPh sb="1" eb="2">
      <t>カタ</t>
    </rPh>
    <rPh sb="2" eb="4">
      <t>カンジョウ</t>
    </rPh>
    <rPh sb="5" eb="7">
      <t>チンギン</t>
    </rPh>
    <phoneticPr fontId="27"/>
  </si>
  <si>
    <t>借方勘定(国内旅費）</t>
    <rPh sb="0" eb="1">
      <t>シャク</t>
    </rPh>
    <rPh sb="1" eb="2">
      <t>カタ</t>
    </rPh>
    <rPh sb="2" eb="4">
      <t>カンジョウ</t>
    </rPh>
    <rPh sb="5" eb="7">
      <t>コクナイ</t>
    </rPh>
    <rPh sb="7" eb="9">
      <t>リョヒ</t>
    </rPh>
    <phoneticPr fontId="27"/>
  </si>
  <si>
    <t>借方勘定(外国旅費）</t>
    <rPh sb="0" eb="1">
      <t>シャク</t>
    </rPh>
    <rPh sb="1" eb="2">
      <t>カタ</t>
    </rPh>
    <rPh sb="2" eb="4">
      <t>カンジョウ</t>
    </rPh>
    <rPh sb="5" eb="7">
      <t>ガイコク</t>
    </rPh>
    <rPh sb="7" eb="9">
      <t>リョヒ</t>
    </rPh>
    <phoneticPr fontId="27"/>
  </si>
  <si>
    <t>貸方勘定（旅費）</t>
    <rPh sb="0" eb="1">
      <t>カシ</t>
    </rPh>
    <rPh sb="1" eb="2">
      <t>カタ</t>
    </rPh>
    <rPh sb="2" eb="4">
      <t>カンジョウ</t>
    </rPh>
    <rPh sb="5" eb="7">
      <t>リョヒ</t>
    </rPh>
    <phoneticPr fontId="27"/>
  </si>
  <si>
    <t>教[E101]</t>
  </si>
  <si>
    <t>教育費</t>
    <rPh sb="0" eb="2">
      <t>キョウイク</t>
    </rPh>
    <rPh sb="2" eb="3">
      <t>ヒ</t>
    </rPh>
    <phoneticPr fontId="27"/>
  </si>
  <si>
    <t>運営費交付金</t>
  </si>
  <si>
    <t>実験実習経費・教務経費(単価分)</t>
  </si>
  <si>
    <t>08</t>
  </si>
  <si>
    <t>要</t>
    <rPh sb="0" eb="1">
      <t>ヨウ</t>
    </rPh>
    <phoneticPr fontId="27"/>
  </si>
  <si>
    <t>都市環境学部</t>
    <rPh sb="0" eb="2">
      <t>トシ</t>
    </rPh>
    <rPh sb="2" eb="4">
      <t>カンキョウ</t>
    </rPh>
    <rPh sb="4" eb="6">
      <t>ガクブ</t>
    </rPh>
    <phoneticPr fontId="27"/>
  </si>
  <si>
    <t>66340：給与（非職）</t>
  </si>
  <si>
    <t>66341：給与（通勤手当）（非職）</t>
  </si>
  <si>
    <t>41180：未払金（人件費）</t>
    <rPh sb="6" eb="8">
      <t>ミハラ</t>
    </rPh>
    <rPh sb="8" eb="9">
      <t>カネ</t>
    </rPh>
    <rPh sb="10" eb="12">
      <t>ジンケン</t>
    </rPh>
    <rPh sb="12" eb="13">
      <t>ヒ</t>
    </rPh>
    <phoneticPr fontId="27"/>
  </si>
  <si>
    <t>61190：旅費交通費（教育・国内）</t>
  </si>
  <si>
    <t>61191：旅費交通費（教育・海外）</t>
  </si>
  <si>
    <t>41190：未払金（業務費）</t>
    <rPh sb="6" eb="8">
      <t>ミハラ</t>
    </rPh>
    <rPh sb="8" eb="9">
      <t>カネ</t>
    </rPh>
    <rPh sb="10" eb="12">
      <t>ギョウム</t>
    </rPh>
    <rPh sb="12" eb="13">
      <t>ヒ</t>
    </rPh>
    <phoneticPr fontId="27"/>
  </si>
  <si>
    <t>実験実習経費・教務経費(固定費)</t>
    <rPh sb="12" eb="14">
      <t>コテイ</t>
    </rPh>
    <rPh sb="14" eb="15">
      <t>ヒ</t>
    </rPh>
    <phoneticPr fontId="27"/>
  </si>
  <si>
    <t>61190：旅費交通費（教育・国内)</t>
    <rPh sb="15" eb="17">
      <t>コクナイ</t>
    </rPh>
    <phoneticPr fontId="27"/>
  </si>
  <si>
    <t>61191：旅費交通費（教育・海外）</t>
    <rPh sb="12" eb="14">
      <t>キョウイク</t>
    </rPh>
    <rPh sb="15" eb="17">
      <t>カイガイ</t>
    </rPh>
    <phoneticPr fontId="27"/>
  </si>
  <si>
    <t>都市政策科学科</t>
    <rPh sb="6" eb="7">
      <t>カ</t>
    </rPh>
    <phoneticPr fontId="27"/>
  </si>
  <si>
    <t>地理環境学科</t>
    <rPh sb="0" eb="2">
      <t>チリ</t>
    </rPh>
    <rPh sb="4" eb="6">
      <t>ガッカ</t>
    </rPh>
    <phoneticPr fontId="27"/>
  </si>
  <si>
    <t>都市基盤環境学科</t>
    <rPh sb="6" eb="8">
      <t>ガッカ</t>
    </rPh>
    <phoneticPr fontId="27"/>
  </si>
  <si>
    <t>建築学科</t>
    <rPh sb="2" eb="4">
      <t>ガッカ</t>
    </rPh>
    <phoneticPr fontId="27"/>
  </si>
  <si>
    <t>都市政策科学科</t>
    <rPh sb="0" eb="2">
      <t>トシ</t>
    </rPh>
    <rPh sb="2" eb="4">
      <t>セイサク</t>
    </rPh>
    <rPh sb="4" eb="6">
      <t>カガク</t>
    </rPh>
    <rPh sb="6" eb="7">
      <t>カ</t>
    </rPh>
    <phoneticPr fontId="27"/>
  </si>
  <si>
    <t>18研究生政Marcin玉川</t>
  </si>
  <si>
    <t>玉川英則</t>
    <rPh sb="0" eb="2">
      <t>タマガワ</t>
    </rPh>
    <rPh sb="2" eb="4">
      <t>ヒデノリ</t>
    </rPh>
    <phoneticPr fontId="27"/>
  </si>
  <si>
    <t>18研究生政王伊藤</t>
  </si>
  <si>
    <t>18研究生政王長野</t>
  </si>
  <si>
    <t>18研究生政劉伊藤</t>
  </si>
  <si>
    <t>18研究生政徐長野</t>
  </si>
  <si>
    <t>18研究生政周杉原</t>
  </si>
  <si>
    <t>18研究生政李饗庭</t>
  </si>
  <si>
    <t>川上浩良</t>
    <rPh sb="0" eb="2">
      <t>カワカミ</t>
    </rPh>
    <rPh sb="2" eb="4">
      <t>ヒロナガ</t>
    </rPh>
    <phoneticPr fontId="27"/>
  </si>
  <si>
    <t>川東正幸</t>
    <rPh sb="0" eb="2">
      <t>カワヒガシ</t>
    </rPh>
    <rPh sb="2" eb="4">
      <t>マサユキ</t>
    </rPh>
    <phoneticPr fontId="27"/>
  </si>
  <si>
    <t>18研究生盤万小根山</t>
  </si>
  <si>
    <t>都市基盤環境学科</t>
    <rPh sb="0" eb="2">
      <t>トシ</t>
    </rPh>
    <rPh sb="2" eb="4">
      <t>キバン</t>
    </rPh>
    <rPh sb="4" eb="6">
      <t>カンキョウ</t>
    </rPh>
    <rPh sb="6" eb="8">
      <t>ガッカ</t>
    </rPh>
    <phoneticPr fontId="27"/>
  </si>
  <si>
    <t>18研究生盤グナイ横山</t>
  </si>
  <si>
    <t>横山勝英</t>
    <rPh sb="0" eb="2">
      <t>ヨコヤマ</t>
    </rPh>
    <rPh sb="2" eb="4">
      <t>カツヒデ</t>
    </rPh>
    <phoneticPr fontId="27"/>
  </si>
  <si>
    <t>18研究生盤ネリーザ横山</t>
  </si>
  <si>
    <t>18研究生盤ブイ河村</t>
  </si>
  <si>
    <t>河村明</t>
    <rPh sb="0" eb="2">
      <t>カワムラ</t>
    </rPh>
    <rPh sb="2" eb="3">
      <t>アキラ</t>
    </rPh>
    <phoneticPr fontId="27"/>
  </si>
  <si>
    <t>建築学科</t>
    <rPh sb="0" eb="2">
      <t>ケンチク</t>
    </rPh>
    <rPh sb="2" eb="4">
      <t>ガッカ</t>
    </rPh>
    <phoneticPr fontId="27"/>
  </si>
  <si>
    <t>18研究生建楊壁谷澤</t>
  </si>
  <si>
    <t>18研究生政蔡饗庭</t>
  </si>
  <si>
    <t>18研究生政松尾饗庭</t>
  </si>
  <si>
    <t>18研究生政劉饗庭</t>
  </si>
  <si>
    <t>18研究生政王杉原</t>
  </si>
  <si>
    <t>18研究生応喬朝山</t>
  </si>
  <si>
    <t>学部事務室</t>
  </si>
  <si>
    <t>ＴＡ経費</t>
  </si>
  <si>
    <t>その他教育費</t>
    <rPh sb="2" eb="3">
      <t>タ</t>
    </rPh>
    <rPh sb="3" eb="6">
      <t>キョウイクヒ</t>
    </rPh>
    <phoneticPr fontId="27"/>
  </si>
  <si>
    <t>理学部のＴＡ経費</t>
    <rPh sb="0" eb="3">
      <t>リガクブ</t>
    </rPh>
    <rPh sb="6" eb="8">
      <t>ケイヒ</t>
    </rPh>
    <phoneticPr fontId="27"/>
  </si>
  <si>
    <t>大学教育センター(入試）の教育費（入試経費）</t>
    <rPh sb="0" eb="2">
      <t>ダイガク</t>
    </rPh>
    <rPh sb="2" eb="4">
      <t>キョウイク</t>
    </rPh>
    <rPh sb="9" eb="11">
      <t>ニュウシ</t>
    </rPh>
    <rPh sb="13" eb="15">
      <t>キョウイク</t>
    </rPh>
    <rPh sb="15" eb="16">
      <t>ヒ</t>
    </rPh>
    <rPh sb="17" eb="19">
      <t>ニュウシ</t>
    </rPh>
    <rPh sb="19" eb="21">
      <t>ケイヒ</t>
    </rPh>
    <phoneticPr fontId="27"/>
  </si>
  <si>
    <t>29/04/01-30/03/31</t>
  </si>
  <si>
    <t>大学入試センター協力経費</t>
    <rPh sb="0" eb="2">
      <t>ダイガク</t>
    </rPh>
    <rPh sb="2" eb="4">
      <t>ニュウシ</t>
    </rPh>
    <rPh sb="8" eb="10">
      <t>キョウリョク</t>
    </rPh>
    <rPh sb="10" eb="12">
      <t>ケイヒ</t>
    </rPh>
    <phoneticPr fontId="27"/>
  </si>
  <si>
    <t>地理環境コース</t>
    <rPh sb="0" eb="2">
      <t>チリ</t>
    </rPh>
    <rPh sb="2" eb="4">
      <t>カンキョウ</t>
    </rPh>
    <phoneticPr fontId="27"/>
  </si>
  <si>
    <t>矢部直人</t>
    <rPh sb="0" eb="2">
      <t>ヤベ</t>
    </rPh>
    <rPh sb="2" eb="4">
      <t>ナオト</t>
    </rPh>
    <phoneticPr fontId="27"/>
  </si>
  <si>
    <t>国際センターの教育費（留学支援経費）</t>
    <rPh sb="0" eb="2">
      <t>コクサイ</t>
    </rPh>
    <rPh sb="7" eb="10">
      <t>キョウイクヒ</t>
    </rPh>
    <rPh sb="11" eb="13">
      <t>リュウガク</t>
    </rPh>
    <rPh sb="13" eb="15">
      <t>シエン</t>
    </rPh>
    <rPh sb="15" eb="17">
      <t>ケイヒ</t>
    </rPh>
    <phoneticPr fontId="27"/>
  </si>
  <si>
    <t>国際センターの教育費（実験実習経費・教務経費）</t>
    <rPh sb="0" eb="2">
      <t>コクサイ</t>
    </rPh>
    <rPh sb="7" eb="10">
      <t>キョウイクヒ</t>
    </rPh>
    <rPh sb="11" eb="13">
      <t>ジッケン</t>
    </rPh>
    <rPh sb="13" eb="15">
      <t>ジッシュウ</t>
    </rPh>
    <rPh sb="15" eb="17">
      <t>ケイヒ</t>
    </rPh>
    <rPh sb="18" eb="20">
      <t>キョウム</t>
    </rPh>
    <rPh sb="20" eb="22">
      <t>ケイヒ</t>
    </rPh>
    <phoneticPr fontId="27"/>
  </si>
  <si>
    <t>観光科学科</t>
    <rPh sb="0" eb="2">
      <t>カンコウ</t>
    </rPh>
    <rPh sb="2" eb="4">
      <t>カガク</t>
    </rPh>
    <rPh sb="4" eb="5">
      <t>カ</t>
    </rPh>
    <phoneticPr fontId="27"/>
  </si>
  <si>
    <t>菊地俊夫</t>
    <rPh sb="0" eb="2">
      <t>キクチ</t>
    </rPh>
    <rPh sb="2" eb="4">
      <t>トシオ</t>
    </rPh>
    <phoneticPr fontId="27"/>
  </si>
  <si>
    <t>国際センターの教育費(大学院生国際学術会議派遣経費)</t>
    <rPh sb="0" eb="2">
      <t>コクサイ</t>
    </rPh>
    <rPh sb="7" eb="10">
      <t>キョウイクヒ</t>
    </rPh>
    <rPh sb="11" eb="14">
      <t>ダイガクイン</t>
    </rPh>
    <rPh sb="14" eb="15">
      <t>セイ</t>
    </rPh>
    <rPh sb="15" eb="17">
      <t>コクサイ</t>
    </rPh>
    <rPh sb="17" eb="19">
      <t>ガクジュツ</t>
    </rPh>
    <rPh sb="19" eb="21">
      <t>カイギ</t>
    </rPh>
    <rPh sb="21" eb="23">
      <t>ハケン</t>
    </rPh>
    <rPh sb="23" eb="25">
      <t>ケイヒ</t>
    </rPh>
    <phoneticPr fontId="27"/>
  </si>
  <si>
    <t>学位論文審査経費</t>
    <rPh sb="0" eb="2">
      <t>ガクイ</t>
    </rPh>
    <rPh sb="2" eb="4">
      <t>ロンブン</t>
    </rPh>
    <rPh sb="4" eb="6">
      <t>シンサ</t>
    </rPh>
    <rPh sb="6" eb="8">
      <t>ケイヒ</t>
    </rPh>
    <phoneticPr fontId="27"/>
  </si>
  <si>
    <t>OUの講座分担金</t>
    <rPh sb="3" eb="5">
      <t>コウザ</t>
    </rPh>
    <rPh sb="5" eb="8">
      <t>ブンタンキン</t>
    </rPh>
    <phoneticPr fontId="81"/>
  </si>
  <si>
    <t>学部事務室</t>
    <rPh sb="0" eb="2">
      <t>ガクブ</t>
    </rPh>
    <rPh sb="2" eb="4">
      <t>ジム</t>
    </rPh>
    <rPh sb="4" eb="5">
      <t>シツ</t>
    </rPh>
    <phoneticPr fontId="27"/>
  </si>
  <si>
    <t>地理環境学科</t>
    <rPh sb="0" eb="2">
      <t>チリ</t>
    </rPh>
    <rPh sb="2" eb="4">
      <t>カンキョウ</t>
    </rPh>
    <rPh sb="4" eb="6">
      <t>ガッカ</t>
    </rPh>
    <phoneticPr fontId="27"/>
  </si>
  <si>
    <t>OUの講座分担金・観沼田</t>
  </si>
  <si>
    <t>OUの講座分担金・建小林</t>
  </si>
  <si>
    <t>OUの講座分担金・観直井</t>
  </si>
  <si>
    <t>OUの講座分担金・観杉本</t>
  </si>
  <si>
    <t>OUの講座分担金・観菊地</t>
  </si>
  <si>
    <t>観光科学科</t>
    <rPh sb="0" eb="2">
      <t>カンコウ</t>
    </rPh>
    <rPh sb="2" eb="4">
      <t>カガク</t>
    </rPh>
    <rPh sb="4" eb="5">
      <t>カ</t>
    </rPh>
    <phoneticPr fontId="81"/>
  </si>
  <si>
    <t>OUの講座分担金・盤小根山</t>
  </si>
  <si>
    <t>OUの講座分担金・観岡村</t>
  </si>
  <si>
    <t>OUの講座分担金・観川原</t>
  </si>
  <si>
    <t>OUの講座分担金・地鈴木</t>
  </si>
  <si>
    <t>OUの講座分担金・政市古</t>
  </si>
  <si>
    <t>OUの講座分担金・盤荒井</t>
  </si>
  <si>
    <t>OUの講座分担金・応朝山</t>
  </si>
  <si>
    <t>OUの講座分担金・政玉川</t>
  </si>
  <si>
    <t>OUの講座分担金・政伊藤</t>
  </si>
  <si>
    <t>OUの講座分担金・政杉原</t>
  </si>
  <si>
    <t>OUの講座分担金・盤吉嶺</t>
  </si>
  <si>
    <t>吉嶺充俊</t>
    <rPh sb="0" eb="2">
      <t>ヨシミネ</t>
    </rPh>
    <rPh sb="2" eb="4">
      <t>ミツトシ</t>
    </rPh>
    <phoneticPr fontId="27"/>
  </si>
  <si>
    <t>一般事務費</t>
  </si>
  <si>
    <t>68190：旅費交通費（一般管理・国内）</t>
  </si>
  <si>
    <t>41191：未払金（一般管理費）</t>
    <rPh sb="6" eb="8">
      <t>ミハラ</t>
    </rPh>
    <rPh sb="8" eb="9">
      <t>カネ</t>
    </rPh>
    <rPh sb="10" eb="12">
      <t>イッパン</t>
    </rPh>
    <rPh sb="12" eb="14">
      <t>カンリ</t>
    </rPh>
    <rPh sb="14" eb="15">
      <t>ヒ</t>
    </rPh>
    <phoneticPr fontId="27"/>
  </si>
  <si>
    <t>一般管理費</t>
  </si>
  <si>
    <t>諸会費</t>
  </si>
  <si>
    <t>庁有車関係費</t>
  </si>
  <si>
    <t>労働安全衛生関係費</t>
  </si>
  <si>
    <t>一般広報費</t>
    <rPh sb="0" eb="2">
      <t>イッパン</t>
    </rPh>
    <rPh sb="2" eb="4">
      <t>コウホウ</t>
    </rPh>
    <rPh sb="4" eb="5">
      <t>ヒ</t>
    </rPh>
    <phoneticPr fontId="27"/>
  </si>
  <si>
    <t>部局広報費</t>
    <rPh sb="0" eb="2">
      <t>ブキョク</t>
    </rPh>
    <rPh sb="2" eb="4">
      <t>コウホウ</t>
    </rPh>
    <rPh sb="4" eb="5">
      <t>ヒ</t>
    </rPh>
    <phoneticPr fontId="27"/>
  </si>
  <si>
    <t>その他一般管理費</t>
    <rPh sb="2" eb="3">
      <t>タ</t>
    </rPh>
    <rPh sb="3" eb="5">
      <t>イッパン</t>
    </rPh>
    <rPh sb="5" eb="8">
      <t>カンリヒ</t>
    </rPh>
    <phoneticPr fontId="27"/>
  </si>
  <si>
    <t>総務部の一般管理費（人事・給与関係費）</t>
  </si>
  <si>
    <t>企画広報課の一般管理費（一般広報費）</t>
    <rPh sb="0" eb="2">
      <t>キカク</t>
    </rPh>
    <rPh sb="2" eb="5">
      <t>コウホウカ</t>
    </rPh>
    <rPh sb="6" eb="8">
      <t>イッパン</t>
    </rPh>
    <rPh sb="8" eb="11">
      <t>カンリヒ</t>
    </rPh>
    <rPh sb="12" eb="14">
      <t>イッパン</t>
    </rPh>
    <rPh sb="14" eb="16">
      <t>コウホウ</t>
    </rPh>
    <rPh sb="16" eb="17">
      <t>ヒ</t>
    </rPh>
    <phoneticPr fontId="27"/>
  </si>
  <si>
    <t>経営企画室の一般管理費（その他一般管理費）</t>
    <rPh sb="0" eb="2">
      <t>ケイエイ</t>
    </rPh>
    <rPh sb="2" eb="5">
      <t>キカクシツ</t>
    </rPh>
    <rPh sb="6" eb="8">
      <t>イッパン</t>
    </rPh>
    <rPh sb="8" eb="11">
      <t>カンリヒ</t>
    </rPh>
    <rPh sb="14" eb="15">
      <t>タ</t>
    </rPh>
    <rPh sb="15" eb="17">
      <t>イッパン</t>
    </rPh>
    <rPh sb="17" eb="19">
      <t>カンリ</t>
    </rPh>
    <rPh sb="19" eb="20">
      <t>ヒ</t>
    </rPh>
    <phoneticPr fontId="27"/>
  </si>
  <si>
    <t>建物維持管理費</t>
    <rPh sb="0" eb="2">
      <t>タテモノ</t>
    </rPh>
    <rPh sb="2" eb="4">
      <t>イジ</t>
    </rPh>
    <rPh sb="4" eb="7">
      <t>カンリヒ</t>
    </rPh>
    <phoneticPr fontId="27"/>
  </si>
  <si>
    <t>その他建物維持管理費</t>
    <rPh sb="2" eb="3">
      <t>タ</t>
    </rPh>
    <rPh sb="3" eb="5">
      <t>タテモノ</t>
    </rPh>
    <rPh sb="5" eb="7">
      <t>イジ</t>
    </rPh>
    <rPh sb="7" eb="10">
      <t>カンリヒ</t>
    </rPh>
    <phoneticPr fontId="27"/>
  </si>
  <si>
    <t>アルバイト人件費</t>
    <rPh sb="5" eb="8">
      <t>ジンケンヒ</t>
    </rPh>
    <phoneticPr fontId="27"/>
  </si>
  <si>
    <t>人件費</t>
    <rPh sb="0" eb="3">
      <t>ジンケンヒ</t>
    </rPh>
    <phoneticPr fontId="27"/>
  </si>
  <si>
    <t>アルバイト人件費</t>
  </si>
  <si>
    <t>基[EA]</t>
  </si>
  <si>
    <t>基本研究費（都市環境学部）</t>
  </si>
  <si>
    <t>基本研究費</t>
    <rPh sb="0" eb="2">
      <t>キホン</t>
    </rPh>
    <rPh sb="2" eb="4">
      <t>ケンキュウ</t>
    </rPh>
    <rPh sb="4" eb="5">
      <t>ヒ</t>
    </rPh>
    <phoneticPr fontId="27"/>
  </si>
  <si>
    <t>【基本研究費】</t>
    <rPh sb="1" eb="3">
      <t>キホン</t>
    </rPh>
    <rPh sb="3" eb="6">
      <t>ケンキュウヒ</t>
    </rPh>
    <phoneticPr fontId="27"/>
  </si>
  <si>
    <t>地理環境学科</t>
    <rPh sb="4" eb="6">
      <t>ガッカ</t>
    </rPh>
    <phoneticPr fontId="27"/>
  </si>
  <si>
    <t>【基本研究費】地理環境学科</t>
    <rPh sb="1" eb="3">
      <t>キホン</t>
    </rPh>
    <rPh sb="3" eb="6">
      <t>ケンキュウヒ</t>
    </rPh>
    <rPh sb="7" eb="9">
      <t>チリ</t>
    </rPh>
    <rPh sb="9" eb="11">
      <t>カンキョウ</t>
    </rPh>
    <rPh sb="11" eb="13">
      <t>ガッカ</t>
    </rPh>
    <phoneticPr fontId="27"/>
  </si>
  <si>
    <t>基本【地理】</t>
    <rPh sb="0" eb="2">
      <t>キホン</t>
    </rPh>
    <rPh sb="3" eb="5">
      <t>チリ</t>
    </rPh>
    <phoneticPr fontId="27"/>
  </si>
  <si>
    <t>基地理環境共通費</t>
  </si>
  <si>
    <t>不要</t>
    <rPh sb="0" eb="2">
      <t>フヨウ</t>
    </rPh>
    <phoneticPr fontId="27"/>
  </si>
  <si>
    <t>62191：旅費交通費（研究・海外）</t>
    <rPh sb="12" eb="14">
      <t>ケンキュウ</t>
    </rPh>
    <phoneticPr fontId="27"/>
  </si>
  <si>
    <t>基地　高橋日出男</t>
  </si>
  <si>
    <t>高橋日出男</t>
  </si>
  <si>
    <t>基地　渡邊眞紀子</t>
  </si>
  <si>
    <t>渡邊眞紀子</t>
  </si>
  <si>
    <t>基地　若林　芳樹</t>
  </si>
  <si>
    <t>若林芳樹</t>
  </si>
  <si>
    <t>基地　鈴木　毅彦</t>
  </si>
  <si>
    <t>鈴木　毅彦</t>
  </si>
  <si>
    <t>基地　松山　洋</t>
  </si>
  <si>
    <t>基地　滝波　章弘</t>
  </si>
  <si>
    <t>基地　白井　正明</t>
  </si>
  <si>
    <t>基地　川東　正幸</t>
  </si>
  <si>
    <t>基地　矢部　直人</t>
  </si>
  <si>
    <t>基地　坪本　裕之</t>
  </si>
  <si>
    <t>坪本　裕之</t>
  </si>
  <si>
    <t>基地　中山　大地</t>
  </si>
  <si>
    <t>中山　大地</t>
  </si>
  <si>
    <t>基地　泉　岳樹</t>
  </si>
  <si>
    <t>基地　高橋　洋</t>
  </si>
  <si>
    <t>基地　石村　大輔</t>
  </si>
  <si>
    <t>観光科学科</t>
    <rPh sb="4" eb="5">
      <t>カ</t>
    </rPh>
    <phoneticPr fontId="27"/>
  </si>
  <si>
    <t>【基本研究費】観光科学科</t>
    <rPh sb="1" eb="3">
      <t>キホン</t>
    </rPh>
    <rPh sb="3" eb="6">
      <t>ケンキュウヒ</t>
    </rPh>
    <rPh sb="7" eb="9">
      <t>カンコウ</t>
    </rPh>
    <rPh sb="9" eb="11">
      <t>カガク</t>
    </rPh>
    <rPh sb="11" eb="12">
      <t>カ</t>
    </rPh>
    <phoneticPr fontId="27"/>
  </si>
  <si>
    <t>基本【観光】</t>
    <rPh sb="3" eb="5">
      <t>カンコウ</t>
    </rPh>
    <phoneticPr fontId="27"/>
  </si>
  <si>
    <t>基観光科学共通費</t>
  </si>
  <si>
    <t>基観　菊地俊夫</t>
  </si>
  <si>
    <t>菊地俊夫</t>
  </si>
  <si>
    <t>基観　清水哲夫</t>
  </si>
  <si>
    <t>清水哲夫</t>
  </si>
  <si>
    <t>基観　川原晋</t>
  </si>
  <si>
    <t>川原晋</t>
  </si>
  <si>
    <t>基観　沼田真也</t>
  </si>
  <si>
    <t>基観　倉田陽平</t>
  </si>
  <si>
    <t>倉田陽平</t>
  </si>
  <si>
    <t>基観　直井岳人</t>
  </si>
  <si>
    <t>直井岳人</t>
  </si>
  <si>
    <t>基観　岡村祐</t>
  </si>
  <si>
    <t>岡村祐</t>
  </si>
  <si>
    <t>基観　大澤剛士</t>
  </si>
  <si>
    <t>大澤剛士</t>
  </si>
  <si>
    <t>基観　日原勝也</t>
  </si>
  <si>
    <t>日原勝也</t>
  </si>
  <si>
    <t>基観　片桐由希子</t>
  </si>
  <si>
    <t>片桐由希子</t>
  </si>
  <si>
    <t>基観　杉本興運</t>
  </si>
  <si>
    <t>杉本興運</t>
  </si>
  <si>
    <t>基観　高木悦郎</t>
  </si>
  <si>
    <t>高木悦郎</t>
  </si>
  <si>
    <t>基観　野田満</t>
  </si>
  <si>
    <t>野田満</t>
  </si>
  <si>
    <t>基観　小笠原悠</t>
  </si>
  <si>
    <t>小笠原悠</t>
  </si>
  <si>
    <t>【基本研究費】都市基盤環境学科</t>
    <rPh sb="1" eb="3">
      <t>キホン</t>
    </rPh>
    <rPh sb="3" eb="6">
      <t>ケンキュウヒ</t>
    </rPh>
    <rPh sb="7" eb="9">
      <t>トシ</t>
    </rPh>
    <rPh sb="9" eb="11">
      <t>キバン</t>
    </rPh>
    <rPh sb="11" eb="13">
      <t>カンキョウ</t>
    </rPh>
    <rPh sb="13" eb="15">
      <t>ガッカ</t>
    </rPh>
    <phoneticPr fontId="27"/>
  </si>
  <si>
    <t>基本【都市基盤】</t>
    <rPh sb="3" eb="5">
      <t>トシ</t>
    </rPh>
    <rPh sb="5" eb="7">
      <t>キバン</t>
    </rPh>
    <phoneticPr fontId="27"/>
  </si>
  <si>
    <t>基都市基盤共通費</t>
  </si>
  <si>
    <t>基都　梅山元彦</t>
  </si>
  <si>
    <t>梅山元彦</t>
  </si>
  <si>
    <t>基都　河村明</t>
  </si>
  <si>
    <t>河村明</t>
  </si>
  <si>
    <t>基都　宇治公隆</t>
  </si>
  <si>
    <t>宇治公隆</t>
  </si>
  <si>
    <t>基都　小根山裕之</t>
  </si>
  <si>
    <t>小根山裕之</t>
  </si>
  <si>
    <r>
      <t>62190：旅費交通費（研究・国内）</t>
    </r>
    <r>
      <rPr>
        <sz val="11"/>
        <color theme="1"/>
        <rFont val="ＭＳ Ｐゴシック"/>
        <family val="2"/>
        <charset val="128"/>
        <scheme val="minor"/>
      </rPr>
      <t/>
    </r>
    <rPh sb="12" eb="14">
      <t>ケンキュウ</t>
    </rPh>
    <phoneticPr fontId="27"/>
  </si>
  <si>
    <t>基都　村越潤</t>
  </si>
  <si>
    <t>村越潤</t>
  </si>
  <si>
    <t>基都　横山勝英</t>
  </si>
  <si>
    <t>横山勝英</t>
  </si>
  <si>
    <r>
      <t>62191：旅費交通費（研究・海外）</t>
    </r>
    <r>
      <rPr>
        <sz val="11"/>
        <color theme="1"/>
        <rFont val="ＭＳ Ｐゴシック"/>
        <family val="2"/>
        <charset val="128"/>
        <scheme val="minor"/>
      </rPr>
      <t/>
    </r>
    <rPh sb="12" eb="14">
      <t>ケンキュウ</t>
    </rPh>
    <phoneticPr fontId="27"/>
  </si>
  <si>
    <t>基都　砂金伸治</t>
  </si>
  <si>
    <t>砂金伸治</t>
  </si>
  <si>
    <t>基都　吉嶺充俊</t>
  </si>
  <si>
    <t>基都　荒井康裕</t>
  </si>
  <si>
    <t>荒井康裕</t>
  </si>
  <si>
    <t>基都　中村一史</t>
  </si>
  <si>
    <t>中村一史</t>
  </si>
  <si>
    <t>基都　土門剛</t>
  </si>
  <si>
    <t>土門剛</t>
  </si>
  <si>
    <t>基都　新谷哲也</t>
  </si>
  <si>
    <t>新谷哲也</t>
  </si>
  <si>
    <t>基都　岸祐介</t>
  </si>
  <si>
    <t>岸祐介</t>
  </si>
  <si>
    <t>【基本研究費】建築学科</t>
    <rPh sb="1" eb="3">
      <t>キホン</t>
    </rPh>
    <rPh sb="3" eb="6">
      <t>ケンキュウヒ</t>
    </rPh>
    <rPh sb="7" eb="9">
      <t>ケンチク</t>
    </rPh>
    <rPh sb="9" eb="11">
      <t>ガッカ</t>
    </rPh>
    <phoneticPr fontId="27"/>
  </si>
  <si>
    <t>基本【建築都市】</t>
    <rPh sb="3" eb="5">
      <t>ケンチク</t>
    </rPh>
    <rPh sb="5" eb="7">
      <t>トシ</t>
    </rPh>
    <phoneticPr fontId="27"/>
  </si>
  <si>
    <t>基建　建築共通費</t>
  </si>
  <si>
    <t>基建　北山　和宏</t>
  </si>
  <si>
    <t>北山和宏</t>
  </si>
  <si>
    <t>基建　橘高　義典</t>
  </si>
  <si>
    <t>橘高義典</t>
  </si>
  <si>
    <t>基建　小泉　雅生</t>
  </si>
  <si>
    <t>小泉雅生</t>
  </si>
  <si>
    <t>基建　小林　克弘</t>
  </si>
  <si>
    <t>小林克弘</t>
  </si>
  <si>
    <t>基建　須永　修通</t>
  </si>
  <si>
    <t>須永修通</t>
  </si>
  <si>
    <t>基建　竹宮　健司</t>
  </si>
  <si>
    <t>竹宮健司</t>
  </si>
  <si>
    <t>基建　角田　誠</t>
  </si>
  <si>
    <t>角田誠</t>
  </si>
  <si>
    <t>基建　永田　明寛</t>
  </si>
  <si>
    <t>永田明寛</t>
  </si>
  <si>
    <t>基建　山田　幸正</t>
  </si>
  <si>
    <t>基建　吉川　徹</t>
  </si>
  <si>
    <t>吉川徹</t>
  </si>
  <si>
    <t>基建　一ノ瀬　雅之</t>
  </si>
  <si>
    <t>一ノ瀬雅之</t>
  </si>
  <si>
    <t>基建　高木　次郎</t>
  </si>
  <si>
    <t>高木次郎</t>
  </si>
  <si>
    <t>基建　多幾山　法子</t>
  </si>
  <si>
    <t>多幾山法子</t>
  </si>
  <si>
    <t>基建　鳥海　基樹</t>
  </si>
  <si>
    <t>鳥海基樹</t>
  </si>
  <si>
    <t>基建　壁谷澤　寿一</t>
  </si>
  <si>
    <t>壁谷澤寿一</t>
  </si>
  <si>
    <t>基建　猪熊　純</t>
  </si>
  <si>
    <t>猪熊純</t>
  </si>
  <si>
    <t>基建　木下　央</t>
  </si>
  <si>
    <t>木下央</t>
  </si>
  <si>
    <t>基建　讃岐　亮</t>
  </si>
  <si>
    <t>讃岐亮</t>
  </si>
  <si>
    <t>基建　松本　真澄</t>
  </si>
  <si>
    <t>松本真澄</t>
  </si>
  <si>
    <t>基建　山村　一繁</t>
  </si>
  <si>
    <t>山村一繁</t>
  </si>
  <si>
    <t>基建　熊倉　永子</t>
  </si>
  <si>
    <t>熊倉永子</t>
  </si>
  <si>
    <t>基建　國枝　陽一郎</t>
  </si>
  <si>
    <t>國枝陽一郎</t>
  </si>
  <si>
    <t>都市政策科学科</t>
    <rPh sb="0" eb="1">
      <t>ト</t>
    </rPh>
    <rPh sb="1" eb="2">
      <t>シ</t>
    </rPh>
    <rPh sb="2" eb="4">
      <t>セイサク</t>
    </rPh>
    <rPh sb="4" eb="6">
      <t>カガク</t>
    </rPh>
    <rPh sb="6" eb="7">
      <t>カ</t>
    </rPh>
    <phoneticPr fontId="27"/>
  </si>
  <si>
    <t>【基本研究費】都市政策科学科</t>
    <rPh sb="1" eb="3">
      <t>キホン</t>
    </rPh>
    <rPh sb="3" eb="6">
      <t>ケンキュウヒ</t>
    </rPh>
    <rPh sb="7" eb="9">
      <t>トシ</t>
    </rPh>
    <rPh sb="9" eb="11">
      <t>セイサク</t>
    </rPh>
    <rPh sb="11" eb="13">
      <t>カガク</t>
    </rPh>
    <rPh sb="13" eb="14">
      <t>カ</t>
    </rPh>
    <phoneticPr fontId="27"/>
  </si>
  <si>
    <t>基本【都市政策】</t>
    <rPh sb="3" eb="5">
      <t>トシ</t>
    </rPh>
    <rPh sb="5" eb="7">
      <t>セイサク</t>
    </rPh>
    <phoneticPr fontId="27"/>
  </si>
  <si>
    <t>基都市政策科学共通費</t>
  </si>
  <si>
    <t>基政　玉川英則</t>
  </si>
  <si>
    <t>基政　伊藤史子</t>
  </si>
  <si>
    <t>伊藤史子</t>
  </si>
  <si>
    <t>基政　饗庭伸</t>
  </si>
  <si>
    <t>饗庭伸</t>
  </si>
  <si>
    <t>基政　市古太郎</t>
  </si>
  <si>
    <t>市古太郎</t>
  </si>
  <si>
    <t>基政　長野基</t>
  </si>
  <si>
    <t>長野基</t>
  </si>
  <si>
    <t>基政　山本薫子</t>
  </si>
  <si>
    <t>山本薫子</t>
  </si>
  <si>
    <t>62190：旅費交通費（研究・国内）</t>
  </si>
  <si>
    <t>基政　杉原陽子</t>
  </si>
  <si>
    <t>杉原陽子</t>
  </si>
  <si>
    <t>基政　高道昌志</t>
  </si>
  <si>
    <t>高道昌志</t>
  </si>
  <si>
    <t>環境応用化学科</t>
    <rPh sb="0" eb="2">
      <t>カンキョウ</t>
    </rPh>
    <rPh sb="2" eb="4">
      <t>オウヨウ</t>
    </rPh>
    <rPh sb="4" eb="6">
      <t>カガク</t>
    </rPh>
    <rPh sb="6" eb="7">
      <t>カ</t>
    </rPh>
    <phoneticPr fontId="27"/>
  </si>
  <si>
    <t>【基本研究費】環境応用化学科</t>
    <rPh sb="1" eb="3">
      <t>キホン</t>
    </rPh>
    <rPh sb="3" eb="6">
      <t>ケンキュウヒ</t>
    </rPh>
    <rPh sb="7" eb="9">
      <t>カンキョウ</t>
    </rPh>
    <rPh sb="9" eb="11">
      <t>オウヨウ</t>
    </rPh>
    <rPh sb="11" eb="14">
      <t>カガクカ</t>
    </rPh>
    <phoneticPr fontId="27"/>
  </si>
  <si>
    <t>基本【環境応用化学】</t>
    <rPh sb="3" eb="5">
      <t>カンキョウ</t>
    </rPh>
    <rPh sb="5" eb="9">
      <t>オウヨウカガク</t>
    </rPh>
    <phoneticPr fontId="27"/>
  </si>
  <si>
    <t>基応用化学共通費</t>
  </si>
  <si>
    <t>基応　川上グループ</t>
  </si>
  <si>
    <t>グループ代表 川上</t>
    <rPh sb="4" eb="6">
      <t>ダイヒョウ</t>
    </rPh>
    <rPh sb="7" eb="9">
      <t>カワカミ</t>
    </rPh>
    <phoneticPr fontId="27"/>
  </si>
  <si>
    <t>基応　益田グループ</t>
  </si>
  <si>
    <t>グループ代表 益田</t>
    <rPh sb="4" eb="6">
      <t>ダイヒョウ</t>
    </rPh>
    <phoneticPr fontId="27"/>
  </si>
  <si>
    <t>基応　金村　聖志</t>
  </si>
  <si>
    <t>金村　聖志</t>
  </si>
  <si>
    <t>基応　内山　一美</t>
  </si>
  <si>
    <t>内山　一美</t>
  </si>
  <si>
    <t>基応　久保　由治</t>
  </si>
  <si>
    <t>基応　宍戸　哲也</t>
  </si>
  <si>
    <t>宍戸　哲也</t>
  </si>
  <si>
    <t>基応　高木　慎介</t>
  </si>
  <si>
    <t>高木　慎介</t>
  </si>
  <si>
    <t>基応　首藤 登志夫</t>
  </si>
  <si>
    <t>基応　朝山　章一郎</t>
  </si>
  <si>
    <t>朝山　章一郎</t>
  </si>
  <si>
    <t>基応　山登　正文</t>
  </si>
  <si>
    <t>30/04/01-31/03/31</t>
  </si>
  <si>
    <t>山登　正文</t>
  </si>
  <si>
    <t>基応　柳下　崇</t>
  </si>
  <si>
    <t>柳下　崇</t>
  </si>
  <si>
    <t>基応　武井　孝</t>
  </si>
  <si>
    <t>武井　孝</t>
  </si>
  <si>
    <t>基応　瀬高　渉</t>
  </si>
  <si>
    <t>瀬高　渉</t>
  </si>
  <si>
    <t>基応　梶原　浩一</t>
  </si>
  <si>
    <t>梶原　浩一</t>
  </si>
  <si>
    <t>基応　佐藤　潔</t>
  </si>
  <si>
    <t>佐藤　潔</t>
  </si>
  <si>
    <t>基応　中嶋　秀</t>
  </si>
  <si>
    <t>中嶋　秀</t>
  </si>
  <si>
    <t>基応　加藤　俊吾</t>
  </si>
  <si>
    <t>加藤　俊吾</t>
  </si>
  <si>
    <t>基応　Yan Mulyana</t>
  </si>
  <si>
    <t>Yan Mulyana</t>
  </si>
  <si>
    <t>基応　石田　玉青</t>
  </si>
  <si>
    <t>石田　玉青</t>
  </si>
  <si>
    <t>基応　田中　学</t>
  </si>
  <si>
    <t>田中　学</t>
  </si>
  <si>
    <t>基応　稲垣　佑亮</t>
  </si>
  <si>
    <t>稲垣　佑亮</t>
  </si>
  <si>
    <t>基応　竹歳　絢子</t>
  </si>
  <si>
    <t>竹歳　絢子</t>
  </si>
  <si>
    <t>基応　棟方　裕一</t>
  </si>
  <si>
    <t>棟方　裕一</t>
  </si>
  <si>
    <t>基応　嶋田　哲也</t>
  </si>
  <si>
    <t>嶋田　哲也</t>
  </si>
  <si>
    <t>基応　Hulie　Zeng</t>
  </si>
  <si>
    <t>Hulie　Zeng</t>
  </si>
  <si>
    <t>基応　西藪　隆平</t>
  </si>
  <si>
    <t>西藪　隆平</t>
  </si>
  <si>
    <t>基応　三浦　大樹</t>
  </si>
  <si>
    <t>三浦　大樹</t>
  </si>
  <si>
    <t>乗富　秀富</t>
  </si>
  <si>
    <t>理･ｻｲﾌｧｲﾝﾀﾞｰ</t>
  </si>
  <si>
    <t>E0001</t>
  </si>
  <si>
    <t>010</t>
  </si>
  <si>
    <t>10600</t>
  </si>
  <si>
    <t>02</t>
  </si>
  <si>
    <t>立花 宏</t>
  </si>
  <si>
    <t>傾[EB]</t>
  </si>
  <si>
    <t>傾斜（全学）</t>
    <rPh sb="0" eb="2">
      <t>ケイシャ</t>
    </rPh>
    <rPh sb="3" eb="5">
      <t>ゼンガク</t>
    </rPh>
    <phoneticPr fontId="27"/>
  </si>
  <si>
    <t>傾斜的研究費</t>
    <rPh sb="0" eb="3">
      <t>ケイシャテキ</t>
    </rPh>
    <rPh sb="3" eb="5">
      <t>ケンキュウ</t>
    </rPh>
    <rPh sb="5" eb="6">
      <t>ヒ</t>
    </rPh>
    <phoneticPr fontId="27"/>
  </si>
  <si>
    <t>62191：旅費交通費（研究・海外）</t>
    <rPh sb="15" eb="17">
      <t>カイガイ</t>
    </rPh>
    <phoneticPr fontId="27"/>
  </si>
  <si>
    <t>ミニ研究環観・杉本</t>
    <rPh sb="2" eb="4">
      <t>ケンキュウ</t>
    </rPh>
    <rPh sb="4" eb="5">
      <t>ワ</t>
    </rPh>
    <rPh sb="5" eb="6">
      <t>カン</t>
    </rPh>
    <rPh sb="7" eb="9">
      <t>スギモト</t>
    </rPh>
    <phoneticPr fontId="27"/>
  </si>
  <si>
    <t>村山　徹</t>
    <rPh sb="0" eb="2">
      <t>ムラヤマ</t>
    </rPh>
    <rPh sb="3" eb="4">
      <t>トオル</t>
    </rPh>
    <phoneticPr fontId="27"/>
  </si>
  <si>
    <t>上科支援地・鈴木</t>
    <rPh sb="0" eb="1">
      <t>ウエ</t>
    </rPh>
    <rPh sb="1" eb="2">
      <t>カ</t>
    </rPh>
    <rPh sb="2" eb="4">
      <t>シエン</t>
    </rPh>
    <rPh sb="4" eb="5">
      <t>チ</t>
    </rPh>
    <rPh sb="6" eb="8">
      <t>スズキ</t>
    </rPh>
    <phoneticPr fontId="27"/>
  </si>
  <si>
    <t>上科支援応・三浦</t>
    <rPh sb="0" eb="1">
      <t>ジョウ</t>
    </rPh>
    <rPh sb="1" eb="2">
      <t>カ</t>
    </rPh>
    <rPh sb="2" eb="4">
      <t>シエン</t>
    </rPh>
    <rPh sb="4" eb="5">
      <t>オウ</t>
    </rPh>
    <rPh sb="6" eb="8">
      <t>ミウラ</t>
    </rPh>
    <phoneticPr fontId="27"/>
  </si>
  <si>
    <t>分子応用化学コース</t>
    <rPh sb="0" eb="2">
      <t>ブンシ</t>
    </rPh>
    <rPh sb="2" eb="4">
      <t>オウヨウ</t>
    </rPh>
    <rPh sb="4" eb="6">
      <t>カガク</t>
    </rPh>
    <phoneticPr fontId="27"/>
  </si>
  <si>
    <t>オリパラ･ユニバーサルデザイン（吉川）</t>
    <rPh sb="16" eb="18">
      <t>ヨシカワ</t>
    </rPh>
    <phoneticPr fontId="27"/>
  </si>
  <si>
    <t>松本淳</t>
    <rPh sb="0" eb="2">
      <t>マツモト</t>
    </rPh>
    <phoneticPr fontId="27"/>
  </si>
  <si>
    <t>傾[EC]</t>
  </si>
  <si>
    <t>傾斜的研究費（部局分）</t>
    <rPh sb="0" eb="3">
      <t>ケイシャテキ</t>
    </rPh>
    <rPh sb="3" eb="6">
      <t>ケンキュウヒ</t>
    </rPh>
    <phoneticPr fontId="27"/>
  </si>
  <si>
    <t>傾斜（部局）</t>
    <rPh sb="3" eb="5">
      <t>ブキョク</t>
    </rPh>
    <phoneticPr fontId="27"/>
  </si>
  <si>
    <t>傾（部局共通）地理環境</t>
    <rPh sb="2" eb="4">
      <t>ブキョク</t>
    </rPh>
    <rPh sb="4" eb="6">
      <t>キョウツウ</t>
    </rPh>
    <phoneticPr fontId="27"/>
  </si>
  <si>
    <t>地理環境学科</t>
  </si>
  <si>
    <t>傾（部局共通）観光科学</t>
    <rPh sb="2" eb="4">
      <t>ブキョク</t>
    </rPh>
    <rPh sb="4" eb="6">
      <t>キョウツウ</t>
    </rPh>
    <phoneticPr fontId="27"/>
  </si>
  <si>
    <t>観光科学科</t>
  </si>
  <si>
    <t>傾（部局共通）都市基盤環境</t>
    <rPh sb="2" eb="4">
      <t>ブキョク</t>
    </rPh>
    <rPh sb="4" eb="6">
      <t>キョウツウ</t>
    </rPh>
    <phoneticPr fontId="27"/>
  </si>
  <si>
    <t>都市基盤環境学科</t>
  </si>
  <si>
    <t>建築学科</t>
  </si>
  <si>
    <t>都市政策科学科</t>
  </si>
  <si>
    <t>傾（部局共通）環境応用化学</t>
    <rPh sb="7" eb="9">
      <t>カンキョウ</t>
    </rPh>
    <rPh sb="9" eb="13">
      <t>オウヨウカガク</t>
    </rPh>
    <phoneticPr fontId="27"/>
  </si>
  <si>
    <t>環境応用化学科</t>
  </si>
  <si>
    <t>部局長裁量経費</t>
    <rPh sb="0" eb="3">
      <t>ブキョクチョウ</t>
    </rPh>
    <rPh sb="3" eb="5">
      <t>サイリョウ</t>
    </rPh>
    <rPh sb="5" eb="7">
      <t>ケイヒ</t>
    </rPh>
    <phoneticPr fontId="27"/>
  </si>
  <si>
    <t>18傾部ス政高道</t>
  </si>
  <si>
    <t>18傾部ス応石田</t>
  </si>
  <si>
    <t>18傾部ス観大澤</t>
  </si>
  <si>
    <t>大澤　剛士</t>
    <rPh sb="0" eb="2">
      <t>オオサワ</t>
    </rPh>
    <rPh sb="3" eb="5">
      <t>ツヨシ</t>
    </rPh>
    <phoneticPr fontId="27"/>
  </si>
  <si>
    <t>18傾部ス観日原</t>
  </si>
  <si>
    <t>18傾部ス観小笠原</t>
  </si>
  <si>
    <t>地理環境学科</t>
    <rPh sb="0" eb="2">
      <t>チリ</t>
    </rPh>
    <rPh sb="2" eb="4">
      <t>カンキョウ</t>
    </rPh>
    <phoneticPr fontId="27"/>
  </si>
  <si>
    <t>大野健太郎</t>
    <rPh sb="0" eb="2">
      <t>オオノ</t>
    </rPh>
    <rPh sb="2" eb="5">
      <t>ケンタロウ</t>
    </rPh>
    <phoneticPr fontId="27"/>
  </si>
  <si>
    <t>環境応用化学科</t>
    <rPh sb="0" eb="2">
      <t>カンキョウ</t>
    </rPh>
    <rPh sb="2" eb="4">
      <t>オウヨウ</t>
    </rPh>
    <rPh sb="4" eb="7">
      <t>カガクカ</t>
    </rPh>
    <phoneticPr fontId="27"/>
  </si>
  <si>
    <t>日原勝也</t>
    <rPh sb="0" eb="1">
      <t>ヒ</t>
    </rPh>
    <rPh sb="1" eb="2">
      <t>ハラ</t>
    </rPh>
    <phoneticPr fontId="84"/>
  </si>
  <si>
    <t>酒井宏治</t>
    <rPh sb="0" eb="2">
      <t>サカイ</t>
    </rPh>
    <rPh sb="2" eb="3">
      <t>ヒロシ</t>
    </rPh>
    <rPh sb="3" eb="4">
      <t>オサ</t>
    </rPh>
    <phoneticPr fontId="27"/>
  </si>
  <si>
    <t>18傾部裁国応西藪</t>
  </si>
  <si>
    <t>傾部裁大教･立花</t>
    <rPh sb="2" eb="3">
      <t>サバ</t>
    </rPh>
    <rPh sb="3" eb="5">
      <t>ダイキョウ</t>
    </rPh>
    <phoneticPr fontId="76"/>
  </si>
  <si>
    <t>28傾部若応柳下</t>
    <rPh sb="6" eb="8">
      <t>ヤナギシタ</t>
    </rPh>
    <phoneticPr fontId="76"/>
  </si>
  <si>
    <t>柳下崇</t>
    <rPh sb="0" eb="2">
      <t>ヤナギシタ</t>
    </rPh>
    <rPh sb="2" eb="3">
      <t>タカシ</t>
    </rPh>
    <phoneticPr fontId="27"/>
  </si>
  <si>
    <t>管[EF]</t>
  </si>
  <si>
    <t>管理費(一般財源研究費)</t>
  </si>
  <si>
    <t>管理費（一般財源研究費）</t>
  </si>
  <si>
    <t>教育機器更新費</t>
  </si>
  <si>
    <t>老朽化備品更新費</t>
    <rPh sb="0" eb="3">
      <t>ロウキュウカ</t>
    </rPh>
    <rPh sb="3" eb="5">
      <t>ビヒン</t>
    </rPh>
    <rPh sb="5" eb="8">
      <t>コウシンヒ</t>
    </rPh>
    <phoneticPr fontId="27"/>
  </si>
  <si>
    <t>改革推進費</t>
    <rPh sb="0" eb="2">
      <t>カイカク</t>
    </rPh>
    <rPh sb="2" eb="4">
      <t>スイシン</t>
    </rPh>
    <rPh sb="4" eb="5">
      <t>ヒ</t>
    </rPh>
    <phoneticPr fontId="27"/>
  </si>
  <si>
    <t>改革推進費</t>
  </si>
  <si>
    <t>不要（研究費に準ずる）</t>
    <rPh sb="0" eb="2">
      <t>フヨウ</t>
    </rPh>
    <rPh sb="3" eb="6">
      <t>ケンキュウヒ</t>
    </rPh>
    <rPh sb="7" eb="8">
      <t>ジュン</t>
    </rPh>
    <phoneticPr fontId="27"/>
  </si>
  <si>
    <t>不要（研究費に準ずる）</t>
    <rPh sb="0" eb="2">
      <t>フヨウ</t>
    </rPh>
    <rPh sb="3" eb="5">
      <t>ケンキュウ</t>
    </rPh>
    <rPh sb="5" eb="6">
      <t>ヒ</t>
    </rPh>
    <rPh sb="7" eb="8">
      <t>ジュン</t>
    </rPh>
    <phoneticPr fontId="27"/>
  </si>
  <si>
    <t>都市環境科学研究科長 宇治公隆</t>
    <rPh sb="0" eb="2">
      <t>トシ</t>
    </rPh>
    <rPh sb="2" eb="4">
      <t>カンキョウ</t>
    </rPh>
    <rPh sb="4" eb="6">
      <t>カガク</t>
    </rPh>
    <rPh sb="6" eb="8">
      <t>ケンキュウ</t>
    </rPh>
    <rPh sb="8" eb="10">
      <t>カチョウ</t>
    </rPh>
    <rPh sb="11" eb="13">
      <t>ウジ</t>
    </rPh>
    <rPh sb="13" eb="15">
      <t>キミタカ</t>
    </rPh>
    <phoneticPr fontId="27"/>
  </si>
  <si>
    <t>シンポジウム開催支援（水素センター）</t>
    <rPh sb="6" eb="8">
      <t>カイサイ</t>
    </rPh>
    <rPh sb="8" eb="10">
      <t>シエン</t>
    </rPh>
    <rPh sb="11" eb="13">
      <t>スイソ</t>
    </rPh>
    <phoneticPr fontId="27"/>
  </si>
  <si>
    <t>金村聖志</t>
    <rPh sb="0" eb="2">
      <t>カナムラ</t>
    </rPh>
    <rPh sb="2" eb="3">
      <t>セイ</t>
    </rPh>
    <rPh sb="3" eb="4">
      <t>ココロザシ</t>
    </rPh>
    <phoneticPr fontId="27"/>
  </si>
  <si>
    <t>地理環境学科</t>
    <rPh sb="0" eb="2">
      <t>チリ</t>
    </rPh>
    <rPh sb="2" eb="4">
      <t>カンキョウ</t>
    </rPh>
    <rPh sb="4" eb="6">
      <t>ガッカ</t>
    </rPh>
    <phoneticPr fontId="58"/>
  </si>
  <si>
    <t>松本淳</t>
    <rPh sb="0" eb="2">
      <t>マツモト</t>
    </rPh>
    <rPh sb="2" eb="3">
      <t>ジュン</t>
    </rPh>
    <phoneticPr fontId="27"/>
  </si>
  <si>
    <t>外国人研究者招聘支援（水素センター）</t>
    <rPh sb="0" eb="2">
      <t>ガイコク</t>
    </rPh>
    <rPh sb="2" eb="3">
      <t>ジン</t>
    </rPh>
    <rPh sb="3" eb="6">
      <t>ケンキュウシャ</t>
    </rPh>
    <rPh sb="6" eb="8">
      <t>ショウヘイ</t>
    </rPh>
    <rPh sb="8" eb="10">
      <t>シエン</t>
    </rPh>
    <rPh sb="11" eb="13">
      <t>スイソ</t>
    </rPh>
    <phoneticPr fontId="27"/>
  </si>
  <si>
    <t>外国人研究者招聘支援（金の化学センター）</t>
  </si>
  <si>
    <t>外国人研究者招聘支援（気候学センター）</t>
  </si>
  <si>
    <t>外国人研究者招聘支援（地域共創センター）</t>
  </si>
  <si>
    <t>饗庭伸</t>
    <rPh sb="0" eb="2">
      <t>アイバ</t>
    </rPh>
    <rPh sb="2" eb="3">
      <t>シン</t>
    </rPh>
    <phoneticPr fontId="27"/>
  </si>
  <si>
    <t>スタートアップ調査(特別枠)加藤</t>
    <rPh sb="7" eb="9">
      <t>チョウサ</t>
    </rPh>
    <rPh sb="10" eb="12">
      <t>トクベツ</t>
    </rPh>
    <rPh sb="12" eb="13">
      <t>ワク</t>
    </rPh>
    <rPh sb="14" eb="16">
      <t>カトウ</t>
    </rPh>
    <phoneticPr fontId="27"/>
  </si>
  <si>
    <t>加藤　俊吾</t>
    <rPh sb="0" eb="2">
      <t>カトウ</t>
    </rPh>
    <rPh sb="3" eb="5">
      <t>シュンゴ</t>
    </rPh>
    <phoneticPr fontId="27"/>
  </si>
  <si>
    <t>改革推進費（年度計画事業費）</t>
    <rPh sb="6" eb="8">
      <t>ネンド</t>
    </rPh>
    <rPh sb="8" eb="10">
      <t>ケイカク</t>
    </rPh>
    <rPh sb="10" eb="13">
      <t>ジギョウヒ</t>
    </rPh>
    <phoneticPr fontId="27"/>
  </si>
  <si>
    <t>目的積立金</t>
    <rPh sb="0" eb="2">
      <t>モクテキ</t>
    </rPh>
    <rPh sb="2" eb="4">
      <t>ツミタテ</t>
    </rPh>
    <rPh sb="4" eb="5">
      <t>キン</t>
    </rPh>
    <phoneticPr fontId="27"/>
  </si>
  <si>
    <t>FDの充実</t>
    <rPh sb="3" eb="5">
      <t>ジュウジツ</t>
    </rPh>
    <phoneticPr fontId="27"/>
  </si>
  <si>
    <t>運営費交付金</t>
    <rPh sb="0" eb="3">
      <t>ウンエイヒ</t>
    </rPh>
    <rPh sb="3" eb="6">
      <t>コウフキン</t>
    </rPh>
    <phoneticPr fontId="27"/>
  </si>
  <si>
    <t>企画広報課の改革推進費（自己点検・評価の充実）</t>
    <rPh sb="0" eb="2">
      <t>キカク</t>
    </rPh>
    <rPh sb="2" eb="5">
      <t>コウホウカ</t>
    </rPh>
    <rPh sb="6" eb="8">
      <t>カイカク</t>
    </rPh>
    <rPh sb="8" eb="10">
      <t>スイシン</t>
    </rPh>
    <rPh sb="10" eb="11">
      <t>ヒ</t>
    </rPh>
    <rPh sb="12" eb="14">
      <t>ジコ</t>
    </rPh>
    <rPh sb="14" eb="16">
      <t>テンケン</t>
    </rPh>
    <rPh sb="17" eb="19">
      <t>ヒョウカ</t>
    </rPh>
    <rPh sb="20" eb="22">
      <t>ジュウジツ</t>
    </rPh>
    <phoneticPr fontId="27"/>
  </si>
  <si>
    <t>都市環境学部長 宇治公隆</t>
    <rPh sb="0" eb="2">
      <t>トシ</t>
    </rPh>
    <rPh sb="2" eb="4">
      <t>カンキョウ</t>
    </rPh>
    <rPh sb="4" eb="6">
      <t>ガクブ</t>
    </rPh>
    <rPh sb="6" eb="7">
      <t>チョウ</t>
    </rPh>
    <rPh sb="8" eb="10">
      <t>ウジ</t>
    </rPh>
    <rPh sb="10" eb="12">
      <t>キミタカ</t>
    </rPh>
    <phoneticPr fontId="27"/>
  </si>
  <si>
    <t>企画政策費</t>
    <rPh sb="0" eb="2">
      <t>キカク</t>
    </rPh>
    <rPh sb="2" eb="4">
      <t>セイサク</t>
    </rPh>
    <rPh sb="4" eb="5">
      <t>ヒ</t>
    </rPh>
    <phoneticPr fontId="27"/>
  </si>
  <si>
    <t>企画政策費
（研究者海外派遣プログラム）</t>
    <rPh sb="0" eb="2">
      <t>キカク</t>
    </rPh>
    <rPh sb="2" eb="4">
      <t>セイサク</t>
    </rPh>
    <rPh sb="4" eb="5">
      <t>ヒ</t>
    </rPh>
    <rPh sb="7" eb="10">
      <t>ケンキュウシャ</t>
    </rPh>
    <rPh sb="10" eb="12">
      <t>カイガイ</t>
    </rPh>
    <rPh sb="12" eb="14">
      <t>ハケン</t>
    </rPh>
    <phoneticPr fontId="27"/>
  </si>
  <si>
    <t>10800</t>
  </si>
  <si>
    <t>建築都市コース</t>
    <rPh sb="0" eb="2">
      <t>ケンチク</t>
    </rPh>
    <rPh sb="2" eb="4">
      <t>トシ</t>
    </rPh>
    <phoneticPr fontId="27"/>
  </si>
  <si>
    <t>熊倉永子</t>
    <rPh sb="0" eb="2">
      <t>クマクラ</t>
    </rPh>
    <rPh sb="2" eb="4">
      <t>エイコ</t>
    </rPh>
    <phoneticPr fontId="27"/>
  </si>
  <si>
    <t>研究</t>
    <rPh sb="0" eb="2">
      <t>ケンキュウ</t>
    </rPh>
    <phoneticPr fontId="27"/>
  </si>
  <si>
    <t>都市基盤環境学科</t>
    <rPh sb="0" eb="2">
      <t>トシ</t>
    </rPh>
    <rPh sb="2" eb="4">
      <t>キバン</t>
    </rPh>
    <rPh sb="4" eb="6">
      <t>カンキョウ</t>
    </rPh>
    <rPh sb="6" eb="8">
      <t>ガッカ</t>
    </rPh>
    <phoneticPr fontId="58"/>
  </si>
  <si>
    <t>都市政策科学科</t>
    <rPh sb="0" eb="2">
      <t>トシ</t>
    </rPh>
    <rPh sb="2" eb="4">
      <t>セイサク</t>
    </rPh>
    <rPh sb="4" eb="6">
      <t>カガク</t>
    </rPh>
    <rPh sb="6" eb="7">
      <t>カ</t>
    </rPh>
    <phoneticPr fontId="58"/>
  </si>
  <si>
    <t>経営企画室の企画政策費
（アジア人材育成基金）</t>
    <rPh sb="6" eb="8">
      <t>キカク</t>
    </rPh>
    <rPh sb="8" eb="10">
      <t>セイサク</t>
    </rPh>
    <rPh sb="10" eb="11">
      <t>ヒ</t>
    </rPh>
    <rPh sb="16" eb="18">
      <t>ジンザイ</t>
    </rPh>
    <rPh sb="18" eb="20">
      <t>イクセイ</t>
    </rPh>
    <rPh sb="20" eb="22">
      <t>キキン</t>
    </rPh>
    <phoneticPr fontId="27"/>
  </si>
  <si>
    <t>企画（ｱｼﾞｱ）</t>
    <rPh sb="0" eb="2">
      <t>キカク</t>
    </rPh>
    <phoneticPr fontId="27"/>
  </si>
  <si>
    <t>27都市外交松本トリン</t>
    <rPh sb="2" eb="3">
      <t>ト</t>
    </rPh>
    <rPh sb="3" eb="4">
      <t>シ</t>
    </rPh>
    <rPh sb="4" eb="6">
      <t>ガイコウ</t>
    </rPh>
    <rPh sb="6" eb="8">
      <t>マツモト</t>
    </rPh>
    <phoneticPr fontId="27"/>
  </si>
  <si>
    <t>27都市外交河村ブイ</t>
    <rPh sb="2" eb="3">
      <t>ト</t>
    </rPh>
    <rPh sb="3" eb="4">
      <t>シ</t>
    </rPh>
    <rPh sb="4" eb="6">
      <t>ガイコウ</t>
    </rPh>
    <rPh sb="6" eb="8">
      <t>カワムラ</t>
    </rPh>
    <phoneticPr fontId="27"/>
  </si>
  <si>
    <t>27都市外交久保オクタ</t>
    <rPh sb="2" eb="3">
      <t>ト</t>
    </rPh>
    <rPh sb="3" eb="4">
      <t>シ</t>
    </rPh>
    <rPh sb="4" eb="6">
      <t>ガイコウ</t>
    </rPh>
    <rPh sb="6" eb="8">
      <t>クボ</t>
    </rPh>
    <phoneticPr fontId="27"/>
  </si>
  <si>
    <t>久保由治</t>
    <rPh sb="0" eb="2">
      <t>クボ</t>
    </rPh>
    <rPh sb="2" eb="3">
      <t>ヨシ</t>
    </rPh>
    <phoneticPr fontId="27"/>
  </si>
  <si>
    <t>27都市外交金村ハスナ</t>
    <rPh sb="2" eb="3">
      <t>ト</t>
    </rPh>
    <rPh sb="3" eb="4">
      <t>シ</t>
    </rPh>
    <rPh sb="4" eb="6">
      <t>ガイコウ</t>
    </rPh>
    <rPh sb="6" eb="8">
      <t>カナムラ</t>
    </rPh>
    <phoneticPr fontId="27"/>
  </si>
  <si>
    <t>金村聖志</t>
    <rPh sb="0" eb="2">
      <t>カナムラ</t>
    </rPh>
    <rPh sb="2" eb="4">
      <t>キヨシ</t>
    </rPh>
    <phoneticPr fontId="27"/>
  </si>
  <si>
    <t>28都市外交角田アラム</t>
    <rPh sb="2" eb="3">
      <t>ト</t>
    </rPh>
    <rPh sb="3" eb="4">
      <t>シ</t>
    </rPh>
    <rPh sb="4" eb="6">
      <t>ガイコウ</t>
    </rPh>
    <rPh sb="6" eb="8">
      <t>ツノダ</t>
    </rPh>
    <phoneticPr fontId="27"/>
  </si>
  <si>
    <t>角田誠</t>
    <rPh sb="0" eb="2">
      <t>ツノダ</t>
    </rPh>
    <rPh sb="2" eb="3">
      <t>マコト</t>
    </rPh>
    <phoneticPr fontId="27"/>
  </si>
  <si>
    <t>28都市外交沼田ヌル</t>
    <rPh sb="2" eb="3">
      <t>ト</t>
    </rPh>
    <rPh sb="3" eb="4">
      <t>シ</t>
    </rPh>
    <rPh sb="4" eb="6">
      <t>ガイコウ</t>
    </rPh>
    <rPh sb="6" eb="8">
      <t>ヌマタ</t>
    </rPh>
    <phoneticPr fontId="27"/>
  </si>
  <si>
    <t>観光科学科</t>
    <rPh sb="0" eb="2">
      <t>カンコウ</t>
    </rPh>
    <rPh sb="2" eb="4">
      <t>カガク</t>
    </rPh>
    <phoneticPr fontId="27"/>
  </si>
  <si>
    <t>沼田真也</t>
    <rPh sb="0" eb="2">
      <t>ヌマタ</t>
    </rPh>
    <rPh sb="2" eb="4">
      <t>シンヤ</t>
    </rPh>
    <phoneticPr fontId="27"/>
  </si>
  <si>
    <t>28都市外交沼田フー</t>
    <rPh sb="2" eb="3">
      <t>ト</t>
    </rPh>
    <rPh sb="3" eb="4">
      <t>シ</t>
    </rPh>
    <rPh sb="4" eb="6">
      <t>ガイコウ</t>
    </rPh>
    <rPh sb="6" eb="8">
      <t>ヌマタ</t>
    </rPh>
    <phoneticPr fontId="27"/>
  </si>
  <si>
    <t>28都市外交清水ﾆｺﾗｽ</t>
    <rPh sb="2" eb="3">
      <t>ト</t>
    </rPh>
    <rPh sb="3" eb="4">
      <t>シ</t>
    </rPh>
    <rPh sb="4" eb="6">
      <t>ガイコウ</t>
    </rPh>
    <rPh sb="6" eb="8">
      <t>シミズ</t>
    </rPh>
    <phoneticPr fontId="27"/>
  </si>
  <si>
    <t>清水哲夫</t>
    <rPh sb="0" eb="2">
      <t>シミズ</t>
    </rPh>
    <rPh sb="2" eb="4">
      <t>テツオ</t>
    </rPh>
    <phoneticPr fontId="27"/>
  </si>
  <si>
    <t>28都市外交宍戸フォン</t>
    <rPh sb="2" eb="3">
      <t>ト</t>
    </rPh>
    <rPh sb="3" eb="4">
      <t>シ</t>
    </rPh>
    <rPh sb="4" eb="6">
      <t>ガイコウ</t>
    </rPh>
    <rPh sb="6" eb="8">
      <t>シシド</t>
    </rPh>
    <phoneticPr fontId="27"/>
  </si>
  <si>
    <t>宍戸哲也</t>
    <rPh sb="0" eb="2">
      <t>シシド</t>
    </rPh>
    <rPh sb="2" eb="4">
      <t>テツヤ</t>
    </rPh>
    <phoneticPr fontId="27"/>
  </si>
  <si>
    <t>28都市外交横山ベーラ</t>
    <rPh sb="2" eb="3">
      <t>ト</t>
    </rPh>
    <rPh sb="3" eb="4">
      <t>シ</t>
    </rPh>
    <rPh sb="4" eb="6">
      <t>ガイコウ</t>
    </rPh>
    <rPh sb="6" eb="8">
      <t>ヨコヤマ</t>
    </rPh>
    <phoneticPr fontId="27"/>
  </si>
  <si>
    <t>都市基盤環境学科</t>
    <rPh sb="0" eb="2">
      <t>トシ</t>
    </rPh>
    <rPh sb="2" eb="4">
      <t>キバン</t>
    </rPh>
    <rPh sb="4" eb="6">
      <t>カンキョウ</t>
    </rPh>
    <phoneticPr fontId="27"/>
  </si>
  <si>
    <t>28都市外交河村サリタ</t>
    <rPh sb="2" eb="3">
      <t>ト</t>
    </rPh>
    <rPh sb="3" eb="4">
      <t>シ</t>
    </rPh>
    <rPh sb="4" eb="6">
      <t>ガイコウ</t>
    </rPh>
    <rPh sb="6" eb="8">
      <t>カワムラ</t>
    </rPh>
    <phoneticPr fontId="27"/>
  </si>
  <si>
    <t>28都市外交松本リンドン</t>
    <rPh sb="2" eb="3">
      <t>ト</t>
    </rPh>
    <rPh sb="3" eb="4">
      <t>シ</t>
    </rPh>
    <rPh sb="4" eb="6">
      <t>ガイコウ</t>
    </rPh>
    <rPh sb="6" eb="8">
      <t>マツモト</t>
    </rPh>
    <phoneticPr fontId="27"/>
  </si>
  <si>
    <t>地理環境学科</t>
    <rPh sb="0" eb="2">
      <t>チリ</t>
    </rPh>
    <rPh sb="2" eb="4">
      <t>カンキョウ</t>
    </rPh>
    <phoneticPr fontId="72"/>
  </si>
  <si>
    <t>29都市外交一ノ瀬ｷﾃｨ</t>
  </si>
  <si>
    <t>一ノ瀬雅之</t>
    <rPh sb="0" eb="1">
      <t>イチ</t>
    </rPh>
    <rPh sb="2" eb="3">
      <t>セ</t>
    </rPh>
    <rPh sb="3" eb="5">
      <t>マサユキ</t>
    </rPh>
    <phoneticPr fontId="27"/>
  </si>
  <si>
    <t>29都市外交河村メルカド</t>
    <rPh sb="2" eb="3">
      <t>ト</t>
    </rPh>
    <rPh sb="3" eb="4">
      <t>シ</t>
    </rPh>
    <rPh sb="4" eb="6">
      <t>ガイコウ</t>
    </rPh>
    <rPh sb="6" eb="8">
      <t>カワムラ</t>
    </rPh>
    <phoneticPr fontId="27"/>
  </si>
  <si>
    <t>29都市外交荒井ﾅﾑ</t>
  </si>
  <si>
    <t>荒井康裕</t>
    <rPh sb="0" eb="2">
      <t>アライ</t>
    </rPh>
    <rPh sb="2" eb="4">
      <t>ヤスヒロ</t>
    </rPh>
    <phoneticPr fontId="27"/>
  </si>
  <si>
    <t>29都市外交小根山ﾘｽﾞｷｰ</t>
  </si>
  <si>
    <t>小根山裕之</t>
    <rPh sb="0" eb="3">
      <t>コネヤマ</t>
    </rPh>
    <rPh sb="3" eb="5">
      <t>ヒロユキ</t>
    </rPh>
    <phoneticPr fontId="27"/>
  </si>
  <si>
    <t>29都市外交内山ﾘﾝ</t>
  </si>
  <si>
    <t>内山一美</t>
    <rPh sb="0" eb="2">
      <t>ウチヤマ</t>
    </rPh>
    <rPh sb="2" eb="4">
      <t>カズミ</t>
    </rPh>
    <phoneticPr fontId="27"/>
  </si>
  <si>
    <t>29都市外交沼田ﾇｸﾞﾛﾎ</t>
    <rPh sb="6" eb="8">
      <t>ヌマタ</t>
    </rPh>
    <phoneticPr fontId="27"/>
  </si>
  <si>
    <t>29都市外交清水ﾃｨｸ</t>
  </si>
  <si>
    <t>29都市外交横山ｷﾗﾅ</t>
  </si>
  <si>
    <t>29都市外交松本ﾃｼﾞｬ</t>
  </si>
  <si>
    <t>29都市外交高橋ｼﾀﾞﾙﾀ</t>
  </si>
  <si>
    <t>高橋日出男</t>
    <rPh sb="0" eb="2">
      <t>タカハシ</t>
    </rPh>
    <rPh sb="2" eb="5">
      <t>ヒデオ</t>
    </rPh>
    <phoneticPr fontId="27"/>
  </si>
  <si>
    <t>18都市外交松本ファム</t>
  </si>
  <si>
    <t>18都市外交松本グプタ</t>
  </si>
  <si>
    <t>18都市外交横山ドゥカ</t>
  </si>
  <si>
    <t>18都市外交小根山スサンティ</t>
  </si>
  <si>
    <t>18都市外交内山周</t>
  </si>
  <si>
    <t>18都市外交宍戸王</t>
  </si>
  <si>
    <t>18都市外交沼田モハマド</t>
  </si>
  <si>
    <t>18都市外交沼田ハサン</t>
  </si>
  <si>
    <t>18都市外交清水ファム</t>
  </si>
  <si>
    <t>高度研究・宇治</t>
    <rPh sb="0" eb="2">
      <t>コウド</t>
    </rPh>
    <rPh sb="2" eb="4">
      <t>ケンキュウ</t>
    </rPh>
    <rPh sb="5" eb="7">
      <t>ウジ</t>
    </rPh>
    <phoneticPr fontId="27"/>
  </si>
  <si>
    <t>宇治公隆</t>
    <rPh sb="0" eb="2">
      <t>ウジ</t>
    </rPh>
    <rPh sb="2" eb="3">
      <t>コウ</t>
    </rPh>
    <rPh sb="3" eb="4">
      <t>タカシ</t>
    </rPh>
    <phoneticPr fontId="27"/>
  </si>
  <si>
    <t>28高研N強化P内山</t>
    <rPh sb="2" eb="4">
      <t>コウケン</t>
    </rPh>
    <rPh sb="5" eb="7">
      <t>キョウカ</t>
    </rPh>
    <rPh sb="8" eb="10">
      <t>ウチヤマ</t>
    </rPh>
    <phoneticPr fontId="27"/>
  </si>
  <si>
    <t>高度研究・沼田</t>
    <rPh sb="0" eb="2">
      <t>コウド</t>
    </rPh>
    <rPh sb="2" eb="4">
      <t>ケンキュウ</t>
    </rPh>
    <rPh sb="5" eb="7">
      <t>ヌマタ</t>
    </rPh>
    <phoneticPr fontId="27"/>
  </si>
  <si>
    <t>自然・文化ツーリズムコース</t>
  </si>
  <si>
    <t>高研Ｎ強化Ｐ吉川</t>
    <rPh sb="0" eb="2">
      <t>コウケン</t>
    </rPh>
    <rPh sb="3" eb="5">
      <t>キョウカ</t>
    </rPh>
    <rPh sb="6" eb="8">
      <t>ヨシカワ</t>
    </rPh>
    <phoneticPr fontId="27"/>
  </si>
  <si>
    <t>吉川徹</t>
    <rPh sb="0" eb="2">
      <t>ヨシカワ</t>
    </rPh>
    <rPh sb="2" eb="3">
      <t>トオル</t>
    </rPh>
    <phoneticPr fontId="27"/>
  </si>
  <si>
    <t>研究者海外派遣プログラム</t>
    <rPh sb="0" eb="3">
      <t>ケンキュウシャ</t>
    </rPh>
    <rPh sb="3" eb="5">
      <t>カイガイ</t>
    </rPh>
    <rPh sb="5" eb="7">
      <t>ハケン</t>
    </rPh>
    <phoneticPr fontId="27"/>
  </si>
  <si>
    <t>高木悦郎</t>
    <rPh sb="0" eb="2">
      <t>タカギ</t>
    </rPh>
    <rPh sb="2" eb="4">
      <t>エツロウ</t>
    </rPh>
    <phoneticPr fontId="27"/>
  </si>
  <si>
    <t>研究者海外派遣プログラム盤新谷</t>
    <rPh sb="0" eb="3">
      <t>ケンキュウシャ</t>
    </rPh>
    <rPh sb="3" eb="5">
      <t>カイガイ</t>
    </rPh>
    <rPh sb="5" eb="7">
      <t>ハケン</t>
    </rPh>
    <rPh sb="12" eb="13">
      <t>バン</t>
    </rPh>
    <rPh sb="13" eb="15">
      <t>シンタニ</t>
    </rPh>
    <phoneticPr fontId="27"/>
  </si>
  <si>
    <t>新谷哲也</t>
    <rPh sb="0" eb="2">
      <t>シンタニ</t>
    </rPh>
    <rPh sb="2" eb="4">
      <t>テツヤ</t>
    </rPh>
    <phoneticPr fontId="27"/>
  </si>
  <si>
    <t>研究者海外派遣プログラム地中山</t>
    <rPh sb="0" eb="3">
      <t>ケンキュウシャ</t>
    </rPh>
    <rPh sb="3" eb="5">
      <t>カイガイ</t>
    </rPh>
    <rPh sb="5" eb="7">
      <t>ハケン</t>
    </rPh>
    <rPh sb="12" eb="13">
      <t>チ</t>
    </rPh>
    <rPh sb="13" eb="15">
      <t>ナカヤマ</t>
    </rPh>
    <phoneticPr fontId="27"/>
  </si>
  <si>
    <t>アジア人材教育費･角田</t>
    <rPh sb="3" eb="5">
      <t>ジンザイ</t>
    </rPh>
    <rPh sb="5" eb="8">
      <t>キョウイクヒ</t>
    </rPh>
    <rPh sb="9" eb="11">
      <t>カクタ</t>
    </rPh>
    <phoneticPr fontId="27"/>
  </si>
  <si>
    <t>アジア人材教育費･松本</t>
    <rPh sb="3" eb="5">
      <t>ジンザイ</t>
    </rPh>
    <rPh sb="5" eb="8">
      <t>キョウイクヒ</t>
    </rPh>
    <rPh sb="9" eb="11">
      <t>マツモト</t>
    </rPh>
    <phoneticPr fontId="27"/>
  </si>
  <si>
    <t>松本淳</t>
  </si>
  <si>
    <t>アジア人材教育費･内山</t>
    <rPh sb="3" eb="5">
      <t>ジンザイ</t>
    </rPh>
    <rPh sb="5" eb="8">
      <t>キョウイクヒ</t>
    </rPh>
    <rPh sb="9" eb="11">
      <t>ウチヤマ</t>
    </rPh>
    <phoneticPr fontId="27"/>
  </si>
  <si>
    <t>内山一美</t>
    <rPh sb="0" eb="2">
      <t>ウチヤマ</t>
    </rPh>
    <rPh sb="2" eb="3">
      <t>イチ</t>
    </rPh>
    <rPh sb="3" eb="4">
      <t>ビ</t>
    </rPh>
    <phoneticPr fontId="27"/>
  </si>
  <si>
    <t>アジア人材教育費･菊地</t>
    <rPh sb="3" eb="5">
      <t>ジンザイ</t>
    </rPh>
    <rPh sb="5" eb="8">
      <t>キョウイクヒ</t>
    </rPh>
    <rPh sb="9" eb="11">
      <t>キクチ</t>
    </rPh>
    <phoneticPr fontId="27"/>
  </si>
  <si>
    <t>アジア人材教育費･沼田</t>
    <rPh sb="3" eb="5">
      <t>ジンザイ</t>
    </rPh>
    <rPh sb="5" eb="8">
      <t>キョウイクヒ</t>
    </rPh>
    <rPh sb="9" eb="11">
      <t>ヌマタ</t>
    </rPh>
    <phoneticPr fontId="27"/>
  </si>
  <si>
    <t>アジア人材教育費・清水</t>
    <rPh sb="3" eb="5">
      <t>ジンザイ</t>
    </rPh>
    <rPh sb="5" eb="7">
      <t>キョウイク</t>
    </rPh>
    <rPh sb="7" eb="8">
      <t>ヒ</t>
    </rPh>
    <rPh sb="9" eb="11">
      <t>シミズ</t>
    </rPh>
    <phoneticPr fontId="27"/>
  </si>
  <si>
    <t>アジア人材教育費・一ノ瀬</t>
    <rPh sb="3" eb="5">
      <t>ジンザイ</t>
    </rPh>
    <rPh sb="5" eb="7">
      <t>キョウイク</t>
    </rPh>
    <rPh sb="7" eb="8">
      <t>ヒ</t>
    </rPh>
    <rPh sb="9" eb="10">
      <t>イチ</t>
    </rPh>
    <rPh sb="11" eb="12">
      <t>セ</t>
    </rPh>
    <phoneticPr fontId="27"/>
  </si>
  <si>
    <t>一ノ瀬雅之</t>
    <rPh sb="0" eb="1">
      <t>イチ</t>
    </rPh>
    <rPh sb="2" eb="3">
      <t>セ</t>
    </rPh>
    <rPh sb="3" eb="4">
      <t>ミヤビ</t>
    </rPh>
    <rPh sb="4" eb="5">
      <t>コレ</t>
    </rPh>
    <phoneticPr fontId="27"/>
  </si>
  <si>
    <t>アジア人材教育費・吉川</t>
    <rPh sb="3" eb="5">
      <t>ジンザイ</t>
    </rPh>
    <rPh sb="5" eb="7">
      <t>キョウイク</t>
    </rPh>
    <rPh sb="7" eb="8">
      <t>ヒ</t>
    </rPh>
    <rPh sb="9" eb="11">
      <t>ヨシカワ</t>
    </rPh>
    <phoneticPr fontId="27"/>
  </si>
  <si>
    <t>アジア人材留学生教育費・菊地</t>
    <rPh sb="3" eb="4">
      <t>ジン</t>
    </rPh>
    <rPh sb="4" eb="5">
      <t>ザイ</t>
    </rPh>
    <rPh sb="5" eb="7">
      <t>リュウガク</t>
    </rPh>
    <rPh sb="7" eb="8">
      <t>セイ</t>
    </rPh>
    <rPh sb="8" eb="11">
      <t>キョウイクヒ</t>
    </rPh>
    <rPh sb="12" eb="14">
      <t>キクチ</t>
    </rPh>
    <phoneticPr fontId="27"/>
  </si>
  <si>
    <t>アジア人材留学生教育費・井上</t>
    <rPh sb="3" eb="4">
      <t>ジン</t>
    </rPh>
    <rPh sb="4" eb="5">
      <t>ザイ</t>
    </rPh>
    <rPh sb="5" eb="7">
      <t>リュウガク</t>
    </rPh>
    <rPh sb="7" eb="8">
      <t>セイ</t>
    </rPh>
    <rPh sb="8" eb="11">
      <t>キョウイクヒ</t>
    </rPh>
    <rPh sb="12" eb="14">
      <t>イノウエ</t>
    </rPh>
    <phoneticPr fontId="27"/>
  </si>
  <si>
    <t>井上晴夫</t>
    <rPh sb="0" eb="2">
      <t>イノウエ</t>
    </rPh>
    <rPh sb="2" eb="3">
      <t>ハ</t>
    </rPh>
    <rPh sb="3" eb="4">
      <t>オット</t>
    </rPh>
    <phoneticPr fontId="27"/>
  </si>
  <si>
    <t>アジア人材留学生教育費・吉嶺</t>
    <rPh sb="3" eb="4">
      <t>ジン</t>
    </rPh>
    <rPh sb="4" eb="5">
      <t>ザイ</t>
    </rPh>
    <rPh sb="5" eb="7">
      <t>リュウガク</t>
    </rPh>
    <rPh sb="7" eb="8">
      <t>セイ</t>
    </rPh>
    <rPh sb="8" eb="11">
      <t>キョウイクヒ</t>
    </rPh>
    <rPh sb="12" eb="14">
      <t>ヨシミネ</t>
    </rPh>
    <phoneticPr fontId="27"/>
  </si>
  <si>
    <t>都市基盤環境コース</t>
    <rPh sb="0" eb="2">
      <t>トシ</t>
    </rPh>
    <rPh sb="2" eb="4">
      <t>キバン</t>
    </rPh>
    <rPh sb="4" eb="6">
      <t>カンキョウ</t>
    </rPh>
    <phoneticPr fontId="27"/>
  </si>
  <si>
    <t>吉嶺充俊</t>
    <rPh sb="0" eb="2">
      <t>ヨシミネ</t>
    </rPh>
    <rPh sb="2" eb="3">
      <t>ミツ</t>
    </rPh>
    <rPh sb="3" eb="4">
      <t>シュン</t>
    </rPh>
    <phoneticPr fontId="27"/>
  </si>
  <si>
    <t>アジア人材留学生教育費・沼田</t>
    <rPh sb="3" eb="4">
      <t>ジン</t>
    </rPh>
    <rPh sb="4" eb="5">
      <t>ザイ</t>
    </rPh>
    <rPh sb="5" eb="7">
      <t>リュウガク</t>
    </rPh>
    <rPh sb="7" eb="8">
      <t>セイ</t>
    </rPh>
    <rPh sb="8" eb="11">
      <t>キョウイクヒ</t>
    </rPh>
    <rPh sb="12" eb="14">
      <t>ヌマタ</t>
    </rPh>
    <phoneticPr fontId="27"/>
  </si>
  <si>
    <t>アジア人材留学生教育費・宇治</t>
    <rPh sb="3" eb="5">
      <t>ジンザイ</t>
    </rPh>
    <rPh sb="5" eb="8">
      <t>リュウガクセイ</t>
    </rPh>
    <rPh sb="8" eb="11">
      <t>キョウイクヒ</t>
    </rPh>
    <rPh sb="12" eb="14">
      <t>ウジ</t>
    </rPh>
    <phoneticPr fontId="27"/>
  </si>
  <si>
    <t>宇治公隆</t>
    <rPh sb="0" eb="2">
      <t>ウジ</t>
    </rPh>
    <rPh sb="2" eb="3">
      <t>オオヤケ</t>
    </rPh>
    <rPh sb="3" eb="4">
      <t>タカシ</t>
    </rPh>
    <phoneticPr fontId="27"/>
  </si>
  <si>
    <t>アジア人材留学生教育費・清水</t>
    <rPh sb="3" eb="5">
      <t>ジンザイ</t>
    </rPh>
    <rPh sb="5" eb="8">
      <t>リュウガクセイ</t>
    </rPh>
    <rPh sb="8" eb="11">
      <t>キョウイクヒ</t>
    </rPh>
    <rPh sb="12" eb="14">
      <t>シミズ</t>
    </rPh>
    <phoneticPr fontId="27"/>
  </si>
  <si>
    <t>アジア人材留学生教育費・一ノ瀬</t>
    <rPh sb="3" eb="5">
      <t>ジンザイ</t>
    </rPh>
    <rPh sb="5" eb="8">
      <t>リュウガクセイ</t>
    </rPh>
    <rPh sb="8" eb="11">
      <t>キョウイクヒ</t>
    </rPh>
    <rPh sb="12" eb="13">
      <t>イチ</t>
    </rPh>
    <rPh sb="14" eb="15">
      <t>セ</t>
    </rPh>
    <phoneticPr fontId="27"/>
  </si>
  <si>
    <t>アジア人材留学生教育費・北山</t>
    <rPh sb="3" eb="5">
      <t>ジンザイ</t>
    </rPh>
    <rPh sb="5" eb="8">
      <t>リュウガクセイ</t>
    </rPh>
    <rPh sb="8" eb="11">
      <t>キョウイクヒ</t>
    </rPh>
    <rPh sb="12" eb="14">
      <t>キタヤマ</t>
    </rPh>
    <phoneticPr fontId="27"/>
  </si>
  <si>
    <t>北山和宏</t>
    <rPh sb="0" eb="2">
      <t>キタヤマ</t>
    </rPh>
    <rPh sb="2" eb="3">
      <t>ワ</t>
    </rPh>
    <rPh sb="3" eb="4">
      <t>ヒロシ</t>
    </rPh>
    <phoneticPr fontId="27"/>
  </si>
  <si>
    <t>アジア人材留学生教育費・竹宮</t>
    <rPh sb="3" eb="5">
      <t>ジンザイ</t>
    </rPh>
    <rPh sb="5" eb="8">
      <t>リュウガクセイ</t>
    </rPh>
    <rPh sb="8" eb="11">
      <t>キョウイクヒ</t>
    </rPh>
    <rPh sb="12" eb="14">
      <t>タケミヤ</t>
    </rPh>
    <phoneticPr fontId="27"/>
  </si>
  <si>
    <t>竹宮建司</t>
    <rPh sb="0" eb="2">
      <t>タケミヤ</t>
    </rPh>
    <rPh sb="2" eb="3">
      <t>ケン</t>
    </rPh>
    <rPh sb="3" eb="4">
      <t>ツカサ</t>
    </rPh>
    <phoneticPr fontId="27"/>
  </si>
  <si>
    <t>アジア人材留学生教育費・吉川</t>
    <rPh sb="3" eb="5">
      <t>ジンザイ</t>
    </rPh>
    <rPh sb="5" eb="8">
      <t>リュウガクセイ</t>
    </rPh>
    <rPh sb="8" eb="11">
      <t>キョウイクヒ</t>
    </rPh>
    <rPh sb="12" eb="14">
      <t>ヨシカワ</t>
    </rPh>
    <phoneticPr fontId="27"/>
  </si>
  <si>
    <t>繰越改革推進費</t>
    <rPh sb="0" eb="2">
      <t>クリコシ</t>
    </rPh>
    <rPh sb="2" eb="4">
      <t>カイカク</t>
    </rPh>
    <rPh sb="4" eb="6">
      <t>スイシン</t>
    </rPh>
    <rPh sb="6" eb="7">
      <t>ヒ</t>
    </rPh>
    <phoneticPr fontId="27"/>
  </si>
  <si>
    <t>30基小田連携基金</t>
    <rPh sb="2" eb="3">
      <t>キ</t>
    </rPh>
    <rPh sb="3" eb="5">
      <t>オダ</t>
    </rPh>
    <rPh sb="5" eb="7">
      <t>レンケイ</t>
    </rPh>
    <rPh sb="7" eb="9">
      <t>キキン</t>
    </rPh>
    <phoneticPr fontId="27"/>
  </si>
  <si>
    <t>小田義也</t>
    <rPh sb="0" eb="2">
      <t>オダ</t>
    </rPh>
    <rPh sb="2" eb="4">
      <t>ヨシヤ</t>
    </rPh>
    <phoneticPr fontId="27"/>
  </si>
  <si>
    <t>未来社会小根山</t>
    <rPh sb="0" eb="2">
      <t>ミライ</t>
    </rPh>
    <rPh sb="2" eb="4">
      <t>シャカイ</t>
    </rPh>
    <rPh sb="4" eb="5">
      <t>コ</t>
    </rPh>
    <rPh sb="5" eb="6">
      <t>ネ</t>
    </rPh>
    <rPh sb="6" eb="7">
      <t>ヤマ</t>
    </rPh>
    <phoneticPr fontId="27"/>
  </si>
  <si>
    <t>小根山裕之</t>
    <rPh sb="0" eb="1">
      <t>ショウ</t>
    </rPh>
    <rPh sb="1" eb="2">
      <t>ネ</t>
    </rPh>
    <rPh sb="2" eb="3">
      <t>ヤマ</t>
    </rPh>
    <rPh sb="3" eb="5">
      <t>ヒロユキ</t>
    </rPh>
    <phoneticPr fontId="27"/>
  </si>
  <si>
    <t>未来社会宇治</t>
    <rPh sb="0" eb="2">
      <t>ミライ</t>
    </rPh>
    <rPh sb="2" eb="4">
      <t>シャカイ</t>
    </rPh>
    <rPh sb="4" eb="6">
      <t>ウジ</t>
    </rPh>
    <phoneticPr fontId="27"/>
  </si>
  <si>
    <t>繰越改革推進費（国際課推進ファンド）</t>
    <rPh sb="0" eb="2">
      <t>クリコシ</t>
    </rPh>
    <rPh sb="2" eb="4">
      <t>カイカク</t>
    </rPh>
    <rPh sb="4" eb="6">
      <t>スイシン</t>
    </rPh>
    <rPh sb="6" eb="7">
      <t>ヒ</t>
    </rPh>
    <rPh sb="8" eb="10">
      <t>コクサイ</t>
    </rPh>
    <rPh sb="10" eb="11">
      <t>カ</t>
    </rPh>
    <rPh sb="11" eb="13">
      <t>スイシン</t>
    </rPh>
    <phoneticPr fontId="27"/>
  </si>
  <si>
    <t>首都大学東京からの留学促進事業</t>
    <rPh sb="0" eb="2">
      <t>シュト</t>
    </rPh>
    <rPh sb="2" eb="4">
      <t>ダイガク</t>
    </rPh>
    <rPh sb="4" eb="6">
      <t>トウキョウ</t>
    </rPh>
    <rPh sb="9" eb="11">
      <t>リュウガク</t>
    </rPh>
    <rPh sb="11" eb="13">
      <t>ソクシン</t>
    </rPh>
    <rPh sb="13" eb="15">
      <t>ジギョウ</t>
    </rPh>
    <phoneticPr fontId="27"/>
  </si>
  <si>
    <t>国際交流P･川東</t>
    <rPh sb="0" eb="2">
      <t>コクサイ</t>
    </rPh>
    <rPh sb="2" eb="4">
      <t>コウリュウ</t>
    </rPh>
    <rPh sb="6" eb="8">
      <t>カワヒガシ</t>
    </rPh>
    <phoneticPr fontId="27"/>
  </si>
  <si>
    <t>国際交流P･横山</t>
    <rPh sb="0" eb="2">
      <t>コクサイ</t>
    </rPh>
    <rPh sb="2" eb="4">
      <t>コウリュウ</t>
    </rPh>
    <rPh sb="6" eb="8">
      <t>ヨコヤマ</t>
    </rPh>
    <phoneticPr fontId="27"/>
  </si>
  <si>
    <t>首都大学東京への留学受入推進事業</t>
    <rPh sb="0" eb="2">
      <t>シュト</t>
    </rPh>
    <rPh sb="2" eb="4">
      <t>ダイガク</t>
    </rPh>
    <rPh sb="4" eb="6">
      <t>トウキョウ</t>
    </rPh>
    <rPh sb="8" eb="10">
      <t>リュウガク</t>
    </rPh>
    <rPh sb="10" eb="12">
      <t>ウケイレ</t>
    </rPh>
    <rPh sb="12" eb="14">
      <t>スイシン</t>
    </rPh>
    <rPh sb="14" eb="16">
      <t>ジギョウ</t>
    </rPh>
    <phoneticPr fontId="27"/>
  </si>
  <si>
    <t>国際交流科目・川東</t>
    <rPh sb="0" eb="2">
      <t>コクサイ</t>
    </rPh>
    <rPh sb="2" eb="4">
      <t>コウリュウ</t>
    </rPh>
    <rPh sb="4" eb="6">
      <t>カモク</t>
    </rPh>
    <rPh sb="7" eb="9">
      <t>カワヒガシ</t>
    </rPh>
    <phoneticPr fontId="27"/>
  </si>
  <si>
    <t>地理環境コース</t>
    <rPh sb="0" eb="2">
      <t>チリ</t>
    </rPh>
    <phoneticPr fontId="27"/>
  </si>
  <si>
    <t>大学の世界展開力強化事業</t>
    <rPh sb="0" eb="2">
      <t>ダイガク</t>
    </rPh>
    <rPh sb="3" eb="5">
      <t>セカイ</t>
    </rPh>
    <rPh sb="5" eb="8">
      <t>テンカイリョク</t>
    </rPh>
    <rPh sb="8" eb="10">
      <t>キョウカ</t>
    </rPh>
    <rPh sb="10" eb="12">
      <t>ジギョウ</t>
    </rPh>
    <phoneticPr fontId="27"/>
  </si>
  <si>
    <t>繰越改革推進費（新大都市リーディングプロジェクト）</t>
    <rPh sb="0" eb="2">
      <t>クリコシ</t>
    </rPh>
    <rPh sb="2" eb="4">
      <t>カイカク</t>
    </rPh>
    <rPh sb="4" eb="6">
      <t>スイシン</t>
    </rPh>
    <rPh sb="6" eb="7">
      <t>ヒ</t>
    </rPh>
    <rPh sb="8" eb="10">
      <t>シンダイ</t>
    </rPh>
    <rPh sb="10" eb="12">
      <t>トシ</t>
    </rPh>
    <phoneticPr fontId="27"/>
  </si>
  <si>
    <t>新大都市LP菊地（地域共創科学）</t>
    <rPh sb="0" eb="1">
      <t>シン</t>
    </rPh>
    <rPh sb="1" eb="4">
      <t>ダイトシ</t>
    </rPh>
    <rPh sb="6" eb="8">
      <t>キクチ</t>
    </rPh>
    <rPh sb="9" eb="11">
      <t>チイキ</t>
    </rPh>
    <rPh sb="11" eb="13">
      <t>キョウソウ</t>
    </rPh>
    <rPh sb="13" eb="15">
      <t>カガク</t>
    </rPh>
    <phoneticPr fontId="27"/>
  </si>
  <si>
    <t>益田秀樹</t>
    <rPh sb="0" eb="2">
      <t>マスダ</t>
    </rPh>
    <rPh sb="2" eb="4">
      <t>ヒデキ</t>
    </rPh>
    <phoneticPr fontId="27"/>
  </si>
  <si>
    <t>金ナノ・春田</t>
    <rPh sb="0" eb="1">
      <t>キン</t>
    </rPh>
    <rPh sb="4" eb="6">
      <t>ハルタ</t>
    </rPh>
    <phoneticPr fontId="27"/>
  </si>
  <si>
    <t>春田正毅</t>
    <rPh sb="0" eb="2">
      <t>ハルタ</t>
    </rPh>
    <rPh sb="2" eb="4">
      <t>マサキ</t>
    </rPh>
    <phoneticPr fontId="27"/>
  </si>
  <si>
    <t>極端気象災害・松本</t>
    <rPh sb="0" eb="2">
      <t>キョクタン</t>
    </rPh>
    <rPh sb="2" eb="4">
      <t>キショウ</t>
    </rPh>
    <rPh sb="4" eb="6">
      <t>サイガイ</t>
    </rPh>
    <rPh sb="7" eb="9">
      <t>マツモト</t>
    </rPh>
    <phoneticPr fontId="27"/>
  </si>
  <si>
    <t>140</t>
  </si>
  <si>
    <t>50700</t>
  </si>
  <si>
    <t>先端的研究クラスター構築・清水</t>
    <rPh sb="0" eb="3">
      <t>センタンテキ</t>
    </rPh>
    <rPh sb="3" eb="5">
      <t>ケンキュウ</t>
    </rPh>
    <rPh sb="10" eb="12">
      <t>コウチク</t>
    </rPh>
    <rPh sb="13" eb="15">
      <t>シミズ</t>
    </rPh>
    <phoneticPr fontId="27"/>
  </si>
  <si>
    <t>防災・QQL市古</t>
    <rPh sb="0" eb="2">
      <t>ボウサイ</t>
    </rPh>
    <rPh sb="6" eb="7">
      <t>イチ</t>
    </rPh>
    <rPh sb="7" eb="8">
      <t>コ</t>
    </rPh>
    <phoneticPr fontId="27"/>
  </si>
  <si>
    <t>都市システム科学域</t>
    <rPh sb="0" eb="1">
      <t>ト</t>
    </rPh>
    <rPh sb="1" eb="2">
      <t>シ</t>
    </rPh>
    <rPh sb="6" eb="8">
      <t>カガク</t>
    </rPh>
    <rPh sb="8" eb="9">
      <t>イキ</t>
    </rPh>
    <phoneticPr fontId="27"/>
  </si>
  <si>
    <t>市古太郎</t>
    <rPh sb="0" eb="1">
      <t>イチ</t>
    </rPh>
    <rPh sb="1" eb="2">
      <t>コ</t>
    </rPh>
    <rPh sb="2" eb="4">
      <t>タロウ</t>
    </rPh>
    <phoneticPr fontId="27"/>
  </si>
  <si>
    <t>突出した研究分野の推進に向けた経費</t>
    <rPh sb="0" eb="2">
      <t>トッシュツ</t>
    </rPh>
    <rPh sb="4" eb="6">
      <t>ケンキュウ</t>
    </rPh>
    <rPh sb="6" eb="8">
      <t>ブンヤ</t>
    </rPh>
    <rPh sb="9" eb="11">
      <t>スイシン</t>
    </rPh>
    <rPh sb="12" eb="13">
      <t>ム</t>
    </rPh>
    <rPh sb="15" eb="17">
      <t>ケイヒ</t>
    </rPh>
    <phoneticPr fontId="27"/>
  </si>
  <si>
    <t>分子応用化学コース</t>
  </si>
  <si>
    <t>突出した研究分野の推進・研究費</t>
    <rPh sb="0" eb="2">
      <t>トッシュツ</t>
    </rPh>
    <rPh sb="4" eb="6">
      <t>ケンキュウ</t>
    </rPh>
    <rPh sb="6" eb="8">
      <t>ブンヤ</t>
    </rPh>
    <rPh sb="9" eb="11">
      <t>スイシン</t>
    </rPh>
    <rPh sb="12" eb="15">
      <t>ケンキュウヒ</t>
    </rPh>
    <phoneticPr fontId="27"/>
  </si>
  <si>
    <t>環境応用化学</t>
    <rPh sb="0" eb="2">
      <t>カンキョウ</t>
    </rPh>
    <rPh sb="2" eb="4">
      <t>オウヨウ</t>
    </rPh>
    <rPh sb="4" eb="6">
      <t>カガク</t>
    </rPh>
    <phoneticPr fontId="27"/>
  </si>
  <si>
    <t>:突出した研究分野の推進・管理費</t>
    <rPh sb="1" eb="3">
      <t>トッシュツ</t>
    </rPh>
    <rPh sb="5" eb="7">
      <t>ケンキュウ</t>
    </rPh>
    <rPh sb="7" eb="9">
      <t>ブンヤ</t>
    </rPh>
    <rPh sb="10" eb="12">
      <t>スイシン</t>
    </rPh>
    <rPh sb="13" eb="16">
      <t>カンリヒ</t>
    </rPh>
    <phoneticPr fontId="27"/>
  </si>
  <si>
    <t>繰越教育機器更新費</t>
    <rPh sb="0" eb="2">
      <t>クリコシ</t>
    </rPh>
    <rPh sb="2" eb="4">
      <t>キョウイク</t>
    </rPh>
    <rPh sb="4" eb="6">
      <t>キキ</t>
    </rPh>
    <rPh sb="6" eb="9">
      <t>コウシンヒ</t>
    </rPh>
    <phoneticPr fontId="27"/>
  </si>
  <si>
    <t>繰越教育機器更新費</t>
    <rPh sb="0" eb="2">
      <t>クリコシ</t>
    </rPh>
    <rPh sb="2" eb="4">
      <t>キョウイク</t>
    </rPh>
    <rPh sb="4" eb="6">
      <t>キキ</t>
    </rPh>
    <rPh sb="6" eb="8">
      <t>コウシン</t>
    </rPh>
    <rPh sb="8" eb="9">
      <t>ヒ</t>
    </rPh>
    <phoneticPr fontId="27"/>
  </si>
  <si>
    <t>都市環境学部</t>
    <rPh sb="0" eb="1">
      <t>ト</t>
    </rPh>
    <rPh sb="1" eb="2">
      <t>シ</t>
    </rPh>
    <rPh sb="2" eb="4">
      <t>カンキョウ</t>
    </rPh>
    <rPh sb="4" eb="6">
      <t>ガクブ</t>
    </rPh>
    <phoneticPr fontId="27"/>
  </si>
  <si>
    <t>教育機器更新費</t>
    <rPh sb="0" eb="2">
      <t>キョウイク</t>
    </rPh>
    <rPh sb="2" eb="4">
      <t>キキ</t>
    </rPh>
    <rPh sb="4" eb="7">
      <t>コウシンヒ</t>
    </rPh>
    <phoneticPr fontId="27"/>
  </si>
  <si>
    <t>提[EI]</t>
  </si>
  <si>
    <t>提案公募型研究費</t>
    <rPh sb="0" eb="2">
      <t>テイアン</t>
    </rPh>
    <rPh sb="2" eb="5">
      <t>コウボガタ</t>
    </rPh>
    <rPh sb="5" eb="7">
      <t>ケンキュウ</t>
    </rPh>
    <rPh sb="7" eb="8">
      <t>ヒ</t>
    </rPh>
    <phoneticPr fontId="27"/>
  </si>
  <si>
    <t>提案公募型研究</t>
  </si>
  <si>
    <t>提案公募</t>
    <rPh sb="0" eb="2">
      <t>テイアン</t>
    </rPh>
    <rPh sb="2" eb="4">
      <t>コウボ</t>
    </rPh>
    <phoneticPr fontId="27"/>
  </si>
  <si>
    <t>【提案公募】地理環境学科</t>
    <rPh sb="6" eb="12">
      <t>チリ</t>
    </rPh>
    <phoneticPr fontId="27"/>
  </si>
  <si>
    <t>04</t>
  </si>
  <si>
    <t>30/04/01-31/03/31[年度末]</t>
    <rPh sb="18" eb="21">
      <t>ネンドマツ</t>
    </rPh>
    <phoneticPr fontId="27"/>
  </si>
  <si>
    <t>地理環境学科</t>
    <rPh sb="0" eb="6">
      <t>チリカンキョウガッカ</t>
    </rPh>
    <phoneticPr fontId="27"/>
  </si>
  <si>
    <t>泉岳樹</t>
  </si>
  <si>
    <t>26提地鈴木東大</t>
    <rPh sb="2" eb="3">
      <t>テイ</t>
    </rPh>
    <rPh sb="3" eb="4">
      <t>チ</t>
    </rPh>
    <rPh sb="4" eb="6">
      <t>スズキ</t>
    </rPh>
    <rPh sb="6" eb="8">
      <t>トウダイ</t>
    </rPh>
    <phoneticPr fontId="27"/>
  </si>
  <si>
    <t>26/04/01-27/03/31[年度末]</t>
    <rPh sb="18" eb="21">
      <t>ネンドマツ</t>
    </rPh>
    <phoneticPr fontId="27"/>
  </si>
  <si>
    <t>鈴木毅彦</t>
    <rPh sb="0" eb="2">
      <t>スズキ</t>
    </rPh>
    <rPh sb="2" eb="4">
      <t>タケヒコ</t>
    </rPh>
    <phoneticPr fontId="27"/>
  </si>
  <si>
    <t>高橋洋</t>
    <rPh sb="0" eb="2">
      <t>タカハシ</t>
    </rPh>
    <rPh sb="2" eb="3">
      <t>ヨウ</t>
    </rPh>
    <phoneticPr fontId="27"/>
  </si>
  <si>
    <t>27提地高橋海洋</t>
    <rPh sb="3" eb="4">
      <t>チ</t>
    </rPh>
    <rPh sb="4" eb="6">
      <t>タカハシ</t>
    </rPh>
    <rPh sb="6" eb="8">
      <t>カイヨウ</t>
    </rPh>
    <phoneticPr fontId="27"/>
  </si>
  <si>
    <t>繰越【提案公募型研究】地理環境学科</t>
    <rPh sb="0" eb="2">
      <t>クリコシ</t>
    </rPh>
    <rPh sb="3" eb="5">
      <t>テイアン</t>
    </rPh>
    <rPh sb="5" eb="8">
      <t>コウボガタ</t>
    </rPh>
    <rPh sb="8" eb="10">
      <t>ケンキュウ</t>
    </rPh>
    <rPh sb="11" eb="13">
      <t>チリ</t>
    </rPh>
    <rPh sb="13" eb="15">
      <t>カンキョウ</t>
    </rPh>
    <rPh sb="15" eb="17">
      <t>ガッカ</t>
    </rPh>
    <phoneticPr fontId="27"/>
  </si>
  <si>
    <t>繰越・提案【地理】</t>
    <rPh sb="0" eb="2">
      <t>クリコシ</t>
    </rPh>
    <rPh sb="3" eb="5">
      <t>テイアン</t>
    </rPh>
    <rPh sb="6" eb="8">
      <t>チリ</t>
    </rPh>
    <phoneticPr fontId="27"/>
  </si>
  <si>
    <t>繰越提案公募型研究費</t>
    <rPh sb="0" eb="2">
      <t>クリコシ</t>
    </rPh>
    <rPh sb="2" eb="4">
      <t>テイアン</t>
    </rPh>
    <rPh sb="4" eb="6">
      <t>コウボ</t>
    </rPh>
    <rPh sb="6" eb="7">
      <t>ガタ</t>
    </rPh>
    <rPh sb="7" eb="9">
      <t>ケンキュウ</t>
    </rPh>
    <rPh sb="9" eb="10">
      <t>ヒ</t>
    </rPh>
    <phoneticPr fontId="27"/>
  </si>
  <si>
    <t>【提案公募】建築学科</t>
    <rPh sb="6" eb="10">
      <t>ケ</t>
    </rPh>
    <phoneticPr fontId="27"/>
  </si>
  <si>
    <r>
      <t>2</t>
    </r>
    <r>
      <rPr>
        <sz val="11"/>
        <color theme="1"/>
        <rFont val="ＭＳ Ｐゴシック"/>
        <family val="2"/>
        <charset val="128"/>
        <scheme val="minor"/>
      </rPr>
      <t>7</t>
    </r>
    <r>
      <rPr>
        <sz val="11"/>
        <color theme="1"/>
        <rFont val="ＭＳ Ｐゴシック"/>
        <family val="2"/>
        <charset val="128"/>
        <scheme val="minor"/>
      </rPr>
      <t>提建橘高MRI</t>
    </r>
    <rPh sb="3" eb="4">
      <t>ケン</t>
    </rPh>
    <rPh sb="4" eb="5">
      <t>キツ</t>
    </rPh>
    <rPh sb="5" eb="6">
      <t>タカ</t>
    </rPh>
    <phoneticPr fontId="27"/>
  </si>
  <si>
    <r>
      <t>2</t>
    </r>
    <r>
      <rPr>
        <sz val="11"/>
        <color theme="1"/>
        <rFont val="ＭＳ Ｐゴシック"/>
        <family val="2"/>
        <charset val="128"/>
        <scheme val="minor"/>
      </rPr>
      <t>7</t>
    </r>
    <r>
      <rPr>
        <sz val="11"/>
        <color theme="1"/>
        <rFont val="ＭＳ Ｐゴシック"/>
        <family val="2"/>
        <charset val="128"/>
        <scheme val="minor"/>
      </rPr>
      <t>/0</t>
    </r>
    <r>
      <rPr>
        <sz val="11"/>
        <color theme="1"/>
        <rFont val="ＭＳ Ｐゴシック"/>
        <family val="2"/>
        <charset val="128"/>
        <scheme val="minor"/>
      </rPr>
      <t>4</t>
    </r>
    <r>
      <rPr>
        <sz val="11"/>
        <color theme="1"/>
        <rFont val="ＭＳ Ｐゴシック"/>
        <family val="2"/>
        <charset val="128"/>
        <scheme val="minor"/>
      </rPr>
      <t>/</t>
    </r>
    <r>
      <rPr>
        <sz val="11"/>
        <color theme="1"/>
        <rFont val="ＭＳ Ｐゴシック"/>
        <family val="2"/>
        <charset val="128"/>
        <scheme val="minor"/>
      </rPr>
      <t>20</t>
    </r>
    <r>
      <rPr>
        <sz val="11"/>
        <color theme="1"/>
        <rFont val="ＭＳ Ｐゴシック"/>
        <family val="2"/>
        <charset val="128"/>
        <scheme val="minor"/>
      </rPr>
      <t>-2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2</t>
    </r>
    <r>
      <rPr>
        <sz val="11"/>
        <color theme="1"/>
        <rFont val="ＭＳ Ｐゴシック"/>
        <family val="2"/>
        <charset val="128"/>
        <scheme val="minor"/>
      </rPr>
      <t>/</t>
    </r>
    <r>
      <rPr>
        <sz val="11"/>
        <color theme="1"/>
        <rFont val="ＭＳ Ｐゴシック"/>
        <family val="2"/>
        <charset val="128"/>
        <scheme val="minor"/>
      </rPr>
      <t>29</t>
    </r>
    <r>
      <rPr>
        <sz val="11"/>
        <color theme="1"/>
        <rFont val="ＭＳ Ｐゴシック"/>
        <family val="2"/>
        <charset val="128"/>
        <scheme val="minor"/>
      </rPr>
      <t>★注意★</t>
    </r>
    <rPh sb="18" eb="20">
      <t>チュウイ</t>
    </rPh>
    <phoneticPr fontId="27"/>
  </si>
  <si>
    <t>26提建北山長寿命</t>
    <rPh sb="2" eb="3">
      <t>テイ</t>
    </rPh>
    <rPh sb="3" eb="4">
      <t>ケン</t>
    </rPh>
    <rPh sb="4" eb="6">
      <t>キタヤマ</t>
    </rPh>
    <rPh sb="6" eb="8">
      <t>チョウジュ</t>
    </rPh>
    <rPh sb="8" eb="9">
      <t>イノチ</t>
    </rPh>
    <phoneticPr fontId="27"/>
  </si>
  <si>
    <t>26/09/01-27/03/20★注意★</t>
    <rPh sb="18" eb="20">
      <t>チュウイ</t>
    </rPh>
    <phoneticPr fontId="27"/>
  </si>
  <si>
    <t>北山和宏</t>
    <rPh sb="0" eb="2">
      <t>キタヤマ</t>
    </rPh>
    <rPh sb="2" eb="4">
      <t>カズヒロ</t>
    </rPh>
    <phoneticPr fontId="27"/>
  </si>
  <si>
    <t>建築学科</t>
    <rPh sb="0" eb="4">
      <t>ケ</t>
    </rPh>
    <phoneticPr fontId="27"/>
  </si>
  <si>
    <t>讃岐亮</t>
    <rPh sb="0" eb="2">
      <t>サヌキ</t>
    </rPh>
    <rPh sb="2" eb="3">
      <t>リョウ</t>
    </rPh>
    <phoneticPr fontId="27"/>
  </si>
  <si>
    <t>【提案公募】都市基盤環境学科</t>
    <rPh sb="6" eb="14">
      <t>キ</t>
    </rPh>
    <phoneticPr fontId="27"/>
  </si>
  <si>
    <t>都市基盤環境学科</t>
    <rPh sb="0" eb="8">
      <t>キ</t>
    </rPh>
    <phoneticPr fontId="27"/>
  </si>
  <si>
    <t>小泉明</t>
    <rPh sb="0" eb="2">
      <t>コイズミ</t>
    </rPh>
    <rPh sb="2" eb="3">
      <t>アキラ</t>
    </rPh>
    <phoneticPr fontId="27"/>
  </si>
  <si>
    <t>提案公募型研究費</t>
  </si>
  <si>
    <t>【提案公募型研究】環境応用化学科</t>
    <rPh sb="1" eb="3">
      <t>テイアン</t>
    </rPh>
    <rPh sb="3" eb="6">
      <t>コウボガタ</t>
    </rPh>
    <rPh sb="6" eb="8">
      <t>ケンキュウ</t>
    </rPh>
    <rPh sb="9" eb="16">
      <t>オウ</t>
    </rPh>
    <phoneticPr fontId="27"/>
  </si>
  <si>
    <t>【提案公募型研究】環境応用化学科</t>
    <rPh sb="1" eb="3">
      <t>テイアン</t>
    </rPh>
    <rPh sb="3" eb="6">
      <t>コウボガタ</t>
    </rPh>
    <rPh sb="6" eb="8">
      <t>ケンキュウ</t>
    </rPh>
    <rPh sb="9" eb="11">
      <t>カンキョウ</t>
    </rPh>
    <rPh sb="11" eb="13">
      <t>オウヨウ</t>
    </rPh>
    <rPh sb="13" eb="16">
      <t>カガクカ</t>
    </rPh>
    <phoneticPr fontId="27"/>
  </si>
  <si>
    <t>提案公募【環境応用化学科】</t>
    <rPh sb="0" eb="2">
      <t>テイアン</t>
    </rPh>
    <rPh sb="2" eb="4">
      <t>コウボ</t>
    </rPh>
    <rPh sb="5" eb="7">
      <t>カンキョウ</t>
    </rPh>
    <rPh sb="7" eb="9">
      <t>オウヨウ</t>
    </rPh>
    <rPh sb="9" eb="12">
      <t>カガクカ</t>
    </rPh>
    <phoneticPr fontId="27"/>
  </si>
  <si>
    <r>
      <t>2</t>
    </r>
    <r>
      <rPr>
        <sz val="11"/>
        <color theme="1"/>
        <rFont val="ＭＳ Ｐゴシック"/>
        <family val="2"/>
        <charset val="128"/>
        <scheme val="minor"/>
      </rPr>
      <t>9</t>
    </r>
    <r>
      <rPr>
        <sz val="11"/>
        <color theme="1"/>
        <rFont val="ＭＳ Ｐゴシック"/>
        <family val="2"/>
        <charset val="128"/>
        <scheme val="minor"/>
      </rPr>
      <t>/04/01-</t>
    </r>
    <r>
      <rPr>
        <sz val="11"/>
        <color theme="1"/>
        <rFont val="ＭＳ Ｐゴシック"/>
        <family val="2"/>
        <charset val="128"/>
        <scheme val="minor"/>
      </rPr>
      <t>30</t>
    </r>
    <r>
      <rPr>
        <sz val="11"/>
        <color theme="1"/>
        <rFont val="ＭＳ Ｐゴシック"/>
        <family val="2"/>
        <charset val="128"/>
        <scheme val="minor"/>
      </rPr>
      <t>/03/31[年度末]</t>
    </r>
    <rPh sb="18" eb="21">
      <t>ネンドマツ</t>
    </rPh>
    <phoneticPr fontId="27"/>
  </si>
  <si>
    <t>春田正毅</t>
    <rPh sb="0" eb="2">
      <t>ハルタ</t>
    </rPh>
    <rPh sb="2" eb="4">
      <t>マサタケ</t>
    </rPh>
    <phoneticPr fontId="27"/>
  </si>
  <si>
    <r>
      <t>30</t>
    </r>
    <r>
      <rPr>
        <sz val="11"/>
        <color theme="1"/>
        <rFont val="ＭＳ Ｐゴシック"/>
        <family val="2"/>
        <charset val="128"/>
        <scheme val="minor"/>
      </rPr>
      <t>/04/01-31/03/31[年度末]</t>
    </r>
    <rPh sb="18" eb="21">
      <t>ネンドマツ</t>
    </rPh>
    <phoneticPr fontId="27"/>
  </si>
  <si>
    <t>環境応用化学科</t>
    <rPh sb="0" eb="7">
      <t>オウ</t>
    </rPh>
    <phoneticPr fontId="27"/>
  </si>
  <si>
    <r>
      <t>27</t>
    </r>
    <r>
      <rPr>
        <sz val="11"/>
        <color theme="1"/>
        <rFont val="ＭＳ Ｐゴシック"/>
        <family val="2"/>
        <charset val="128"/>
        <scheme val="minor"/>
      </rPr>
      <t>提分川上NEDO</t>
    </r>
    <rPh sb="3" eb="4">
      <t>ブン</t>
    </rPh>
    <rPh sb="4" eb="5">
      <t>カワ</t>
    </rPh>
    <rPh sb="5" eb="6">
      <t>ウエ</t>
    </rPh>
    <phoneticPr fontId="27"/>
  </si>
  <si>
    <t>27/02/27-28/02/29★注意★</t>
    <rPh sb="18" eb="20">
      <t>チュウイ</t>
    </rPh>
    <phoneticPr fontId="27"/>
  </si>
  <si>
    <t>川上浩良</t>
    <rPh sb="0" eb="2">
      <t>カワカミ</t>
    </rPh>
    <rPh sb="2" eb="3">
      <t>ヒロシ</t>
    </rPh>
    <rPh sb="3" eb="4">
      <t>ヨ</t>
    </rPh>
    <phoneticPr fontId="27"/>
  </si>
  <si>
    <r>
      <t>2</t>
    </r>
    <r>
      <rPr>
        <sz val="11"/>
        <color theme="1"/>
        <rFont val="ＭＳ Ｐゴシック"/>
        <family val="2"/>
        <charset val="128"/>
        <scheme val="minor"/>
      </rPr>
      <t>9</t>
    </r>
    <r>
      <rPr>
        <sz val="11"/>
        <color theme="1"/>
        <rFont val="ＭＳ Ｐゴシック"/>
        <family val="2"/>
        <charset val="128"/>
        <scheme val="minor"/>
      </rPr>
      <t>提分益田</t>
    </r>
    <r>
      <rPr>
        <sz val="11"/>
        <color theme="1"/>
        <rFont val="ＭＳ Ｐゴシック"/>
        <family val="2"/>
        <charset val="128"/>
        <scheme val="minor"/>
      </rPr>
      <t>ALCA</t>
    </r>
    <rPh sb="3" eb="4">
      <t>ブン</t>
    </rPh>
    <rPh sb="4" eb="6">
      <t>マスダ</t>
    </rPh>
    <phoneticPr fontId="27"/>
  </si>
  <si>
    <t>金村聖志</t>
    <rPh sb="0" eb="2">
      <t>カネムラ</t>
    </rPh>
    <rPh sb="2" eb="3">
      <t>ヒジリ</t>
    </rPh>
    <rPh sb="3" eb="4">
      <t>ココロザシ</t>
    </rPh>
    <phoneticPr fontId="27"/>
  </si>
  <si>
    <r>
      <t>2</t>
    </r>
    <r>
      <rPr>
        <sz val="11"/>
        <color theme="1"/>
        <rFont val="ＭＳ Ｐゴシック"/>
        <family val="2"/>
        <charset val="128"/>
        <scheme val="minor"/>
      </rPr>
      <t>9</t>
    </r>
    <r>
      <rPr>
        <sz val="11"/>
        <color theme="1"/>
        <rFont val="ＭＳ Ｐゴシック"/>
        <family val="2"/>
        <charset val="128"/>
        <scheme val="minor"/>
      </rPr>
      <t>提分棟方</t>
    </r>
    <r>
      <rPr>
        <sz val="11"/>
        <color theme="1"/>
        <rFont val="ＭＳ Ｐゴシック"/>
        <family val="2"/>
        <charset val="128"/>
        <scheme val="minor"/>
      </rPr>
      <t>ALCA</t>
    </r>
    <rPh sb="3" eb="4">
      <t>ブン</t>
    </rPh>
    <rPh sb="4" eb="6">
      <t>ムナカタ</t>
    </rPh>
    <phoneticPr fontId="27"/>
  </si>
  <si>
    <t>棟方裕一</t>
    <rPh sb="0" eb="2">
      <t>ムナカタ</t>
    </rPh>
    <rPh sb="2" eb="4">
      <t>ユウイチ</t>
    </rPh>
    <phoneticPr fontId="27"/>
  </si>
  <si>
    <t>梶原浩一</t>
    <rPh sb="0" eb="2">
      <t>カジワラ</t>
    </rPh>
    <rPh sb="2" eb="4">
      <t>コウイチ</t>
    </rPh>
    <phoneticPr fontId="27"/>
  </si>
  <si>
    <r>
      <t>2</t>
    </r>
    <r>
      <rPr>
        <sz val="11"/>
        <color theme="1"/>
        <rFont val="ＭＳ Ｐゴシック"/>
        <family val="2"/>
        <charset val="128"/>
        <scheme val="minor"/>
      </rPr>
      <t>9</t>
    </r>
    <r>
      <rPr>
        <sz val="11"/>
        <color theme="1"/>
        <rFont val="ＭＳ Ｐゴシック"/>
        <family val="2"/>
        <charset val="128"/>
        <scheme val="minor"/>
      </rPr>
      <t>提分井上KEK</t>
    </r>
    <rPh sb="3" eb="4">
      <t>ブン</t>
    </rPh>
    <rPh sb="4" eb="6">
      <t>イノウエ</t>
    </rPh>
    <phoneticPr fontId="27"/>
  </si>
  <si>
    <r>
      <rPr>
        <sz val="11"/>
        <color theme="1"/>
        <rFont val="ＭＳ Ｐゴシック"/>
        <family val="2"/>
        <charset val="128"/>
        <scheme val="minor"/>
      </rPr>
      <t>29</t>
    </r>
    <r>
      <rPr>
        <sz val="11"/>
        <color theme="1"/>
        <rFont val="ＭＳ Ｐゴシック"/>
        <family val="2"/>
        <charset val="128"/>
        <scheme val="minor"/>
      </rPr>
      <t>/04/0</t>
    </r>
    <r>
      <rPr>
        <sz val="11"/>
        <color theme="1"/>
        <rFont val="ＭＳ Ｐゴシック"/>
        <family val="2"/>
        <charset val="128"/>
        <scheme val="minor"/>
      </rPr>
      <t>1</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/03/31[年度末]</t>
    </r>
    <rPh sb="18" eb="20">
      <t>ネンド</t>
    </rPh>
    <rPh sb="20" eb="21">
      <t>マツ</t>
    </rPh>
    <phoneticPr fontId="27"/>
  </si>
  <si>
    <t>金村聖志</t>
  </si>
  <si>
    <r>
      <t>2</t>
    </r>
    <r>
      <rPr>
        <sz val="11"/>
        <color theme="1"/>
        <rFont val="ＭＳ Ｐゴシック"/>
        <family val="2"/>
        <charset val="128"/>
        <scheme val="minor"/>
      </rPr>
      <t>8</t>
    </r>
    <r>
      <rPr>
        <sz val="11"/>
        <color theme="1"/>
        <rFont val="ＭＳ Ｐゴシック"/>
        <family val="2"/>
        <charset val="128"/>
        <scheme val="minor"/>
      </rPr>
      <t>提分金村東北大</t>
    </r>
    <rPh sb="6" eb="9">
      <t>トウホクダイ</t>
    </rPh>
    <phoneticPr fontId="27"/>
  </si>
  <si>
    <r>
      <t>2</t>
    </r>
    <r>
      <rPr>
        <sz val="11"/>
        <color theme="1"/>
        <rFont val="ＭＳ Ｐゴシック"/>
        <family val="2"/>
        <charset val="128"/>
        <scheme val="minor"/>
      </rPr>
      <t>8</t>
    </r>
    <r>
      <rPr>
        <sz val="11"/>
        <color theme="1"/>
        <rFont val="ＭＳ Ｐゴシック"/>
        <family val="2"/>
        <charset val="128"/>
        <scheme val="minor"/>
      </rPr>
      <t>/04/</t>
    </r>
    <r>
      <rPr>
        <sz val="11"/>
        <color theme="1"/>
        <rFont val="ＭＳ Ｐゴシック"/>
        <family val="2"/>
        <charset val="128"/>
        <scheme val="minor"/>
      </rPr>
      <t>01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t>
    </r>
    <r>
      <rPr>
        <sz val="11"/>
        <color theme="1"/>
        <rFont val="ＭＳ Ｐゴシック"/>
        <family val="2"/>
        <charset val="128"/>
        <scheme val="minor"/>
      </rPr>
      <t>31［年度末］</t>
    </r>
    <rPh sb="18" eb="21">
      <t>ネンドマツ</t>
    </rPh>
    <phoneticPr fontId="27"/>
  </si>
  <si>
    <r>
      <t>2</t>
    </r>
    <r>
      <rPr>
        <sz val="11"/>
        <color theme="1"/>
        <rFont val="ＭＳ Ｐゴシック"/>
        <family val="2"/>
        <charset val="128"/>
        <scheme val="minor"/>
      </rPr>
      <t>7</t>
    </r>
    <r>
      <rPr>
        <sz val="11"/>
        <color theme="1"/>
        <rFont val="ＭＳ Ｐゴシック"/>
        <family val="2"/>
        <charset val="128"/>
        <scheme val="minor"/>
      </rPr>
      <t>提分高木NIMES</t>
    </r>
    <rPh sb="3" eb="4">
      <t>ブン</t>
    </rPh>
    <rPh sb="4" eb="6">
      <t>タカギ</t>
    </rPh>
    <phoneticPr fontId="27"/>
  </si>
  <si>
    <r>
      <t>2</t>
    </r>
    <r>
      <rPr>
        <sz val="11"/>
        <color theme="1"/>
        <rFont val="ＭＳ Ｐゴシック"/>
        <family val="2"/>
        <charset val="128"/>
        <scheme val="minor"/>
      </rPr>
      <t>7/07/15-28/01/31★注意★</t>
    </r>
    <rPh sb="18" eb="20">
      <t>チュウイ</t>
    </rPh>
    <phoneticPr fontId="27"/>
  </si>
  <si>
    <t>高木慎介</t>
    <rPh sb="0" eb="2">
      <t>タカギ</t>
    </rPh>
    <rPh sb="2" eb="4">
      <t>シンスケ</t>
    </rPh>
    <phoneticPr fontId="27"/>
  </si>
  <si>
    <r>
      <rPr>
        <sz val="11"/>
        <color theme="1"/>
        <rFont val="ＭＳ Ｐゴシック"/>
        <family val="2"/>
        <charset val="128"/>
        <scheme val="minor"/>
      </rPr>
      <t>29</t>
    </r>
    <r>
      <rPr>
        <sz val="11"/>
        <color theme="1"/>
        <rFont val="ＭＳ Ｐゴシック"/>
        <family val="2"/>
        <charset val="128"/>
        <scheme val="minor"/>
      </rPr>
      <t>提分金村</t>
    </r>
    <r>
      <rPr>
        <sz val="11"/>
        <color theme="1"/>
        <rFont val="ＭＳ Ｐゴシック"/>
        <family val="2"/>
        <charset val="128"/>
        <scheme val="minor"/>
      </rPr>
      <t>SSP</t>
    </r>
    <rPh sb="4" eb="6">
      <t>カナムラ</t>
    </rPh>
    <phoneticPr fontId="27"/>
  </si>
  <si>
    <r>
      <rPr>
        <sz val="11"/>
        <color theme="1"/>
        <rFont val="ＭＳ Ｐゴシック"/>
        <family val="2"/>
        <charset val="128"/>
        <scheme val="minor"/>
      </rPr>
      <t>29/12/12</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/0</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15</t>
    </r>
    <r>
      <rPr>
        <sz val="11"/>
        <color theme="1"/>
        <rFont val="ＭＳ Ｐゴシック"/>
        <family val="2"/>
        <charset val="128"/>
        <scheme val="minor"/>
      </rPr>
      <t>★注意★</t>
    </r>
    <rPh sb="18" eb="20">
      <t>チュウイ</t>
    </rPh>
    <phoneticPr fontId="27"/>
  </si>
  <si>
    <r>
      <t>2</t>
    </r>
    <r>
      <rPr>
        <sz val="11"/>
        <color theme="1"/>
        <rFont val="ＭＳ Ｐゴシック"/>
        <family val="2"/>
        <charset val="128"/>
        <scheme val="minor"/>
      </rPr>
      <t>9提分内山論博</t>
    </r>
    <rPh sb="2" eb="3">
      <t>サゲル</t>
    </rPh>
    <rPh sb="3" eb="4">
      <t>ブン</t>
    </rPh>
    <rPh sb="4" eb="6">
      <t>ウチヤマ</t>
    </rPh>
    <rPh sb="6" eb="7">
      <t>ロン</t>
    </rPh>
    <rPh sb="7" eb="8">
      <t>ヒロシ</t>
    </rPh>
    <phoneticPr fontId="27"/>
  </si>
  <si>
    <r>
      <t>2</t>
    </r>
    <r>
      <rPr>
        <sz val="11"/>
        <color theme="1"/>
        <rFont val="ＭＳ Ｐゴシック"/>
        <family val="2"/>
        <charset val="128"/>
        <scheme val="minor"/>
      </rPr>
      <t>8</t>
    </r>
    <r>
      <rPr>
        <sz val="11"/>
        <color theme="1"/>
        <rFont val="ＭＳ Ｐゴシック"/>
        <family val="2"/>
        <charset val="128"/>
        <scheme val="minor"/>
      </rPr>
      <t>提分金村日産自</t>
    </r>
    <rPh sb="3" eb="4">
      <t>ブン</t>
    </rPh>
    <rPh sb="4" eb="6">
      <t>カネムラ</t>
    </rPh>
    <rPh sb="6" eb="8">
      <t>ニッサン</t>
    </rPh>
    <rPh sb="8" eb="9">
      <t>ジ</t>
    </rPh>
    <phoneticPr fontId="27"/>
  </si>
  <si>
    <r>
      <t>28/04</t>
    </r>
    <r>
      <rPr>
        <sz val="11"/>
        <color theme="1"/>
        <rFont val="ＭＳ Ｐゴシック"/>
        <family val="2"/>
        <charset val="128"/>
        <scheme val="minor"/>
      </rPr>
      <t>/0</t>
    </r>
    <r>
      <rPr>
        <sz val="11"/>
        <color theme="1"/>
        <rFont val="ＭＳ Ｐゴシック"/>
        <family val="2"/>
        <charset val="128"/>
        <scheme val="minor"/>
      </rPr>
      <t>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r>
      <rPr>
        <sz val="11"/>
        <color theme="1"/>
        <rFont val="ＭＳ Ｐゴシック"/>
        <family val="2"/>
        <charset val="128"/>
        <scheme val="minor"/>
      </rPr>
      <t>[年度末]</t>
    </r>
    <rPh sb="18" eb="21">
      <t>ネンドマツ</t>
    </rPh>
    <phoneticPr fontId="27"/>
  </si>
  <si>
    <t>18提環内山Dou</t>
  </si>
  <si>
    <t>繰越【提案公募型研究】環境応用化学科</t>
    <rPh sb="0" eb="2">
      <t>クリコシ</t>
    </rPh>
    <rPh sb="3" eb="5">
      <t>テイアン</t>
    </rPh>
    <rPh sb="5" eb="8">
      <t>コウボガタ</t>
    </rPh>
    <rPh sb="8" eb="10">
      <t>ケンキュウ</t>
    </rPh>
    <rPh sb="11" eb="18">
      <t>オウ</t>
    </rPh>
    <phoneticPr fontId="27"/>
  </si>
  <si>
    <t>繰越・提案【環境応用化学科】</t>
    <rPh sb="0" eb="2">
      <t>クリコシ</t>
    </rPh>
    <rPh sb="3" eb="5">
      <t>テイアン</t>
    </rPh>
    <rPh sb="6" eb="13">
      <t>オウ</t>
    </rPh>
    <phoneticPr fontId="27"/>
  </si>
  <si>
    <t>29提分金村ALCA</t>
    <rPh sb="3" eb="4">
      <t>ブン</t>
    </rPh>
    <phoneticPr fontId="27"/>
  </si>
  <si>
    <t>25提分春田JST</t>
    <rPh sb="3" eb="4">
      <t>ブン</t>
    </rPh>
    <rPh sb="4" eb="6">
      <t>ハルタ</t>
    </rPh>
    <phoneticPr fontId="27"/>
  </si>
  <si>
    <r>
      <t>2</t>
    </r>
    <r>
      <rPr>
        <sz val="11"/>
        <color theme="1"/>
        <rFont val="ＭＳ Ｐゴシック"/>
        <family val="2"/>
        <charset val="128"/>
        <scheme val="minor"/>
      </rPr>
      <t>7</t>
    </r>
    <r>
      <rPr>
        <sz val="11"/>
        <color theme="1"/>
        <rFont val="ＭＳ Ｐゴシック"/>
        <family val="2"/>
        <charset val="128"/>
        <scheme val="minor"/>
      </rPr>
      <t>提分金村JST</t>
    </r>
    <rPh sb="3" eb="4">
      <t>ブン</t>
    </rPh>
    <rPh sb="4" eb="6">
      <t>カナムラ</t>
    </rPh>
    <phoneticPr fontId="27"/>
  </si>
  <si>
    <r>
      <t>2</t>
    </r>
    <r>
      <rPr>
        <sz val="11"/>
        <color theme="1"/>
        <rFont val="ＭＳ Ｐゴシック"/>
        <family val="2"/>
        <charset val="128"/>
        <scheme val="minor"/>
      </rPr>
      <t>8</t>
    </r>
    <r>
      <rPr>
        <sz val="11"/>
        <color theme="1"/>
        <rFont val="ＭＳ Ｐゴシック"/>
        <family val="2"/>
        <charset val="128"/>
        <scheme val="minor"/>
      </rPr>
      <t>/04/01-2</t>
    </r>
    <r>
      <rPr>
        <sz val="11"/>
        <color theme="1"/>
        <rFont val="ＭＳ Ｐゴシック"/>
        <family val="2"/>
        <charset val="128"/>
        <scheme val="minor"/>
      </rPr>
      <t>9</t>
    </r>
    <r>
      <rPr>
        <sz val="11"/>
        <color theme="1"/>
        <rFont val="ＭＳ Ｐゴシック"/>
        <family val="2"/>
        <charset val="128"/>
        <scheme val="minor"/>
      </rPr>
      <t>/03/31[年度末]</t>
    </r>
    <rPh sb="18" eb="21">
      <t>ネンドマツ</t>
    </rPh>
    <phoneticPr fontId="27"/>
  </si>
  <si>
    <t>25提分益田JST2</t>
    <rPh sb="3" eb="4">
      <t>ブン</t>
    </rPh>
    <rPh sb="4" eb="6">
      <t>マスダ</t>
    </rPh>
    <phoneticPr fontId="27"/>
  </si>
  <si>
    <t>益田秀樹</t>
  </si>
  <si>
    <t>25提分梶原JST</t>
    <rPh sb="3" eb="4">
      <t>ブン</t>
    </rPh>
    <rPh sb="4" eb="6">
      <t>カジハラ</t>
    </rPh>
    <phoneticPr fontId="27"/>
  </si>
  <si>
    <t>【提案公募型研究】観光科学科</t>
    <rPh sb="1" eb="3">
      <t>テイアン</t>
    </rPh>
    <rPh sb="3" eb="6">
      <t>コウボガタ</t>
    </rPh>
    <rPh sb="6" eb="8">
      <t>ケンキュウ</t>
    </rPh>
    <rPh sb="9" eb="14">
      <t>カ</t>
    </rPh>
    <phoneticPr fontId="27"/>
  </si>
  <si>
    <t>提案【観光科学科】</t>
    <rPh sb="0" eb="2">
      <t>テイアン</t>
    </rPh>
    <rPh sb="3" eb="8">
      <t>カ</t>
    </rPh>
    <phoneticPr fontId="27"/>
  </si>
  <si>
    <r>
      <t>2</t>
    </r>
    <r>
      <rPr>
        <sz val="11"/>
        <color theme="1"/>
        <rFont val="ＭＳ Ｐゴシック"/>
        <family val="2"/>
        <charset val="128"/>
        <scheme val="minor"/>
      </rPr>
      <t>9</t>
    </r>
    <r>
      <rPr>
        <sz val="11"/>
        <color theme="1"/>
        <rFont val="ＭＳ Ｐゴシック"/>
        <family val="2"/>
        <charset val="128"/>
        <scheme val="minor"/>
      </rPr>
      <t>提自倉田</t>
    </r>
    <r>
      <rPr>
        <sz val="11"/>
        <color theme="1"/>
        <rFont val="ＭＳ Ｐゴシック"/>
        <family val="2"/>
        <charset val="128"/>
        <scheme val="minor"/>
      </rPr>
      <t>RISTEX</t>
    </r>
    <rPh sb="3" eb="4">
      <t>シ</t>
    </rPh>
    <rPh sb="4" eb="6">
      <t>クラタ</t>
    </rPh>
    <phoneticPr fontId="27"/>
  </si>
  <si>
    <r>
      <t>2</t>
    </r>
    <r>
      <rPr>
        <sz val="11"/>
        <color theme="1"/>
        <rFont val="ＭＳ Ｐゴシック"/>
        <family val="2"/>
        <charset val="128"/>
        <scheme val="minor"/>
      </rPr>
      <t>9</t>
    </r>
    <r>
      <rPr>
        <sz val="11"/>
        <color theme="1"/>
        <rFont val="ＭＳ Ｐゴシック"/>
        <family val="2"/>
        <charset val="128"/>
        <scheme val="minor"/>
      </rPr>
      <t>/04/01-</t>
    </r>
    <r>
      <rPr>
        <sz val="11"/>
        <color theme="1"/>
        <rFont val="ＭＳ Ｐゴシック"/>
        <family val="2"/>
        <charset val="128"/>
        <scheme val="minor"/>
      </rPr>
      <t>29/09/30★注意★</t>
    </r>
    <rPh sb="18" eb="20">
      <t>チュウイ</t>
    </rPh>
    <phoneticPr fontId="27"/>
  </si>
  <si>
    <t>観光科学科</t>
    <rPh sb="0" eb="5">
      <t>カ</t>
    </rPh>
    <phoneticPr fontId="27"/>
  </si>
  <si>
    <t>倉田陽平</t>
    <rPh sb="0" eb="2">
      <t>クラタ</t>
    </rPh>
    <rPh sb="2" eb="4">
      <t>ヨウヘイ</t>
    </rPh>
    <phoneticPr fontId="27"/>
  </si>
  <si>
    <r>
      <t>2</t>
    </r>
    <r>
      <rPr>
        <sz val="11"/>
        <color theme="1"/>
        <rFont val="ＭＳ Ｐゴシック"/>
        <family val="2"/>
        <charset val="128"/>
        <scheme val="minor"/>
      </rPr>
      <t>8</t>
    </r>
    <r>
      <rPr>
        <sz val="11"/>
        <color theme="1"/>
        <rFont val="ＭＳ Ｐゴシック"/>
        <family val="2"/>
        <charset val="128"/>
        <scheme val="minor"/>
      </rPr>
      <t>提自倉田総務中</t>
    </r>
    <rPh sb="3" eb="4">
      <t>ジ</t>
    </rPh>
    <rPh sb="4" eb="6">
      <t>クラタ</t>
    </rPh>
    <rPh sb="6" eb="8">
      <t>ソウム</t>
    </rPh>
    <rPh sb="8" eb="9">
      <t>チュウ</t>
    </rPh>
    <phoneticPr fontId="27"/>
  </si>
  <si>
    <r>
      <t>28/04/01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/03/31〔年度末〕</t>
    </r>
    <rPh sb="18" eb="21">
      <t>ネンドマツ</t>
    </rPh>
    <phoneticPr fontId="27"/>
  </si>
  <si>
    <r>
      <t>2</t>
    </r>
    <r>
      <rPr>
        <sz val="11"/>
        <color theme="1"/>
        <rFont val="ＭＳ Ｐゴシック"/>
        <family val="2"/>
        <charset val="128"/>
        <scheme val="minor"/>
      </rPr>
      <t>3</t>
    </r>
    <r>
      <rPr>
        <sz val="11"/>
        <color theme="1"/>
        <rFont val="ＭＳ Ｐゴシック"/>
        <family val="2"/>
        <charset val="128"/>
        <scheme val="minor"/>
      </rPr>
      <t>提自本保JMA</t>
    </r>
    <rPh sb="3" eb="4">
      <t>シ</t>
    </rPh>
    <rPh sb="4" eb="5">
      <t>ホン</t>
    </rPh>
    <rPh sb="5" eb="6">
      <t>ホ</t>
    </rPh>
    <phoneticPr fontId="27"/>
  </si>
  <si>
    <r>
      <t>2</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09</t>
    </r>
    <r>
      <rPr>
        <sz val="11"/>
        <color theme="1"/>
        <rFont val="ＭＳ Ｐゴシック"/>
        <family val="2"/>
        <charset val="128"/>
        <scheme val="minor"/>
      </rPr>
      <t>/02-</t>
    </r>
    <r>
      <rPr>
        <sz val="11"/>
        <color theme="1"/>
        <rFont val="ＭＳ Ｐゴシック"/>
        <family val="2"/>
        <charset val="128"/>
        <scheme val="minor"/>
      </rPr>
      <t>24/03/16★注意★</t>
    </r>
    <rPh sb="18" eb="20">
      <t>チュウイ</t>
    </rPh>
    <phoneticPr fontId="27"/>
  </si>
  <si>
    <t>本保芳明</t>
    <rPh sb="0" eb="1">
      <t>ホン</t>
    </rPh>
    <rPh sb="1" eb="2">
      <t>ホ</t>
    </rPh>
    <rPh sb="2" eb="3">
      <t>ヨシ</t>
    </rPh>
    <rPh sb="3" eb="4">
      <t>アカ</t>
    </rPh>
    <phoneticPr fontId="27"/>
  </si>
  <si>
    <r>
      <t>2</t>
    </r>
    <r>
      <rPr>
        <sz val="11"/>
        <color theme="1"/>
        <rFont val="ＭＳ Ｐゴシック"/>
        <family val="2"/>
        <charset val="128"/>
        <scheme val="minor"/>
      </rPr>
      <t>8</t>
    </r>
    <r>
      <rPr>
        <sz val="11"/>
        <color theme="1"/>
        <rFont val="ＭＳ Ｐゴシック"/>
        <family val="2"/>
        <charset val="128"/>
        <scheme val="minor"/>
      </rPr>
      <t>提自清水一橋大</t>
    </r>
    <rPh sb="3" eb="4">
      <t>ジ</t>
    </rPh>
    <rPh sb="4" eb="6">
      <t>シミズ</t>
    </rPh>
    <rPh sb="6" eb="9">
      <t>ヒトツバシダイ</t>
    </rPh>
    <phoneticPr fontId="27"/>
  </si>
  <si>
    <r>
      <t>2</t>
    </r>
    <r>
      <rPr>
        <sz val="11"/>
        <color theme="1"/>
        <rFont val="ＭＳ Ｐゴシック"/>
        <family val="2"/>
        <charset val="128"/>
        <scheme val="minor"/>
      </rPr>
      <t>8</t>
    </r>
    <r>
      <rPr>
        <sz val="11"/>
        <color theme="1"/>
        <rFont val="ＭＳ Ｐゴシック"/>
        <family val="2"/>
        <charset val="128"/>
        <scheme val="minor"/>
      </rPr>
      <t>/</t>
    </r>
    <r>
      <rPr>
        <sz val="11"/>
        <color theme="1"/>
        <rFont val="ＭＳ Ｐゴシック"/>
        <family val="2"/>
        <charset val="128"/>
        <scheme val="minor"/>
      </rPr>
      <t>05</t>
    </r>
    <r>
      <rPr>
        <sz val="11"/>
        <color theme="1"/>
        <rFont val="ＭＳ Ｐゴシック"/>
        <family val="2"/>
        <charset val="128"/>
        <scheme val="minor"/>
      </rPr>
      <t>/</t>
    </r>
    <r>
      <rPr>
        <sz val="11"/>
        <color theme="1"/>
        <rFont val="ＭＳ Ｐゴシック"/>
        <family val="2"/>
        <charset val="128"/>
        <scheme val="minor"/>
      </rPr>
      <t>18</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t>
    </r>
    <r>
      <rPr>
        <sz val="11"/>
        <color theme="1"/>
        <rFont val="ＭＳ Ｐゴシック"/>
        <family val="2"/>
        <charset val="128"/>
        <scheme val="minor"/>
      </rPr>
      <t>17</t>
    </r>
    <r>
      <rPr>
        <sz val="11"/>
        <color theme="1"/>
        <rFont val="ＭＳ Ｐゴシック"/>
        <family val="2"/>
        <charset val="128"/>
        <scheme val="minor"/>
      </rPr>
      <t>★注意★</t>
    </r>
    <rPh sb="18" eb="20">
      <t>チュウイ</t>
    </rPh>
    <phoneticPr fontId="27"/>
  </si>
  <si>
    <t>繰越【提案公募型研究】観光科学科</t>
    <rPh sb="0" eb="2">
      <t>クリコシ</t>
    </rPh>
    <rPh sb="3" eb="5">
      <t>テイアン</t>
    </rPh>
    <rPh sb="5" eb="8">
      <t>コウボガタ</t>
    </rPh>
    <rPh sb="8" eb="10">
      <t>ケンキュウ</t>
    </rPh>
    <rPh sb="11" eb="16">
      <t>カ</t>
    </rPh>
    <phoneticPr fontId="27"/>
  </si>
  <si>
    <r>
      <t>2</t>
    </r>
    <r>
      <rPr>
        <sz val="11"/>
        <color theme="1"/>
        <rFont val="ＭＳ Ｐゴシック"/>
        <family val="2"/>
        <charset val="128"/>
        <scheme val="minor"/>
      </rPr>
      <t>8</t>
    </r>
    <r>
      <rPr>
        <sz val="11"/>
        <color theme="1"/>
        <rFont val="ＭＳ Ｐゴシック"/>
        <family val="2"/>
        <charset val="128"/>
        <scheme val="minor"/>
      </rPr>
      <t>提自倉田JST</t>
    </r>
    <rPh sb="3" eb="4">
      <t>ジ</t>
    </rPh>
    <rPh sb="4" eb="6">
      <t>クラタ</t>
    </rPh>
    <phoneticPr fontId="27"/>
  </si>
  <si>
    <t>【提案公募】都市政策科学科</t>
    <rPh sb="6" eb="13">
      <t>セ</t>
    </rPh>
    <phoneticPr fontId="27"/>
  </si>
  <si>
    <t>27提建伊藤JST</t>
    <rPh sb="2" eb="3">
      <t>テイ</t>
    </rPh>
    <rPh sb="3" eb="4">
      <t>ケン</t>
    </rPh>
    <rPh sb="4" eb="6">
      <t>イトウ</t>
    </rPh>
    <phoneticPr fontId="27"/>
  </si>
  <si>
    <r>
      <t>27/04/01-2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31</t>
    </r>
    <r>
      <rPr>
        <sz val="11"/>
        <color theme="1"/>
        <rFont val="ＭＳ Ｐゴシック"/>
        <family val="2"/>
        <charset val="128"/>
        <scheme val="minor"/>
      </rPr>
      <t>[年度末]</t>
    </r>
    <rPh sb="18" eb="20">
      <t>ネンド</t>
    </rPh>
    <rPh sb="20" eb="21">
      <t>マツ</t>
    </rPh>
    <phoneticPr fontId="27"/>
  </si>
  <si>
    <t>都市政策科学科</t>
    <rPh sb="0" eb="7">
      <t>セ</t>
    </rPh>
    <phoneticPr fontId="27"/>
  </si>
  <si>
    <t>伊藤史子</t>
    <rPh sb="0" eb="2">
      <t>イトウ</t>
    </rPh>
    <rPh sb="2" eb="4">
      <t>フミコ</t>
    </rPh>
    <phoneticPr fontId="27"/>
  </si>
  <si>
    <t>18提政伊藤学研</t>
    <rPh sb="2" eb="3">
      <t>ツツミ</t>
    </rPh>
    <rPh sb="3" eb="4">
      <t>セイ</t>
    </rPh>
    <rPh sb="4" eb="6">
      <t>イトウ</t>
    </rPh>
    <rPh sb="6" eb="8">
      <t>ガッケン</t>
    </rPh>
    <phoneticPr fontId="27"/>
  </si>
  <si>
    <r>
      <t>2</t>
    </r>
    <r>
      <rPr>
        <sz val="11"/>
        <color theme="1"/>
        <rFont val="ＭＳ Ｐゴシック"/>
        <family val="2"/>
        <charset val="128"/>
        <scheme val="minor"/>
      </rPr>
      <t>4提建星ｾｺﾑ医</t>
    </r>
    <rPh sb="2" eb="3">
      <t>テイ</t>
    </rPh>
    <rPh sb="3" eb="4">
      <t>ケン</t>
    </rPh>
    <rPh sb="4" eb="5">
      <t>ホシ</t>
    </rPh>
    <rPh sb="8" eb="9">
      <t>イ</t>
    </rPh>
    <phoneticPr fontId="27"/>
  </si>
  <si>
    <r>
      <t>2</t>
    </r>
    <r>
      <rPr>
        <sz val="11"/>
        <color theme="1"/>
        <rFont val="ＭＳ Ｐゴシック"/>
        <family val="2"/>
        <charset val="128"/>
        <scheme val="minor"/>
      </rPr>
      <t>4</t>
    </r>
    <r>
      <rPr>
        <sz val="11"/>
        <color theme="1"/>
        <rFont val="ＭＳ Ｐゴシック"/>
        <family val="2"/>
        <charset val="128"/>
        <scheme val="minor"/>
      </rPr>
      <t>/</t>
    </r>
    <r>
      <rPr>
        <sz val="11"/>
        <color theme="1"/>
        <rFont val="ＭＳ Ｐゴシック"/>
        <family val="2"/>
        <charset val="128"/>
        <scheme val="minor"/>
      </rPr>
      <t>10</t>
    </r>
    <r>
      <rPr>
        <sz val="11"/>
        <color theme="1"/>
        <rFont val="ＭＳ Ｐゴシック"/>
        <family val="2"/>
        <charset val="128"/>
        <scheme val="minor"/>
      </rPr>
      <t>/01-</t>
    </r>
    <r>
      <rPr>
        <sz val="11"/>
        <color theme="1"/>
        <rFont val="ＭＳ Ｐゴシック"/>
        <family val="2"/>
        <charset val="128"/>
        <scheme val="minor"/>
      </rPr>
      <t>25/03/31[年度末]</t>
    </r>
    <rPh sb="18" eb="21">
      <t>ネンドマツ</t>
    </rPh>
    <phoneticPr fontId="27"/>
  </si>
  <si>
    <t>星旦二</t>
    <rPh sb="0" eb="1">
      <t>ホシ</t>
    </rPh>
    <phoneticPr fontId="27"/>
  </si>
  <si>
    <t>23提建饗庭京都大</t>
    <rPh sb="3" eb="4">
      <t>ケン</t>
    </rPh>
    <rPh sb="4" eb="6">
      <t>アイバ</t>
    </rPh>
    <rPh sb="6" eb="8">
      <t>キョウト</t>
    </rPh>
    <rPh sb="8" eb="9">
      <t>ダイ</t>
    </rPh>
    <phoneticPr fontId="27"/>
  </si>
  <si>
    <r>
      <t>23/04/01-</t>
    </r>
    <r>
      <rPr>
        <sz val="11"/>
        <color theme="1"/>
        <rFont val="ＭＳ Ｐゴシック"/>
        <family val="2"/>
        <charset val="128"/>
        <scheme val="minor"/>
      </rPr>
      <t>24/03/31</t>
    </r>
  </si>
  <si>
    <t>【繰越提案公募】都市政策科学科</t>
    <rPh sb="1" eb="3">
      <t>クリコシ</t>
    </rPh>
    <rPh sb="8" eb="15">
      <t>セ</t>
    </rPh>
    <phoneticPr fontId="27"/>
  </si>
  <si>
    <t>産学共同研究</t>
    <rPh sb="0" eb="2">
      <t>サンガク</t>
    </rPh>
    <rPh sb="2" eb="4">
      <t>キョウドウ</t>
    </rPh>
    <rPh sb="4" eb="6">
      <t>ケンキュウ</t>
    </rPh>
    <phoneticPr fontId="27"/>
  </si>
  <si>
    <t>繰越【産学共同研究】観光科学科</t>
    <rPh sb="0" eb="2">
      <t>クリコシ</t>
    </rPh>
    <rPh sb="10" eb="12">
      <t>カンコウ</t>
    </rPh>
    <rPh sb="12" eb="14">
      <t>カガク</t>
    </rPh>
    <rPh sb="14" eb="15">
      <t>カ</t>
    </rPh>
    <phoneticPr fontId="27"/>
  </si>
  <si>
    <t>繰越・共同【観光】</t>
    <rPh sb="0" eb="2">
      <t>クリコシ</t>
    </rPh>
    <rPh sb="3" eb="5">
      <t>キョウドウ</t>
    </rPh>
    <rPh sb="6" eb="8">
      <t>カンコウ</t>
    </rPh>
    <phoneticPr fontId="27"/>
  </si>
  <si>
    <t>大澤剛士</t>
    <rPh sb="0" eb="2">
      <t>オオサワ</t>
    </rPh>
    <rPh sb="2" eb="4">
      <t>タケシ</t>
    </rPh>
    <phoneticPr fontId="27"/>
  </si>
  <si>
    <t>【産学共同研究】地理環境学科</t>
    <rPh sb="12" eb="14">
      <t>ガッカ</t>
    </rPh>
    <phoneticPr fontId="27"/>
  </si>
  <si>
    <t>共同【地理】</t>
    <rPh sb="0" eb="2">
      <t>キョウドウ</t>
    </rPh>
    <rPh sb="3" eb="5">
      <t>チリ</t>
    </rPh>
    <phoneticPr fontId="27"/>
  </si>
  <si>
    <t>地理環境学科</t>
    <rPh sb="0" eb="1">
      <t>チ</t>
    </rPh>
    <rPh sb="1" eb="2">
      <t>リ</t>
    </rPh>
    <rPh sb="2" eb="4">
      <t>カンキョウ</t>
    </rPh>
    <rPh sb="4" eb="6">
      <t>ガッカ</t>
    </rPh>
    <phoneticPr fontId="27"/>
  </si>
  <si>
    <t>2018/04/01-2019/03/31[年度末]</t>
    <rPh sb="22" eb="25">
      <t>ネンドマツ</t>
    </rPh>
    <phoneticPr fontId="27"/>
  </si>
  <si>
    <t>【産学共同研究】都市基盤環境学科</t>
    <rPh sb="8" eb="10">
      <t>トシ</t>
    </rPh>
    <rPh sb="10" eb="12">
      <t>キバン</t>
    </rPh>
    <rPh sb="14" eb="16">
      <t>ガッカ</t>
    </rPh>
    <phoneticPr fontId="27"/>
  </si>
  <si>
    <t>共同【都市基盤】</t>
    <rPh sb="0" eb="2">
      <t>キョウドウ</t>
    </rPh>
    <rPh sb="3" eb="5">
      <t>トシ</t>
    </rPh>
    <rPh sb="5" eb="7">
      <t>キバン</t>
    </rPh>
    <phoneticPr fontId="27"/>
  </si>
  <si>
    <t>上野敦</t>
    <rPh sb="0" eb="2">
      <t>ウエノ</t>
    </rPh>
    <rPh sb="2" eb="3">
      <t>アツシ</t>
    </rPh>
    <phoneticPr fontId="27"/>
  </si>
  <si>
    <t>中村一史</t>
    <rPh sb="0" eb="2">
      <t>ナカムラ</t>
    </rPh>
    <rPh sb="2" eb="4">
      <t>カズフミ</t>
    </rPh>
    <phoneticPr fontId="27"/>
  </si>
  <si>
    <t>繰越【産学共同研究】都市基盤環境学科</t>
    <rPh sb="0" eb="2">
      <t>クリコシ</t>
    </rPh>
    <rPh sb="10" eb="12">
      <t>トシ</t>
    </rPh>
    <rPh sb="12" eb="14">
      <t>キバン</t>
    </rPh>
    <rPh sb="14" eb="16">
      <t>カンキョウ</t>
    </rPh>
    <rPh sb="16" eb="18">
      <t>ガッカ</t>
    </rPh>
    <phoneticPr fontId="27"/>
  </si>
  <si>
    <t>繰越【産学共同研究】都市基盤環境学科</t>
    <rPh sb="0" eb="2">
      <t>クリコシ</t>
    </rPh>
    <rPh sb="10" eb="12">
      <t>トシ</t>
    </rPh>
    <rPh sb="12" eb="14">
      <t>キバン</t>
    </rPh>
    <rPh sb="16" eb="18">
      <t>ガッカ</t>
    </rPh>
    <phoneticPr fontId="27"/>
  </si>
  <si>
    <t>繰越・共同【都市基盤】</t>
    <rPh sb="0" eb="2">
      <t>クリコシ</t>
    </rPh>
    <rPh sb="3" eb="5">
      <t>キョウドウ</t>
    </rPh>
    <rPh sb="6" eb="8">
      <t>トシ</t>
    </rPh>
    <rPh sb="8" eb="10">
      <t>キバン</t>
    </rPh>
    <phoneticPr fontId="27"/>
  </si>
  <si>
    <t>【産学共同研究】建築学科</t>
    <rPh sb="8" eb="10">
      <t>ケンチク</t>
    </rPh>
    <rPh sb="10" eb="12">
      <t>ガッカ</t>
    </rPh>
    <phoneticPr fontId="27"/>
  </si>
  <si>
    <t>共同【建築】</t>
    <rPh sb="0" eb="2">
      <t>キョウドウ</t>
    </rPh>
    <rPh sb="3" eb="5">
      <t>ケンチク</t>
    </rPh>
    <phoneticPr fontId="27"/>
  </si>
  <si>
    <t>高木次郎</t>
    <rPh sb="0" eb="2">
      <t>タカギ</t>
    </rPh>
    <rPh sb="2" eb="4">
      <t>ジロウ</t>
    </rPh>
    <phoneticPr fontId="27"/>
  </si>
  <si>
    <t>2018/08/14-2019/03/13★注意★</t>
    <rPh sb="22" eb="24">
      <t>チュウイ</t>
    </rPh>
    <phoneticPr fontId="27"/>
  </si>
  <si>
    <t>18共建永田硝子ﾆﾁ</t>
    <rPh sb="2" eb="3">
      <t>キョウ</t>
    </rPh>
    <rPh sb="3" eb="4">
      <t>ケン</t>
    </rPh>
    <rPh sb="4" eb="6">
      <t>ナガタ</t>
    </rPh>
    <rPh sb="6" eb="8">
      <t>ガラス</t>
    </rPh>
    <phoneticPr fontId="27"/>
  </si>
  <si>
    <t>永田明寛</t>
    <rPh sb="0" eb="2">
      <t>ナガタ</t>
    </rPh>
    <rPh sb="2" eb="3">
      <t>アカ</t>
    </rPh>
    <rPh sb="3" eb="4">
      <t>ヒロシ</t>
    </rPh>
    <phoneticPr fontId="27"/>
  </si>
  <si>
    <t>繰越【産学共同研究】建築学科</t>
    <rPh sb="0" eb="2">
      <t>クリコシ</t>
    </rPh>
    <rPh sb="10" eb="12">
      <t>ケンチク</t>
    </rPh>
    <rPh sb="12" eb="14">
      <t>ガッカ</t>
    </rPh>
    <phoneticPr fontId="27"/>
  </si>
  <si>
    <t>繰越・共同【建築】</t>
    <rPh sb="0" eb="2">
      <t>クリコシ</t>
    </rPh>
    <rPh sb="3" eb="5">
      <t>キョウドウ</t>
    </rPh>
    <rPh sb="6" eb="8">
      <t>ケンチク</t>
    </rPh>
    <phoneticPr fontId="27"/>
  </si>
  <si>
    <t>【産学共同研究】都市政策科学科</t>
    <rPh sb="8" eb="10">
      <t>トシ</t>
    </rPh>
    <rPh sb="10" eb="12">
      <t>セイサク</t>
    </rPh>
    <rPh sb="12" eb="14">
      <t>カガク</t>
    </rPh>
    <rPh sb="14" eb="15">
      <t>カ</t>
    </rPh>
    <phoneticPr fontId="27"/>
  </si>
  <si>
    <t>【産学共同研究】都市政策</t>
    <rPh sb="8" eb="10">
      <t>トシ</t>
    </rPh>
    <rPh sb="10" eb="12">
      <t>セイサク</t>
    </rPh>
    <phoneticPr fontId="27"/>
  </si>
  <si>
    <t>繰越【産学共同研究】都市政策科学科</t>
    <rPh sb="0" eb="2">
      <t>クリコシ</t>
    </rPh>
    <rPh sb="10" eb="12">
      <t>トシ</t>
    </rPh>
    <rPh sb="12" eb="14">
      <t>セイサク</t>
    </rPh>
    <rPh sb="14" eb="16">
      <t>カガク</t>
    </rPh>
    <rPh sb="16" eb="17">
      <t>カ</t>
    </rPh>
    <phoneticPr fontId="27"/>
  </si>
  <si>
    <t>繰越・共同【都市政策】</t>
    <rPh sb="0" eb="2">
      <t>クリコシ</t>
    </rPh>
    <rPh sb="3" eb="5">
      <t>キョウドウ</t>
    </rPh>
    <rPh sb="6" eb="8">
      <t>トシ</t>
    </rPh>
    <rPh sb="8" eb="10">
      <t>セイサク</t>
    </rPh>
    <phoneticPr fontId="27"/>
  </si>
  <si>
    <t>28/04/01-28/10/31★注意★</t>
  </si>
  <si>
    <t>【産学共同研究】環境応用化学科</t>
    <rPh sb="8" eb="10">
      <t>カンキョウ</t>
    </rPh>
    <rPh sb="10" eb="12">
      <t>オウヨウ</t>
    </rPh>
    <rPh sb="12" eb="14">
      <t>カガク</t>
    </rPh>
    <rPh sb="14" eb="15">
      <t>カ</t>
    </rPh>
    <phoneticPr fontId="27"/>
  </si>
  <si>
    <t>【産学共同・応用化学】</t>
    <rPh sb="1" eb="3">
      <t>サンガク</t>
    </rPh>
    <rPh sb="6" eb="8">
      <t>オウヨウ</t>
    </rPh>
    <rPh sb="8" eb="10">
      <t>カガク</t>
    </rPh>
    <phoneticPr fontId="27"/>
  </si>
  <si>
    <t>久保由治</t>
  </si>
  <si>
    <t>18共環金村現代自</t>
    <rPh sb="2" eb="3">
      <t>キョウ</t>
    </rPh>
    <rPh sb="3" eb="4">
      <t>カン</t>
    </rPh>
    <rPh sb="4" eb="6">
      <t>カナムラ</t>
    </rPh>
    <rPh sb="6" eb="8">
      <t>ゲンダイ</t>
    </rPh>
    <rPh sb="8" eb="9">
      <t>ジ</t>
    </rPh>
    <phoneticPr fontId="27"/>
  </si>
  <si>
    <t>益田　秀樹</t>
  </si>
  <si>
    <t>18共環金村ｽﾘｰ</t>
    <rPh sb="2" eb="3">
      <t>キョウ</t>
    </rPh>
    <rPh sb="3" eb="4">
      <t>カン</t>
    </rPh>
    <rPh sb="4" eb="6">
      <t>カネムラ</t>
    </rPh>
    <phoneticPr fontId="27"/>
  </si>
  <si>
    <t>首藤登志夫</t>
    <rPh sb="0" eb="2">
      <t>シュドウ</t>
    </rPh>
    <rPh sb="2" eb="5">
      <t>トシオ</t>
    </rPh>
    <phoneticPr fontId="27"/>
  </si>
  <si>
    <t>30100</t>
  </si>
  <si>
    <t>村山徹</t>
    <rPh sb="0" eb="2">
      <t>ムラヤマ</t>
    </rPh>
    <rPh sb="2" eb="3">
      <t>トオル</t>
    </rPh>
    <phoneticPr fontId="27"/>
  </si>
  <si>
    <t>繰越【産学共同研究】環境応用化学科</t>
    <rPh sb="0" eb="2">
      <t>クリコシ</t>
    </rPh>
    <rPh sb="10" eb="12">
      <t>カンキョウ</t>
    </rPh>
    <rPh sb="12" eb="14">
      <t>オウヨウ</t>
    </rPh>
    <rPh sb="14" eb="16">
      <t>カガク</t>
    </rPh>
    <rPh sb="16" eb="17">
      <t>カ</t>
    </rPh>
    <phoneticPr fontId="27"/>
  </si>
  <si>
    <t>繰越・産学共同【応用化学】</t>
    <rPh sb="0" eb="2">
      <t>クリコシ</t>
    </rPh>
    <rPh sb="3" eb="5">
      <t>サンガク</t>
    </rPh>
    <rPh sb="5" eb="7">
      <t>キョウドウ</t>
    </rPh>
    <rPh sb="8" eb="10">
      <t>オウヨウ</t>
    </rPh>
    <rPh sb="10" eb="12">
      <t>カガク</t>
    </rPh>
    <phoneticPr fontId="27"/>
  </si>
  <si>
    <t>受託研究費</t>
    <rPh sb="0" eb="2">
      <t>ジュタク</t>
    </rPh>
    <rPh sb="2" eb="4">
      <t>ケンキュウ</t>
    </rPh>
    <rPh sb="4" eb="5">
      <t>ヒ</t>
    </rPh>
    <phoneticPr fontId="27"/>
  </si>
  <si>
    <t>受託研究</t>
  </si>
  <si>
    <t>受託研究</t>
    <rPh sb="0" eb="2">
      <t>ジュタク</t>
    </rPh>
    <rPh sb="2" eb="4">
      <t>ケンキュウ</t>
    </rPh>
    <phoneticPr fontId="27"/>
  </si>
  <si>
    <t>地理環境学科</t>
    <rPh sb="0" eb="6">
      <t>チリ</t>
    </rPh>
    <phoneticPr fontId="27"/>
  </si>
  <si>
    <t>若林芳樹</t>
    <rPh sb="0" eb="2">
      <t>ワカバヤシ</t>
    </rPh>
    <rPh sb="2" eb="4">
      <t>ヨシキ</t>
    </rPh>
    <phoneticPr fontId="27"/>
  </si>
  <si>
    <t>【受託研究】観光科学科</t>
    <rPh sb="1" eb="3">
      <t>ジュタク</t>
    </rPh>
    <rPh sb="3" eb="5">
      <t>ケンキュウ</t>
    </rPh>
    <rPh sb="6" eb="11">
      <t>カ</t>
    </rPh>
    <phoneticPr fontId="27"/>
  </si>
  <si>
    <t>受託【観光科学科】</t>
    <rPh sb="0" eb="2">
      <t>ジュタク</t>
    </rPh>
    <rPh sb="3" eb="8">
      <t>カ</t>
    </rPh>
    <phoneticPr fontId="27"/>
  </si>
  <si>
    <t>杉本興運</t>
    <rPh sb="0" eb="2">
      <t>スギモト</t>
    </rPh>
    <phoneticPr fontId="27"/>
  </si>
  <si>
    <t>18受観川原八王子</t>
    <rPh sb="4" eb="6">
      <t>カワハラ</t>
    </rPh>
    <rPh sb="6" eb="9">
      <t>ハチオウジ</t>
    </rPh>
    <phoneticPr fontId="27"/>
  </si>
  <si>
    <t>川原晋</t>
    <rPh sb="0" eb="2">
      <t>カワハラ</t>
    </rPh>
    <rPh sb="2" eb="3">
      <t>ススム</t>
    </rPh>
    <phoneticPr fontId="27"/>
  </si>
  <si>
    <t>【受託研究】都市基盤環境学科</t>
    <rPh sb="6" eb="14">
      <t>キ</t>
    </rPh>
    <phoneticPr fontId="27"/>
  </si>
  <si>
    <t>受託【都市基盤】</t>
    <rPh sb="3" eb="5">
      <t>トシ</t>
    </rPh>
    <rPh sb="5" eb="7">
      <t>キバン</t>
    </rPh>
    <phoneticPr fontId="27"/>
  </si>
  <si>
    <t>中村一史</t>
    <rPh sb="0" eb="2">
      <t>ナカムラ</t>
    </rPh>
    <rPh sb="2" eb="4">
      <t>カズシ</t>
    </rPh>
    <phoneticPr fontId="27"/>
  </si>
  <si>
    <t>18受都中村東レACE</t>
    <rPh sb="2" eb="3">
      <t>ウケ</t>
    </rPh>
    <rPh sb="3" eb="4">
      <t>ト</t>
    </rPh>
    <rPh sb="4" eb="6">
      <t>ナカムラ</t>
    </rPh>
    <rPh sb="6" eb="7">
      <t>トウ</t>
    </rPh>
    <phoneticPr fontId="27"/>
  </si>
  <si>
    <t>25受都小根山交通２</t>
    <rPh sb="2" eb="3">
      <t>ウケ</t>
    </rPh>
    <rPh sb="3" eb="4">
      <t>ト</t>
    </rPh>
    <rPh sb="4" eb="5">
      <t>ショウ</t>
    </rPh>
    <rPh sb="5" eb="6">
      <t>ネ</t>
    </rPh>
    <rPh sb="6" eb="7">
      <t>ヤマ</t>
    </rPh>
    <rPh sb="7" eb="9">
      <t>コウツウ</t>
    </rPh>
    <phoneticPr fontId="27"/>
  </si>
  <si>
    <t>26/03/24-26/03/31[26/12/31]</t>
  </si>
  <si>
    <t>岸祐介</t>
    <rPh sb="0" eb="1">
      <t>キシ</t>
    </rPh>
    <rPh sb="1" eb="3">
      <t>ユウスケ</t>
    </rPh>
    <phoneticPr fontId="27"/>
  </si>
  <si>
    <t>村越潤</t>
    <rPh sb="0" eb="2">
      <t>ムラコシ</t>
    </rPh>
    <rPh sb="2" eb="3">
      <t>ジュン</t>
    </rPh>
    <phoneticPr fontId="27"/>
  </si>
  <si>
    <t>繰越【受託研究】都市基盤環境学科</t>
    <rPh sb="0" eb="2">
      <t>クリコシ</t>
    </rPh>
    <rPh sb="8" eb="16">
      <t>キ</t>
    </rPh>
    <phoneticPr fontId="27"/>
  </si>
  <si>
    <t>繰越・受託【都市基盤】</t>
    <rPh sb="0" eb="2">
      <t>クリコシ</t>
    </rPh>
    <rPh sb="3" eb="5">
      <t>ジュタク</t>
    </rPh>
    <rPh sb="6" eb="8">
      <t>トシ</t>
    </rPh>
    <rPh sb="8" eb="10">
      <t>キバン</t>
    </rPh>
    <phoneticPr fontId="27"/>
  </si>
  <si>
    <t>繰越受託研究費</t>
    <rPh sb="0" eb="2">
      <t>クリコシ</t>
    </rPh>
    <rPh sb="2" eb="4">
      <t>ジュタク</t>
    </rPh>
    <rPh sb="4" eb="7">
      <t>ケンキュウヒ</t>
    </rPh>
    <phoneticPr fontId="27"/>
  </si>
  <si>
    <t>26/04/01-26/05/15★注意★</t>
    <rPh sb="18" eb="20">
      <t>チュウイ</t>
    </rPh>
    <phoneticPr fontId="27"/>
  </si>
  <si>
    <t>25受都西村ﾋﾛｾ</t>
    <rPh sb="2" eb="3">
      <t>ウケ</t>
    </rPh>
    <rPh sb="3" eb="4">
      <t>ト</t>
    </rPh>
    <rPh sb="4" eb="6">
      <t>ニシムラ</t>
    </rPh>
    <phoneticPr fontId="27"/>
  </si>
  <si>
    <t>26/04/01-27/3/31[年度末]</t>
    <rPh sb="17" eb="20">
      <t>ネンドマツ</t>
    </rPh>
    <phoneticPr fontId="27"/>
  </si>
  <si>
    <t>西村和夫</t>
    <rPh sb="0" eb="2">
      <t>ニシムラ</t>
    </rPh>
    <rPh sb="2" eb="4">
      <t>カズオ</t>
    </rPh>
    <phoneticPr fontId="27"/>
  </si>
  <si>
    <t>26/04/01-26/12/31★注意★</t>
    <rPh sb="18" eb="20">
      <t>チュウイ</t>
    </rPh>
    <phoneticPr fontId="27"/>
  </si>
  <si>
    <t>【受託研究】建築学科</t>
    <rPh sb="6" eb="10">
      <t>ケ</t>
    </rPh>
    <phoneticPr fontId="27"/>
  </si>
  <si>
    <t>【受託研究】建築都市</t>
    <rPh sb="6" eb="8">
      <t>ケンチク</t>
    </rPh>
    <rPh sb="8" eb="10">
      <t>トシ</t>
    </rPh>
    <phoneticPr fontId="27"/>
  </si>
  <si>
    <t>受託【建築都市】</t>
    <rPh sb="3" eb="5">
      <t>ケンチク</t>
    </rPh>
    <rPh sb="5" eb="7">
      <t>トシ</t>
    </rPh>
    <phoneticPr fontId="27"/>
  </si>
  <si>
    <t>26受建小泉東京ｶﾞ</t>
    <rPh sb="2" eb="3">
      <t>ジュ</t>
    </rPh>
    <rPh sb="3" eb="4">
      <t>タ</t>
    </rPh>
    <rPh sb="4" eb="6">
      <t>コイズミ</t>
    </rPh>
    <rPh sb="6" eb="8">
      <t>トウキョウ</t>
    </rPh>
    <phoneticPr fontId="27"/>
  </si>
  <si>
    <t>26/08/06-27/03/27★注意★</t>
    <rPh sb="18" eb="20">
      <t>チュウイ</t>
    </rPh>
    <phoneticPr fontId="27"/>
  </si>
  <si>
    <t>小泉雅生</t>
    <rPh sb="0" eb="2">
      <t>コイズミ</t>
    </rPh>
    <phoneticPr fontId="27"/>
  </si>
  <si>
    <t>橘髙義典</t>
    <rPh sb="0" eb="2">
      <t>キッタカ</t>
    </rPh>
    <rPh sb="2" eb="4">
      <t>ヨシノリ</t>
    </rPh>
    <phoneticPr fontId="27"/>
  </si>
  <si>
    <t>18受建讃岐多摩市</t>
    <rPh sb="4" eb="6">
      <t>サヌキ</t>
    </rPh>
    <rPh sb="6" eb="9">
      <t>タマシ</t>
    </rPh>
    <phoneticPr fontId="27"/>
  </si>
  <si>
    <t>2018/10/01-2019/03/31〔年度末〕</t>
    <rPh sb="22" eb="25">
      <t>ネンドマツ</t>
    </rPh>
    <phoneticPr fontId="27"/>
  </si>
  <si>
    <t>18受建多幾山歴史</t>
    <rPh sb="4" eb="7">
      <t>タキヤマ</t>
    </rPh>
    <rPh sb="7" eb="9">
      <t>レキシ</t>
    </rPh>
    <phoneticPr fontId="27"/>
  </si>
  <si>
    <t>多幾山法子</t>
    <rPh sb="0" eb="3">
      <t>タキヤマ</t>
    </rPh>
    <rPh sb="3" eb="5">
      <t>ノリコ</t>
    </rPh>
    <phoneticPr fontId="27"/>
  </si>
  <si>
    <t>繰越【受託研究】建築学科</t>
    <rPh sb="0" eb="2">
      <t>クリコシ</t>
    </rPh>
    <rPh sb="8" eb="12">
      <t>ケ</t>
    </rPh>
    <phoneticPr fontId="27"/>
  </si>
  <si>
    <t>【受託研究】都市システム</t>
    <rPh sb="6" eb="8">
      <t>トシ</t>
    </rPh>
    <phoneticPr fontId="27"/>
  </si>
  <si>
    <t>【都市システム】</t>
    <rPh sb="1" eb="3">
      <t>トシ</t>
    </rPh>
    <phoneticPr fontId="27"/>
  </si>
  <si>
    <t>【受託研究】都市政策科学科</t>
    <rPh sb="6" eb="13">
      <t>セ</t>
    </rPh>
    <phoneticPr fontId="27"/>
  </si>
  <si>
    <t>【都市政策科学科】</t>
    <rPh sb="1" eb="8">
      <t>セ</t>
    </rPh>
    <phoneticPr fontId="27"/>
  </si>
  <si>
    <t>18受政市古豊島</t>
    <rPh sb="2" eb="3">
      <t>ウケ</t>
    </rPh>
    <rPh sb="3" eb="5">
      <t>マサイチ</t>
    </rPh>
    <rPh sb="5" eb="6">
      <t>フル</t>
    </rPh>
    <rPh sb="6" eb="8">
      <t>トヨシマ</t>
    </rPh>
    <phoneticPr fontId="27"/>
  </si>
  <si>
    <t>2018/04/02-2019/03/31[年度末]</t>
    <rPh sb="22" eb="25">
      <t>ネンドマツ</t>
    </rPh>
    <phoneticPr fontId="27"/>
  </si>
  <si>
    <t>市古太郎</t>
    <rPh sb="0" eb="2">
      <t>イチコ</t>
    </rPh>
    <rPh sb="2" eb="4">
      <t>タロウ</t>
    </rPh>
    <phoneticPr fontId="27"/>
  </si>
  <si>
    <t>市古太郎</t>
    <rPh sb="0" eb="1">
      <t>イチ</t>
    </rPh>
    <rPh sb="1" eb="2">
      <t>フル</t>
    </rPh>
    <phoneticPr fontId="27"/>
  </si>
  <si>
    <t>27受建饗庭鶴岡都</t>
    <rPh sb="2" eb="3">
      <t>ジュ</t>
    </rPh>
    <rPh sb="3" eb="4">
      <t>ケン</t>
    </rPh>
    <rPh sb="4" eb="6">
      <t>アイバ</t>
    </rPh>
    <rPh sb="6" eb="8">
      <t>ツルオカ</t>
    </rPh>
    <rPh sb="8" eb="9">
      <t>ト</t>
    </rPh>
    <phoneticPr fontId="27"/>
  </si>
  <si>
    <t>27受建饗庭鶴岡歴</t>
    <rPh sb="2" eb="3">
      <t>ジュ</t>
    </rPh>
    <rPh sb="3" eb="4">
      <t>ケン</t>
    </rPh>
    <rPh sb="4" eb="6">
      <t>アイバ</t>
    </rPh>
    <rPh sb="6" eb="8">
      <t>ツルオカ</t>
    </rPh>
    <rPh sb="8" eb="9">
      <t>レキ</t>
    </rPh>
    <phoneticPr fontId="27"/>
  </si>
  <si>
    <t>27受建市古都市づ</t>
    <rPh sb="2" eb="3">
      <t>ジュ</t>
    </rPh>
    <rPh sb="3" eb="4">
      <t>ケン</t>
    </rPh>
    <rPh sb="4" eb="5">
      <t>イチ</t>
    </rPh>
    <rPh sb="5" eb="6">
      <t>コ</t>
    </rPh>
    <rPh sb="6" eb="8">
      <t>トシ</t>
    </rPh>
    <phoneticPr fontId="27"/>
  </si>
  <si>
    <t>杉原陽子</t>
    <rPh sb="0" eb="2">
      <t>スギハラ</t>
    </rPh>
    <rPh sb="2" eb="4">
      <t>ヨウコ</t>
    </rPh>
    <phoneticPr fontId="27"/>
  </si>
  <si>
    <t>【受託研究】分子応用化学コース</t>
    <rPh sb="6" eb="8">
      <t>ブンシ</t>
    </rPh>
    <rPh sb="8" eb="10">
      <t>オウヨウ</t>
    </rPh>
    <rPh sb="10" eb="12">
      <t>カガク</t>
    </rPh>
    <phoneticPr fontId="27"/>
  </si>
  <si>
    <t>【受託研究】分子応用化学コース</t>
    <rPh sb="1" eb="3">
      <t>ジュタク</t>
    </rPh>
    <rPh sb="3" eb="5">
      <t>ケンキュウ</t>
    </rPh>
    <rPh sb="6" eb="8">
      <t>ブンシ</t>
    </rPh>
    <rPh sb="8" eb="10">
      <t>オウヨウ</t>
    </rPh>
    <rPh sb="10" eb="12">
      <t>カガク</t>
    </rPh>
    <phoneticPr fontId="27"/>
  </si>
  <si>
    <t>受託【分子応用化学】</t>
    <rPh sb="0" eb="2">
      <t>ジュタク</t>
    </rPh>
    <rPh sb="3" eb="5">
      <t>ブンシ</t>
    </rPh>
    <rPh sb="5" eb="7">
      <t>オウヨウ</t>
    </rPh>
    <rPh sb="7" eb="9">
      <t>カガク</t>
    </rPh>
    <phoneticPr fontId="27"/>
  </si>
  <si>
    <t>繰越・受託【分子応用化学】</t>
    <rPh sb="0" eb="2">
      <t>クリコシ</t>
    </rPh>
    <rPh sb="3" eb="5">
      <t>ジュタク</t>
    </rPh>
    <rPh sb="6" eb="8">
      <t>ブンシ</t>
    </rPh>
    <rPh sb="8" eb="10">
      <t>オウヨウ</t>
    </rPh>
    <rPh sb="10" eb="12">
      <t>カガク</t>
    </rPh>
    <phoneticPr fontId="27"/>
  </si>
  <si>
    <t>25受分武井ハルタゴー</t>
    <rPh sb="2" eb="3">
      <t>ウケ</t>
    </rPh>
    <rPh sb="3" eb="4">
      <t>ワカ</t>
    </rPh>
    <rPh sb="4" eb="6">
      <t>タケイ</t>
    </rPh>
    <phoneticPr fontId="27"/>
  </si>
  <si>
    <t>武井孝</t>
  </si>
  <si>
    <t>学術相談経費</t>
    <rPh sb="0" eb="2">
      <t>ガクジュツ</t>
    </rPh>
    <rPh sb="2" eb="4">
      <t>ソウダン</t>
    </rPh>
    <rPh sb="4" eb="6">
      <t>ケイヒ</t>
    </rPh>
    <phoneticPr fontId="27"/>
  </si>
  <si>
    <t>学術相談</t>
    <rPh sb="0" eb="2">
      <t>ガクジュツ</t>
    </rPh>
    <rPh sb="2" eb="4">
      <t>ソウダン</t>
    </rPh>
    <phoneticPr fontId="27"/>
  </si>
  <si>
    <t>地理環境コース</t>
  </si>
  <si>
    <t>繰越【学術相談】地理環境学科</t>
    <rPh sb="0" eb="2">
      <t>クリコシ</t>
    </rPh>
    <rPh sb="8" eb="14">
      <t>チリ</t>
    </rPh>
    <phoneticPr fontId="27"/>
  </si>
  <si>
    <t>繰越学術相談経費</t>
    <rPh sb="0" eb="2">
      <t>クリコシ</t>
    </rPh>
    <rPh sb="2" eb="4">
      <t>ガクジュツ</t>
    </rPh>
    <rPh sb="4" eb="6">
      <t>ソウダン</t>
    </rPh>
    <rPh sb="6" eb="8">
      <t>ケイヒ</t>
    </rPh>
    <phoneticPr fontId="27"/>
  </si>
  <si>
    <t>【学術相談】都市基盤環境学科</t>
    <rPh sb="6" eb="14">
      <t>キ</t>
    </rPh>
    <phoneticPr fontId="27"/>
  </si>
  <si>
    <t>学術相談経費</t>
    <rPh sb="0" eb="2">
      <t>ガクジュツ</t>
    </rPh>
    <rPh sb="2" eb="4">
      <t>ソウダン</t>
    </rPh>
    <rPh sb="4" eb="6">
      <t>ケイヒ</t>
    </rPh>
    <phoneticPr fontId="59"/>
  </si>
  <si>
    <t>不要</t>
    <rPh sb="0" eb="2">
      <t>フヨウ</t>
    </rPh>
    <phoneticPr fontId="59"/>
  </si>
  <si>
    <t>都市基盤環境学科</t>
    <rPh sb="0" eb="8">
      <t>キ</t>
    </rPh>
    <phoneticPr fontId="59"/>
  </si>
  <si>
    <t>小泉明</t>
    <rPh sb="0" eb="2">
      <t>コイズミ</t>
    </rPh>
    <rPh sb="2" eb="3">
      <t>アキラ</t>
    </rPh>
    <phoneticPr fontId="59"/>
  </si>
  <si>
    <t>41180：未払金（人件費）</t>
    <rPh sb="6" eb="8">
      <t>ミハラ</t>
    </rPh>
    <rPh sb="8" eb="9">
      <t>カネ</t>
    </rPh>
    <rPh sb="10" eb="12">
      <t>ジンケン</t>
    </rPh>
    <rPh sb="12" eb="13">
      <t>ヒ</t>
    </rPh>
    <phoneticPr fontId="59"/>
  </si>
  <si>
    <t>41190：未払金（業務費）</t>
    <rPh sb="6" eb="8">
      <t>ミハラ</t>
    </rPh>
    <rPh sb="8" eb="9">
      <t>カネ</t>
    </rPh>
    <rPh sb="10" eb="12">
      <t>ギョウム</t>
    </rPh>
    <rPh sb="12" eb="13">
      <t>ヒ</t>
    </rPh>
    <phoneticPr fontId="59"/>
  </si>
  <si>
    <t>2018/06/18-2019/03/29 繰越可</t>
    <rPh sb="22" eb="24">
      <t>クリコシ</t>
    </rPh>
    <rPh sb="24" eb="25">
      <t>カ</t>
    </rPh>
    <phoneticPr fontId="27"/>
  </si>
  <si>
    <t>宇治公隆</t>
    <rPh sb="0" eb="2">
      <t>ウジ</t>
    </rPh>
    <rPh sb="2" eb="4">
      <t>キミタカ</t>
    </rPh>
    <phoneticPr fontId="27"/>
  </si>
  <si>
    <t>繰越【学術相談】都市基盤環境学科</t>
    <rPh sb="0" eb="2">
      <t>クリコシ</t>
    </rPh>
    <rPh sb="3" eb="5">
      <t>ガクジュツ</t>
    </rPh>
    <rPh sb="5" eb="7">
      <t>ソウダン</t>
    </rPh>
    <rPh sb="8" eb="16">
      <t>キ</t>
    </rPh>
    <phoneticPr fontId="27"/>
  </si>
  <si>
    <t>繰越【学術相談】都市基盤</t>
    <rPh sb="0" eb="2">
      <t>クリコシ</t>
    </rPh>
    <rPh sb="3" eb="5">
      <t>ガクジュツ</t>
    </rPh>
    <rPh sb="5" eb="7">
      <t>ソウダン</t>
    </rPh>
    <rPh sb="8" eb="10">
      <t>トシ</t>
    </rPh>
    <rPh sb="10" eb="12">
      <t>キバン</t>
    </rPh>
    <phoneticPr fontId="27"/>
  </si>
  <si>
    <t>29学都小泉日立2</t>
    <rPh sb="2" eb="3">
      <t>ガク</t>
    </rPh>
    <rPh sb="3" eb="4">
      <t>ト</t>
    </rPh>
    <rPh sb="4" eb="6">
      <t>コイズミ</t>
    </rPh>
    <rPh sb="6" eb="8">
      <t>ヒタチ</t>
    </rPh>
    <phoneticPr fontId="27"/>
  </si>
  <si>
    <t>29学都小泉日立3</t>
    <rPh sb="2" eb="3">
      <t>ガク</t>
    </rPh>
    <rPh sb="3" eb="4">
      <t>ト</t>
    </rPh>
    <rPh sb="4" eb="6">
      <t>コイズミ</t>
    </rPh>
    <rPh sb="6" eb="8">
      <t>ヒタチ</t>
    </rPh>
    <phoneticPr fontId="27"/>
  </si>
  <si>
    <t>27学都小泉ｸﾎﾞﾀ</t>
    <rPh sb="2" eb="3">
      <t>ガク</t>
    </rPh>
    <rPh sb="3" eb="4">
      <t>ト</t>
    </rPh>
    <rPh sb="4" eb="6">
      <t>コイズミ</t>
    </rPh>
    <phoneticPr fontId="27"/>
  </si>
  <si>
    <t>28学都小泉ｸﾎﾞﾀ</t>
    <rPh sb="2" eb="3">
      <t>ガク</t>
    </rPh>
    <rPh sb="3" eb="4">
      <t>ト</t>
    </rPh>
    <rPh sb="4" eb="6">
      <t>コイズミ</t>
    </rPh>
    <phoneticPr fontId="27"/>
  </si>
  <si>
    <t>29学都小泉ｸﾎﾞﾀ</t>
    <rPh sb="2" eb="3">
      <t>ガク</t>
    </rPh>
    <rPh sb="3" eb="4">
      <t>ト</t>
    </rPh>
    <rPh sb="4" eb="6">
      <t>コイズミ</t>
    </rPh>
    <phoneticPr fontId="27"/>
  </si>
  <si>
    <t>40100</t>
  </si>
  <si>
    <t>繰越【学術相談】建築学科</t>
    <rPh sb="0" eb="2">
      <t>クリコシ</t>
    </rPh>
    <rPh sb="3" eb="5">
      <t>ガクジュツ</t>
    </rPh>
    <rPh sb="5" eb="7">
      <t>ソウダン</t>
    </rPh>
    <rPh sb="8" eb="12">
      <t>ケ</t>
    </rPh>
    <phoneticPr fontId="27"/>
  </si>
  <si>
    <t>繰越【学術相談】建築都市</t>
    <rPh sb="0" eb="2">
      <t>クリコシ</t>
    </rPh>
    <rPh sb="3" eb="5">
      <t>ガクジュツ</t>
    </rPh>
    <rPh sb="5" eb="7">
      <t>ソウダン</t>
    </rPh>
    <rPh sb="8" eb="10">
      <t>ケンチク</t>
    </rPh>
    <rPh sb="10" eb="12">
      <t>トシ</t>
    </rPh>
    <phoneticPr fontId="27"/>
  </si>
  <si>
    <t>25学建小泉YKKAP</t>
    <rPh sb="2" eb="3">
      <t>ガク</t>
    </rPh>
    <rPh sb="3" eb="4">
      <t>ダテ</t>
    </rPh>
    <rPh sb="4" eb="6">
      <t>コイズミ</t>
    </rPh>
    <phoneticPr fontId="27"/>
  </si>
  <si>
    <t>小泉雅生</t>
    <rPh sb="0" eb="2">
      <t>コイズミ</t>
    </rPh>
    <rPh sb="2" eb="4">
      <t>マサオ</t>
    </rPh>
    <phoneticPr fontId="27"/>
  </si>
  <si>
    <t>【学術相談】分子応用化学コース</t>
  </si>
  <si>
    <t>繰越【学術相談】環境応用化学科</t>
    <rPh sb="0" eb="2">
      <t>クリコシ</t>
    </rPh>
    <rPh sb="3" eb="5">
      <t>ガクジュツ</t>
    </rPh>
    <rPh sb="5" eb="7">
      <t>ソウダン</t>
    </rPh>
    <rPh sb="8" eb="15">
      <t>オウ</t>
    </rPh>
    <phoneticPr fontId="27"/>
  </si>
  <si>
    <t>繰越【学術相談】分子応用</t>
    <rPh sb="0" eb="2">
      <t>クリコシ</t>
    </rPh>
    <rPh sb="3" eb="5">
      <t>ガクジュツ</t>
    </rPh>
    <rPh sb="5" eb="7">
      <t>ソウダン</t>
    </rPh>
    <rPh sb="8" eb="10">
      <t>ブンシ</t>
    </rPh>
    <rPh sb="10" eb="12">
      <t>オウヨウ</t>
    </rPh>
    <phoneticPr fontId="27"/>
  </si>
  <si>
    <t>29学分金村NRT</t>
    <rPh sb="2" eb="3">
      <t>ガク</t>
    </rPh>
    <rPh sb="3" eb="4">
      <t>ブン</t>
    </rPh>
    <rPh sb="4" eb="6">
      <t>カナムラ</t>
    </rPh>
    <phoneticPr fontId="27"/>
  </si>
  <si>
    <t>西藪隆平</t>
    <rPh sb="0" eb="1">
      <t>ニシ</t>
    </rPh>
    <rPh sb="1" eb="2">
      <t>ヤブ</t>
    </rPh>
    <rPh sb="2" eb="4">
      <t>リュウヘイ</t>
    </rPh>
    <phoneticPr fontId="27"/>
  </si>
  <si>
    <t>29学分西藪日本バルカー</t>
    <rPh sb="2" eb="3">
      <t>ガク</t>
    </rPh>
    <rPh sb="3" eb="4">
      <t>ブン</t>
    </rPh>
    <rPh sb="4" eb="5">
      <t>ニシ</t>
    </rPh>
    <rPh sb="5" eb="6">
      <t>ヤブ</t>
    </rPh>
    <rPh sb="6" eb="8">
      <t>ニホン</t>
    </rPh>
    <phoneticPr fontId="27"/>
  </si>
  <si>
    <t>【学術相談】観光科学科</t>
    <rPh sb="6" eb="11">
      <t>カ</t>
    </rPh>
    <phoneticPr fontId="27"/>
  </si>
  <si>
    <t>29学自沼田プラント</t>
    <rPh sb="2" eb="3">
      <t>ガク</t>
    </rPh>
    <rPh sb="3" eb="4">
      <t>ジ</t>
    </rPh>
    <rPh sb="4" eb="6">
      <t>ヌマタ</t>
    </rPh>
    <phoneticPr fontId="27"/>
  </si>
  <si>
    <r>
      <t>2</t>
    </r>
    <r>
      <rPr>
        <sz val="11"/>
        <color theme="1"/>
        <rFont val="ＭＳ Ｐゴシック"/>
        <family val="2"/>
        <charset val="128"/>
        <scheme val="minor"/>
      </rPr>
      <t>9</t>
    </r>
    <r>
      <rPr>
        <sz val="11"/>
        <color theme="1"/>
        <rFont val="ＭＳ Ｐゴシック"/>
        <family val="2"/>
        <charset val="128"/>
        <scheme val="minor"/>
      </rPr>
      <t>/04/01-繰越可</t>
    </r>
    <rPh sb="9" eb="11">
      <t>クリコシ</t>
    </rPh>
    <rPh sb="11" eb="12">
      <t>カ</t>
    </rPh>
    <phoneticPr fontId="27"/>
  </si>
  <si>
    <t>沼田真也</t>
    <rPh sb="0" eb="2">
      <t>ヌマタ</t>
    </rPh>
    <rPh sb="2" eb="3">
      <t>シン</t>
    </rPh>
    <rPh sb="3" eb="4">
      <t>ヤ</t>
    </rPh>
    <phoneticPr fontId="27"/>
  </si>
  <si>
    <t>繰越【学術相談】観光科学科</t>
    <rPh sb="0" eb="2">
      <t>クリコシ</t>
    </rPh>
    <rPh sb="8" eb="13">
      <t>カ</t>
    </rPh>
    <phoneticPr fontId="27"/>
  </si>
  <si>
    <t>繰越【学術相談】自然・文化</t>
    <rPh sb="0" eb="2">
      <t>クリコシ</t>
    </rPh>
    <rPh sb="3" eb="5">
      <t>ガクジュツ</t>
    </rPh>
    <rPh sb="5" eb="7">
      <t>ソウダン</t>
    </rPh>
    <rPh sb="8" eb="10">
      <t>シゼン</t>
    </rPh>
    <rPh sb="11" eb="13">
      <t>ブンカ</t>
    </rPh>
    <phoneticPr fontId="27"/>
  </si>
  <si>
    <t>27学自岡村まち景</t>
    <rPh sb="2" eb="3">
      <t>ガク</t>
    </rPh>
    <rPh sb="3" eb="4">
      <t>ジ</t>
    </rPh>
    <rPh sb="4" eb="6">
      <t>オカムラ</t>
    </rPh>
    <rPh sb="8" eb="9">
      <t>ケイ</t>
    </rPh>
    <phoneticPr fontId="27"/>
  </si>
  <si>
    <t>岡村祐</t>
    <rPh sb="0" eb="2">
      <t>オカムラ</t>
    </rPh>
    <rPh sb="2" eb="3">
      <t>ユウ</t>
    </rPh>
    <phoneticPr fontId="27"/>
  </si>
  <si>
    <t>28学自清水京王エ</t>
    <rPh sb="2" eb="3">
      <t>ガク</t>
    </rPh>
    <rPh sb="3" eb="4">
      <t>ジ</t>
    </rPh>
    <rPh sb="4" eb="6">
      <t>シミズ</t>
    </rPh>
    <rPh sb="6" eb="8">
      <t>ケイオウ</t>
    </rPh>
    <phoneticPr fontId="27"/>
  </si>
  <si>
    <t>管理費（受託研究費等）</t>
    <rPh sb="0" eb="2">
      <t>カンリ</t>
    </rPh>
    <rPh sb="2" eb="3">
      <t>ヒ</t>
    </rPh>
    <rPh sb="4" eb="6">
      <t>ジュタク</t>
    </rPh>
    <rPh sb="6" eb="10">
      <t>ケンキュウヒナド</t>
    </rPh>
    <phoneticPr fontId="27"/>
  </si>
  <si>
    <t>事務経費（受託研究費等）</t>
  </si>
  <si>
    <t>事務経費</t>
    <rPh sb="0" eb="2">
      <t>ジム</t>
    </rPh>
    <rPh sb="2" eb="4">
      <t>ケイヒ</t>
    </rPh>
    <phoneticPr fontId="27"/>
  </si>
  <si>
    <t>受託研究費等</t>
    <rPh sb="0" eb="2">
      <t>ジュタク</t>
    </rPh>
    <rPh sb="2" eb="6">
      <t>ケンキュウヒトウ</t>
    </rPh>
    <phoneticPr fontId="27"/>
  </si>
  <si>
    <t>受託事業（都）</t>
    <rPh sb="0" eb="2">
      <t>ジュタク</t>
    </rPh>
    <rPh sb="2" eb="4">
      <t>ジギョウ</t>
    </rPh>
    <rPh sb="5" eb="6">
      <t>ト</t>
    </rPh>
    <phoneticPr fontId="27"/>
  </si>
  <si>
    <t>受託事業</t>
    <rPh sb="0" eb="2">
      <t>ジュタク</t>
    </rPh>
    <rPh sb="2" eb="4">
      <t>ジギョウ</t>
    </rPh>
    <phoneticPr fontId="27"/>
  </si>
  <si>
    <t>受託事業費等</t>
  </si>
  <si>
    <t>05</t>
  </si>
  <si>
    <t>30事都連プ都荒井</t>
    <rPh sb="7" eb="9">
      <t>アライ</t>
    </rPh>
    <phoneticPr fontId="27"/>
  </si>
  <si>
    <t>荒井　康裕</t>
  </si>
  <si>
    <r>
      <t>3</t>
    </r>
    <r>
      <rPr>
        <sz val="11"/>
        <color theme="1"/>
        <rFont val="ＭＳ Ｐゴシック"/>
        <family val="2"/>
        <charset val="128"/>
        <scheme val="minor"/>
      </rPr>
      <t>0</t>
    </r>
    <r>
      <rPr>
        <sz val="11"/>
        <color theme="1"/>
        <rFont val="ＭＳ Ｐゴシック"/>
        <family val="2"/>
        <charset val="128"/>
        <scheme val="minor"/>
      </rPr>
      <t>事都連プ都宇治</t>
    </r>
    <rPh sb="7" eb="9">
      <t>ウジ</t>
    </rPh>
    <phoneticPr fontId="27"/>
  </si>
  <si>
    <t>宇治　公隆</t>
  </si>
  <si>
    <t>経済交流P・金村</t>
    <rPh sb="0" eb="2">
      <t>ケイザイ</t>
    </rPh>
    <rPh sb="2" eb="4">
      <t>コウリュウ</t>
    </rPh>
    <rPh sb="6" eb="8">
      <t>カナムラ</t>
    </rPh>
    <phoneticPr fontId="27"/>
  </si>
  <si>
    <t>経済交流P・川上</t>
    <rPh sb="0" eb="2">
      <t>ケイザイ</t>
    </rPh>
    <rPh sb="2" eb="4">
      <t>コウリュウ</t>
    </rPh>
    <rPh sb="6" eb="8">
      <t>カワカミ</t>
    </rPh>
    <phoneticPr fontId="27"/>
  </si>
  <si>
    <r>
      <t>2018/04/01-2019/03/31</t>
    </r>
    <r>
      <rPr>
        <sz val="11"/>
        <color theme="1"/>
        <rFont val="ＭＳ Ｐゴシック"/>
        <family val="2"/>
        <charset val="128"/>
        <scheme val="minor"/>
      </rPr>
      <t>[年度末]</t>
    </r>
    <rPh sb="22" eb="25">
      <t>ネンドマツ</t>
    </rPh>
    <phoneticPr fontId="27"/>
  </si>
  <si>
    <t>川上浩良</t>
    <rPh sb="0" eb="2">
      <t>カワカミ</t>
    </rPh>
    <rPh sb="2" eb="4">
      <t>ヒロヨシ</t>
    </rPh>
    <phoneticPr fontId="27"/>
  </si>
  <si>
    <t>経済交流P・村山</t>
    <rPh sb="0" eb="2">
      <t>ケイザイ</t>
    </rPh>
    <rPh sb="2" eb="4">
      <t>コウリュウ</t>
    </rPh>
    <rPh sb="6" eb="8">
      <t>ムラヤマ</t>
    </rPh>
    <phoneticPr fontId="27"/>
  </si>
  <si>
    <t>経済交流P・一ノ瀬</t>
    <rPh sb="0" eb="2">
      <t>ケイザイ</t>
    </rPh>
    <rPh sb="2" eb="4">
      <t>コウリュウ</t>
    </rPh>
    <rPh sb="6" eb="7">
      <t>イチ</t>
    </rPh>
    <rPh sb="8" eb="9">
      <t>セ</t>
    </rPh>
    <phoneticPr fontId="27"/>
  </si>
  <si>
    <t>都以外からの受託事業費</t>
  </si>
  <si>
    <r>
      <t>2</t>
    </r>
    <r>
      <rPr>
        <sz val="11"/>
        <color theme="1"/>
        <rFont val="ＭＳ Ｐゴシック"/>
        <family val="2"/>
        <charset val="128"/>
        <scheme val="minor"/>
      </rPr>
      <t>9受事建小泉ｴﾈﾏﾈ</t>
    </r>
    <rPh sb="2" eb="3">
      <t>ウケ</t>
    </rPh>
    <rPh sb="3" eb="4">
      <t>コト</t>
    </rPh>
    <rPh sb="4" eb="5">
      <t>ダテ</t>
    </rPh>
    <rPh sb="5" eb="7">
      <t>コイズミ</t>
    </rPh>
    <phoneticPr fontId="27"/>
  </si>
  <si>
    <t>29/06/26-30/02/16★注意★</t>
    <rPh sb="18" eb="20">
      <t>チュウイ</t>
    </rPh>
    <phoneticPr fontId="27"/>
  </si>
  <si>
    <r>
      <t>2</t>
    </r>
    <r>
      <rPr>
        <sz val="11"/>
        <color theme="1"/>
        <rFont val="ＭＳ Ｐゴシック"/>
        <family val="2"/>
        <charset val="128"/>
        <scheme val="minor"/>
      </rPr>
      <t>8金村ｱｯﾌﾟﾙMELA</t>
    </r>
    <rPh sb="2" eb="4">
      <t>カナムラ</t>
    </rPh>
    <phoneticPr fontId="27"/>
  </si>
  <si>
    <r>
      <rPr>
        <sz val="11"/>
        <color theme="1"/>
        <rFont val="ＭＳ Ｐゴシック"/>
        <family val="2"/>
        <charset val="128"/>
        <scheme val="minor"/>
      </rPr>
      <t>24</t>
    </r>
    <r>
      <rPr>
        <sz val="11"/>
        <color theme="1"/>
        <rFont val="ＭＳ Ｐゴシック"/>
        <family val="2"/>
        <charset val="128"/>
        <scheme val="minor"/>
      </rPr>
      <t>事産技分春田</t>
    </r>
    <rPh sb="2" eb="3">
      <t>コト</t>
    </rPh>
    <rPh sb="3" eb="4">
      <t>サン</t>
    </rPh>
    <rPh sb="4" eb="5">
      <t>ギ</t>
    </rPh>
    <rPh sb="5" eb="6">
      <t>ブン</t>
    </rPh>
    <rPh sb="6" eb="8">
      <t>ハルタ</t>
    </rPh>
    <phoneticPr fontId="27"/>
  </si>
  <si>
    <t>繰越一般寄附金財源費</t>
  </si>
  <si>
    <t>一般寄附金財源費</t>
  </si>
  <si>
    <t>寄附金</t>
    <rPh sb="0" eb="3">
      <t>キフキン</t>
    </rPh>
    <phoneticPr fontId="27"/>
  </si>
  <si>
    <t>繰越【一般寄附金】建築都市・都市ｼｽﾃﾑ</t>
    <rPh sb="0" eb="2">
      <t>クリコシ</t>
    </rPh>
    <rPh sb="3" eb="5">
      <t>イッパン</t>
    </rPh>
    <rPh sb="9" eb="11">
      <t>ケンチク</t>
    </rPh>
    <rPh sb="11" eb="13">
      <t>トシ</t>
    </rPh>
    <rPh sb="14" eb="16">
      <t>トシ</t>
    </rPh>
    <phoneticPr fontId="27"/>
  </si>
  <si>
    <t>【建築都市】【都市システム】</t>
    <rPh sb="1" eb="3">
      <t>ケンチク</t>
    </rPh>
    <rPh sb="3" eb="5">
      <t>トシ</t>
    </rPh>
    <rPh sb="7" eb="9">
      <t>トシ</t>
    </rPh>
    <phoneticPr fontId="27"/>
  </si>
  <si>
    <t>繰越特定寄附金</t>
    <rPh sb="2" eb="4">
      <t>トクテイ</t>
    </rPh>
    <phoneticPr fontId="27"/>
  </si>
  <si>
    <t>17一般寄附都政</t>
    <rPh sb="6" eb="7">
      <t>ト</t>
    </rPh>
    <rPh sb="7" eb="8">
      <t>セイ</t>
    </rPh>
    <phoneticPr fontId="27"/>
  </si>
  <si>
    <t>都市政策科学域</t>
    <rPh sb="2" eb="4">
      <t>セイサク</t>
    </rPh>
    <phoneticPr fontId="27"/>
  </si>
  <si>
    <t>特定研究寄附金財源費
繰越寄附講座寄附金財源費</t>
    <rPh sb="0" eb="2">
      <t>トクテイ</t>
    </rPh>
    <rPh sb="2" eb="4">
      <t>ケンキュウ</t>
    </rPh>
    <rPh sb="4" eb="7">
      <t>キフキン</t>
    </rPh>
    <rPh sb="7" eb="9">
      <t>ザイゲン</t>
    </rPh>
    <rPh sb="9" eb="10">
      <t>ヒ</t>
    </rPh>
    <phoneticPr fontId="27"/>
  </si>
  <si>
    <t>特定研究寄附金財源費</t>
  </si>
  <si>
    <t>【寄附金】学部共通</t>
    <rPh sb="5" eb="7">
      <t>ガクブ</t>
    </rPh>
    <rPh sb="7" eb="9">
      <t>キョウツウ</t>
    </rPh>
    <phoneticPr fontId="27"/>
  </si>
  <si>
    <t>【学部共通】</t>
    <rPh sb="1" eb="3">
      <t>ガクブ</t>
    </rPh>
    <rPh sb="3" eb="5">
      <t>キョウツウ</t>
    </rPh>
    <phoneticPr fontId="27"/>
  </si>
  <si>
    <t>特事学部共通</t>
    <rPh sb="0" eb="1">
      <t>トク</t>
    </rPh>
    <rPh sb="1" eb="2">
      <t>ジ</t>
    </rPh>
    <rPh sb="2" eb="4">
      <t>ガクブ</t>
    </rPh>
    <rPh sb="4" eb="6">
      <t>キョウツウ</t>
    </rPh>
    <phoneticPr fontId="27"/>
  </si>
  <si>
    <t>繰越【寄附金】学部共通</t>
    <rPh sb="0" eb="2">
      <t>クリコシ</t>
    </rPh>
    <rPh sb="7" eb="9">
      <t>ガクブ</t>
    </rPh>
    <rPh sb="9" eb="11">
      <t>キョウツウ</t>
    </rPh>
    <phoneticPr fontId="27"/>
  </si>
  <si>
    <t>繰越【学部共通】</t>
    <rPh sb="0" eb="2">
      <t>クリコシ</t>
    </rPh>
    <rPh sb="3" eb="5">
      <t>ガクブ</t>
    </rPh>
    <rPh sb="5" eb="7">
      <t>キョウツウ</t>
    </rPh>
    <phoneticPr fontId="27"/>
  </si>
  <si>
    <t>繰越特定寄附金</t>
  </si>
  <si>
    <t>都市環境学部長 宇治公隆</t>
  </si>
  <si>
    <t>【特定研究寄附金財源費】地理環境学科</t>
    <rPh sb="1" eb="3">
      <t>トクテイ</t>
    </rPh>
    <rPh sb="3" eb="5">
      <t>ケンキュウ</t>
    </rPh>
    <rPh sb="5" eb="8">
      <t>キフキン</t>
    </rPh>
    <rPh sb="8" eb="10">
      <t>ザイゲン</t>
    </rPh>
    <rPh sb="10" eb="11">
      <t>ヒ</t>
    </rPh>
    <rPh sb="12" eb="18">
      <t>チリ</t>
    </rPh>
    <phoneticPr fontId="27"/>
  </si>
  <si>
    <t>【寄附金】地理環境コース</t>
    <rPh sb="1" eb="4">
      <t>キフキン</t>
    </rPh>
    <rPh sb="5" eb="7">
      <t>チリ</t>
    </rPh>
    <rPh sb="7" eb="9">
      <t>カンキョウ</t>
    </rPh>
    <phoneticPr fontId="27"/>
  </si>
  <si>
    <t>【地理】</t>
    <rPh sb="1" eb="3">
      <t>チリ</t>
    </rPh>
    <phoneticPr fontId="27"/>
  </si>
  <si>
    <t>松山　洋</t>
    <rPh sb="0" eb="2">
      <t>マツヤマ</t>
    </rPh>
    <rPh sb="3" eb="4">
      <t>ヒロシ</t>
    </rPh>
    <phoneticPr fontId="27"/>
  </si>
  <si>
    <t>特定寄附金</t>
  </si>
  <si>
    <t>080</t>
  </si>
  <si>
    <t>18特地小林淳</t>
  </si>
  <si>
    <t>繰越【寄附金】地理環境学科</t>
    <rPh sb="0" eb="2">
      <t>クリコシ</t>
    </rPh>
    <rPh sb="7" eb="13">
      <t>チリ</t>
    </rPh>
    <phoneticPr fontId="27"/>
  </si>
  <si>
    <t>繰越【寄附金】地理環境学科</t>
    <rPh sb="0" eb="2">
      <t>クリコシ</t>
    </rPh>
    <rPh sb="7" eb="9">
      <t>チリ</t>
    </rPh>
    <rPh sb="9" eb="11">
      <t>カンキョウ</t>
    </rPh>
    <rPh sb="11" eb="13">
      <t>ガッカ</t>
    </rPh>
    <phoneticPr fontId="27"/>
  </si>
  <si>
    <t>繰越【地理】</t>
    <rPh sb="0" eb="2">
      <t>クリコシ</t>
    </rPh>
    <phoneticPr fontId="27"/>
  </si>
  <si>
    <t>特地泉岳樹</t>
  </si>
  <si>
    <t>【寄附金】都市基盤環境学科</t>
    <rPh sb="1" eb="4">
      <t>キフキン</t>
    </rPh>
    <rPh sb="5" eb="13">
      <t>キ</t>
    </rPh>
    <phoneticPr fontId="27"/>
  </si>
  <si>
    <t>【都市基盤環境学科】</t>
    <rPh sb="1" eb="9">
      <t>キ</t>
    </rPh>
    <phoneticPr fontId="27"/>
  </si>
  <si>
    <r>
      <t>1</t>
    </r>
    <r>
      <rPr>
        <sz val="11"/>
        <color theme="1"/>
        <rFont val="ＭＳ Ｐゴシック"/>
        <family val="2"/>
        <charset val="128"/>
        <scheme val="minor"/>
      </rPr>
      <t>8特都新谷哲也</t>
    </r>
    <rPh sb="3" eb="4">
      <t>ト</t>
    </rPh>
    <rPh sb="4" eb="6">
      <t>シンタニ</t>
    </rPh>
    <rPh sb="6" eb="8">
      <t>テツヤ</t>
    </rPh>
    <phoneticPr fontId="27"/>
  </si>
  <si>
    <r>
      <t>2</t>
    </r>
    <r>
      <rPr>
        <sz val="11"/>
        <color theme="1"/>
        <rFont val="ＭＳ Ｐゴシック"/>
        <family val="2"/>
        <charset val="128"/>
        <scheme val="minor"/>
      </rPr>
      <t>9/06/05-繰越可</t>
    </r>
    <rPh sb="9" eb="11">
      <t>クリコシ</t>
    </rPh>
    <rPh sb="11" eb="12">
      <t>カ</t>
    </rPh>
    <phoneticPr fontId="27"/>
  </si>
  <si>
    <t>石倉智樹</t>
    <rPh sb="0" eb="2">
      <t>イシクラ</t>
    </rPh>
    <rPh sb="2" eb="4">
      <t>トモキ</t>
    </rPh>
    <phoneticPr fontId="27"/>
  </si>
  <si>
    <r>
      <t>2</t>
    </r>
    <r>
      <rPr>
        <sz val="11"/>
        <color theme="1"/>
        <rFont val="ＭＳ Ｐゴシック"/>
        <family val="2"/>
        <charset val="128"/>
        <scheme val="minor"/>
      </rPr>
      <t>8</t>
    </r>
    <r>
      <rPr>
        <sz val="11"/>
        <color theme="1"/>
        <rFont val="ＭＳ Ｐゴシック"/>
        <family val="2"/>
        <charset val="128"/>
        <scheme val="minor"/>
      </rPr>
      <t>特都福島慶太郎</t>
    </r>
    <rPh sb="3" eb="4">
      <t>ト</t>
    </rPh>
    <rPh sb="4" eb="6">
      <t>フクシマ</t>
    </rPh>
    <rPh sb="6" eb="9">
      <t>ケイタロウ</t>
    </rPh>
    <phoneticPr fontId="27"/>
  </si>
  <si>
    <r>
      <t>28</t>
    </r>
    <r>
      <rPr>
        <sz val="11"/>
        <color theme="1"/>
        <rFont val="ＭＳ Ｐゴシック"/>
        <family val="2"/>
        <charset val="128"/>
        <scheme val="minor"/>
      </rPr>
      <t>/</t>
    </r>
    <r>
      <rPr>
        <sz val="11"/>
        <color theme="1"/>
        <rFont val="ＭＳ Ｐゴシック"/>
        <family val="2"/>
        <charset val="128"/>
        <scheme val="minor"/>
      </rPr>
      <t>09/30</t>
    </r>
    <r>
      <rPr>
        <sz val="11"/>
        <color theme="1"/>
        <rFont val="ＭＳ Ｐゴシック"/>
        <family val="2"/>
        <charset val="128"/>
        <scheme val="minor"/>
      </rPr>
      <t>-繰越可</t>
    </r>
    <rPh sb="9" eb="11">
      <t>クリコシ</t>
    </rPh>
    <rPh sb="11" eb="12">
      <t>カ</t>
    </rPh>
    <phoneticPr fontId="27"/>
  </si>
  <si>
    <t>福島慶太郎</t>
    <rPh sb="0" eb="2">
      <t>フクシマ</t>
    </rPh>
    <rPh sb="2" eb="5">
      <t>ケイタロウ</t>
    </rPh>
    <phoneticPr fontId="27"/>
  </si>
  <si>
    <t>砂金伸治</t>
    <rPh sb="0" eb="2">
      <t>イサゴ</t>
    </rPh>
    <rPh sb="2" eb="4">
      <t>ノブハル</t>
    </rPh>
    <phoneticPr fontId="27"/>
  </si>
  <si>
    <t>30300</t>
  </si>
  <si>
    <t>繰越【寄附金】都市基盤環境学科</t>
    <rPh sb="0" eb="2">
      <t>クリコシ</t>
    </rPh>
    <rPh sb="3" eb="6">
      <t>キフキン</t>
    </rPh>
    <rPh sb="7" eb="15">
      <t>キ</t>
    </rPh>
    <phoneticPr fontId="27"/>
  </si>
  <si>
    <t>繰越【都市基盤環境学科】</t>
    <rPh sb="0" eb="2">
      <t>クリコシ</t>
    </rPh>
    <rPh sb="3" eb="11">
      <t>キ</t>
    </rPh>
    <phoneticPr fontId="27"/>
  </si>
  <si>
    <t>特都宇治公隆</t>
  </si>
  <si>
    <t>特都岸祐介</t>
  </si>
  <si>
    <t>特都荒井康裕</t>
  </si>
  <si>
    <t>特都小根山裕之</t>
  </si>
  <si>
    <t>特都小泉明</t>
  </si>
  <si>
    <t>特都小田義也</t>
  </si>
  <si>
    <t>特都村越潤</t>
  </si>
  <si>
    <t>特都上野敦</t>
  </si>
  <si>
    <t>特都新谷哲也</t>
  </si>
  <si>
    <t>特都砂金伸治</t>
    <rPh sb="2" eb="4">
      <t>イサゴ</t>
    </rPh>
    <phoneticPr fontId="95"/>
  </si>
  <si>
    <t>砂金伸治</t>
    <rPh sb="0" eb="2">
      <t>イサゴ</t>
    </rPh>
    <phoneticPr fontId="95"/>
  </si>
  <si>
    <t>特都石倉智樹</t>
  </si>
  <si>
    <t>特都中村一史</t>
  </si>
  <si>
    <t>特都天口英雄</t>
  </si>
  <si>
    <t>特都土門剛</t>
  </si>
  <si>
    <t>【寄附金】建築学科</t>
    <rPh sb="1" eb="4">
      <t>キフキン</t>
    </rPh>
    <rPh sb="5" eb="9">
      <t>ケ</t>
    </rPh>
    <phoneticPr fontId="27"/>
  </si>
  <si>
    <t>【建築学科】</t>
    <rPh sb="1" eb="5">
      <t>ケ</t>
    </rPh>
    <phoneticPr fontId="27"/>
  </si>
  <si>
    <t>28特建権藤智之</t>
    <rPh sb="3" eb="4">
      <t>ケン</t>
    </rPh>
    <rPh sb="4" eb="6">
      <t>ゴンドウ</t>
    </rPh>
    <rPh sb="6" eb="8">
      <t>トモユキ</t>
    </rPh>
    <phoneticPr fontId="27"/>
  </si>
  <si>
    <t>28/09/12-繰越可</t>
    <rPh sb="9" eb="11">
      <t>クリコシ</t>
    </rPh>
    <rPh sb="11" eb="12">
      <t>カ</t>
    </rPh>
    <phoneticPr fontId="27"/>
  </si>
  <si>
    <t>権藤智之</t>
    <rPh sb="0" eb="2">
      <t>ゴンドウ</t>
    </rPh>
    <rPh sb="2" eb="4">
      <t>トモユキ</t>
    </rPh>
    <phoneticPr fontId="27"/>
  </si>
  <si>
    <r>
      <t>2</t>
    </r>
    <r>
      <rPr>
        <sz val="11"/>
        <color theme="1"/>
        <rFont val="ＭＳ Ｐゴシック"/>
        <family val="2"/>
        <charset val="128"/>
        <scheme val="minor"/>
      </rPr>
      <t>9</t>
    </r>
    <r>
      <rPr>
        <sz val="11"/>
        <color theme="1"/>
        <rFont val="ＭＳ Ｐゴシック"/>
        <family val="2"/>
        <charset val="128"/>
        <scheme val="minor"/>
      </rPr>
      <t>特建橘髙義典</t>
    </r>
    <rPh sb="3" eb="4">
      <t>ケン</t>
    </rPh>
    <rPh sb="4" eb="6">
      <t>キッタカ</t>
    </rPh>
    <rPh sb="6" eb="8">
      <t>ヨシノリ</t>
    </rPh>
    <phoneticPr fontId="27"/>
  </si>
  <si>
    <r>
      <t>2</t>
    </r>
    <r>
      <rPr>
        <sz val="11"/>
        <color theme="1"/>
        <rFont val="ＭＳ Ｐゴシック"/>
        <family val="2"/>
        <charset val="128"/>
        <scheme val="minor"/>
      </rPr>
      <t>9/12/29</t>
    </r>
    <r>
      <rPr>
        <sz val="11"/>
        <color theme="1"/>
        <rFont val="ＭＳ Ｐゴシック"/>
        <family val="2"/>
        <charset val="128"/>
        <scheme val="minor"/>
      </rPr>
      <t>-繰越可</t>
    </r>
    <rPh sb="9" eb="11">
      <t>クリコシ</t>
    </rPh>
    <rPh sb="11" eb="12">
      <t>カ</t>
    </rPh>
    <phoneticPr fontId="27"/>
  </si>
  <si>
    <t>29特建永田明寛</t>
    <rPh sb="3" eb="4">
      <t>ケン</t>
    </rPh>
    <rPh sb="4" eb="6">
      <t>ナガタ</t>
    </rPh>
    <rPh sb="6" eb="7">
      <t>ア</t>
    </rPh>
    <phoneticPr fontId="27"/>
  </si>
  <si>
    <r>
      <rPr>
        <sz val="11"/>
        <color theme="1"/>
        <rFont val="ＭＳ Ｐゴシック"/>
        <family val="2"/>
        <charset val="128"/>
        <scheme val="minor"/>
      </rPr>
      <t>29/12/14</t>
    </r>
    <r>
      <rPr>
        <sz val="11"/>
        <color theme="1"/>
        <rFont val="ＭＳ Ｐゴシック"/>
        <family val="2"/>
        <charset val="128"/>
        <scheme val="minor"/>
      </rPr>
      <t>-繰越可</t>
    </r>
    <rPh sb="9" eb="11">
      <t>クリコシ</t>
    </rPh>
    <rPh sb="11" eb="12">
      <t>カ</t>
    </rPh>
    <phoneticPr fontId="27"/>
  </si>
  <si>
    <t>永田明寛</t>
    <rPh sb="0" eb="2">
      <t>ナガタ</t>
    </rPh>
    <rPh sb="2" eb="3">
      <t>アキラ</t>
    </rPh>
    <rPh sb="3" eb="4">
      <t>ヒロシ</t>
    </rPh>
    <phoneticPr fontId="27"/>
  </si>
  <si>
    <r>
      <t>28</t>
    </r>
    <r>
      <rPr>
        <sz val="11"/>
        <color theme="1"/>
        <rFont val="ＭＳ Ｐゴシック"/>
        <family val="2"/>
        <charset val="128"/>
        <scheme val="minor"/>
      </rPr>
      <t>特建熊倉永子能村</t>
    </r>
    <rPh sb="3" eb="4">
      <t>ケン</t>
    </rPh>
    <rPh sb="4" eb="6">
      <t>クマクラ</t>
    </rPh>
    <rPh sb="6" eb="8">
      <t>エイコ</t>
    </rPh>
    <rPh sb="8" eb="10">
      <t>ノムラ</t>
    </rPh>
    <phoneticPr fontId="27"/>
  </si>
  <si>
    <r>
      <t>2</t>
    </r>
    <r>
      <rPr>
        <sz val="11"/>
        <color theme="1"/>
        <rFont val="ＭＳ Ｐゴシック"/>
        <family val="2"/>
        <charset val="128"/>
        <scheme val="minor"/>
      </rPr>
      <t>9/02/22</t>
    </r>
    <r>
      <rPr>
        <sz val="11"/>
        <color theme="1"/>
        <rFont val="ＭＳ Ｐゴシック"/>
        <family val="2"/>
        <charset val="128"/>
        <scheme val="minor"/>
      </rPr>
      <t>-繰越可</t>
    </r>
    <rPh sb="9" eb="11">
      <t>クリコシ</t>
    </rPh>
    <rPh sb="11" eb="12">
      <t>カ</t>
    </rPh>
    <phoneticPr fontId="27"/>
  </si>
  <si>
    <t>28特建佐々木留美子</t>
    <rPh sb="4" eb="7">
      <t>ササキ</t>
    </rPh>
    <rPh sb="7" eb="10">
      <t>ルミコ</t>
    </rPh>
    <phoneticPr fontId="27"/>
  </si>
  <si>
    <r>
      <t>2</t>
    </r>
    <r>
      <rPr>
        <sz val="11"/>
        <color theme="1"/>
        <rFont val="ＭＳ Ｐゴシック"/>
        <family val="2"/>
        <charset val="128"/>
        <scheme val="minor"/>
      </rPr>
      <t>8/12/08</t>
    </r>
    <r>
      <rPr>
        <sz val="11"/>
        <color theme="1"/>
        <rFont val="ＭＳ Ｐゴシック"/>
        <family val="2"/>
        <charset val="128"/>
        <scheme val="minor"/>
      </rPr>
      <t>-繰越可</t>
    </r>
    <rPh sb="9" eb="11">
      <t>クリコシ</t>
    </rPh>
    <rPh sb="11" eb="12">
      <t>カ</t>
    </rPh>
    <phoneticPr fontId="27"/>
  </si>
  <si>
    <t>佐々木留美子</t>
    <rPh sb="0" eb="3">
      <t>ササキ</t>
    </rPh>
    <rPh sb="3" eb="6">
      <t>ルミコ</t>
    </rPh>
    <phoneticPr fontId="27"/>
  </si>
  <si>
    <r>
      <t>2</t>
    </r>
    <r>
      <rPr>
        <sz val="11"/>
        <color theme="1"/>
        <rFont val="ＭＳ Ｐゴシック"/>
        <family val="2"/>
        <charset val="128"/>
        <scheme val="minor"/>
      </rPr>
      <t>9</t>
    </r>
    <r>
      <rPr>
        <sz val="11"/>
        <color theme="1"/>
        <rFont val="ＭＳ Ｐゴシック"/>
        <family val="2"/>
        <charset val="128"/>
        <scheme val="minor"/>
      </rPr>
      <t>特建國枝陽一郎</t>
    </r>
    <rPh sb="3" eb="4">
      <t>ケン</t>
    </rPh>
    <rPh sb="4" eb="6">
      <t>クニエダ</t>
    </rPh>
    <rPh sb="6" eb="9">
      <t>ヨウイチロウ</t>
    </rPh>
    <phoneticPr fontId="27"/>
  </si>
  <si>
    <r>
      <t>2</t>
    </r>
    <r>
      <rPr>
        <sz val="11"/>
        <color theme="1"/>
        <rFont val="ＭＳ Ｐゴシック"/>
        <family val="2"/>
        <charset val="128"/>
        <scheme val="minor"/>
      </rPr>
      <t>9/06/15</t>
    </r>
    <r>
      <rPr>
        <sz val="11"/>
        <color theme="1"/>
        <rFont val="ＭＳ Ｐゴシック"/>
        <family val="2"/>
        <charset val="128"/>
        <scheme val="minor"/>
      </rPr>
      <t>-繰越可</t>
    </r>
    <rPh sb="9" eb="11">
      <t>クリコシ</t>
    </rPh>
    <rPh sb="11" eb="12">
      <t>カ</t>
    </rPh>
    <phoneticPr fontId="27"/>
  </si>
  <si>
    <t>國枝陽一郎</t>
    <rPh sb="0" eb="2">
      <t>クニエダ</t>
    </rPh>
    <rPh sb="2" eb="5">
      <t>ヨウイチロウ</t>
    </rPh>
    <phoneticPr fontId="27"/>
  </si>
  <si>
    <r>
      <t>2018/08/31</t>
    </r>
    <r>
      <rPr>
        <sz val="11"/>
        <color theme="1"/>
        <rFont val="ＭＳ Ｐゴシック"/>
        <family val="2"/>
        <charset val="128"/>
        <scheme val="minor"/>
      </rPr>
      <t>-繰越可</t>
    </r>
    <rPh sb="11" eb="13">
      <t>クリコシ</t>
    </rPh>
    <rPh sb="13" eb="14">
      <t>カ</t>
    </rPh>
    <phoneticPr fontId="27"/>
  </si>
  <si>
    <r>
      <t>18</t>
    </r>
    <r>
      <rPr>
        <sz val="11"/>
        <color theme="1"/>
        <rFont val="ＭＳ Ｐゴシック"/>
        <family val="2"/>
        <charset val="128"/>
        <scheme val="minor"/>
      </rPr>
      <t>特建北山和宏</t>
    </r>
    <rPh sb="3" eb="4">
      <t>ケン</t>
    </rPh>
    <rPh sb="4" eb="6">
      <t>キタヤマ</t>
    </rPh>
    <rPh sb="6" eb="8">
      <t>カズヒロ</t>
    </rPh>
    <phoneticPr fontId="27"/>
  </si>
  <si>
    <t>18特建高木次郎</t>
    <rPh sb="3" eb="4">
      <t>ケン</t>
    </rPh>
    <rPh sb="4" eb="6">
      <t>タカギ</t>
    </rPh>
    <rPh sb="6" eb="8">
      <t>ジロウ</t>
    </rPh>
    <phoneticPr fontId="27"/>
  </si>
  <si>
    <t>2018/11/30-繰越可</t>
    <rPh sb="11" eb="13">
      <t>クリコシ</t>
    </rPh>
    <rPh sb="13" eb="14">
      <t>カ</t>
    </rPh>
    <phoneticPr fontId="27"/>
  </si>
  <si>
    <t>繰越【寄附金】建築学科</t>
    <rPh sb="7" eb="11">
      <t>ケ</t>
    </rPh>
    <phoneticPr fontId="27"/>
  </si>
  <si>
    <t>繰越【寄附金】建築都市・都市ｼｽﾃﾑ</t>
    <rPh sb="12" eb="14">
      <t>トシ</t>
    </rPh>
    <phoneticPr fontId="27"/>
  </si>
  <si>
    <t>繰越【建築都市】</t>
    <rPh sb="3" eb="5">
      <t>ケンチク</t>
    </rPh>
    <rPh sb="5" eb="7">
      <t>トシ</t>
    </rPh>
    <phoneticPr fontId="27"/>
  </si>
  <si>
    <t>繰越特定寄附金</t>
    <rPh sb="0" eb="2">
      <t>クリコシ</t>
    </rPh>
    <rPh sb="2" eb="4">
      <t>トクテイ</t>
    </rPh>
    <rPh sb="4" eb="7">
      <t>キフキン</t>
    </rPh>
    <phoneticPr fontId="27"/>
  </si>
  <si>
    <t>特建一ノ瀬雅之</t>
  </si>
  <si>
    <t>特建永田明寛</t>
  </si>
  <si>
    <t>特建國枝陽一郎</t>
  </si>
  <si>
    <t>特建角田誠</t>
  </si>
  <si>
    <t>特建橘髙義典</t>
  </si>
  <si>
    <t>特建高木次郎</t>
  </si>
  <si>
    <t>特建山村一繁</t>
  </si>
  <si>
    <t>特建小泉雅生</t>
  </si>
  <si>
    <t>特建小林克弘</t>
  </si>
  <si>
    <t>特建松本真澄</t>
  </si>
  <si>
    <t>特建多幾山法子</t>
  </si>
  <si>
    <t>特建北山和宏</t>
  </si>
  <si>
    <t>特建佐々木留美子</t>
  </si>
  <si>
    <t>【特定研究寄附金財源費】環境応用化学科</t>
    <rPh sb="12" eb="19">
      <t>オウ</t>
    </rPh>
    <phoneticPr fontId="27"/>
  </si>
  <si>
    <t>【寄附金】環境応用化学科</t>
    <rPh sb="5" eb="12">
      <t>オウ</t>
    </rPh>
    <phoneticPr fontId="27"/>
  </si>
  <si>
    <t>【環境応用化学科】</t>
    <rPh sb="1" eb="3">
      <t>カンキョウ</t>
    </rPh>
    <rPh sb="3" eb="5">
      <t>オウヨウ</t>
    </rPh>
    <rPh sb="5" eb="8">
      <t>カガクカ</t>
    </rPh>
    <phoneticPr fontId="27"/>
  </si>
  <si>
    <r>
      <t>2</t>
    </r>
    <r>
      <rPr>
        <sz val="11"/>
        <color theme="1"/>
        <rFont val="ＭＳ Ｐゴシック"/>
        <family val="2"/>
        <charset val="128"/>
        <scheme val="minor"/>
      </rPr>
      <t>9</t>
    </r>
    <r>
      <rPr>
        <sz val="11"/>
        <color theme="1"/>
        <rFont val="ＭＳ Ｐゴシック"/>
        <family val="2"/>
        <charset val="128"/>
        <scheme val="minor"/>
      </rPr>
      <t>特分梶原村田学術</t>
    </r>
    <rPh sb="3" eb="4">
      <t>ブン</t>
    </rPh>
    <rPh sb="4" eb="6">
      <t>カジワラ</t>
    </rPh>
    <rPh sb="6" eb="8">
      <t>ムラタ</t>
    </rPh>
    <rPh sb="8" eb="10">
      <t>ガクジュツ</t>
    </rPh>
    <phoneticPr fontId="27"/>
  </si>
  <si>
    <r>
      <t>2</t>
    </r>
    <r>
      <rPr>
        <sz val="11"/>
        <color theme="1"/>
        <rFont val="ＭＳ Ｐゴシック"/>
        <family val="2"/>
        <charset val="128"/>
        <scheme val="minor"/>
      </rPr>
      <t>9/07/31</t>
    </r>
    <r>
      <rPr>
        <sz val="11"/>
        <color theme="1"/>
        <rFont val="ＭＳ Ｐゴシック"/>
        <family val="2"/>
        <charset val="128"/>
        <scheme val="minor"/>
      </rPr>
      <t>-繰越可</t>
    </r>
    <rPh sb="9" eb="11">
      <t>クリコシ</t>
    </rPh>
    <rPh sb="11" eb="12">
      <t>カ</t>
    </rPh>
    <phoneticPr fontId="27"/>
  </si>
  <si>
    <t>18特環梶原浩一</t>
    <rPh sb="4" eb="6">
      <t>カジワラ</t>
    </rPh>
    <rPh sb="6" eb="8">
      <t>コウイチ</t>
    </rPh>
    <phoneticPr fontId="27"/>
  </si>
  <si>
    <t>嶋田哲也</t>
    <rPh sb="0" eb="2">
      <t>シマダ</t>
    </rPh>
    <rPh sb="2" eb="4">
      <t>テツヤ</t>
    </rPh>
    <phoneticPr fontId="27"/>
  </si>
  <si>
    <t>三浦大樹</t>
    <rPh sb="0" eb="2">
      <t>ミウラ</t>
    </rPh>
    <rPh sb="2" eb="4">
      <t>ダイキ</t>
    </rPh>
    <phoneticPr fontId="27"/>
  </si>
  <si>
    <t>2018/7/31-繰越可</t>
    <rPh sb="10" eb="12">
      <t>クリコシ</t>
    </rPh>
    <rPh sb="12" eb="13">
      <t>カ</t>
    </rPh>
    <phoneticPr fontId="27"/>
  </si>
  <si>
    <r>
      <t>18特環</t>
    </r>
    <r>
      <rPr>
        <sz val="11"/>
        <color theme="1"/>
        <rFont val="ＭＳ Ｐゴシック"/>
        <family val="2"/>
        <charset val="128"/>
        <scheme val="minor"/>
      </rPr>
      <t>川上浩良</t>
    </r>
    <rPh sb="4" eb="6">
      <t>カワカミ</t>
    </rPh>
    <rPh sb="6" eb="8">
      <t>ヒロヨシ</t>
    </rPh>
    <phoneticPr fontId="27"/>
  </si>
  <si>
    <t>柳下崇</t>
    <rPh sb="0" eb="1">
      <t>ヤナギ</t>
    </rPh>
    <rPh sb="1" eb="2">
      <t>シタ</t>
    </rPh>
    <rPh sb="2" eb="3">
      <t>タカシ</t>
    </rPh>
    <phoneticPr fontId="27"/>
  </si>
  <si>
    <r>
      <t>2</t>
    </r>
    <r>
      <rPr>
        <sz val="11"/>
        <color theme="1"/>
        <rFont val="ＭＳ Ｐゴシック"/>
        <family val="2"/>
        <charset val="128"/>
        <scheme val="minor"/>
      </rPr>
      <t>8</t>
    </r>
    <r>
      <rPr>
        <sz val="11"/>
        <color theme="1"/>
        <rFont val="ＭＳ Ｐゴシック"/>
        <family val="2"/>
        <charset val="128"/>
        <scheme val="minor"/>
      </rPr>
      <t>特分田中学</t>
    </r>
    <rPh sb="3" eb="4">
      <t>ブン</t>
    </rPh>
    <rPh sb="4" eb="6">
      <t>タナカ</t>
    </rPh>
    <rPh sb="6" eb="7">
      <t>マナブ</t>
    </rPh>
    <phoneticPr fontId="27"/>
  </si>
  <si>
    <r>
      <t>2</t>
    </r>
    <r>
      <rPr>
        <sz val="11"/>
        <color theme="1"/>
        <rFont val="ＭＳ Ｐゴシック"/>
        <family val="2"/>
        <charset val="128"/>
        <scheme val="minor"/>
      </rPr>
      <t>8</t>
    </r>
    <r>
      <rPr>
        <sz val="11"/>
        <color theme="1"/>
        <rFont val="ＭＳ Ｐゴシック"/>
        <family val="2"/>
        <charset val="128"/>
        <scheme val="minor"/>
      </rPr>
      <t>/</t>
    </r>
    <r>
      <rPr>
        <sz val="11"/>
        <color theme="1"/>
        <rFont val="ＭＳ Ｐゴシック"/>
        <family val="2"/>
        <charset val="128"/>
        <scheme val="minor"/>
      </rPr>
      <t>06</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-繰越可</t>
    </r>
    <rPh sb="9" eb="11">
      <t>クリコシ</t>
    </rPh>
    <rPh sb="11" eb="12">
      <t>カ</t>
    </rPh>
    <phoneticPr fontId="27"/>
  </si>
  <si>
    <t>田中学</t>
    <rPh sb="0" eb="2">
      <t>タナカ</t>
    </rPh>
    <rPh sb="2" eb="3">
      <t>マナブ</t>
    </rPh>
    <phoneticPr fontId="27"/>
  </si>
  <si>
    <r>
      <t>2</t>
    </r>
    <r>
      <rPr>
        <sz val="11"/>
        <color theme="1"/>
        <rFont val="ＭＳ Ｐゴシック"/>
        <family val="2"/>
        <charset val="128"/>
        <scheme val="minor"/>
      </rPr>
      <t>9</t>
    </r>
    <r>
      <rPr>
        <sz val="11"/>
        <color theme="1"/>
        <rFont val="ＭＳ Ｐゴシック"/>
        <family val="2"/>
        <charset val="128"/>
        <scheme val="minor"/>
      </rPr>
      <t>特分近藤光科学</t>
    </r>
    <rPh sb="3" eb="4">
      <t>ブン</t>
    </rPh>
    <rPh sb="4" eb="6">
      <t>コンドウ</t>
    </rPh>
    <rPh sb="6" eb="7">
      <t>ヒカリ</t>
    </rPh>
    <rPh sb="7" eb="9">
      <t>カガク</t>
    </rPh>
    <phoneticPr fontId="27"/>
  </si>
  <si>
    <r>
      <t>3</t>
    </r>
    <r>
      <rPr>
        <sz val="11"/>
        <color theme="1"/>
        <rFont val="ＭＳ Ｐゴシック"/>
        <family val="2"/>
        <charset val="128"/>
        <scheme val="minor"/>
      </rPr>
      <t>0/02/01</t>
    </r>
    <r>
      <rPr>
        <sz val="11"/>
        <color theme="1"/>
        <rFont val="ＭＳ Ｐゴシック"/>
        <family val="2"/>
        <charset val="128"/>
        <scheme val="minor"/>
      </rPr>
      <t>-繰越可</t>
    </r>
    <rPh sb="9" eb="11">
      <t>クリコシ</t>
    </rPh>
    <rPh sb="11" eb="12">
      <t>カ</t>
    </rPh>
    <phoneticPr fontId="27"/>
  </si>
  <si>
    <t>近藤敏彰</t>
    <rPh sb="0" eb="2">
      <t>コンドウ</t>
    </rPh>
    <rPh sb="2" eb="3">
      <t>トシ</t>
    </rPh>
    <rPh sb="3" eb="4">
      <t>アキラ</t>
    </rPh>
    <phoneticPr fontId="27"/>
  </si>
  <si>
    <r>
      <t>2</t>
    </r>
    <r>
      <rPr>
        <sz val="11"/>
        <color theme="1"/>
        <rFont val="ＭＳ Ｐゴシック"/>
        <family val="2"/>
        <charset val="128"/>
        <scheme val="minor"/>
      </rPr>
      <t>9</t>
    </r>
    <r>
      <rPr>
        <sz val="11"/>
        <color theme="1"/>
        <rFont val="ＭＳ Ｐゴシック"/>
        <family val="2"/>
        <charset val="128"/>
        <scheme val="minor"/>
      </rPr>
      <t>特分石川大輔</t>
    </r>
    <rPh sb="2" eb="3">
      <t>トク</t>
    </rPh>
    <rPh sb="3" eb="4">
      <t>ブン</t>
    </rPh>
    <rPh sb="4" eb="6">
      <t>イシカワ</t>
    </rPh>
    <rPh sb="6" eb="8">
      <t>ダイスケ</t>
    </rPh>
    <phoneticPr fontId="27"/>
  </si>
  <si>
    <r>
      <t>2</t>
    </r>
    <r>
      <rPr>
        <sz val="11"/>
        <color theme="1"/>
        <rFont val="ＭＳ Ｐゴシック"/>
        <family val="2"/>
        <charset val="128"/>
        <scheme val="minor"/>
      </rPr>
      <t>9/04/28</t>
    </r>
    <r>
      <rPr>
        <sz val="11"/>
        <color theme="1"/>
        <rFont val="ＭＳ Ｐゴシック"/>
        <family val="2"/>
        <charset val="128"/>
        <scheme val="minor"/>
      </rPr>
      <t>-繰越可</t>
    </r>
    <rPh sb="9" eb="11">
      <t>クリコシ</t>
    </rPh>
    <rPh sb="11" eb="12">
      <t>カ</t>
    </rPh>
    <phoneticPr fontId="27"/>
  </si>
  <si>
    <t>石川大輔</t>
    <rPh sb="0" eb="2">
      <t>イシカワ</t>
    </rPh>
    <rPh sb="2" eb="4">
      <t>ダイスケ</t>
    </rPh>
    <phoneticPr fontId="27"/>
  </si>
  <si>
    <t>棟方裕一</t>
  </si>
  <si>
    <t>瀬高渉</t>
    <rPh sb="0" eb="1">
      <t>セ</t>
    </rPh>
    <rPh sb="1" eb="2">
      <t>ダカ</t>
    </rPh>
    <rPh sb="2" eb="3">
      <t>ワタ</t>
    </rPh>
    <phoneticPr fontId="27"/>
  </si>
  <si>
    <t>繰越【寄附金】環境応用化学科</t>
    <rPh sb="7" eb="14">
      <t>オウ</t>
    </rPh>
    <phoneticPr fontId="27"/>
  </si>
  <si>
    <t>繰越【環境応用化学科】</t>
    <rPh sb="3" eb="10">
      <t>オウ</t>
    </rPh>
    <phoneticPr fontId="27"/>
  </si>
  <si>
    <t>特環石川大輔</t>
  </si>
  <si>
    <t>特環益田秀樹</t>
  </si>
  <si>
    <t>特環梶原浩一</t>
  </si>
  <si>
    <t>特環久保由治</t>
  </si>
  <si>
    <t>特環金村聖志</t>
  </si>
  <si>
    <t>特環高木慎介</t>
  </si>
  <si>
    <t>特環山登正文</t>
  </si>
  <si>
    <t>特環乗富秀富</t>
  </si>
  <si>
    <t>特環瀬高渉</t>
  </si>
  <si>
    <t>特環川上浩良</t>
  </si>
  <si>
    <t>特環中嶋秀</t>
  </si>
  <si>
    <t>特環内山一美</t>
  </si>
  <si>
    <t>特環武井孝</t>
  </si>
  <si>
    <t>特環柳下崇</t>
  </si>
  <si>
    <t>62191：旅費交通費（研究・海外）</t>
    <rPh sb="6" eb="8">
      <t>リョヒ</t>
    </rPh>
    <rPh sb="8" eb="11">
      <t>コウツウヒ</t>
    </rPh>
    <rPh sb="12" eb="14">
      <t>ケンキュウ</t>
    </rPh>
    <rPh sb="15" eb="17">
      <t>カイガイ</t>
    </rPh>
    <phoneticPr fontId="27"/>
  </si>
  <si>
    <t>特環宍戸哲也</t>
  </si>
  <si>
    <t>特環首藤</t>
  </si>
  <si>
    <t>40300</t>
  </si>
  <si>
    <t>立花宏</t>
    <rPh sb="0" eb="2">
      <t>タチバナ</t>
    </rPh>
    <rPh sb="2" eb="3">
      <t>ヒロシ</t>
    </rPh>
    <phoneticPr fontId="27"/>
  </si>
  <si>
    <t>【寄附金】観光科学科</t>
    <rPh sb="1" eb="4">
      <t>キフキン</t>
    </rPh>
    <rPh sb="5" eb="7">
      <t>カンコウ</t>
    </rPh>
    <rPh sb="7" eb="9">
      <t>カガク</t>
    </rPh>
    <rPh sb="9" eb="10">
      <t>カ</t>
    </rPh>
    <phoneticPr fontId="27"/>
  </si>
  <si>
    <t>2018/4/1-</t>
  </si>
  <si>
    <t>繰越【寄附金】観光科学科</t>
    <rPh sb="0" eb="2">
      <t>クリコシ</t>
    </rPh>
    <rPh sb="3" eb="6">
      <t>キフキン</t>
    </rPh>
    <rPh sb="7" eb="12">
      <t>カ</t>
    </rPh>
    <phoneticPr fontId="27"/>
  </si>
  <si>
    <t>繰越【寄附金】観光科学科</t>
    <rPh sb="0" eb="2">
      <t>クリコシ</t>
    </rPh>
    <rPh sb="3" eb="6">
      <t>キフキン</t>
    </rPh>
    <rPh sb="7" eb="9">
      <t>カンコウ</t>
    </rPh>
    <rPh sb="9" eb="11">
      <t>カガク</t>
    </rPh>
    <rPh sb="11" eb="12">
      <t>カ</t>
    </rPh>
    <phoneticPr fontId="27"/>
  </si>
  <si>
    <t>繰越【観光科学科】</t>
    <rPh sb="0" eb="2">
      <t>クリコシ</t>
    </rPh>
    <phoneticPr fontId="27"/>
  </si>
  <si>
    <t>野田 満</t>
    <rPh sb="0" eb="2">
      <t>ノダ</t>
    </rPh>
    <rPh sb="3" eb="4">
      <t>ミツル</t>
    </rPh>
    <phoneticPr fontId="95"/>
  </si>
  <si>
    <t>特観清水哲夫</t>
    <rPh sb="2" eb="4">
      <t>シミズ</t>
    </rPh>
    <phoneticPr fontId="95"/>
  </si>
  <si>
    <t>清水哲夫</t>
    <rPh sb="0" eb="2">
      <t>シミズ</t>
    </rPh>
    <phoneticPr fontId="95"/>
  </si>
  <si>
    <t>【寄附金】都市政策科学科</t>
    <rPh sb="5" eb="12">
      <t>セ</t>
    </rPh>
    <phoneticPr fontId="27"/>
  </si>
  <si>
    <t>【建築都市】</t>
    <rPh sb="1" eb="3">
      <t>ケンチク</t>
    </rPh>
    <rPh sb="3" eb="5">
      <t>トシ</t>
    </rPh>
    <phoneticPr fontId="27"/>
  </si>
  <si>
    <t>寄附金</t>
    <rPh sb="0" eb="3">
      <t>キフキン</t>
    </rPh>
    <phoneticPr fontId="22"/>
  </si>
  <si>
    <t>不要</t>
    <rPh sb="0" eb="2">
      <t>フヨウ</t>
    </rPh>
    <phoneticPr fontId="22"/>
  </si>
  <si>
    <t>都市政策科学科</t>
    <rPh sb="0" eb="7">
      <t>セ</t>
    </rPh>
    <phoneticPr fontId="22"/>
  </si>
  <si>
    <t>41180：未払金（人件費）</t>
    <rPh sb="6" eb="8">
      <t>ミハラ</t>
    </rPh>
    <rPh sb="8" eb="9">
      <t>カネ</t>
    </rPh>
    <rPh sb="10" eb="12">
      <t>ジンケン</t>
    </rPh>
    <rPh sb="12" eb="13">
      <t>ヒ</t>
    </rPh>
    <phoneticPr fontId="22"/>
  </si>
  <si>
    <t>62191：旅費交通費（研究・海外）</t>
    <rPh sb="15" eb="17">
      <t>カイガイ</t>
    </rPh>
    <phoneticPr fontId="22"/>
  </si>
  <si>
    <t>41190：未払金（業務費）</t>
    <rPh sb="6" eb="8">
      <t>ミハラ</t>
    </rPh>
    <rPh sb="8" eb="9">
      <t>カネ</t>
    </rPh>
    <rPh sb="10" eb="12">
      <t>ギョウム</t>
    </rPh>
    <rPh sb="12" eb="13">
      <t>ヒ</t>
    </rPh>
    <phoneticPr fontId="22"/>
  </si>
  <si>
    <t>23特建市古太郎</t>
    <rPh sb="3" eb="4">
      <t>ケン</t>
    </rPh>
    <rPh sb="4" eb="5">
      <t>イチ</t>
    </rPh>
    <rPh sb="5" eb="6">
      <t>フル</t>
    </rPh>
    <rPh sb="6" eb="8">
      <t>タロウ</t>
    </rPh>
    <phoneticPr fontId="27"/>
  </si>
  <si>
    <r>
      <t>23/11</t>
    </r>
    <r>
      <rPr>
        <sz val="11"/>
        <color theme="1"/>
        <rFont val="ＭＳ Ｐゴシック"/>
        <family val="2"/>
        <charset val="128"/>
        <scheme val="minor"/>
      </rPr>
      <t>/30</t>
    </r>
    <r>
      <rPr>
        <sz val="11"/>
        <color theme="1"/>
        <rFont val="ＭＳ Ｐゴシック"/>
        <family val="2"/>
        <charset val="128"/>
        <scheme val="minor"/>
      </rPr>
      <t>-繰越可</t>
    </r>
    <rPh sb="9" eb="11">
      <t>クリコシ</t>
    </rPh>
    <rPh sb="11" eb="12">
      <t>カ</t>
    </rPh>
    <phoneticPr fontId="27"/>
  </si>
  <si>
    <t>繰越【寄附金】都市政策科学科</t>
    <rPh sb="7" eb="14">
      <t>セ</t>
    </rPh>
    <phoneticPr fontId="27"/>
  </si>
  <si>
    <t>特政市古太郎</t>
    <rPh sb="1" eb="2">
      <t>セイ</t>
    </rPh>
    <phoneticPr fontId="96"/>
  </si>
  <si>
    <t>【寄附金】大学教育センター</t>
    <rPh sb="5" eb="7">
      <t>ダイガク</t>
    </rPh>
    <rPh sb="7" eb="9">
      <t>キョウイク</t>
    </rPh>
    <phoneticPr fontId="27"/>
  </si>
  <si>
    <t>28特大立花宏</t>
    <rPh sb="2" eb="3">
      <t>トク</t>
    </rPh>
    <rPh sb="3" eb="4">
      <t>ダイ</t>
    </rPh>
    <rPh sb="4" eb="6">
      <t>タチバナ</t>
    </rPh>
    <rPh sb="6" eb="7">
      <t>ヒロシ</t>
    </rPh>
    <phoneticPr fontId="27"/>
  </si>
  <si>
    <r>
      <t>2</t>
    </r>
    <r>
      <rPr>
        <sz val="11"/>
        <color theme="1"/>
        <rFont val="ＭＳ Ｐゴシック"/>
        <family val="2"/>
        <charset val="128"/>
        <scheme val="minor"/>
      </rPr>
      <t>9/03/27</t>
    </r>
    <r>
      <rPr>
        <sz val="11"/>
        <color theme="1"/>
        <rFont val="ＭＳ Ｐゴシック"/>
        <family val="2"/>
        <charset val="128"/>
        <scheme val="minor"/>
      </rPr>
      <t>-繰越可</t>
    </r>
    <rPh sb="9" eb="11">
      <t>クリコシ</t>
    </rPh>
    <rPh sb="11" eb="12">
      <t>カ</t>
    </rPh>
    <phoneticPr fontId="27"/>
  </si>
  <si>
    <t>繰越【寄附金】大学教育センター</t>
    <rPh sb="7" eb="9">
      <t>ダイガク</t>
    </rPh>
    <rPh sb="9" eb="11">
      <t>キョウイク</t>
    </rPh>
    <phoneticPr fontId="27"/>
  </si>
  <si>
    <t>特大立花宏</t>
    <rPh sb="1" eb="2">
      <t>ダイ</t>
    </rPh>
    <rPh sb="2" eb="4">
      <t>タチバナ</t>
    </rPh>
    <rPh sb="4" eb="5">
      <t>ヒロシ</t>
    </rPh>
    <phoneticPr fontId="27"/>
  </si>
  <si>
    <t>寄附講座寄附金財源費</t>
    <rPh sb="0" eb="2">
      <t>キフ</t>
    </rPh>
    <rPh sb="2" eb="4">
      <t>コウザ</t>
    </rPh>
    <phoneticPr fontId="27"/>
  </si>
  <si>
    <t>寄附講座寄附金財源費</t>
  </si>
  <si>
    <t>【寄附講座】</t>
    <rPh sb="1" eb="3">
      <t>キフ</t>
    </rPh>
    <rPh sb="3" eb="5">
      <t>コウザ</t>
    </rPh>
    <phoneticPr fontId="27"/>
  </si>
  <si>
    <t>寄附講座</t>
    <rPh sb="0" eb="2">
      <t>キフ</t>
    </rPh>
    <rPh sb="2" eb="4">
      <t>コウザ</t>
    </rPh>
    <phoneticPr fontId="27"/>
  </si>
  <si>
    <t>66340：給与（非職）</t>
    <rPh sb="6" eb="8">
      <t>キュウヨ</t>
    </rPh>
    <rPh sb="9" eb="10">
      <t>ヒ</t>
    </rPh>
    <rPh sb="10" eb="11">
      <t>ショク</t>
    </rPh>
    <phoneticPr fontId="27"/>
  </si>
  <si>
    <t>29講都市・都市空間</t>
    <rPh sb="2" eb="3">
      <t>コウ</t>
    </rPh>
    <rPh sb="3" eb="5">
      <t>トシ</t>
    </rPh>
    <rPh sb="6" eb="8">
      <t>トシ</t>
    </rPh>
    <rPh sb="8" eb="10">
      <t>クウカン</t>
    </rPh>
    <phoneticPr fontId="27"/>
  </si>
  <si>
    <t>都市システム科学域</t>
    <rPh sb="8" eb="9">
      <t>イキ</t>
    </rPh>
    <phoneticPr fontId="27"/>
  </si>
  <si>
    <t>29講都市・参加型</t>
    <rPh sb="2" eb="3">
      <t>コウ</t>
    </rPh>
    <rPh sb="3" eb="5">
      <t>トシ</t>
    </rPh>
    <rPh sb="6" eb="8">
      <t>サンカ</t>
    </rPh>
    <rPh sb="8" eb="9">
      <t>ガタ</t>
    </rPh>
    <phoneticPr fontId="27"/>
  </si>
  <si>
    <t>29講都市・ｸﾞﾛｰﾊﾞﾙ</t>
    <rPh sb="2" eb="3">
      <t>コウ</t>
    </rPh>
    <rPh sb="3" eb="5">
      <t>トシ</t>
    </rPh>
    <phoneticPr fontId="27"/>
  </si>
  <si>
    <t>繰越【寄附講座】</t>
    <rPh sb="0" eb="2">
      <t>クリコシ</t>
    </rPh>
    <rPh sb="3" eb="5">
      <t>キフ</t>
    </rPh>
    <rPh sb="5" eb="7">
      <t>コウザ</t>
    </rPh>
    <phoneticPr fontId="27"/>
  </si>
  <si>
    <t>繰越寄附講座</t>
    <rPh sb="0" eb="2">
      <t>クリコシ</t>
    </rPh>
    <rPh sb="2" eb="4">
      <t>キフ</t>
    </rPh>
    <rPh sb="4" eb="6">
      <t>コウザ</t>
    </rPh>
    <phoneticPr fontId="27"/>
  </si>
  <si>
    <t>21講材TTI</t>
    <rPh sb="2" eb="3">
      <t>コウ</t>
    </rPh>
    <rPh sb="3" eb="4">
      <t>ザイ</t>
    </rPh>
    <phoneticPr fontId="27"/>
  </si>
  <si>
    <t>[学部共通]都市環境学部</t>
    <rPh sb="6" eb="8">
      <t>トシ</t>
    </rPh>
    <rPh sb="8" eb="10">
      <t>カンキョウ</t>
    </rPh>
    <rPh sb="10" eb="12">
      <t>ガクブ</t>
    </rPh>
    <phoneticPr fontId="27"/>
  </si>
  <si>
    <t xml:space="preserve">都市環境学部長 宇治公隆 </t>
  </si>
  <si>
    <r>
      <t>2</t>
    </r>
    <r>
      <rPr>
        <sz val="11"/>
        <color theme="1"/>
        <rFont val="ＭＳ Ｐゴシック"/>
        <family val="2"/>
        <charset val="128"/>
        <scheme val="minor"/>
      </rPr>
      <t>1講材シススタート山本</t>
    </r>
    <rPh sb="2" eb="3">
      <t>コウ</t>
    </rPh>
    <rPh sb="3" eb="4">
      <t>ザイ</t>
    </rPh>
    <rPh sb="10" eb="12">
      <t>ヤマモト</t>
    </rPh>
    <phoneticPr fontId="27"/>
  </si>
  <si>
    <t>山本薫子</t>
    <rPh sb="0" eb="2">
      <t>ヤマモト</t>
    </rPh>
    <rPh sb="2" eb="4">
      <t>カオルコ</t>
    </rPh>
    <phoneticPr fontId="27"/>
  </si>
  <si>
    <r>
      <t>2</t>
    </r>
    <r>
      <rPr>
        <sz val="11"/>
        <color theme="1"/>
        <rFont val="ＭＳ Ｐゴシック"/>
        <family val="2"/>
        <charset val="128"/>
        <scheme val="minor"/>
      </rPr>
      <t>1講材応スタート中嶋</t>
    </r>
    <rPh sb="2" eb="3">
      <t>コウ</t>
    </rPh>
    <rPh sb="3" eb="4">
      <t>ザイ</t>
    </rPh>
    <rPh sb="4" eb="5">
      <t>オウ</t>
    </rPh>
    <rPh sb="9" eb="11">
      <t>ナカジマ</t>
    </rPh>
    <phoneticPr fontId="27"/>
  </si>
  <si>
    <t>中嶋秀</t>
    <rPh sb="0" eb="2">
      <t>ナカジマ</t>
    </rPh>
    <rPh sb="2" eb="3">
      <t>ヒデ</t>
    </rPh>
    <phoneticPr fontId="27"/>
  </si>
  <si>
    <t>21講材応LP山口素夫</t>
    <rPh sb="2" eb="3">
      <t>コウ</t>
    </rPh>
    <rPh sb="3" eb="4">
      <t>ザイ</t>
    </rPh>
    <rPh sb="4" eb="5">
      <t>オウ</t>
    </rPh>
    <rPh sb="7" eb="9">
      <t>ヤマグチ</t>
    </rPh>
    <rPh sb="9" eb="11">
      <t>シロオ</t>
    </rPh>
    <phoneticPr fontId="27"/>
  </si>
  <si>
    <t>山口素夫</t>
    <rPh sb="0" eb="2">
      <t>ヤマグチ</t>
    </rPh>
    <rPh sb="2" eb="4">
      <t>シロオ</t>
    </rPh>
    <phoneticPr fontId="27"/>
  </si>
  <si>
    <t>17講材ﾄﾗﾝｽｷｭｰ共同研究</t>
    <rPh sb="11" eb="13">
      <t>キョウドウ</t>
    </rPh>
    <rPh sb="13" eb="15">
      <t>ケンキュウ</t>
    </rPh>
    <phoneticPr fontId="27"/>
  </si>
  <si>
    <t>18講材ｽﾀｰﾄ松本</t>
  </si>
  <si>
    <t>18講材ｽﾀｰﾄ伊藤</t>
  </si>
  <si>
    <t>18講材材LS佐藤潔</t>
  </si>
  <si>
    <t>佐藤潔</t>
    <rPh sb="0" eb="2">
      <t>サトウ</t>
    </rPh>
    <phoneticPr fontId="27"/>
  </si>
  <si>
    <t>20講材ﾌﾟﾛｼﾞｪｸﾄ地理</t>
    <rPh sb="12" eb="14">
      <t>チリ</t>
    </rPh>
    <phoneticPr fontId="27"/>
  </si>
  <si>
    <r>
      <t>2</t>
    </r>
    <r>
      <rPr>
        <sz val="11"/>
        <color theme="1"/>
        <rFont val="ＭＳ Ｐゴシック"/>
        <family val="2"/>
        <charset val="128"/>
        <scheme val="minor"/>
      </rPr>
      <t>0</t>
    </r>
    <r>
      <rPr>
        <sz val="11"/>
        <color theme="1"/>
        <rFont val="ＭＳ Ｐゴシック"/>
        <family val="2"/>
        <charset val="128"/>
        <scheme val="minor"/>
      </rPr>
      <t>講材ﾌﾟﾛｼﾞｪｸﾄ基盤</t>
    </r>
    <rPh sb="12" eb="14">
      <t>キバン</t>
    </rPh>
    <phoneticPr fontId="27"/>
  </si>
  <si>
    <t>20講材ﾌﾟﾛｼﾞｪｸﾄ建築</t>
    <rPh sb="12" eb="14">
      <t>ケンチク</t>
    </rPh>
    <phoneticPr fontId="27"/>
  </si>
  <si>
    <t>20講材ﾌﾟﾛｼﾞｪｸﾄシステム</t>
  </si>
  <si>
    <r>
      <t>2</t>
    </r>
    <r>
      <rPr>
        <sz val="11"/>
        <color theme="1"/>
        <rFont val="ＭＳ Ｐゴシック"/>
        <family val="2"/>
        <charset val="128"/>
        <scheme val="minor"/>
      </rPr>
      <t>0</t>
    </r>
    <r>
      <rPr>
        <sz val="11"/>
        <color theme="1"/>
        <rFont val="ＭＳ Ｐゴシック"/>
        <family val="2"/>
        <charset val="128"/>
        <scheme val="minor"/>
      </rPr>
      <t>講材ﾌﾟﾛｼﾞｪｸﾄ応用</t>
    </r>
    <rPh sb="12" eb="14">
      <t>オウヨウ</t>
    </rPh>
    <phoneticPr fontId="27"/>
  </si>
  <si>
    <t>19講材材LP益田秀樹</t>
  </si>
  <si>
    <t>19講材東レ・ダウ</t>
  </si>
  <si>
    <t>20講材地スタート滝波</t>
  </si>
  <si>
    <t>滝波章弘</t>
  </si>
  <si>
    <t>20講材自スタート東</t>
  </si>
  <si>
    <t>東秀紀</t>
  </si>
  <si>
    <t>20講材建LS市古太郎</t>
  </si>
  <si>
    <t>20講材材LS柳下祟</t>
  </si>
  <si>
    <t>柳下祟</t>
  </si>
  <si>
    <t>20講材地LP若林芳樹</t>
  </si>
  <si>
    <t>20講材建LP小泉雅生</t>
  </si>
  <si>
    <t>23講材地LＰ高橋</t>
    <rPh sb="2" eb="3">
      <t>コウ</t>
    </rPh>
    <rPh sb="3" eb="4">
      <t>ザイ</t>
    </rPh>
    <rPh sb="4" eb="5">
      <t>チ</t>
    </rPh>
    <rPh sb="7" eb="9">
      <t>タカハシ</t>
    </rPh>
    <phoneticPr fontId="27"/>
  </si>
  <si>
    <t>23講材盤LＰ河村</t>
    <rPh sb="2" eb="3">
      <t>コウ</t>
    </rPh>
    <rPh sb="3" eb="4">
      <t>ザイ</t>
    </rPh>
    <rPh sb="4" eb="5">
      <t>バン</t>
    </rPh>
    <rPh sb="7" eb="9">
      <t>カワムラ</t>
    </rPh>
    <phoneticPr fontId="27"/>
  </si>
  <si>
    <t>河村明</t>
    <rPh sb="0" eb="2">
      <t>カワムラ</t>
    </rPh>
    <rPh sb="2" eb="3">
      <t>アカ</t>
    </rPh>
    <phoneticPr fontId="27"/>
  </si>
  <si>
    <t>23講材建LＰ吉川</t>
    <rPh sb="2" eb="3">
      <t>コウ</t>
    </rPh>
    <rPh sb="3" eb="4">
      <t>ザイ</t>
    </rPh>
    <rPh sb="4" eb="5">
      <t>ケン</t>
    </rPh>
    <rPh sb="7" eb="9">
      <t>ヨシカワ</t>
    </rPh>
    <phoneticPr fontId="27"/>
  </si>
  <si>
    <t>22講材自スタート本保</t>
    <rPh sb="2" eb="3">
      <t>コウ</t>
    </rPh>
    <rPh sb="3" eb="4">
      <t>ザイ</t>
    </rPh>
    <rPh sb="4" eb="5">
      <t>ジ</t>
    </rPh>
    <rPh sb="9" eb="10">
      <t>ホン</t>
    </rPh>
    <rPh sb="10" eb="11">
      <t>ホ</t>
    </rPh>
    <phoneticPr fontId="27"/>
  </si>
  <si>
    <t>本保芳明</t>
    <rPh sb="0" eb="1">
      <t>ホン</t>
    </rPh>
    <rPh sb="1" eb="2">
      <t>ホ</t>
    </rPh>
    <rPh sb="2" eb="4">
      <t>ヨシアキ</t>
    </rPh>
    <phoneticPr fontId="27"/>
  </si>
  <si>
    <t>24講材地LＰ渡邊</t>
    <rPh sb="2" eb="3">
      <t>コウ</t>
    </rPh>
    <rPh sb="3" eb="4">
      <t>ザイ</t>
    </rPh>
    <rPh sb="4" eb="5">
      <t>チ</t>
    </rPh>
    <rPh sb="7" eb="9">
      <t>ワタナベ</t>
    </rPh>
    <phoneticPr fontId="27"/>
  </si>
  <si>
    <t>渡邊眞紀子</t>
    <rPh sb="0" eb="2">
      <t>ワタナベ</t>
    </rPh>
    <rPh sb="2" eb="5">
      <t>マキコ</t>
    </rPh>
    <phoneticPr fontId="27"/>
  </si>
  <si>
    <t>24講材盤LＰ宇治</t>
    <rPh sb="2" eb="3">
      <t>コウ</t>
    </rPh>
    <rPh sb="3" eb="4">
      <t>ザイ</t>
    </rPh>
    <rPh sb="4" eb="5">
      <t>バン</t>
    </rPh>
    <rPh sb="7" eb="9">
      <t>ウジ</t>
    </rPh>
    <phoneticPr fontId="27"/>
  </si>
  <si>
    <t>24講材建LＰ山田</t>
    <rPh sb="2" eb="3">
      <t>コウ</t>
    </rPh>
    <rPh sb="3" eb="4">
      <t>ザイ</t>
    </rPh>
    <rPh sb="4" eb="5">
      <t>ケン</t>
    </rPh>
    <rPh sb="7" eb="9">
      <t>ヤマダ</t>
    </rPh>
    <phoneticPr fontId="27"/>
  </si>
  <si>
    <t>山田幸正</t>
    <rPh sb="0" eb="2">
      <t>ヤマダ</t>
    </rPh>
    <rPh sb="2" eb="4">
      <t>ユキマサ</t>
    </rPh>
    <phoneticPr fontId="27"/>
  </si>
  <si>
    <t>24講材応LＰ佐藤</t>
    <rPh sb="2" eb="3">
      <t>コウ</t>
    </rPh>
    <rPh sb="3" eb="4">
      <t>ザイ</t>
    </rPh>
    <rPh sb="4" eb="5">
      <t>オウ</t>
    </rPh>
    <rPh sb="7" eb="9">
      <t>サトウ</t>
    </rPh>
    <phoneticPr fontId="27"/>
  </si>
  <si>
    <t>佐藤潔</t>
    <rPh sb="0" eb="2">
      <t>サトウ</t>
    </rPh>
    <rPh sb="2" eb="3">
      <t>キヨシ</t>
    </rPh>
    <phoneticPr fontId="27"/>
  </si>
  <si>
    <t>25講材地理若林</t>
    <rPh sb="2" eb="3">
      <t>コウ</t>
    </rPh>
    <rPh sb="3" eb="4">
      <t>ザイ</t>
    </rPh>
    <rPh sb="4" eb="6">
      <t>チリ</t>
    </rPh>
    <rPh sb="6" eb="8">
      <t>ワカバヤシ</t>
    </rPh>
    <phoneticPr fontId="27"/>
  </si>
  <si>
    <t>若林芳樹</t>
    <rPh sb="0" eb="2">
      <t>ワカバヤシ</t>
    </rPh>
    <rPh sb="2" eb="3">
      <t>カオル</t>
    </rPh>
    <phoneticPr fontId="27"/>
  </si>
  <si>
    <t>25講材建LP角田</t>
    <rPh sb="2" eb="3">
      <t>コウ</t>
    </rPh>
    <rPh sb="3" eb="4">
      <t>ザイ</t>
    </rPh>
    <rPh sb="4" eb="5">
      <t>ケン</t>
    </rPh>
    <rPh sb="7" eb="9">
      <t>ツノダ</t>
    </rPh>
    <phoneticPr fontId="27"/>
  </si>
  <si>
    <t>角田誠</t>
    <rPh sb="0" eb="2">
      <t>スミダ</t>
    </rPh>
    <rPh sb="2" eb="3">
      <t>マコト</t>
    </rPh>
    <phoneticPr fontId="27"/>
  </si>
  <si>
    <t>25講材応LP川上</t>
    <rPh sb="2" eb="3">
      <t>コウ</t>
    </rPh>
    <rPh sb="3" eb="4">
      <t>ザイ</t>
    </rPh>
    <rPh sb="4" eb="5">
      <t>オウ</t>
    </rPh>
    <rPh sb="7" eb="9">
      <t>カワカミ</t>
    </rPh>
    <phoneticPr fontId="27"/>
  </si>
  <si>
    <t>25講材自LP東</t>
    <rPh sb="2" eb="3">
      <t>コウ</t>
    </rPh>
    <rPh sb="3" eb="4">
      <t>ザイ</t>
    </rPh>
    <rPh sb="4" eb="5">
      <t>ジ</t>
    </rPh>
    <rPh sb="7" eb="8">
      <t>ヒガシ</t>
    </rPh>
    <phoneticPr fontId="27"/>
  </si>
  <si>
    <t>東秀紀</t>
    <rPh sb="0" eb="1">
      <t>ヒガシ</t>
    </rPh>
    <rPh sb="1" eb="2">
      <t>シュウ</t>
    </rPh>
    <rPh sb="2" eb="3">
      <t>ノリ</t>
    </rPh>
    <phoneticPr fontId="27"/>
  </si>
  <si>
    <t>管理費（寄附金財源費）
→寄附金の事務経費(15%の３％）</t>
    <rPh sb="0" eb="3">
      <t>カンリヒ</t>
    </rPh>
    <rPh sb="4" eb="7">
      <t>キフキン</t>
    </rPh>
    <rPh sb="7" eb="9">
      <t>ザイゲン</t>
    </rPh>
    <rPh sb="9" eb="10">
      <t>ヒ</t>
    </rPh>
    <rPh sb="13" eb="16">
      <t>キフキン</t>
    </rPh>
    <rPh sb="17" eb="19">
      <t>ジム</t>
    </rPh>
    <rPh sb="19" eb="21">
      <t>ケイヒ</t>
    </rPh>
    <phoneticPr fontId="27"/>
  </si>
  <si>
    <t>事務経費
（寄附金財源費）</t>
  </si>
  <si>
    <t>特定寄附金</t>
    <rPh sb="0" eb="2">
      <t>トクテイ</t>
    </rPh>
    <rPh sb="2" eb="5">
      <t>キフキン</t>
    </rPh>
    <phoneticPr fontId="27"/>
  </si>
  <si>
    <t>事務経費（寄附金財源費）</t>
  </si>
  <si>
    <t>E0001：環境</t>
  </si>
  <si>
    <t>080：寄附金</t>
    <rPh sb="4" eb="7">
      <t>キフキン</t>
    </rPh>
    <phoneticPr fontId="27"/>
  </si>
  <si>
    <t>30300：寄附金財源費</t>
  </si>
  <si>
    <t>02：研究経費</t>
  </si>
  <si>
    <t>補助金財源費</t>
  </si>
  <si>
    <t>補助金</t>
    <rPh sb="0" eb="2">
      <t>ホジョ</t>
    </rPh>
    <rPh sb="2" eb="3">
      <t>キン</t>
    </rPh>
    <phoneticPr fontId="27"/>
  </si>
  <si>
    <t>補助金</t>
    <rPh sb="0" eb="3">
      <t>ホジョキン</t>
    </rPh>
    <phoneticPr fontId="27"/>
  </si>
  <si>
    <t>補助金財源費</t>
    <rPh sb="0" eb="3">
      <t>ホジョキン</t>
    </rPh>
    <rPh sb="3" eb="5">
      <t>ザイゲン</t>
    </rPh>
    <rPh sb="5" eb="6">
      <t>ヒ</t>
    </rPh>
    <phoneticPr fontId="27"/>
  </si>
  <si>
    <t>横山勝英</t>
    <rPh sb="0" eb="2">
      <t>ヨコヤマ</t>
    </rPh>
    <rPh sb="2" eb="3">
      <t>カツ</t>
    </rPh>
    <rPh sb="3" eb="4">
      <t>エイ</t>
    </rPh>
    <phoneticPr fontId="27"/>
  </si>
  <si>
    <r>
      <t>2</t>
    </r>
    <r>
      <rPr>
        <sz val="11"/>
        <color theme="1"/>
        <rFont val="ＭＳ Ｐゴシック"/>
        <family val="2"/>
        <charset val="128"/>
        <scheme val="minor"/>
      </rPr>
      <t>8</t>
    </r>
    <r>
      <rPr>
        <sz val="11"/>
        <color theme="1"/>
        <rFont val="ＭＳ Ｐゴシック"/>
        <family val="2"/>
        <charset val="128"/>
        <scheme val="minor"/>
      </rPr>
      <t>補都中村国交省</t>
    </r>
    <rPh sb="2" eb="3">
      <t>ポ</t>
    </rPh>
    <rPh sb="3" eb="4">
      <t>ミヤコ</t>
    </rPh>
    <rPh sb="4" eb="6">
      <t>ナカムラ</t>
    </rPh>
    <rPh sb="6" eb="9">
      <t>コッコウショウ</t>
    </rPh>
    <phoneticPr fontId="27"/>
  </si>
  <si>
    <r>
      <t>28</t>
    </r>
    <r>
      <rPr>
        <sz val="11"/>
        <color theme="1"/>
        <rFont val="ＭＳ Ｐゴシック"/>
        <family val="2"/>
        <charset val="128"/>
        <scheme val="minor"/>
      </rPr>
      <t>補都村越国交省</t>
    </r>
    <rPh sb="2" eb="3">
      <t>ポ</t>
    </rPh>
    <rPh sb="3" eb="4">
      <t>ミヤコ</t>
    </rPh>
    <rPh sb="4" eb="6">
      <t>ムラコシ</t>
    </rPh>
    <rPh sb="6" eb="9">
      <t>コッコウショウ</t>
    </rPh>
    <phoneticPr fontId="27"/>
  </si>
  <si>
    <t>【補助金間接経費】</t>
    <rPh sb="1" eb="4">
      <t>ホジョキン</t>
    </rPh>
    <rPh sb="4" eb="6">
      <t>カンセツ</t>
    </rPh>
    <rPh sb="6" eb="8">
      <t>ケイヒ</t>
    </rPh>
    <phoneticPr fontId="27"/>
  </si>
  <si>
    <t>補助金間接経費</t>
    <rPh sb="0" eb="3">
      <t>ホジョキン</t>
    </rPh>
    <rPh sb="3" eb="5">
      <t>カンセツ</t>
    </rPh>
    <rPh sb="5" eb="7">
      <t>ケイヒ</t>
    </rPh>
    <phoneticPr fontId="27"/>
  </si>
  <si>
    <t>間接経費</t>
  </si>
  <si>
    <t>間接経費</t>
    <rPh sb="0" eb="2">
      <t>カンセツ</t>
    </rPh>
    <rPh sb="2" eb="4">
      <t>ケイヒ</t>
    </rPh>
    <phoneticPr fontId="27"/>
  </si>
  <si>
    <t>【科研費等間接経費】</t>
  </si>
  <si>
    <t>科研費間接経費</t>
    <rPh sb="0" eb="2">
      <t>カケン</t>
    </rPh>
    <rPh sb="2" eb="3">
      <t>ヒ</t>
    </rPh>
    <rPh sb="3" eb="5">
      <t>カンセツ</t>
    </rPh>
    <rPh sb="5" eb="7">
      <t>ケイヒ</t>
    </rPh>
    <phoneticPr fontId="27"/>
  </si>
  <si>
    <t>都市環境学部の科研費間接経費（部局分）</t>
  </si>
  <si>
    <t>間接科研・地理</t>
    <rPh sb="0" eb="2">
      <t>カンセツ</t>
    </rPh>
    <rPh sb="2" eb="4">
      <t>カケン</t>
    </rPh>
    <rPh sb="5" eb="7">
      <t>チリ</t>
    </rPh>
    <phoneticPr fontId="27"/>
  </si>
  <si>
    <t>間接科研・観光</t>
    <rPh sb="0" eb="2">
      <t>カンセツ</t>
    </rPh>
    <rPh sb="2" eb="4">
      <t>カケン</t>
    </rPh>
    <rPh sb="5" eb="7">
      <t>カンコウ</t>
    </rPh>
    <phoneticPr fontId="27"/>
  </si>
  <si>
    <t>間接科研・基盤</t>
    <rPh sb="0" eb="2">
      <t>カンセツ</t>
    </rPh>
    <rPh sb="2" eb="4">
      <t>カケン</t>
    </rPh>
    <rPh sb="5" eb="7">
      <t>キバン</t>
    </rPh>
    <phoneticPr fontId="27"/>
  </si>
  <si>
    <t>間接科研ﾊﾞｲﾄ・地</t>
    <rPh sb="0" eb="2">
      <t>カンセツ</t>
    </rPh>
    <rPh sb="2" eb="4">
      <t>カケン</t>
    </rPh>
    <phoneticPr fontId="27"/>
  </si>
  <si>
    <t>間接科研ﾊﾞｲﾄ・観</t>
    <rPh sb="0" eb="2">
      <t>カンセツ</t>
    </rPh>
    <rPh sb="2" eb="4">
      <t>カケン</t>
    </rPh>
    <phoneticPr fontId="27"/>
  </si>
  <si>
    <t>間接科研ﾊﾞｲﾄ・盤</t>
    <rPh sb="0" eb="2">
      <t>カンセツ</t>
    </rPh>
    <rPh sb="2" eb="4">
      <t>カケン</t>
    </rPh>
    <rPh sb="9" eb="10">
      <t>バン</t>
    </rPh>
    <phoneticPr fontId="27"/>
  </si>
  <si>
    <t>間接科研ﾊﾞｲﾄ・建</t>
    <rPh sb="0" eb="2">
      <t>カンセツ</t>
    </rPh>
    <rPh sb="2" eb="4">
      <t>カケン</t>
    </rPh>
    <phoneticPr fontId="27"/>
  </si>
  <si>
    <t>間接科研ﾊﾞｲﾄ・政</t>
    <rPh sb="0" eb="2">
      <t>カンセツ</t>
    </rPh>
    <rPh sb="2" eb="4">
      <t>カケン</t>
    </rPh>
    <phoneticPr fontId="27"/>
  </si>
  <si>
    <t>間接科研ﾊﾞｲﾄ・応</t>
    <rPh sb="0" eb="2">
      <t>カンセツ</t>
    </rPh>
    <rPh sb="2" eb="4">
      <t>カケン</t>
    </rPh>
    <rPh sb="9" eb="10">
      <t>オウ</t>
    </rPh>
    <phoneticPr fontId="27"/>
  </si>
  <si>
    <t>【厚労科研費間接経費】</t>
    <rPh sb="1" eb="2">
      <t>アツシ</t>
    </rPh>
    <rPh sb="2" eb="3">
      <t>ロウ</t>
    </rPh>
    <rPh sb="3" eb="5">
      <t>カケン</t>
    </rPh>
    <phoneticPr fontId="27"/>
  </si>
  <si>
    <t>科研費間接経費(機関管理体制充実分)</t>
    <rPh sb="0" eb="2">
      <t>カケン</t>
    </rPh>
    <rPh sb="2" eb="3">
      <t>ヒ</t>
    </rPh>
    <rPh sb="3" eb="5">
      <t>カンセツ</t>
    </rPh>
    <rPh sb="5" eb="7">
      <t>ケイヒ</t>
    </rPh>
    <rPh sb="8" eb="10">
      <t>キカン</t>
    </rPh>
    <rPh sb="10" eb="12">
      <t>カンリ</t>
    </rPh>
    <rPh sb="12" eb="14">
      <t>タイセイ</t>
    </rPh>
    <rPh sb="14" eb="16">
      <t>ジュウジツ</t>
    </rPh>
    <rPh sb="16" eb="17">
      <t>ブン</t>
    </rPh>
    <phoneticPr fontId="27"/>
  </si>
  <si>
    <t>【受託研究費等間接経費】</t>
  </si>
  <si>
    <t>受託研究費等間接経費</t>
    <rPh sb="0" eb="2">
      <t>ジュタク</t>
    </rPh>
    <rPh sb="2" eb="5">
      <t>ケンキュウヒ</t>
    </rPh>
    <rPh sb="5" eb="6">
      <t>ナド</t>
    </rPh>
    <rPh sb="6" eb="8">
      <t>カンセツ</t>
    </rPh>
    <rPh sb="8" eb="10">
      <t>ケイヒ</t>
    </rPh>
    <phoneticPr fontId="27"/>
  </si>
  <si>
    <t>都市環境学部の提案公募間接経費（部局分）</t>
  </si>
  <si>
    <t>間接提案・建築</t>
    <rPh sb="0" eb="2">
      <t>カンセツ</t>
    </rPh>
    <rPh sb="2" eb="4">
      <t>テイアン</t>
    </rPh>
    <rPh sb="5" eb="7">
      <t>ケンチク</t>
    </rPh>
    <phoneticPr fontId="27"/>
  </si>
  <si>
    <t>間接提案・都政</t>
    <rPh sb="0" eb="2">
      <t>カンセツ</t>
    </rPh>
    <rPh sb="2" eb="4">
      <t>テイアン</t>
    </rPh>
    <rPh sb="5" eb="6">
      <t>ト</t>
    </rPh>
    <rPh sb="6" eb="7">
      <t>セイ</t>
    </rPh>
    <phoneticPr fontId="27"/>
  </si>
  <si>
    <t>間接提案・応用</t>
    <rPh sb="0" eb="2">
      <t>カンセツ</t>
    </rPh>
    <rPh sb="2" eb="4">
      <t>テイアン</t>
    </rPh>
    <rPh sb="5" eb="7">
      <t>オウヨウ</t>
    </rPh>
    <phoneticPr fontId="27"/>
  </si>
  <si>
    <t>間接提案・小泉SIP</t>
    <rPh sb="0" eb="2">
      <t>カンセツ</t>
    </rPh>
    <rPh sb="2" eb="4">
      <t>テイアン</t>
    </rPh>
    <rPh sb="5" eb="7">
      <t>コイズミ</t>
    </rPh>
    <phoneticPr fontId="27"/>
  </si>
  <si>
    <t>その他外部資金財源費</t>
  </si>
  <si>
    <t>震災特例措置</t>
    <rPh sb="0" eb="2">
      <t>シンサイ</t>
    </rPh>
    <rPh sb="2" eb="4">
      <t>トクレイ</t>
    </rPh>
    <rPh sb="4" eb="6">
      <t>ソチ</t>
    </rPh>
    <phoneticPr fontId="27"/>
  </si>
  <si>
    <t>繰越教育費</t>
  </si>
  <si>
    <t>繰越実験固定・震災特例措置</t>
    <rPh sb="0" eb="2">
      <t>クリコシ</t>
    </rPh>
    <rPh sb="2" eb="4">
      <t>ジッケン</t>
    </rPh>
    <rPh sb="4" eb="6">
      <t>コテイ</t>
    </rPh>
    <rPh sb="7" eb="9">
      <t>シンサイ</t>
    </rPh>
    <rPh sb="9" eb="11">
      <t>トクレイ</t>
    </rPh>
    <rPh sb="11" eb="13">
      <t>ソチ</t>
    </rPh>
    <phoneticPr fontId="27"/>
  </si>
  <si>
    <t>繰越一般事務・震災特例措置</t>
    <rPh sb="0" eb="2">
      <t>クリコシ</t>
    </rPh>
    <rPh sb="2" eb="4">
      <t>イッパン</t>
    </rPh>
    <rPh sb="4" eb="6">
      <t>ジム</t>
    </rPh>
    <rPh sb="7" eb="9">
      <t>シンサイ</t>
    </rPh>
    <rPh sb="9" eb="11">
      <t>トクレイ</t>
    </rPh>
    <rPh sb="11" eb="13">
      <t>ソチ</t>
    </rPh>
    <phoneticPr fontId="27"/>
  </si>
  <si>
    <t>繰越教育機器・震災特例措置</t>
    <rPh sb="0" eb="2">
      <t>クリコシ</t>
    </rPh>
    <rPh sb="2" eb="4">
      <t>キョウイク</t>
    </rPh>
    <rPh sb="4" eb="6">
      <t>キキ</t>
    </rPh>
    <rPh sb="7" eb="9">
      <t>シンサイ</t>
    </rPh>
    <rPh sb="9" eb="11">
      <t>トクレイ</t>
    </rPh>
    <rPh sb="11" eb="13">
      <t>ソチ</t>
    </rPh>
    <phoneticPr fontId="27"/>
  </si>
  <si>
    <t>科研費</t>
    <rPh sb="0" eb="3">
      <t>カケンヒ</t>
    </rPh>
    <phoneticPr fontId="27"/>
  </si>
  <si>
    <t>　</t>
  </si>
  <si>
    <t>新学術領域研究</t>
  </si>
  <si>
    <t>K23</t>
  </si>
  <si>
    <t>13</t>
  </si>
  <si>
    <t>補助金</t>
  </si>
  <si>
    <t>宍戸哲也</t>
  </si>
  <si>
    <t>41510：預り科研費補助金</t>
    <rPh sb="6" eb="7">
      <t>アズカ</t>
    </rPh>
    <rPh sb="8" eb="10">
      <t>カケン</t>
    </rPh>
    <rPh sb="10" eb="11">
      <t>ヒ</t>
    </rPh>
    <rPh sb="11" eb="14">
      <t>ホジョキン</t>
    </rPh>
    <phoneticPr fontId="27"/>
  </si>
  <si>
    <t>41194：未払金（預り科研）</t>
    <rPh sb="6" eb="7">
      <t>ミ</t>
    </rPh>
    <rPh sb="7" eb="8">
      <t>バライ</t>
    </rPh>
    <rPh sb="8" eb="9">
      <t>キン</t>
    </rPh>
    <rPh sb="10" eb="11">
      <t>アズカ</t>
    </rPh>
    <rPh sb="12" eb="14">
      <t>カケン</t>
    </rPh>
    <phoneticPr fontId="27"/>
  </si>
  <si>
    <t>三浦大樹</t>
  </si>
  <si>
    <t>基盤研究(A)</t>
  </si>
  <si>
    <t>K41</t>
  </si>
  <si>
    <t>基盤研究(B)</t>
  </si>
  <si>
    <t>K51</t>
  </si>
  <si>
    <t>朝山章一郎</t>
  </si>
  <si>
    <t>川上浩良</t>
  </si>
  <si>
    <t>棟方裕一</t>
    <rPh sb="0" eb="2">
      <t>ムナカタ</t>
    </rPh>
    <rPh sb="2" eb="4">
      <t>ヒロカズ</t>
    </rPh>
    <phoneticPr fontId="27"/>
  </si>
  <si>
    <t>杉原陽子</t>
    <rPh sb="1" eb="2">
      <t>ハラ</t>
    </rPh>
    <phoneticPr fontId="27"/>
  </si>
  <si>
    <t>長野基</t>
    <rPh sb="0" eb="2">
      <t>ナガノ</t>
    </rPh>
    <phoneticPr fontId="27"/>
  </si>
  <si>
    <t>小根山裕之</t>
    <rPh sb="0" eb="1">
      <t>オ</t>
    </rPh>
    <rPh sb="1" eb="2">
      <t>ネ</t>
    </rPh>
    <rPh sb="2" eb="3">
      <t>ヤマ</t>
    </rPh>
    <rPh sb="3" eb="5">
      <t>ヒロユキ</t>
    </rPh>
    <phoneticPr fontId="27"/>
  </si>
  <si>
    <t>基盤研究(S)</t>
  </si>
  <si>
    <t>K31</t>
  </si>
  <si>
    <t>研究活動ｽﾀｰﾄ支援</t>
    <rPh sb="0" eb="2">
      <t>ケンキュウ</t>
    </rPh>
    <rPh sb="2" eb="4">
      <t>カツドウ</t>
    </rPh>
    <rPh sb="8" eb="10">
      <t>シエン</t>
    </rPh>
    <phoneticPr fontId="27"/>
  </si>
  <si>
    <t>若手研究(A)</t>
  </si>
  <si>
    <t>K121</t>
  </si>
  <si>
    <t>石村大輔</t>
  </si>
  <si>
    <t>特別研究員奨励費</t>
    <rPh sb="0" eb="2">
      <t>トクベツ</t>
    </rPh>
    <rPh sb="2" eb="5">
      <t>ケンキュウイン</t>
    </rPh>
    <rPh sb="5" eb="7">
      <t>ショウレイ</t>
    </rPh>
    <rPh sb="7" eb="8">
      <t>ヒ</t>
    </rPh>
    <phoneticPr fontId="27"/>
  </si>
  <si>
    <t>鈴木愛</t>
    <rPh sb="0" eb="2">
      <t>スズキ</t>
    </rPh>
    <rPh sb="2" eb="3">
      <t>アイ</t>
    </rPh>
    <phoneticPr fontId="27"/>
  </si>
  <si>
    <t>石川和樹</t>
    <rPh sb="0" eb="2">
      <t>イシカワ</t>
    </rPh>
    <rPh sb="2" eb="3">
      <t>カズ</t>
    </rPh>
    <rPh sb="3" eb="4">
      <t>キ</t>
    </rPh>
    <phoneticPr fontId="27"/>
  </si>
  <si>
    <t>基盤研究(C)</t>
  </si>
  <si>
    <t>K61</t>
  </si>
  <si>
    <t>基金</t>
  </si>
  <si>
    <t>杉浦芳夫</t>
  </si>
  <si>
    <t>西藪隆平</t>
    <rPh sb="0" eb="1">
      <t>ニシ</t>
    </rPh>
    <rPh sb="2" eb="4">
      <t>リュウヘイ</t>
    </rPh>
    <phoneticPr fontId="27"/>
  </si>
  <si>
    <t>白井正明</t>
    <rPh sb="0" eb="2">
      <t>シライ</t>
    </rPh>
    <rPh sb="2" eb="4">
      <t>マサアキ</t>
    </rPh>
    <phoneticPr fontId="27"/>
  </si>
  <si>
    <t>吉嶺充俊</t>
    <rPh sb="0" eb="1">
      <t>ヨシ</t>
    </rPh>
    <rPh sb="1" eb="2">
      <t>ミネ</t>
    </rPh>
    <rPh sb="2" eb="3">
      <t>ミツル</t>
    </rPh>
    <rPh sb="3" eb="4">
      <t>シュン</t>
    </rPh>
    <phoneticPr fontId="27"/>
  </si>
  <si>
    <t>平田徳恵</t>
    <rPh sb="0" eb="2">
      <t>ヒラタ</t>
    </rPh>
    <rPh sb="2" eb="3">
      <t>トク</t>
    </rPh>
    <rPh sb="3" eb="4">
      <t>メグミ</t>
    </rPh>
    <phoneticPr fontId="27"/>
  </si>
  <si>
    <t>矢部直人</t>
  </si>
  <si>
    <t>藤部文昭</t>
  </si>
  <si>
    <t>田中学</t>
  </si>
  <si>
    <t>基ＣK環代渡邊眞</t>
  </si>
  <si>
    <t>挑戦的研究（萌芽）</t>
    <rPh sb="2" eb="3">
      <t>テキ</t>
    </rPh>
    <phoneticPr fontId="27"/>
  </si>
  <si>
    <t>K113</t>
  </si>
  <si>
    <t>若手研究(B)</t>
  </si>
  <si>
    <t>K131</t>
  </si>
  <si>
    <t>若ＢK環代柳原正</t>
  </si>
  <si>
    <t>柳原正実</t>
  </si>
  <si>
    <t>若ＢK環代野田満</t>
  </si>
  <si>
    <t>若ＢK環代片桐由</t>
  </si>
  <si>
    <t>日原勝也</t>
    <rPh sb="0" eb="2">
      <t>ヒハラ</t>
    </rPh>
    <rPh sb="2" eb="4">
      <t>カツヤ</t>
    </rPh>
    <phoneticPr fontId="27"/>
  </si>
  <si>
    <t>国際共同研究強化(B)</t>
    <rPh sb="0" eb="2">
      <t>コクサイ</t>
    </rPh>
    <rPh sb="2" eb="4">
      <t>キョウドウ</t>
    </rPh>
    <rPh sb="4" eb="6">
      <t>ケンキュウ</t>
    </rPh>
    <rPh sb="6" eb="8">
      <t>キョウカ</t>
    </rPh>
    <phoneticPr fontId="27"/>
  </si>
  <si>
    <t>松山洋</t>
    <rPh sb="0" eb="2">
      <t>マツヤマ</t>
    </rPh>
    <rPh sb="2" eb="3">
      <t>ヨウ</t>
    </rPh>
    <phoneticPr fontId="27"/>
  </si>
  <si>
    <t>中山大地</t>
    <rPh sb="0" eb="2">
      <t>ナカヤマ</t>
    </rPh>
    <rPh sb="2" eb="4">
      <t>ダイチ</t>
    </rPh>
    <phoneticPr fontId="27"/>
  </si>
  <si>
    <t>大澤剛士</t>
    <rPh sb="0" eb="2">
      <t>オオサワ</t>
    </rPh>
    <rPh sb="2" eb="3">
      <t>ツヨシ</t>
    </rPh>
    <rPh sb="3" eb="4">
      <t>シ</t>
    </rPh>
    <phoneticPr fontId="27"/>
  </si>
  <si>
    <t>直井岳人</t>
    <rPh sb="0" eb="2">
      <t>ナオイ</t>
    </rPh>
    <rPh sb="2" eb="3">
      <t>ガク</t>
    </rPh>
    <rPh sb="3" eb="4">
      <t>ヒト</t>
    </rPh>
    <phoneticPr fontId="27"/>
  </si>
  <si>
    <t>挑戦的研究（萌芽）</t>
  </si>
  <si>
    <t>石村大輔</t>
    <rPh sb="0" eb="2">
      <t>イシムラ</t>
    </rPh>
    <rPh sb="2" eb="4">
      <t>ダイスケ</t>
    </rPh>
    <phoneticPr fontId="27"/>
  </si>
  <si>
    <t>高道昌志</t>
    <rPh sb="0" eb="2">
      <t>タカミチ</t>
    </rPh>
    <rPh sb="2" eb="3">
      <t>マサシ</t>
    </rPh>
    <rPh sb="3" eb="4">
      <t>ココロザシ</t>
    </rPh>
    <phoneticPr fontId="27"/>
  </si>
  <si>
    <t>小泉雅生</t>
    <rPh sb="0" eb="2">
      <t>コイズミ</t>
    </rPh>
    <rPh sb="2" eb="3">
      <t>マサシ</t>
    </rPh>
    <rPh sb="3" eb="4">
      <t>イ</t>
    </rPh>
    <phoneticPr fontId="27"/>
  </si>
  <si>
    <t>川原　晋</t>
  </si>
  <si>
    <t>岡村　祐</t>
  </si>
  <si>
    <t>都市政策科学科</t>
    <rPh sb="0" eb="2">
      <t>トシ</t>
    </rPh>
    <rPh sb="2" eb="4">
      <t>セイサク</t>
    </rPh>
    <rPh sb="4" eb="5">
      <t>カ</t>
    </rPh>
    <rPh sb="5" eb="7">
      <t>ガッカ</t>
    </rPh>
    <phoneticPr fontId="27"/>
  </si>
  <si>
    <t>厚生労働科学研究費</t>
  </si>
  <si>
    <t>K200</t>
  </si>
  <si>
    <t>29.4.1  -   30.3.31　　（基金）</t>
  </si>
  <si>
    <t>建築都市ｺｰｽ</t>
  </si>
  <si>
    <t>青木　茂</t>
  </si>
  <si>
    <r>
      <rPr>
        <sz val="18"/>
        <color indexed="9"/>
        <rFont val="ＭＳ Ｐゴシック"/>
        <family val="3"/>
        <charset val="128"/>
      </rPr>
      <t>この赤ラインより下にデータを増やしてはいけません！</t>
    </r>
    <r>
      <rPr>
        <sz val="11"/>
        <color indexed="9"/>
        <rFont val="ＭＳ Ｐゴシック"/>
        <family val="3"/>
        <charset val="128"/>
      </rPr>
      <t>（予算コードが増えた場合は、この赤ライン内に行挿入を行い増やしてください。）</t>
    </r>
    <rPh sb="2" eb="3">
      <t>アカ</t>
    </rPh>
    <rPh sb="8" eb="9">
      <t>シタ</t>
    </rPh>
    <rPh sb="14" eb="15">
      <t>フ</t>
    </rPh>
    <phoneticPr fontId="27"/>
  </si>
  <si>
    <t>観光科学科</t>
    <rPh sb="0" eb="2">
      <t>カンコウ</t>
    </rPh>
    <rPh sb="2" eb="4">
      <t>カガク</t>
    </rPh>
    <rPh sb="4" eb="5">
      <t>カ</t>
    </rPh>
    <phoneticPr fontId="27"/>
  </si>
  <si>
    <t>都市基盤環境学科</t>
    <rPh sb="0" eb="2">
      <t>トシ</t>
    </rPh>
    <rPh sb="2" eb="4">
      <t>キバン</t>
    </rPh>
    <rPh sb="4" eb="6">
      <t>カンキョウ</t>
    </rPh>
    <rPh sb="6" eb="8">
      <t>ガッカ</t>
    </rPh>
    <phoneticPr fontId="27"/>
  </si>
  <si>
    <t>建築学科</t>
    <rPh sb="2" eb="4">
      <t>ガッカ</t>
    </rPh>
    <phoneticPr fontId="27"/>
  </si>
  <si>
    <t>都市政策科学科</t>
    <rPh sb="0" eb="2">
      <t>トシ</t>
    </rPh>
    <rPh sb="2" eb="4">
      <t>セイサク</t>
    </rPh>
    <rPh sb="4" eb="6">
      <t>カガク</t>
    </rPh>
    <rPh sb="6" eb="7">
      <t>カ</t>
    </rPh>
    <phoneticPr fontId="27"/>
  </si>
  <si>
    <t>環境応用化学科</t>
    <rPh sb="0" eb="2">
      <t>カンキョウ</t>
    </rPh>
    <rPh sb="6" eb="7">
      <t>カ</t>
    </rPh>
    <phoneticPr fontId="27"/>
  </si>
  <si>
    <t>列1</t>
  </si>
  <si>
    <t>列2</t>
  </si>
  <si>
    <t>列3</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</si>
  <si>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</si>
  <si>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</si>
  <si>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</si>
  <si>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</si>
  <si>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</si>
  <si>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北山　和宏</t>
  </si>
  <si>
    <t>A</t>
    <phoneticPr fontId="27"/>
  </si>
  <si>
    <t>教</t>
    <rPh sb="0" eb="1">
      <t>キョウ</t>
    </rPh>
    <phoneticPr fontId="27"/>
  </si>
  <si>
    <t>橘髙　義典</t>
  </si>
  <si>
    <t>B</t>
    <phoneticPr fontId="27"/>
  </si>
  <si>
    <t>教育研究支援費</t>
    <rPh sb="0" eb="2">
      <t>キョウイク</t>
    </rPh>
    <rPh sb="2" eb="4">
      <t>ケンキュウ</t>
    </rPh>
    <rPh sb="4" eb="6">
      <t>シエン</t>
    </rPh>
    <rPh sb="6" eb="7">
      <t>ヒ</t>
    </rPh>
    <phoneticPr fontId="27"/>
  </si>
  <si>
    <t>支</t>
    <rPh sb="0" eb="1">
      <t>シ</t>
    </rPh>
    <phoneticPr fontId="27"/>
  </si>
  <si>
    <t>清水　哲夫</t>
  </si>
  <si>
    <t>梅山　元彦</t>
  </si>
  <si>
    <t>小泉　雅生</t>
  </si>
  <si>
    <t>市古　太郎</t>
  </si>
  <si>
    <t>C</t>
    <phoneticPr fontId="27"/>
  </si>
  <si>
    <t>改</t>
    <rPh sb="0" eb="1">
      <t>アラタ</t>
    </rPh>
    <phoneticPr fontId="27"/>
  </si>
  <si>
    <t>松山　　洋</t>
  </si>
  <si>
    <t>小林　克弘</t>
  </si>
  <si>
    <t>川上　浩良</t>
  </si>
  <si>
    <t>D</t>
    <phoneticPr fontId="27"/>
  </si>
  <si>
    <t>企</t>
    <rPh sb="0" eb="1">
      <t>クワダ</t>
    </rPh>
    <phoneticPr fontId="27"/>
  </si>
  <si>
    <t>若林　芳樹</t>
  </si>
  <si>
    <t>河村　　明</t>
  </si>
  <si>
    <t>須永　修通</t>
  </si>
  <si>
    <t>E</t>
    <phoneticPr fontId="27"/>
  </si>
  <si>
    <t>基</t>
    <rPh sb="0" eb="1">
      <t>キ</t>
    </rPh>
    <phoneticPr fontId="27"/>
  </si>
  <si>
    <t>竹宮　健司</t>
  </si>
  <si>
    <t>傾</t>
    <rPh sb="0" eb="1">
      <t>ケイ</t>
    </rPh>
    <phoneticPr fontId="27"/>
  </si>
  <si>
    <t>横山　勝英</t>
  </si>
  <si>
    <t>角田　　誠</t>
  </si>
  <si>
    <t>玉川　英則</t>
  </si>
  <si>
    <t>研究環</t>
    <rPh sb="0" eb="2">
      <t>ケンキュウ</t>
    </rPh>
    <rPh sb="2" eb="3">
      <t>カン</t>
    </rPh>
    <phoneticPr fontId="27"/>
  </si>
  <si>
    <t>環</t>
    <rPh sb="0" eb="1">
      <t>カン</t>
    </rPh>
    <phoneticPr fontId="27"/>
  </si>
  <si>
    <t>永田　明寛</t>
  </si>
  <si>
    <t>受</t>
    <rPh sb="0" eb="1">
      <t>ジュ</t>
    </rPh>
    <phoneticPr fontId="27"/>
  </si>
  <si>
    <t>特</t>
    <rPh sb="0" eb="1">
      <t>トク</t>
    </rPh>
    <phoneticPr fontId="27"/>
  </si>
  <si>
    <t>上野　　敦</t>
  </si>
  <si>
    <t>吉川　　徹</t>
  </si>
  <si>
    <t>提案公募型研究費</t>
    <rPh sb="0" eb="2">
      <t>テイアン</t>
    </rPh>
    <rPh sb="2" eb="4">
      <t>コウボ</t>
    </rPh>
    <rPh sb="4" eb="5">
      <t>ガタ</t>
    </rPh>
    <rPh sb="5" eb="7">
      <t>ケンキュウ</t>
    </rPh>
    <rPh sb="7" eb="8">
      <t>ヒ</t>
    </rPh>
    <phoneticPr fontId="27"/>
  </si>
  <si>
    <t>提</t>
    <rPh sb="0" eb="1">
      <t>テイ</t>
    </rPh>
    <phoneticPr fontId="27"/>
  </si>
  <si>
    <t>片桐　由希子</t>
  </si>
  <si>
    <t>小田　義也</t>
  </si>
  <si>
    <t>共同研究費</t>
    <rPh sb="0" eb="2">
      <t>キョウドウ</t>
    </rPh>
    <rPh sb="2" eb="4">
      <t>ケンキュウ</t>
    </rPh>
    <rPh sb="4" eb="5">
      <t>ヒ</t>
    </rPh>
    <phoneticPr fontId="27"/>
  </si>
  <si>
    <t>共</t>
    <rPh sb="0" eb="1">
      <t>キョウ</t>
    </rPh>
    <phoneticPr fontId="27"/>
  </si>
  <si>
    <t>泉　　岳樹</t>
  </si>
  <si>
    <t>産学共同研究費</t>
    <rPh sb="0" eb="2">
      <t>サンガク</t>
    </rPh>
    <rPh sb="2" eb="4">
      <t>キョウドウ</t>
    </rPh>
    <rPh sb="4" eb="7">
      <t>ケンキュウヒ</t>
    </rPh>
    <phoneticPr fontId="27"/>
  </si>
  <si>
    <t>中村　一史</t>
  </si>
  <si>
    <t>受託事業費等</t>
    <rPh sb="0" eb="2">
      <t>ジュタク</t>
    </rPh>
    <rPh sb="2" eb="4">
      <t>ジギョウ</t>
    </rPh>
    <rPh sb="4" eb="5">
      <t>ヒ</t>
    </rPh>
    <rPh sb="5" eb="6">
      <t>トウ</t>
    </rPh>
    <phoneticPr fontId="27"/>
  </si>
  <si>
    <t>受事</t>
    <rPh sb="0" eb="1">
      <t>ウケ</t>
    </rPh>
    <rPh sb="1" eb="2">
      <t>コト</t>
    </rPh>
    <phoneticPr fontId="27"/>
  </si>
  <si>
    <t>吉嶺　充俊</t>
  </si>
  <si>
    <t>多幾山　法子</t>
  </si>
  <si>
    <t>産学公連携推進ﾌﾟﾛｼﾞｪｸﾄ</t>
    <rPh sb="0" eb="2">
      <t>サンガク</t>
    </rPh>
    <rPh sb="2" eb="3">
      <t>コウ</t>
    </rPh>
    <rPh sb="3" eb="5">
      <t>レンケイ</t>
    </rPh>
    <rPh sb="5" eb="7">
      <t>スイシン</t>
    </rPh>
    <phoneticPr fontId="27"/>
  </si>
  <si>
    <t>産学</t>
    <rPh sb="0" eb="2">
      <t>サンガク</t>
    </rPh>
    <phoneticPr fontId="27"/>
  </si>
  <si>
    <t>戸崎  肇（清水）</t>
  </si>
  <si>
    <t>岸　　祐介</t>
  </si>
  <si>
    <t>鳥海　基樹</t>
  </si>
  <si>
    <t>大学院GP（国庫）</t>
    <rPh sb="0" eb="3">
      <t>ダイガクイン</t>
    </rPh>
    <rPh sb="6" eb="8">
      <t>コッコ</t>
    </rPh>
    <phoneticPr fontId="27"/>
  </si>
  <si>
    <t>G国</t>
    <rPh sb="1" eb="2">
      <t>クニ</t>
    </rPh>
    <phoneticPr fontId="27"/>
  </si>
  <si>
    <t xml:space="preserve">平田  徳恵（清水） </t>
  </si>
  <si>
    <t>天口　英雄</t>
  </si>
  <si>
    <t>佐藤　　潔</t>
  </si>
  <si>
    <t>大学院GP（法人）</t>
    <rPh sb="0" eb="3">
      <t>ダイガクイン</t>
    </rPh>
    <rPh sb="6" eb="8">
      <t>ホウジン</t>
    </rPh>
    <phoneticPr fontId="27"/>
  </si>
  <si>
    <t>G法</t>
    <rPh sb="1" eb="2">
      <t>ホウ</t>
    </rPh>
    <phoneticPr fontId="27"/>
  </si>
  <si>
    <t>阿曽  真紀子（清水）</t>
  </si>
  <si>
    <t>木下　　央</t>
  </si>
  <si>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</si>
  <si>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</si>
  <si>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古川  尚彬（菊地）</t>
  </si>
  <si>
    <t>新谷　哲也</t>
  </si>
  <si>
    <t>武井　　孝</t>
  </si>
  <si>
    <t>科間</t>
    <rPh sb="0" eb="1">
      <t>カ</t>
    </rPh>
    <rPh sb="1" eb="2">
      <t>アイダ</t>
    </rPh>
    <phoneticPr fontId="27"/>
  </si>
  <si>
    <t>ラナウィーラゲ  エランガー（菊地）</t>
  </si>
  <si>
    <t>土門　　剛</t>
  </si>
  <si>
    <t>瀨髙　　渉</t>
  </si>
  <si>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</si>
  <si>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</si>
  <si>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太田  慧（菊地）</t>
  </si>
  <si>
    <t>讃岐　　亮</t>
  </si>
  <si>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</si>
  <si>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</si>
  <si>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鈴木  祥平（菊地）</t>
  </si>
  <si>
    <t>松本　真澄</t>
  </si>
  <si>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</si>
  <si>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</si>
  <si>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山村　一繁</t>
  </si>
  <si>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</si>
  <si>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</si>
  <si>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</si>
  <si>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</si>
  <si>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</si>
  <si>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</si>
  <si>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</si>
  <si>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</si>
  <si>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</si>
  <si>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</si>
  <si>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</si>
  <si>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</si>
  <si>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</si>
  <si>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</si>
  <si>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</si>
  <si>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</si>
  <si>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</si>
  <si>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</si>
  <si>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</si>
  <si>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ｱｼﾞｱ基準認証推進事業費補助金</t>
    <rPh sb="4" eb="6">
      <t>キジュン</t>
    </rPh>
    <rPh sb="6" eb="8">
      <t>ニンショウ</t>
    </rPh>
    <rPh sb="8" eb="10">
      <t>スイシン</t>
    </rPh>
    <rPh sb="10" eb="13">
      <t>ジギョウヒ</t>
    </rPh>
    <rPh sb="13" eb="16">
      <t>ホジョキン</t>
    </rPh>
    <phoneticPr fontId="27"/>
  </si>
  <si>
    <t>調査研究費（外特・サマープログラム）</t>
    <rPh sb="0" eb="2">
      <t>チョウサ</t>
    </rPh>
    <rPh sb="2" eb="5">
      <t>ケンキュウヒ</t>
    </rPh>
    <rPh sb="6" eb="7">
      <t>ガイ</t>
    </rPh>
    <rPh sb="7" eb="8">
      <t>トク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</si>
  <si>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</si>
  <si>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</si>
  <si>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</si>
  <si>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</si>
  <si>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</si>
  <si>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</si>
  <si>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</si>
  <si>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</si>
  <si>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</si>
  <si>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</si>
  <si>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</si>
  <si>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</si>
  <si>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t>99889999</t>
    <phoneticPr fontId="27"/>
  </si>
  <si>
    <t>都市環境学部</t>
    <rPh sb="0" eb="4">
      <t>ト</t>
    </rPh>
    <rPh sb="4" eb="6">
      <t>ガクブ</t>
    </rPh>
    <phoneticPr fontId="20"/>
  </si>
  <si>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</si>
  <si>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</si>
  <si>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</si>
  <si>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</si>
  <si>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</si>
  <si>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</si>
  <si>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</si>
  <si>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</si>
  <si>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</si>
  <si>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他機関からの旅費の支給</t>
    <phoneticPr fontId="20"/>
  </si>
  <si>
    <t>予算種別2</t>
    <rPh sb="0" eb="2">
      <t>ヨサンシュベツ2</t>
    </rPh>
    <phoneticPr fontId="20"/>
  </si>
  <si>
    <t>確定払(国内)</t>
    <phoneticPr fontId="20"/>
  </si>
  <si>
    <t>バス・電車</t>
  </si>
  <si>
    <r>
      <t>↓宿泊、</t>
    </r>
    <r>
      <rPr>
        <b/>
        <sz val="12"/>
        <color indexed="10"/>
        <rFont val="ＭＳ Ｐゴシック"/>
        <family val="3"/>
        <charset val="128"/>
      </rPr>
      <t>日帰りを選択してください。</t>
    </r>
    <rPh sb="1" eb="3">
      <t>シュクハク</t>
    </rPh>
    <rPh sb="4" eb="6">
      <t>ヒガエ</t>
    </rPh>
    <rPh sb="8" eb="10">
      <t>センタク</t>
    </rPh>
    <phoneticPr fontId="27"/>
  </si>
  <si>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</si>
  <si>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</si>
  <si>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r>
      <t xml:space="preserve">研究課題
</t>
    </r>
    <r>
      <rPr>
        <sz val="8"/>
        <rFont val="ＭＳ Ｐゴシック"/>
        <family val="3"/>
        <charset val="128"/>
      </rPr>
      <t>（設定されている場合）</t>
    </r>
    <rPh sb="0" eb="2">
      <t>ケンキュウ</t>
    </rPh>
    <rPh sb="2" eb="4">
      <t>カダイ</t>
    </rPh>
    <rPh sb="6" eb="8">
      <t>セッテイ</t>
    </rPh>
    <phoneticPr fontId="20"/>
  </si>
  <si>
    <t>橋本</t>
    <rPh sb="0" eb="2">
      <t>ハシモト</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</si>
  <si>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</si>
  <si>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</si>
  <si>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</si>
  <si>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</si>
  <si>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</si>
  <si>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</si>
  <si>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</si>
  <si>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</si>
  <si>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</si>
  <si>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</si>
  <si>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</si>
  <si>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教授</t>
  </si>
  <si>
    <t>定額</t>
  </si>
  <si>
    <t>高橋日出男</t>
    <rPh sb="0" eb="1">
      <t>タカ</t>
    </rPh>
    <rPh sb="1" eb="2">
      <t>ハシ</t>
    </rPh>
    <rPh sb="2" eb="5">
      <t>ヒデオ</t>
    </rPh>
    <phoneticPr fontId="7"/>
  </si>
  <si>
    <t>松本　　淳</t>
    <rPh sb="0" eb="1">
      <t>マツ</t>
    </rPh>
    <rPh sb="1" eb="2">
      <t>モト</t>
    </rPh>
    <rPh sb="4" eb="5">
      <t>ジュン</t>
    </rPh>
    <phoneticPr fontId="7"/>
  </si>
  <si>
    <t>渡邊眞紀子</t>
    <rPh sb="0" eb="2">
      <t>ワタナベ</t>
    </rPh>
    <rPh sb="2" eb="3">
      <t>マ</t>
    </rPh>
    <rPh sb="3" eb="4">
      <t>キ</t>
    </rPh>
    <rPh sb="4" eb="5">
      <t>コ</t>
    </rPh>
    <phoneticPr fontId="7"/>
  </si>
  <si>
    <t>川東　正幸</t>
    <rPh sb="0" eb="2">
      <t>カワヒガシ</t>
    </rPh>
    <rPh sb="3" eb="5">
      <t>マサユキ</t>
    </rPh>
    <phoneticPr fontId="7"/>
  </si>
  <si>
    <t>白井　正明</t>
    <rPh sb="0" eb="2">
      <t>シライ</t>
    </rPh>
    <rPh sb="3" eb="5">
      <t>マサアキ</t>
    </rPh>
    <phoneticPr fontId="7"/>
  </si>
  <si>
    <t>滝波　章弘</t>
    <rPh sb="0" eb="2">
      <t>タキナミ</t>
    </rPh>
    <rPh sb="3" eb="5">
      <t>アキヒロ</t>
    </rPh>
    <phoneticPr fontId="7"/>
  </si>
  <si>
    <t>矢部　直人</t>
    <rPh sb="0" eb="2">
      <t>ヤベ</t>
    </rPh>
    <rPh sb="3" eb="5">
      <t>ナオト</t>
    </rPh>
    <phoneticPr fontId="7"/>
  </si>
  <si>
    <t>石村　大輔</t>
    <rPh sb="0" eb="2">
      <t>イシムラ</t>
    </rPh>
    <rPh sb="3" eb="5">
      <t>ダイスケ</t>
    </rPh>
    <phoneticPr fontId="7"/>
  </si>
  <si>
    <t>高橋　　洋</t>
    <rPh sb="0" eb="2">
      <t>タカハシ</t>
    </rPh>
    <rPh sb="4" eb="5">
      <t>ヒロシ</t>
    </rPh>
    <phoneticPr fontId="7"/>
  </si>
  <si>
    <t>砂金　伸治</t>
    <rPh sb="0" eb="2">
      <t>イサゴ</t>
    </rPh>
    <rPh sb="3" eb="5">
      <t>ノブハル</t>
    </rPh>
    <phoneticPr fontId="7"/>
  </si>
  <si>
    <t>村越　潤</t>
    <rPh sb="0" eb="2">
      <t>ムラコシ</t>
    </rPh>
    <rPh sb="3" eb="4">
      <t>ジュン</t>
    </rPh>
    <phoneticPr fontId="7"/>
  </si>
  <si>
    <t>石倉　智樹</t>
    <rPh sb="0" eb="1">
      <t>イシ</t>
    </rPh>
    <rPh sb="1" eb="2">
      <t>クラ</t>
    </rPh>
    <rPh sb="3" eb="5">
      <t>トモキ</t>
    </rPh>
    <phoneticPr fontId="7"/>
  </si>
  <si>
    <t>酒井　宏治</t>
    <rPh sb="0" eb="2">
      <t>サカイ</t>
    </rPh>
    <rPh sb="3" eb="4">
      <t>ヒロシ</t>
    </rPh>
    <rPh sb="4" eb="5">
      <t>ナオ</t>
    </rPh>
    <phoneticPr fontId="7"/>
  </si>
  <si>
    <t>大野健太郎</t>
    <rPh sb="0" eb="2">
      <t>オオノ</t>
    </rPh>
    <rPh sb="2" eb="5">
      <t>ケンタロウ</t>
    </rPh>
    <phoneticPr fontId="7"/>
  </si>
  <si>
    <t>柳原　正実</t>
    <rPh sb="0" eb="2">
      <t>ヤナギハラ</t>
    </rPh>
    <rPh sb="3" eb="4">
      <t>タダ</t>
    </rPh>
    <rPh sb="4" eb="5">
      <t>ミノル</t>
    </rPh>
    <phoneticPr fontId="7"/>
  </si>
  <si>
    <t>一ノ瀬雅之</t>
    <rPh sb="3" eb="5">
      <t>マサユキ</t>
    </rPh>
    <phoneticPr fontId="6"/>
  </si>
  <si>
    <t>壁谷澤　寿一</t>
    <rPh sb="0" eb="3">
      <t>カベヤザワ</t>
    </rPh>
    <rPh sb="4" eb="6">
      <t>ヒサカズ</t>
    </rPh>
    <phoneticPr fontId="7"/>
  </si>
  <si>
    <t>高木　次郎</t>
    <rPh sb="0" eb="2">
      <t>タカギ</t>
    </rPh>
    <rPh sb="3" eb="5">
      <t>ジロウ</t>
    </rPh>
    <phoneticPr fontId="7"/>
  </si>
  <si>
    <t>猪熊　　純</t>
    <rPh sb="0" eb="2">
      <t>イノクマ</t>
    </rPh>
    <rPh sb="4" eb="5">
      <t>ジュン</t>
    </rPh>
    <phoneticPr fontId="7"/>
  </si>
  <si>
    <t>國枝　陽一郎</t>
    <rPh sb="0" eb="2">
      <t>クニエダ</t>
    </rPh>
    <rPh sb="3" eb="6">
      <t>ヨウイチロウ</t>
    </rPh>
    <phoneticPr fontId="7"/>
  </si>
  <si>
    <t>久保　由治</t>
    <rPh sb="0" eb="2">
      <t>クボ</t>
    </rPh>
    <rPh sb="3" eb="4">
      <t>ユウ</t>
    </rPh>
    <rPh sb="4" eb="5">
      <t>ジ</t>
    </rPh>
    <phoneticPr fontId="7"/>
  </si>
  <si>
    <t>首藤登志夫</t>
    <rPh sb="2" eb="5">
      <t>トシオ</t>
    </rPh>
    <phoneticPr fontId="7"/>
  </si>
  <si>
    <t>高木　慎介</t>
    <rPh sb="0" eb="1">
      <t>タカ</t>
    </rPh>
    <phoneticPr fontId="7"/>
  </si>
  <si>
    <t>石田　玉青</t>
    <rPh sb="0" eb="2">
      <t>イシダ</t>
    </rPh>
    <rPh sb="3" eb="4">
      <t>タマ</t>
    </rPh>
    <rPh sb="4" eb="5">
      <t>アオ</t>
    </rPh>
    <phoneticPr fontId="7"/>
  </si>
  <si>
    <t>梶原　浩一</t>
    <rPh sb="0" eb="1">
      <t>カジ</t>
    </rPh>
    <rPh sb="1" eb="2">
      <t>ハラ</t>
    </rPh>
    <rPh sb="3" eb="4">
      <t>ヒロシ</t>
    </rPh>
    <rPh sb="4" eb="5">
      <t>イチ</t>
    </rPh>
    <phoneticPr fontId="7"/>
  </si>
  <si>
    <t>中嶋　　秀</t>
    <rPh sb="0" eb="2">
      <t>ナカジマ</t>
    </rPh>
    <rPh sb="4" eb="5">
      <t>シュウ</t>
    </rPh>
    <phoneticPr fontId="7"/>
  </si>
  <si>
    <t>柳下　　崇</t>
    <rPh sb="0" eb="2">
      <t>ヤナギシタ</t>
    </rPh>
    <rPh sb="4" eb="5">
      <t>タカシ</t>
    </rPh>
    <phoneticPr fontId="7"/>
  </si>
  <si>
    <t>ムリヤナ　ジェイコブ　ヤン</t>
  </si>
  <si>
    <t>竹歳　絢子</t>
    <rPh sb="0" eb="2">
      <t>タケトシ</t>
    </rPh>
    <rPh sb="3" eb="5">
      <t>アヤコ</t>
    </rPh>
    <phoneticPr fontId="7"/>
  </si>
  <si>
    <t>田中　　学</t>
    <rPh sb="0" eb="2">
      <t>タナカ</t>
    </rPh>
    <rPh sb="4" eb="5">
      <t>マナ</t>
    </rPh>
    <phoneticPr fontId="7"/>
  </si>
  <si>
    <t>西藪　隆平</t>
    <rPh sb="0" eb="1">
      <t>ニシ</t>
    </rPh>
    <rPh sb="1" eb="2">
      <t>ヤブ</t>
    </rPh>
    <rPh sb="3" eb="5">
      <t>リュウヘイ</t>
    </rPh>
    <phoneticPr fontId="7"/>
  </si>
  <si>
    <t>棟方　裕一</t>
    <rPh sb="0" eb="2">
      <t>ムナカタ</t>
    </rPh>
    <rPh sb="3" eb="5">
      <t>ヒロカズ</t>
    </rPh>
    <phoneticPr fontId="7"/>
  </si>
  <si>
    <t>川原　　晋</t>
    <rPh sb="0" eb="2">
      <t>カワハラ</t>
    </rPh>
    <rPh sb="4" eb="5">
      <t>ススム</t>
    </rPh>
    <phoneticPr fontId="7"/>
  </si>
  <si>
    <t>菊地　俊夫</t>
  </si>
  <si>
    <t>沼田　真也</t>
    <rPh sb="0" eb="2">
      <t>ヌマタ</t>
    </rPh>
    <rPh sb="3" eb="5">
      <t>シンヤ</t>
    </rPh>
    <phoneticPr fontId="7"/>
  </si>
  <si>
    <t>大澤　剛士</t>
    <rPh sb="0" eb="2">
      <t>オオサワ</t>
    </rPh>
    <rPh sb="3" eb="4">
      <t>タケシ</t>
    </rPh>
    <phoneticPr fontId="7"/>
  </si>
  <si>
    <t>岡村　　祐</t>
    <rPh sb="0" eb="2">
      <t>オカムラ</t>
    </rPh>
    <rPh sb="4" eb="5">
      <t>ユウ</t>
    </rPh>
    <phoneticPr fontId="7"/>
  </si>
  <si>
    <t>倉田　陽平</t>
    <rPh sb="0" eb="2">
      <t>クラタ</t>
    </rPh>
    <rPh sb="3" eb="5">
      <t>ヨウヘイ</t>
    </rPh>
    <phoneticPr fontId="7"/>
  </si>
  <si>
    <t>直井　岳人</t>
    <rPh sb="0" eb="2">
      <t>ナオイ</t>
    </rPh>
    <rPh sb="3" eb="4">
      <t>タケ</t>
    </rPh>
    <rPh sb="4" eb="5">
      <t>ヒト</t>
    </rPh>
    <phoneticPr fontId="7"/>
  </si>
  <si>
    <t>日原　勝也</t>
    <rPh sb="0" eb="2">
      <t>ヒハラ</t>
    </rPh>
    <rPh sb="3" eb="5">
      <t>カツヤ</t>
    </rPh>
    <phoneticPr fontId="7"/>
  </si>
  <si>
    <t>小笠原　悠</t>
    <rPh sb="0" eb="3">
      <t>オガサワラ</t>
    </rPh>
    <rPh sb="4" eb="5">
      <t>ユウ</t>
    </rPh>
    <phoneticPr fontId="7"/>
  </si>
  <si>
    <t>杉本　興運</t>
    <rPh sb="0" eb="2">
      <t>スギモト</t>
    </rPh>
    <rPh sb="3" eb="4">
      <t>キョウ</t>
    </rPh>
    <rPh sb="4" eb="5">
      <t>ウン</t>
    </rPh>
    <phoneticPr fontId="7"/>
  </si>
  <si>
    <t>髙木　悦郎</t>
    <rPh sb="0" eb="2">
      <t>タカギ</t>
    </rPh>
    <rPh sb="3" eb="5">
      <t>エツロウ</t>
    </rPh>
    <phoneticPr fontId="7"/>
  </si>
  <si>
    <t>野田　　満</t>
    <rPh sb="0" eb="2">
      <t>ノダ</t>
    </rPh>
    <rPh sb="4" eb="5">
      <t>ミツル</t>
    </rPh>
    <phoneticPr fontId="7"/>
  </si>
  <si>
    <t>饗庭　　伸</t>
  </si>
  <si>
    <t>朝日　ちさと</t>
  </si>
  <si>
    <t>伊藤　史子</t>
    <rPh sb="0" eb="1">
      <t>イ</t>
    </rPh>
    <rPh sb="1" eb="2">
      <t>フジ</t>
    </rPh>
    <rPh sb="3" eb="4">
      <t>シ</t>
    </rPh>
    <rPh sb="4" eb="5">
      <t>コ</t>
    </rPh>
    <phoneticPr fontId="7"/>
  </si>
  <si>
    <t>奥　真美</t>
  </si>
  <si>
    <t>白石　賢</t>
  </si>
  <si>
    <t>松井　望</t>
  </si>
  <si>
    <t>和田　清美</t>
  </si>
  <si>
    <t>金子　憲</t>
  </si>
  <si>
    <t>杉原　陽子</t>
    <rPh sb="0" eb="2">
      <t>スギハラ</t>
    </rPh>
    <rPh sb="3" eb="5">
      <t>ヨウコ</t>
    </rPh>
    <phoneticPr fontId="7"/>
  </si>
  <si>
    <t>長野　　基</t>
    <rPh sb="0" eb="2">
      <t>ナガノ</t>
    </rPh>
    <rPh sb="4" eb="5">
      <t>モト</t>
    </rPh>
    <phoneticPr fontId="7"/>
  </si>
  <si>
    <t>山本　薫子</t>
    <rPh sb="0" eb="2">
      <t>ヤマモト</t>
    </rPh>
    <rPh sb="3" eb="4">
      <t>カオル</t>
    </rPh>
    <rPh sb="4" eb="5">
      <t>コ</t>
    </rPh>
    <phoneticPr fontId="7"/>
  </si>
  <si>
    <t>高道　昌志</t>
    <rPh sb="0" eb="2">
      <t>タカミチ</t>
    </rPh>
    <rPh sb="3" eb="5">
      <t>マサシ</t>
    </rPh>
    <phoneticPr fontId="7"/>
  </si>
  <si>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</si>
  <si>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</si>
  <si>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</si>
  <si>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</si>
  <si>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</si>
  <si>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</si>
  <si>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</si>
  <si>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</si>
  <si>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</si>
  <si>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</si>
  <si>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</si>
  <si>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</si>
  <si>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</si>
  <si>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</si>
  <si>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</si>
  <si>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</si>
  <si>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</si>
  <si>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</si>
  <si>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</si>
  <si>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</si>
  <si>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</si>
  <si>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</si>
  <si>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</si>
  <si>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</si>
  <si>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</si>
  <si>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</si>
  <si>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</si>
  <si>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</si>
  <si>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</si>
  <si>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</si>
  <si>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</si>
  <si>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</si>
  <si>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</si>
  <si>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宿泊出張
(職員・学修）</t>
    <rPh sb="0" eb="2">
      <t>シュクハク</t>
    </rPh>
    <rPh sb="2" eb="4">
      <t>シュッチョウ</t>
    </rPh>
    <rPh sb="6" eb="8">
      <t>ショクイン</t>
    </rPh>
    <rPh sb="9" eb="10">
      <t>ガク</t>
    </rPh>
    <rPh sb="10" eb="11">
      <t>シュウ</t>
    </rPh>
    <phoneticPr fontId="27"/>
  </si>
  <si>
    <t>・</t>
    <phoneticPr fontId="20"/>
  </si>
  <si>
    <t>・</t>
    <phoneticPr fontId="20"/>
  </si>
  <si>
    <t>・</t>
    <phoneticPr fontId="20"/>
  </si>
  <si>
    <t>なし</t>
  </si>
  <si>
    <t>日程</t>
    <rPh sb="0" eb="2">
      <t>ニッテイ</t>
    </rPh>
    <phoneticPr fontId="20"/>
  </si>
  <si>
    <t>～</t>
  </si>
  <si>
    <t>旅行命令権者</t>
    <phoneticPr fontId="20"/>
  </si>
  <si>
    <t>首大　学</t>
    <rPh sb="0" eb="1">
      <t>クビ</t>
    </rPh>
    <rPh sb="1" eb="2">
      <t>ダイ</t>
    </rPh>
    <rPh sb="3" eb="4">
      <t>マナ</t>
    </rPh>
    <phoneticPr fontId="20"/>
  </si>
  <si>
    <t>学会参加</t>
  </si>
  <si>
    <t>調査視察</t>
  </si>
  <si>
    <t>その他</t>
  </si>
  <si>
    <t>河川環境学会</t>
    <rPh sb="0" eb="2">
      <t>カセン</t>
    </rPh>
    <rPh sb="2" eb="4">
      <t>カンキョウ</t>
    </rPh>
    <rPh sb="4" eb="6">
      <t>ガッカイ</t>
    </rPh>
    <phoneticPr fontId="20"/>
  </si>
  <si>
    <t>利根川流域生息調査</t>
    <rPh sb="0" eb="3">
      <t>トネガワ</t>
    </rPh>
    <rPh sb="3" eb="5">
      <t>リュウイキ</t>
    </rPh>
    <rPh sb="5" eb="7">
      <t>セイソク</t>
    </rPh>
    <rPh sb="7" eb="9">
      <t>チョウサ</t>
    </rPh>
    <phoneticPr fontId="20"/>
  </si>
  <si>
    <t>東京国際フォーラム</t>
    <rPh sb="0" eb="2">
      <t>トウキョウ</t>
    </rPh>
    <rPh sb="2" eb="4">
      <t>コクサイ</t>
    </rPh>
    <phoneticPr fontId="20"/>
  </si>
  <si>
    <t>東京駅</t>
    <rPh sb="0" eb="3">
      <t>トウキョウエキ</t>
    </rPh>
    <phoneticPr fontId="20"/>
  </si>
  <si>
    <t>利根川</t>
    <rPh sb="0" eb="3">
      <t>トネガワ</t>
    </rPh>
    <phoneticPr fontId="20"/>
  </si>
  <si>
    <t>利根川入口</t>
    <rPh sb="0" eb="3">
      <t>トネガワ</t>
    </rPh>
    <rPh sb="3" eb="5">
      <t>イリグチ</t>
    </rPh>
    <phoneticPr fontId="20"/>
  </si>
  <si>
    <t>ﾋｱﾘﾝｸﾞ</t>
    <phoneticPr fontId="20"/>
  </si>
  <si>
    <t>茨城県牛久市</t>
    <rPh sb="0" eb="3">
      <t>イバラキケン</t>
    </rPh>
    <rPh sb="3" eb="6">
      <t>ウシクシ</t>
    </rPh>
    <phoneticPr fontId="20"/>
  </si>
  <si>
    <t>↓選択下さい！</t>
    <rPh sb="1" eb="3">
      <t>センタク</t>
    </rPh>
    <rPh sb="3" eb="4">
      <t>クダ</t>
    </rPh>
    <phoneticPr fontId="27"/>
  </si>
  <si>
    <r>
      <t xml:space="preserve">平成31年度
</t>
    </r>
    <r>
      <rPr>
        <sz val="10"/>
        <rFont val="ＭＳ Ｐゴシック"/>
        <family val="3"/>
        <charset val="128"/>
      </rPr>
      <t>（2019年度）</t>
    </r>
    <rPh sb="0" eb="2">
      <t>ヘイセイ</t>
    </rPh>
    <rPh sb="4" eb="6">
      <t>ネンド</t>
    </rPh>
    <phoneticPr fontId="20"/>
  </si>
  <si>
    <t>つくば市</t>
    <rPh sb="3" eb="4">
      <t>シ</t>
    </rPh>
    <phoneticPr fontId="20"/>
  </si>
  <si>
    <t>筑波大学　＠＠研究室</t>
    <rPh sb="0" eb="2">
      <t>ツクバ</t>
    </rPh>
    <rPh sb="2" eb="4">
      <t>ダイガク</t>
    </rPh>
    <rPh sb="7" eb="9">
      <t>ケンキュウ</t>
    </rPh>
    <rPh sb="9" eb="10">
      <t>シツ</t>
    </rPh>
    <phoneticPr fontId="20"/>
  </si>
  <si>
    <t>茨城県つくば市中央</t>
    <rPh sb="0" eb="3">
      <t>イバラキケン</t>
    </rPh>
    <rPh sb="6" eb="7">
      <t>シ</t>
    </rPh>
    <rPh sb="7" eb="9">
      <t>チュウオウ</t>
    </rPh>
    <phoneticPr fontId="20"/>
  </si>
  <si>
    <t>東京都中央区大手町</t>
    <rPh sb="0" eb="2">
      <t>トウキョウ</t>
    </rPh>
    <rPh sb="2" eb="3">
      <t>ト</t>
    </rPh>
    <rPh sb="3" eb="6">
      <t>チュウオウク</t>
    </rPh>
    <rPh sb="6" eb="9">
      <t>オオテマチ</t>
    </rPh>
    <phoneticPr fontId="20"/>
  </si>
  <si>
    <t>学科名</t>
    <rPh sb="0" eb="2">
      <t>ガッカ</t>
    </rPh>
    <rPh sb="2" eb="3">
      <t>メイ</t>
    </rPh>
    <phoneticPr fontId="27"/>
  </si>
  <si>
    <t>2019/04/01-2020/03/31</t>
  </si>
  <si>
    <t>高橋日出男</t>
    <rPh sb="0" eb="1">
      <t>タカ</t>
    </rPh>
    <rPh sb="1" eb="2">
      <t>ハシ</t>
    </rPh>
    <rPh sb="2" eb="3">
      <t>ヒ</t>
    </rPh>
    <rPh sb="3" eb="4">
      <t>デ</t>
    </rPh>
    <rPh sb="4" eb="5">
      <t>オトコ</t>
    </rPh>
    <phoneticPr fontId="27"/>
  </si>
  <si>
    <t>EA002</t>
  </si>
  <si>
    <t>学域長　鈴木毅彦</t>
    <rPh sb="0" eb="1">
      <t>ガク</t>
    </rPh>
    <rPh sb="1" eb="2">
      <t>イキ</t>
    </rPh>
    <phoneticPr fontId="27"/>
  </si>
  <si>
    <t>EA003</t>
  </si>
  <si>
    <t>EA004</t>
  </si>
  <si>
    <t>EA005</t>
  </si>
  <si>
    <t>EA006</t>
  </si>
  <si>
    <t>EA007</t>
  </si>
  <si>
    <t>EA008</t>
  </si>
  <si>
    <t>EA009</t>
  </si>
  <si>
    <t>EA010</t>
  </si>
  <si>
    <t>EA011</t>
  </si>
  <si>
    <t>EA012</t>
  </si>
  <si>
    <t>EA013</t>
  </si>
  <si>
    <t>EA014</t>
  </si>
  <si>
    <t>EA015</t>
  </si>
  <si>
    <t>EA016</t>
  </si>
  <si>
    <t>EA017</t>
  </si>
  <si>
    <t>EA050</t>
  </si>
  <si>
    <t>学域長　清水哲夫</t>
    <rPh sb="0" eb="1">
      <t>ガク</t>
    </rPh>
    <rPh sb="1" eb="2">
      <t>イキ</t>
    </rPh>
    <phoneticPr fontId="27"/>
  </si>
  <si>
    <t>EA051</t>
  </si>
  <si>
    <t>EA052</t>
  </si>
  <si>
    <t>EA053</t>
  </si>
  <si>
    <t>EA054</t>
  </si>
  <si>
    <t>EA056</t>
  </si>
  <si>
    <t>EA057</t>
  </si>
  <si>
    <t>EA058</t>
  </si>
  <si>
    <t>EA059</t>
  </si>
  <si>
    <t>EA060</t>
  </si>
  <si>
    <t>EA061</t>
  </si>
  <si>
    <t>EA062</t>
  </si>
  <si>
    <t>EA063</t>
  </si>
  <si>
    <t>EA064</t>
  </si>
  <si>
    <t>EA100</t>
  </si>
  <si>
    <t>EA102</t>
  </si>
  <si>
    <t>EA103</t>
  </si>
  <si>
    <t>EA104</t>
  </si>
  <si>
    <t>EA105</t>
  </si>
  <si>
    <t>EA106</t>
  </si>
  <si>
    <t>EA107</t>
  </si>
  <si>
    <t>EA108</t>
  </si>
  <si>
    <t>EA109</t>
  </si>
  <si>
    <t>EA110</t>
  </si>
  <si>
    <t>EA111</t>
  </si>
  <si>
    <t>EA112</t>
  </si>
  <si>
    <t>EA113</t>
  </si>
  <si>
    <t>EA150</t>
  </si>
  <si>
    <t>EA151</t>
  </si>
  <si>
    <t>EA152</t>
  </si>
  <si>
    <t>EA153</t>
  </si>
  <si>
    <t>EA154</t>
  </si>
  <si>
    <t>EA155</t>
  </si>
  <si>
    <t>EA156</t>
  </si>
  <si>
    <t>EA157</t>
  </si>
  <si>
    <t>EA158</t>
  </si>
  <si>
    <t>EA160</t>
  </si>
  <si>
    <t>EA161</t>
  </si>
  <si>
    <t>EA162</t>
  </si>
  <si>
    <t>EA163</t>
  </si>
  <si>
    <t>EA164</t>
  </si>
  <si>
    <t>EA165</t>
  </si>
  <si>
    <t>EA166</t>
  </si>
  <si>
    <t>EA167</t>
  </si>
  <si>
    <t>EA168</t>
  </si>
  <si>
    <t>EA169</t>
  </si>
  <si>
    <t>EA170</t>
  </si>
  <si>
    <t>EA172</t>
  </si>
  <si>
    <t>EA200</t>
  </si>
  <si>
    <t>EA201</t>
  </si>
  <si>
    <t>EA202</t>
  </si>
  <si>
    <t>EA203</t>
  </si>
  <si>
    <t>EA204</t>
  </si>
  <si>
    <t>EA205</t>
  </si>
  <si>
    <t>EA206</t>
  </si>
  <si>
    <t>EA207</t>
  </si>
  <si>
    <t>EA208</t>
  </si>
  <si>
    <t>EA250</t>
  </si>
  <si>
    <t>学域長　首藤登志夫</t>
    <rPh sb="0" eb="1">
      <t>ガク</t>
    </rPh>
    <rPh sb="1" eb="2">
      <t>イキ</t>
    </rPh>
    <rPh sb="2" eb="3">
      <t>チョウ</t>
    </rPh>
    <rPh sb="4" eb="6">
      <t>スドウ</t>
    </rPh>
    <rPh sb="6" eb="9">
      <t>トシオ</t>
    </rPh>
    <phoneticPr fontId="27"/>
  </si>
  <si>
    <t>大教応・立花宏</t>
    <rPh sb="0" eb="1">
      <t>オオ</t>
    </rPh>
    <rPh sb="2" eb="3">
      <t>オウ</t>
    </rPh>
    <phoneticPr fontId="27"/>
  </si>
  <si>
    <t>国研究環応・宍戸</t>
    <rPh sb="0" eb="1">
      <t>コク</t>
    </rPh>
    <rPh sb="1" eb="3">
      <t>ケンキュウ</t>
    </rPh>
    <rPh sb="3" eb="4">
      <t>カン</t>
    </rPh>
    <rPh sb="4" eb="5">
      <t>オウ</t>
    </rPh>
    <rPh sb="6" eb="8">
      <t>シシド</t>
    </rPh>
    <phoneticPr fontId="27"/>
  </si>
  <si>
    <t>EB303</t>
  </si>
  <si>
    <t>研究環建・多幾山</t>
    <rPh sb="0" eb="2">
      <t>ケンキュウ</t>
    </rPh>
    <rPh sb="2" eb="3">
      <t>カン</t>
    </rPh>
    <rPh sb="3" eb="4">
      <t>ダテ</t>
    </rPh>
    <rPh sb="5" eb="8">
      <t>タキヤマ</t>
    </rPh>
    <phoneticPr fontId="27"/>
  </si>
  <si>
    <t>研セ支援応・石田</t>
    <rPh sb="6" eb="8">
      <t>イシダ</t>
    </rPh>
    <phoneticPr fontId="27"/>
  </si>
  <si>
    <t>EB503</t>
  </si>
  <si>
    <t>加藤俊吾</t>
    <rPh sb="0" eb="2">
      <t>カトウ</t>
    </rPh>
    <rPh sb="2" eb="4">
      <t>シュンゴ</t>
    </rPh>
    <phoneticPr fontId="27"/>
  </si>
  <si>
    <t>スタートアップ調査(特別枠)金村</t>
    <rPh sb="7" eb="9">
      <t>チョウサ</t>
    </rPh>
    <rPh sb="10" eb="13">
      <t>トクベツワク</t>
    </rPh>
    <rPh sb="14" eb="16">
      <t>カナムラ</t>
    </rPh>
    <phoneticPr fontId="27"/>
  </si>
  <si>
    <t>卓越大学院プログラム</t>
    <rPh sb="0" eb="2">
      <t>タクエツ</t>
    </rPh>
    <rPh sb="2" eb="5">
      <t>ダイガクイン</t>
    </rPh>
    <phoneticPr fontId="27"/>
  </si>
  <si>
    <t>企[アジア]</t>
    <rPh sb="0" eb="1">
      <t>クワダ</t>
    </rPh>
    <phoneticPr fontId="27"/>
  </si>
  <si>
    <t>国際化に対応できる環境の整備</t>
    <rPh sb="0" eb="3">
      <t>コクサイカ</t>
    </rPh>
    <rPh sb="4" eb="6">
      <t>タイオウ</t>
    </rPh>
    <rPh sb="9" eb="11">
      <t>カンキョウ</t>
    </rPh>
    <rPh sb="12" eb="14">
      <t>セイビ</t>
    </rPh>
    <phoneticPr fontId="27"/>
  </si>
  <si>
    <t>ブランド力構築の推進</t>
    <rPh sb="4" eb="5">
      <t>リョク</t>
    </rPh>
    <rPh sb="5" eb="7">
      <t>コウチク</t>
    </rPh>
    <rPh sb="8" eb="10">
      <t>スイシン</t>
    </rPh>
    <phoneticPr fontId="27"/>
  </si>
  <si>
    <t>19提地松本SATREPS</t>
    <rPh sb="3" eb="4">
      <t>チ</t>
    </rPh>
    <phoneticPr fontId="27"/>
  </si>
  <si>
    <t>64423：給与（非常勤職員）（受託研究）</t>
    <rPh sb="6" eb="8">
      <t>キュウヨ</t>
    </rPh>
    <rPh sb="9" eb="12">
      <t>ヒジョウキン</t>
    </rPh>
    <rPh sb="12" eb="14">
      <t>ショクイン</t>
    </rPh>
    <rPh sb="16" eb="18">
      <t>ジュタク</t>
    </rPh>
    <rPh sb="18" eb="20">
      <t>ケンキュウ</t>
    </rPh>
    <phoneticPr fontId="27"/>
  </si>
  <si>
    <t>64440：旅費交通費（受託研究・海外）</t>
  </si>
  <si>
    <t>2019/04/01-2020/03/31[年度末]</t>
    <rPh sb="22" eb="24">
      <t>ネンド</t>
    </rPh>
    <rPh sb="24" eb="25">
      <t>マツ</t>
    </rPh>
    <phoneticPr fontId="27"/>
  </si>
  <si>
    <t>共同研究</t>
    <rPh sb="0" eb="2">
      <t>キョウドウ</t>
    </rPh>
    <rPh sb="2" eb="4">
      <t>ケンキュウ</t>
    </rPh>
    <phoneticPr fontId="27"/>
  </si>
  <si>
    <t>30150</t>
  </si>
  <si>
    <t>14</t>
  </si>
  <si>
    <t>105</t>
  </si>
  <si>
    <t>18共地高橋日JR</t>
    <rPh sb="2" eb="3">
      <t>キョウ</t>
    </rPh>
    <rPh sb="3" eb="4">
      <t>チ</t>
    </rPh>
    <rPh sb="4" eb="6">
      <t>タカハシ</t>
    </rPh>
    <rPh sb="6" eb="7">
      <t>ヒ</t>
    </rPh>
    <phoneticPr fontId="27"/>
  </si>
  <si>
    <t>2018/10/05-2019/03/15★注意★</t>
    <rPh sb="22" eb="24">
      <t>チュウイ</t>
    </rPh>
    <phoneticPr fontId="27"/>
  </si>
  <si>
    <t>繰越共同研究費</t>
    <rPh sb="2" eb="4">
      <t>キョウドウ</t>
    </rPh>
    <phoneticPr fontId="27"/>
  </si>
  <si>
    <t>18共建一ノ瀬東電</t>
    <rPh sb="2" eb="3">
      <t>トモ</t>
    </rPh>
    <rPh sb="3" eb="4">
      <t>ケン</t>
    </rPh>
    <rPh sb="4" eb="5">
      <t>イチ</t>
    </rPh>
    <rPh sb="6" eb="7">
      <t>セ</t>
    </rPh>
    <rPh sb="7" eb="9">
      <t>トウデン</t>
    </rPh>
    <phoneticPr fontId="27"/>
  </si>
  <si>
    <t>19共環金村ｽﾘ燃料</t>
    <rPh sb="2" eb="3">
      <t>キョウ</t>
    </rPh>
    <rPh sb="3" eb="4">
      <t>カン</t>
    </rPh>
    <rPh sb="4" eb="6">
      <t>カナムラ</t>
    </rPh>
    <rPh sb="8" eb="10">
      <t>ネンリョウ</t>
    </rPh>
    <phoneticPr fontId="27"/>
  </si>
  <si>
    <t>19共環宍戸JXTG</t>
    <rPh sb="2" eb="3">
      <t>キョウ</t>
    </rPh>
    <rPh sb="3" eb="4">
      <t>カン</t>
    </rPh>
    <rPh sb="4" eb="6">
      <t>シシド</t>
    </rPh>
    <phoneticPr fontId="27"/>
  </si>
  <si>
    <t>18共環柳下DIC</t>
    <rPh sb="2" eb="3">
      <t>キョウ</t>
    </rPh>
    <rPh sb="3" eb="4">
      <t>カン</t>
    </rPh>
    <rPh sb="4" eb="6">
      <t>ヤナギシタ</t>
    </rPh>
    <phoneticPr fontId="27"/>
  </si>
  <si>
    <t>19共環梶原三菱ｹﾐ</t>
    <rPh sb="2" eb="3">
      <t>トモ</t>
    </rPh>
    <rPh sb="3" eb="4">
      <t>カン</t>
    </rPh>
    <rPh sb="6" eb="8">
      <t>ミツビシ</t>
    </rPh>
    <phoneticPr fontId="27"/>
  </si>
  <si>
    <t>受[EH]</t>
  </si>
  <si>
    <t>18受観菊地上野文</t>
    <rPh sb="8" eb="9">
      <t>ブン</t>
    </rPh>
    <phoneticPr fontId="27"/>
  </si>
  <si>
    <t>2018/10/01-2019/03/15 ★注意</t>
    <rPh sb="23" eb="25">
      <t>チュウイ</t>
    </rPh>
    <phoneticPr fontId="27"/>
  </si>
  <si>
    <t>2019/04/09-2020/03/31〔年度末〕</t>
    <rPh sb="22" eb="25">
      <t>ネンドマツ</t>
    </rPh>
    <phoneticPr fontId="27"/>
  </si>
  <si>
    <t>18受政市古葛飾</t>
    <rPh sb="2" eb="3">
      <t>ジュ</t>
    </rPh>
    <rPh sb="3" eb="5">
      <t>マサイチ</t>
    </rPh>
    <rPh sb="4" eb="5">
      <t>イチ</t>
    </rPh>
    <rPh sb="5" eb="6">
      <t>コ</t>
    </rPh>
    <rPh sb="6" eb="8">
      <t>カツシカ</t>
    </rPh>
    <phoneticPr fontId="27"/>
  </si>
  <si>
    <t>18受政饗庭JS</t>
    <rPh sb="2" eb="3">
      <t>ジュ</t>
    </rPh>
    <rPh sb="3" eb="4">
      <t>セイ</t>
    </rPh>
    <rPh sb="4" eb="6">
      <t>アイバ</t>
    </rPh>
    <phoneticPr fontId="27"/>
  </si>
  <si>
    <t>学[EZ]</t>
    <rPh sb="0" eb="1">
      <t>ガク</t>
    </rPh>
    <phoneticPr fontId="27"/>
  </si>
  <si>
    <t>理系管理課長　大平 裕己</t>
  </si>
  <si>
    <t>事[EL]</t>
    <rPh sb="0" eb="1">
      <t>ジ</t>
    </rPh>
    <phoneticPr fontId="27"/>
  </si>
  <si>
    <t>64640：旅費交通費（受託事業・海外）</t>
    <rPh sb="17" eb="19">
      <t>カイガイ</t>
    </rPh>
    <phoneticPr fontId="27"/>
  </si>
  <si>
    <t>64639：旅費交通費（受託事業・国内）</t>
  </si>
  <si>
    <t>事[EM]</t>
    <rPh sb="0" eb="1">
      <t>コト</t>
    </rPh>
    <phoneticPr fontId="27"/>
  </si>
  <si>
    <t>一般[EP]</t>
    <rPh sb="0" eb="2">
      <t>イッパン</t>
    </rPh>
    <phoneticPr fontId="27"/>
  </si>
  <si>
    <t>特[EQ]</t>
  </si>
  <si>
    <t>19助環田中中部電気</t>
    <rPh sb="2" eb="3">
      <t>スケ</t>
    </rPh>
    <rPh sb="3" eb="4">
      <t>ワ</t>
    </rPh>
    <rPh sb="4" eb="6">
      <t>タナカ</t>
    </rPh>
    <rPh sb="6" eb="8">
      <t>ナカベ</t>
    </rPh>
    <rPh sb="8" eb="10">
      <t>デンキ</t>
    </rPh>
    <phoneticPr fontId="27"/>
  </si>
  <si>
    <t>講[ER]</t>
  </si>
  <si>
    <t>管[ES]</t>
  </si>
  <si>
    <t>補[EU]</t>
    <rPh sb="0" eb="1">
      <t>ホ</t>
    </rPh>
    <phoneticPr fontId="27"/>
  </si>
  <si>
    <t>補助金間接経費（卓越大学院プログラム)</t>
    <rPh sb="0" eb="3">
      <t>ホジョキン</t>
    </rPh>
    <rPh sb="3" eb="5">
      <t>カンセツ</t>
    </rPh>
    <rPh sb="5" eb="7">
      <t>ケイヒ</t>
    </rPh>
    <rPh sb="8" eb="10">
      <t>タクエツ</t>
    </rPh>
    <rPh sb="10" eb="13">
      <t>ダイガクイン</t>
    </rPh>
    <phoneticPr fontId="27"/>
  </si>
  <si>
    <t>間[EV]</t>
  </si>
  <si>
    <t>間[EW]</t>
  </si>
  <si>
    <t>64424：給与（通勤手当）（非常勤職員）（受託研究）</t>
    <rPh sb="6" eb="8">
      <t>キュウヨ</t>
    </rPh>
    <rPh sb="9" eb="11">
      <t>ツウキン</t>
    </rPh>
    <rPh sb="11" eb="13">
      <t>テアテ</t>
    </rPh>
    <rPh sb="15" eb="18">
      <t>ヒジョウキン</t>
    </rPh>
    <rPh sb="18" eb="20">
      <t>ショクイン</t>
    </rPh>
    <rPh sb="22" eb="24">
      <t>ジュタク</t>
    </rPh>
    <rPh sb="24" eb="26">
      <t>ケンキュウ</t>
    </rPh>
    <phoneticPr fontId="27"/>
  </si>
  <si>
    <t>64439：旅費交通費（受託研究・国内）</t>
  </si>
  <si>
    <t>外[**]</t>
    <rPh sb="0" eb="1">
      <t>ソト</t>
    </rPh>
    <phoneticPr fontId="27"/>
  </si>
  <si>
    <t>教[E501]</t>
  </si>
  <si>
    <t>EA251</t>
  </si>
  <si>
    <t>EA252</t>
  </si>
  <si>
    <t>EA253</t>
  </si>
  <si>
    <t>EA254</t>
  </si>
  <si>
    <t>EA255</t>
  </si>
  <si>
    <t>EA256</t>
  </si>
  <si>
    <t>EA257</t>
  </si>
  <si>
    <t>EA258</t>
  </si>
  <si>
    <t>EA259</t>
  </si>
  <si>
    <t>EA263</t>
  </si>
  <si>
    <t>EA264</t>
  </si>
  <si>
    <t>EA266</t>
  </si>
  <si>
    <t>EA267</t>
  </si>
  <si>
    <t>EA268</t>
  </si>
  <si>
    <t>EA269</t>
  </si>
  <si>
    <t>EA271</t>
  </si>
  <si>
    <t>EA273</t>
  </si>
  <si>
    <t>EA274</t>
  </si>
  <si>
    <t>EA276</t>
  </si>
  <si>
    <t>EA277</t>
  </si>
  <si>
    <t>EA278</t>
  </si>
  <si>
    <t>E10864A281</t>
  </si>
  <si>
    <t>E10864A282</t>
  </si>
  <si>
    <t>28都市外交Yanウジ</t>
    <rPh sb="2" eb="3">
      <t>ト</t>
    </rPh>
    <rPh sb="3" eb="4">
      <t>シ</t>
    </rPh>
    <rPh sb="4" eb="6">
      <t>ガイコウ</t>
    </rPh>
    <phoneticPr fontId="27"/>
  </si>
  <si>
    <t>2019/04/01-2019/09/30</t>
  </si>
  <si>
    <t>E10864A283</t>
  </si>
  <si>
    <t>E10864A284</t>
  </si>
  <si>
    <t>E10864A285</t>
  </si>
  <si>
    <t>E10864A286</t>
  </si>
  <si>
    <t>E10864A287</t>
  </si>
  <si>
    <t>E10864A288</t>
  </si>
  <si>
    <t>E10864A289</t>
  </si>
  <si>
    <t>E10864A290</t>
  </si>
  <si>
    <t>E10864A291</t>
  </si>
  <si>
    <t>E10864A292</t>
  </si>
  <si>
    <t>E10864A293</t>
  </si>
  <si>
    <t>E10864A294</t>
  </si>
  <si>
    <t>E10864A295</t>
  </si>
  <si>
    <t>E10864A296</t>
  </si>
  <si>
    <t>E10864A297</t>
  </si>
  <si>
    <t>E10864A298</t>
  </si>
  <si>
    <t>E10864A300</t>
  </si>
  <si>
    <t>E10864A301</t>
  </si>
  <si>
    <t>E10864A302</t>
  </si>
  <si>
    <t>E10864A303</t>
  </si>
  <si>
    <t>E10864A304</t>
  </si>
  <si>
    <t>E10864A305</t>
  </si>
  <si>
    <t>E10864A306</t>
  </si>
  <si>
    <t>E10864A307</t>
  </si>
  <si>
    <t>E10864A308</t>
  </si>
  <si>
    <t>研究者海外派遣プログラム応三浦</t>
    <rPh sb="0" eb="3">
      <t>ケンキュウシャ</t>
    </rPh>
    <rPh sb="3" eb="5">
      <t>カイガイ</t>
    </rPh>
    <rPh sb="5" eb="7">
      <t>ハケン</t>
    </rPh>
    <rPh sb="12" eb="13">
      <t>コタエル</t>
    </rPh>
    <rPh sb="13" eb="15">
      <t>ミウラ</t>
    </rPh>
    <phoneticPr fontId="27"/>
  </si>
  <si>
    <t>三浦大樹</t>
    <rPh sb="0" eb="2">
      <t>ミウラ</t>
    </rPh>
    <rPh sb="2" eb="3">
      <t>ダイ</t>
    </rPh>
    <rPh sb="3" eb="4">
      <t>キ</t>
    </rPh>
    <phoneticPr fontId="27"/>
  </si>
  <si>
    <t>E10864A92</t>
  </si>
  <si>
    <t>研究者海外派遣プログラム観沼田</t>
    <rPh sb="0" eb="3">
      <t>ケンキュウシャ</t>
    </rPh>
    <rPh sb="3" eb="5">
      <t>カイガイ</t>
    </rPh>
    <rPh sb="5" eb="7">
      <t>ハケン</t>
    </rPh>
    <rPh sb="12" eb="13">
      <t>カン</t>
    </rPh>
    <rPh sb="13" eb="15">
      <t>ヌマタ</t>
    </rPh>
    <phoneticPr fontId="27"/>
  </si>
  <si>
    <t>19受託事業と連携都市政策研修・基盤石倉</t>
    <rPh sb="2" eb="4">
      <t>ジュタク</t>
    </rPh>
    <rPh sb="4" eb="6">
      <t>ジギョウ</t>
    </rPh>
    <rPh sb="7" eb="9">
      <t>レンケイ</t>
    </rPh>
    <rPh sb="9" eb="11">
      <t>トシ</t>
    </rPh>
    <rPh sb="11" eb="13">
      <t>セイサク</t>
    </rPh>
    <rPh sb="13" eb="15">
      <t>ケンシュウ</t>
    </rPh>
    <rPh sb="16" eb="18">
      <t>キバン</t>
    </rPh>
    <rPh sb="18" eb="20">
      <t>イシクラ</t>
    </rPh>
    <phoneticPr fontId="27"/>
  </si>
  <si>
    <t>19受託事業と連携都市政策研修・建築竹宮</t>
    <rPh sb="2" eb="4">
      <t>ジュタク</t>
    </rPh>
    <rPh sb="4" eb="6">
      <t>ジギョウ</t>
    </rPh>
    <rPh sb="7" eb="9">
      <t>レンケイ</t>
    </rPh>
    <rPh sb="9" eb="11">
      <t>トシ</t>
    </rPh>
    <rPh sb="11" eb="13">
      <t>セイサク</t>
    </rPh>
    <rPh sb="13" eb="15">
      <t>ケンシュウ</t>
    </rPh>
    <rPh sb="16" eb="18">
      <t>ケンチク</t>
    </rPh>
    <rPh sb="18" eb="20">
      <t>タケミヤ</t>
    </rPh>
    <phoneticPr fontId="27"/>
  </si>
  <si>
    <t>2019/04/01-2020/02/29★注意</t>
  </si>
  <si>
    <t>竹宮健司</t>
    <rPh sb="0" eb="1">
      <t>タケ</t>
    </rPh>
    <rPh sb="1" eb="2">
      <t>ミヤ</t>
    </rPh>
    <rPh sb="2" eb="4">
      <t>ケンジ</t>
    </rPh>
    <phoneticPr fontId="27"/>
  </si>
  <si>
    <t>19受託事業と連携都市政策研修・建築一ノ瀬</t>
    <rPh sb="2" eb="4">
      <t>ジュタク</t>
    </rPh>
    <rPh sb="4" eb="6">
      <t>ジギョウ</t>
    </rPh>
    <rPh sb="7" eb="9">
      <t>レンケイ</t>
    </rPh>
    <rPh sb="9" eb="11">
      <t>トシ</t>
    </rPh>
    <rPh sb="11" eb="13">
      <t>セイサク</t>
    </rPh>
    <rPh sb="13" eb="15">
      <t>ケンシュウ</t>
    </rPh>
    <rPh sb="16" eb="18">
      <t>ケンチク</t>
    </rPh>
    <rPh sb="18" eb="19">
      <t>イチ</t>
    </rPh>
    <rPh sb="20" eb="21">
      <t>セ</t>
    </rPh>
    <phoneticPr fontId="27"/>
  </si>
  <si>
    <t>19学環金村日製紙</t>
    <rPh sb="2" eb="4">
      <t>ガッカン</t>
    </rPh>
    <rPh sb="4" eb="6">
      <t>カナムラ</t>
    </rPh>
    <rPh sb="6" eb="7">
      <t>ヒ</t>
    </rPh>
    <rPh sb="7" eb="9">
      <t>セイシ</t>
    </rPh>
    <phoneticPr fontId="27"/>
  </si>
  <si>
    <t>突出した研究分野の推進</t>
    <rPh sb="0" eb="2">
      <t>トッシュツ</t>
    </rPh>
    <rPh sb="4" eb="6">
      <t>ケンキュウ</t>
    </rPh>
    <rPh sb="6" eb="8">
      <t>ブンヤ</t>
    </rPh>
    <rPh sb="9" eb="11">
      <t>スイシン</t>
    </rPh>
    <phoneticPr fontId="27"/>
  </si>
  <si>
    <t>2019/04/01-2020/03/31[年度末]</t>
    <rPh sb="22" eb="25">
      <t>ネンドマツ</t>
    </rPh>
    <phoneticPr fontId="27"/>
  </si>
  <si>
    <t>学長室の改革推進費（ダイバーシティ）建沼田</t>
    <rPh sb="19" eb="21">
      <t>ヌマタ</t>
    </rPh>
    <phoneticPr fontId="27"/>
  </si>
  <si>
    <r>
      <t>19</t>
    </r>
    <r>
      <rPr>
        <sz val="11"/>
        <color theme="1"/>
        <rFont val="ＭＳ Ｐゴシック"/>
        <family val="2"/>
        <charset val="128"/>
        <scheme val="minor"/>
      </rPr>
      <t>事都連プ都荒井（生活用水）</t>
    </r>
    <rPh sb="6" eb="7">
      <t>ミヤコ</t>
    </rPh>
    <rPh sb="7" eb="9">
      <t>アライ</t>
    </rPh>
    <rPh sb="10" eb="12">
      <t>セイカツ</t>
    </rPh>
    <rPh sb="12" eb="14">
      <t>ヨウスイ</t>
    </rPh>
    <phoneticPr fontId="27"/>
  </si>
  <si>
    <r>
      <t>19</t>
    </r>
    <r>
      <rPr>
        <sz val="11"/>
        <color theme="1"/>
        <rFont val="ＭＳ Ｐゴシック"/>
        <family val="2"/>
        <charset val="128"/>
        <scheme val="minor"/>
      </rPr>
      <t>事都連プ都小泉</t>
    </r>
    <rPh sb="7" eb="9">
      <t>コイズミ</t>
    </rPh>
    <phoneticPr fontId="27"/>
  </si>
  <si>
    <r>
      <t>19</t>
    </r>
    <r>
      <rPr>
        <sz val="11"/>
        <color theme="1"/>
        <rFont val="ＭＳ Ｐゴシック"/>
        <family val="2"/>
        <charset val="128"/>
        <scheme val="minor"/>
      </rPr>
      <t>事都連プ都小泉（将来）</t>
    </r>
    <rPh sb="4" eb="5">
      <t>レン</t>
    </rPh>
    <rPh sb="6" eb="7">
      <t>ト</t>
    </rPh>
    <rPh sb="7" eb="9">
      <t>コイズミ</t>
    </rPh>
    <rPh sb="10" eb="12">
      <t>ショウライ</t>
    </rPh>
    <phoneticPr fontId="27"/>
  </si>
  <si>
    <r>
      <t>1</t>
    </r>
    <r>
      <rPr>
        <sz val="11"/>
        <color theme="1"/>
        <rFont val="ＭＳ Ｐゴシック"/>
        <family val="2"/>
        <charset val="128"/>
        <scheme val="minor"/>
      </rPr>
      <t>9</t>
    </r>
    <r>
      <rPr>
        <sz val="11"/>
        <color theme="1"/>
        <rFont val="ＭＳ Ｐゴシック"/>
        <family val="2"/>
        <charset val="128"/>
        <scheme val="minor"/>
      </rPr>
      <t>共都大野三井建</t>
    </r>
    <rPh sb="2" eb="3">
      <t>キョウ</t>
    </rPh>
    <rPh sb="3" eb="4">
      <t>ト</t>
    </rPh>
    <rPh sb="4" eb="6">
      <t>オオノ</t>
    </rPh>
    <rPh sb="6" eb="8">
      <t>ミツイ</t>
    </rPh>
    <rPh sb="8" eb="9">
      <t>ケン</t>
    </rPh>
    <phoneticPr fontId="27"/>
  </si>
  <si>
    <r>
      <t>201</t>
    </r>
    <r>
      <rPr>
        <sz val="11"/>
        <color theme="1"/>
        <rFont val="ＭＳ Ｐゴシック"/>
        <family val="2"/>
        <charset val="128"/>
        <scheme val="minor"/>
      </rPr>
      <t>9</t>
    </r>
    <r>
      <rPr>
        <sz val="11"/>
        <color theme="1"/>
        <rFont val="ＭＳ Ｐゴシック"/>
        <family val="2"/>
        <charset val="128"/>
        <scheme val="minor"/>
      </rPr>
      <t>/04/01-20</t>
    </r>
    <r>
      <rPr>
        <sz val="11"/>
        <color theme="1"/>
        <rFont val="ＭＳ Ｐゴシック"/>
        <family val="2"/>
        <charset val="128"/>
        <scheme val="minor"/>
      </rPr>
      <t>20</t>
    </r>
    <r>
      <rPr>
        <sz val="11"/>
        <color theme="1"/>
        <rFont val="ＭＳ Ｐゴシック"/>
        <family val="2"/>
        <charset val="128"/>
        <scheme val="minor"/>
      </rPr>
      <t>/03/31[年度末]</t>
    </r>
    <rPh sb="22" eb="25">
      <t>ネンドマツ</t>
    </rPh>
    <phoneticPr fontId="27"/>
  </si>
  <si>
    <t>19共環金村山口ABR</t>
    <rPh sb="2" eb="3">
      <t>キョウ</t>
    </rPh>
    <rPh sb="3" eb="4">
      <t>カン</t>
    </rPh>
    <rPh sb="4" eb="6">
      <t>カナムラ</t>
    </rPh>
    <rPh sb="6" eb="8">
      <t>ヤマグチ</t>
    </rPh>
    <phoneticPr fontId="27"/>
  </si>
  <si>
    <t>19共環金村ABRI</t>
    <rPh sb="2" eb="3">
      <t>キョウ</t>
    </rPh>
    <rPh sb="3" eb="4">
      <t>カン</t>
    </rPh>
    <rPh sb="4" eb="6">
      <t>カナムラ</t>
    </rPh>
    <phoneticPr fontId="27"/>
  </si>
  <si>
    <r>
      <t>2019/04/01-2020/03/31</t>
    </r>
    <r>
      <rPr>
        <sz val="11"/>
        <color theme="1"/>
        <rFont val="ＭＳ Ｐゴシック"/>
        <family val="2"/>
        <charset val="128"/>
        <scheme val="minor"/>
      </rPr>
      <t>[年度末]</t>
    </r>
    <rPh sb="22" eb="25">
      <t>ネンドマツ</t>
    </rPh>
    <phoneticPr fontId="27"/>
  </si>
  <si>
    <r>
      <t>1</t>
    </r>
    <r>
      <rPr>
        <sz val="11"/>
        <color theme="1"/>
        <rFont val="ＭＳ Ｐゴシック"/>
        <family val="2"/>
        <charset val="128"/>
        <scheme val="minor"/>
      </rPr>
      <t>9共環金村ﾄｸﾔﾏ</t>
    </r>
    <rPh sb="2" eb="3">
      <t>キョウ</t>
    </rPh>
    <rPh sb="3" eb="4">
      <t>カン</t>
    </rPh>
    <rPh sb="4" eb="6">
      <t>カナムラ</t>
    </rPh>
    <phoneticPr fontId="27"/>
  </si>
  <si>
    <r>
      <t>2019/04/01-2020/03/31</t>
    </r>
    <r>
      <rPr>
        <sz val="11"/>
        <color theme="1"/>
        <rFont val="ＭＳ Ｐゴシック"/>
        <family val="2"/>
        <charset val="128"/>
        <scheme val="minor"/>
      </rPr>
      <t>[年度末]</t>
    </r>
    <rPh sb="22" eb="24">
      <t>ネンド</t>
    </rPh>
    <rPh sb="24" eb="25">
      <t>マツ</t>
    </rPh>
    <phoneticPr fontId="27"/>
  </si>
  <si>
    <r>
      <t>1</t>
    </r>
    <r>
      <rPr>
        <sz val="11"/>
        <color theme="1"/>
        <rFont val="ＭＳ Ｐゴシック"/>
        <family val="2"/>
        <charset val="128"/>
        <scheme val="minor"/>
      </rPr>
      <t>9</t>
    </r>
    <r>
      <rPr>
        <sz val="11"/>
        <color theme="1"/>
        <rFont val="ＭＳ Ｐゴシック"/>
        <family val="2"/>
        <charset val="128"/>
        <scheme val="minor"/>
      </rPr>
      <t>共環久保日本化</t>
    </r>
    <rPh sb="2" eb="3">
      <t>キョウ</t>
    </rPh>
    <rPh sb="3" eb="4">
      <t>カン</t>
    </rPh>
    <rPh sb="4" eb="6">
      <t>クボ</t>
    </rPh>
    <rPh sb="6" eb="7">
      <t>ニチ</t>
    </rPh>
    <rPh sb="7" eb="8">
      <t>ホン</t>
    </rPh>
    <rPh sb="8" eb="9">
      <t>カ</t>
    </rPh>
    <phoneticPr fontId="27"/>
  </si>
  <si>
    <r>
      <t>1</t>
    </r>
    <r>
      <rPr>
        <sz val="11"/>
        <color theme="1"/>
        <rFont val="ＭＳ Ｐゴシック"/>
        <family val="2"/>
        <charset val="128"/>
        <scheme val="minor"/>
      </rPr>
      <t>9受鈴木パスコ</t>
    </r>
    <rPh sb="3" eb="5">
      <t>スズキ</t>
    </rPh>
    <phoneticPr fontId="27"/>
  </si>
  <si>
    <r>
      <t>2019</t>
    </r>
    <r>
      <rPr>
        <sz val="11"/>
        <color theme="1"/>
        <rFont val="ＭＳ Ｐゴシック"/>
        <family val="2"/>
        <charset val="128"/>
        <scheme val="minor"/>
      </rPr>
      <t>/5/</t>
    </r>
    <r>
      <rPr>
        <sz val="11"/>
        <color theme="1"/>
        <rFont val="ＭＳ Ｐゴシック"/>
        <family val="2"/>
        <charset val="128"/>
        <scheme val="minor"/>
      </rPr>
      <t>20</t>
    </r>
    <r>
      <rPr>
        <sz val="11"/>
        <color theme="1"/>
        <rFont val="ＭＳ Ｐゴシック"/>
        <family val="2"/>
        <charset val="128"/>
        <scheme val="minor"/>
      </rPr>
      <t>-繰越可</t>
    </r>
    <rPh sb="10" eb="12">
      <t>クリコシ</t>
    </rPh>
    <rPh sb="12" eb="13">
      <t>カ</t>
    </rPh>
    <phoneticPr fontId="27"/>
  </si>
  <si>
    <t>17H0644301</t>
  </si>
  <si>
    <t>三上岳彦</t>
    <rPh sb="0" eb="2">
      <t>ミカミ</t>
    </rPh>
    <rPh sb="2" eb="3">
      <t>ガク</t>
    </rPh>
    <rPh sb="3" eb="4">
      <t>ヒコ</t>
    </rPh>
    <phoneticPr fontId="20"/>
  </si>
  <si>
    <t>17H0345901</t>
  </si>
  <si>
    <t>18H0160704</t>
  </si>
  <si>
    <t>久保由治</t>
    <rPh sb="0" eb="2">
      <t>クボ</t>
    </rPh>
    <rPh sb="2" eb="3">
      <t>ユウ</t>
    </rPh>
    <rPh sb="3" eb="4">
      <t>ジ</t>
    </rPh>
    <phoneticPr fontId="20"/>
  </si>
  <si>
    <t>梶原浩一</t>
    <rPh sb="0" eb="2">
      <t>カジハラ</t>
    </rPh>
    <rPh sb="2" eb="4">
      <t>コウイチ</t>
    </rPh>
    <phoneticPr fontId="27"/>
  </si>
  <si>
    <t>佐藤潔</t>
    <rPh sb="0" eb="2">
      <t>サトウ</t>
    </rPh>
    <rPh sb="2" eb="3">
      <t>キヨシ</t>
    </rPh>
    <phoneticPr fontId="20"/>
  </si>
  <si>
    <t>林峻</t>
    <rPh sb="0" eb="1">
      <t>ハヤシ</t>
    </rPh>
    <rPh sb="1" eb="2">
      <t>シュン</t>
    </rPh>
    <phoneticPr fontId="27"/>
  </si>
  <si>
    <t>2019/04/01-2020/03/31　（基金）</t>
    <rPh sb="23" eb="25">
      <t>キキン</t>
    </rPh>
    <phoneticPr fontId="27"/>
  </si>
  <si>
    <t>2019/04/01-2021/03/31　（基金）</t>
    <rPh sb="23" eb="25">
      <t>キキン</t>
    </rPh>
    <phoneticPr fontId="27"/>
  </si>
  <si>
    <t>2019/04/01-2022/03/31　（基金）</t>
    <rPh sb="23" eb="25">
      <t>キキン</t>
    </rPh>
    <phoneticPr fontId="27"/>
  </si>
  <si>
    <t>坪本裕之</t>
    <rPh sb="0" eb="1">
      <t>ツボ</t>
    </rPh>
    <rPh sb="1" eb="2">
      <t>モト</t>
    </rPh>
    <rPh sb="2" eb="4">
      <t>ヒロユキ</t>
    </rPh>
    <phoneticPr fontId="27"/>
  </si>
  <si>
    <t>天口英雄</t>
    <rPh sb="0" eb="1">
      <t>アマ</t>
    </rPh>
    <rPh sb="1" eb="2">
      <t>グチ</t>
    </rPh>
    <rPh sb="2" eb="4">
      <t>ヒデオ</t>
    </rPh>
    <phoneticPr fontId="27"/>
  </si>
  <si>
    <t>2019/04/01-2023/03/31　（基金）</t>
    <rPh sb="23" eb="25">
      <t>キキン</t>
    </rPh>
    <phoneticPr fontId="27"/>
  </si>
  <si>
    <t>松本真澄</t>
    <rPh sb="0" eb="2">
      <t>マツモト</t>
    </rPh>
    <rPh sb="2" eb="4">
      <t>マスミ</t>
    </rPh>
    <phoneticPr fontId="27"/>
  </si>
  <si>
    <t>石田玉青</t>
    <rPh sb="0" eb="2">
      <t>イシダ</t>
    </rPh>
    <rPh sb="2" eb="4">
      <t>タマオ</t>
    </rPh>
    <phoneticPr fontId="27"/>
  </si>
  <si>
    <t>瀬戸芳一</t>
    <rPh sb="0" eb="2">
      <t>セト</t>
    </rPh>
    <rPh sb="2" eb="4">
      <t>ヨシカズ</t>
    </rPh>
    <phoneticPr fontId="27"/>
  </si>
  <si>
    <t>角野渉</t>
    <rPh sb="0" eb="2">
      <t>カドノ</t>
    </rPh>
    <rPh sb="2" eb="3">
      <t>ワタル</t>
    </rPh>
    <phoneticPr fontId="27"/>
  </si>
  <si>
    <t>三浦大樹</t>
    <rPh sb="0" eb="2">
      <t>ミウラ</t>
    </rPh>
    <phoneticPr fontId="27"/>
  </si>
  <si>
    <t>林明月</t>
    <rPh sb="0" eb="1">
      <t>リン</t>
    </rPh>
    <rPh sb="1" eb="3">
      <t>メイゲツ</t>
    </rPh>
    <phoneticPr fontId="27"/>
  </si>
  <si>
    <t>藤田隆史</t>
    <rPh sb="0" eb="2">
      <t>フジタ</t>
    </rPh>
    <rPh sb="2" eb="3">
      <t>タカシ</t>
    </rPh>
    <rPh sb="3" eb="4">
      <t>フミ</t>
    </rPh>
    <phoneticPr fontId="27"/>
  </si>
  <si>
    <t>西垣潤一</t>
    <rPh sb="0" eb="2">
      <t>ニシガキ</t>
    </rPh>
    <rPh sb="2" eb="4">
      <t>ジュンイチ</t>
    </rPh>
    <phoneticPr fontId="27"/>
  </si>
  <si>
    <t>佐藤臨</t>
    <rPh sb="0" eb="2">
      <t>サトウ</t>
    </rPh>
    <rPh sb="2" eb="3">
      <t>ノゾム</t>
    </rPh>
    <phoneticPr fontId="27"/>
  </si>
  <si>
    <t>杉本興運</t>
    <rPh sb="0" eb="2">
      <t>スギモト</t>
    </rPh>
    <rPh sb="2" eb="3">
      <t>コウ</t>
    </rPh>
    <rPh sb="3" eb="4">
      <t>ウン</t>
    </rPh>
    <phoneticPr fontId="27"/>
  </si>
  <si>
    <t>2019/04/01-2024/03/31　（基金）</t>
    <rPh sb="23" eb="25">
      <t>キキン</t>
    </rPh>
    <phoneticPr fontId="27"/>
  </si>
  <si>
    <t>18KK002801</t>
  </si>
  <si>
    <t>2019/04/01-2020/03/31　（補助金繰越）</t>
    <rPh sb="26" eb="28">
      <t>クリコシ</t>
    </rPh>
    <phoneticPr fontId="27"/>
  </si>
  <si>
    <t>研究成果公開促進費</t>
    <rPh sb="0" eb="2">
      <t>ケンキュウ</t>
    </rPh>
    <rPh sb="2" eb="4">
      <t>セイカ</t>
    </rPh>
    <rPh sb="4" eb="6">
      <t>コウカイ</t>
    </rPh>
    <rPh sb="6" eb="9">
      <t>ソクシンヒ</t>
    </rPh>
    <phoneticPr fontId="20"/>
  </si>
  <si>
    <t>学術図書</t>
    <rPh sb="0" eb="2">
      <t>ガクジュツ</t>
    </rPh>
    <rPh sb="2" eb="4">
      <t>トショ</t>
    </rPh>
    <phoneticPr fontId="20"/>
  </si>
  <si>
    <t>不要</t>
    <rPh sb="0" eb="2">
      <t>フヨウ</t>
    </rPh>
    <phoneticPr fontId="20"/>
  </si>
  <si>
    <t>31基中村連携基金</t>
    <rPh sb="2" eb="3">
      <t>キ</t>
    </rPh>
    <rPh sb="3" eb="5">
      <t>ナカムラ</t>
    </rPh>
    <rPh sb="5" eb="7">
      <t>レンケイ</t>
    </rPh>
    <rPh sb="7" eb="9">
      <t>キキン</t>
    </rPh>
    <phoneticPr fontId="27"/>
  </si>
  <si>
    <r>
      <t>2019</t>
    </r>
    <r>
      <rPr>
        <sz val="11"/>
        <color theme="1"/>
        <rFont val="ＭＳ Ｐゴシック"/>
        <family val="2"/>
        <charset val="128"/>
        <scheme val="minor"/>
      </rPr>
      <t>/04/01-2020/03/31[年度末]</t>
    </r>
    <rPh sb="22" eb="25">
      <t>ネンドマツ</t>
    </rPh>
    <phoneticPr fontId="27"/>
  </si>
  <si>
    <t>19学都新谷ﾊﾟｼｺﾝ</t>
    <rPh sb="2" eb="3">
      <t>ガク</t>
    </rPh>
    <rPh sb="3" eb="4">
      <t>ミヤコ</t>
    </rPh>
    <rPh sb="4" eb="6">
      <t>シンタニ</t>
    </rPh>
    <phoneticPr fontId="27"/>
  </si>
  <si>
    <t>2019/5/15-2020/2/28★注意★</t>
    <rPh sb="20" eb="22">
      <t>チュウイ</t>
    </rPh>
    <phoneticPr fontId="59"/>
  </si>
  <si>
    <t>新谷哲也</t>
    <rPh sb="0" eb="2">
      <t>シンタニ</t>
    </rPh>
    <rPh sb="2" eb="4">
      <t>テツヤ</t>
    </rPh>
    <phoneticPr fontId="59"/>
  </si>
  <si>
    <t>2019/5/31-繰越可</t>
    <rPh sb="10" eb="12">
      <t>クリコシ</t>
    </rPh>
    <rPh sb="12" eb="13">
      <t>カ</t>
    </rPh>
    <phoneticPr fontId="27"/>
  </si>
  <si>
    <t>19共建須永旭化成</t>
    <rPh sb="6" eb="7">
      <t>アサヒ</t>
    </rPh>
    <rPh sb="7" eb="9">
      <t>カセイ</t>
    </rPh>
    <phoneticPr fontId="27"/>
  </si>
  <si>
    <t>19共環金村昭電工</t>
    <rPh sb="2" eb="3">
      <t>キョウ</t>
    </rPh>
    <rPh sb="3" eb="4">
      <t>カン</t>
    </rPh>
    <rPh sb="4" eb="6">
      <t>カネムラ</t>
    </rPh>
    <rPh sb="6" eb="7">
      <t>アキラ</t>
    </rPh>
    <rPh sb="7" eb="9">
      <t>デンコウ</t>
    </rPh>
    <phoneticPr fontId="27"/>
  </si>
  <si>
    <t>19共環村山富士化</t>
    <rPh sb="2" eb="3">
      <t>キョウ</t>
    </rPh>
    <rPh sb="3" eb="4">
      <t>タマキ</t>
    </rPh>
    <rPh sb="4" eb="6">
      <t>ムラヤマ</t>
    </rPh>
    <rPh sb="6" eb="8">
      <t>フジ</t>
    </rPh>
    <rPh sb="8" eb="9">
      <t>カ</t>
    </rPh>
    <phoneticPr fontId="27"/>
  </si>
  <si>
    <t>2019/04/01-2020/03/31〔年度末〕</t>
    <rPh sb="22" eb="24">
      <t>ネンド</t>
    </rPh>
    <rPh sb="24" eb="25">
      <t>マツ</t>
    </rPh>
    <phoneticPr fontId="27"/>
  </si>
  <si>
    <t>19共環川上日産化</t>
    <rPh sb="2" eb="3">
      <t>トモ</t>
    </rPh>
    <rPh sb="3" eb="4">
      <t>カン</t>
    </rPh>
    <rPh sb="4" eb="6">
      <t>カワカミ</t>
    </rPh>
    <rPh sb="6" eb="8">
      <t>ニッサン</t>
    </rPh>
    <rPh sb="8" eb="9">
      <t>カ</t>
    </rPh>
    <phoneticPr fontId="27"/>
  </si>
  <si>
    <t>18共環金村MORE</t>
    <rPh sb="4" eb="5">
      <t>カナ</t>
    </rPh>
    <rPh sb="5" eb="6">
      <t>ムラ</t>
    </rPh>
    <phoneticPr fontId="22"/>
  </si>
  <si>
    <t>2019/04/10-2020/03/31[年度末]</t>
    <rPh sb="22" eb="24">
      <t>ネンド</t>
    </rPh>
    <rPh sb="24" eb="25">
      <t>マツ</t>
    </rPh>
    <phoneticPr fontId="27"/>
  </si>
  <si>
    <t>2019/04/01-2020/03/31[年度末]</t>
    <rPh sb="22" eb="25">
      <t>ネンドマツ</t>
    </rPh>
    <phoneticPr fontId="22"/>
  </si>
  <si>
    <t>19共環柳下リコー</t>
    <rPh sb="2" eb="3">
      <t>キョウ</t>
    </rPh>
    <rPh sb="3" eb="4">
      <t>カン</t>
    </rPh>
    <rPh sb="4" eb="6">
      <t>ヤナギシタ</t>
    </rPh>
    <phoneticPr fontId="27"/>
  </si>
  <si>
    <t>2019/5/31-2020/3/31 繰越可</t>
    <rPh sb="20" eb="22">
      <t>クリコシ</t>
    </rPh>
    <rPh sb="22" eb="23">
      <t>カ</t>
    </rPh>
    <phoneticPr fontId="27"/>
  </si>
  <si>
    <t>19受建讃岐相模原</t>
    <rPh sb="4" eb="6">
      <t>サヌキ</t>
    </rPh>
    <rPh sb="6" eb="9">
      <t>サガミハラ</t>
    </rPh>
    <phoneticPr fontId="27"/>
  </si>
  <si>
    <t>2019/06/03-2020/03/31〔年度末〕</t>
    <rPh sb="22" eb="25">
      <t>ネンドマツ</t>
    </rPh>
    <phoneticPr fontId="27"/>
  </si>
  <si>
    <t>2019/04/01-2019/9/30★注意★</t>
    <rPh sb="21" eb="23">
      <t>チュウイ</t>
    </rPh>
    <phoneticPr fontId="27"/>
  </si>
  <si>
    <t>19受政市古豊島</t>
    <rPh sb="3" eb="5">
      <t>マサイチ</t>
    </rPh>
    <phoneticPr fontId="27"/>
  </si>
  <si>
    <t>19傾部若観岡村</t>
    <rPh sb="5" eb="6">
      <t>カン</t>
    </rPh>
    <rPh sb="6" eb="8">
      <t>オカムラ</t>
    </rPh>
    <phoneticPr fontId="27"/>
  </si>
  <si>
    <t>19傾部若観小笠原</t>
    <rPh sb="6" eb="9">
      <t>オガサワラ</t>
    </rPh>
    <phoneticPr fontId="27"/>
  </si>
  <si>
    <t>小笠原悠</t>
    <rPh sb="0" eb="3">
      <t>オガサワラ</t>
    </rPh>
    <phoneticPr fontId="27"/>
  </si>
  <si>
    <t>19傾部若観高木</t>
    <rPh sb="6" eb="8">
      <t>タカギ</t>
    </rPh>
    <phoneticPr fontId="27"/>
  </si>
  <si>
    <t>高木悦郎</t>
    <rPh sb="0" eb="2">
      <t>タカギ</t>
    </rPh>
    <phoneticPr fontId="27"/>
  </si>
  <si>
    <t>19傾部若観片桐</t>
    <rPh sb="5" eb="6">
      <t>カン</t>
    </rPh>
    <rPh sb="6" eb="8">
      <t>カタギリ</t>
    </rPh>
    <phoneticPr fontId="27"/>
  </si>
  <si>
    <t>19傾部若盤酒井</t>
    <rPh sb="5" eb="6">
      <t>バン</t>
    </rPh>
    <rPh sb="6" eb="8">
      <t>サカイ</t>
    </rPh>
    <phoneticPr fontId="27"/>
  </si>
  <si>
    <t>都市基盤環境学科</t>
    <rPh sb="0" eb="2">
      <t>トシ</t>
    </rPh>
    <rPh sb="2" eb="4">
      <t>キバン</t>
    </rPh>
    <phoneticPr fontId="27"/>
  </si>
  <si>
    <t>酒井宏治</t>
    <rPh sb="0" eb="2">
      <t>サカイ</t>
    </rPh>
    <rPh sb="2" eb="4">
      <t>コウジ</t>
    </rPh>
    <phoneticPr fontId="27"/>
  </si>
  <si>
    <t>19傾部若盤大野</t>
    <rPh sb="5" eb="6">
      <t>バン</t>
    </rPh>
    <rPh sb="6" eb="8">
      <t>オオノ</t>
    </rPh>
    <phoneticPr fontId="27"/>
  </si>
  <si>
    <t>19傾部若建多幾山</t>
    <rPh sb="5" eb="6">
      <t>ケン</t>
    </rPh>
    <rPh sb="6" eb="9">
      <t>タキヤマ</t>
    </rPh>
    <phoneticPr fontId="27"/>
  </si>
  <si>
    <t>多幾山法子</t>
    <rPh sb="0" eb="1">
      <t>タ</t>
    </rPh>
    <rPh sb="1" eb="2">
      <t>キ</t>
    </rPh>
    <phoneticPr fontId="27"/>
  </si>
  <si>
    <t>19傾部若政高道</t>
    <rPh sb="5" eb="7">
      <t>マサタカ</t>
    </rPh>
    <rPh sb="7" eb="8">
      <t>ミチ</t>
    </rPh>
    <phoneticPr fontId="27"/>
  </si>
  <si>
    <t>高道昌志</t>
    <rPh sb="0" eb="2">
      <t>タカミチ</t>
    </rPh>
    <rPh sb="2" eb="3">
      <t>マサシ</t>
    </rPh>
    <phoneticPr fontId="27"/>
  </si>
  <si>
    <t>19傾部若応柳下</t>
    <rPh sb="5" eb="6">
      <t>オウ</t>
    </rPh>
    <rPh sb="6" eb="8">
      <t>ヤナギシタ</t>
    </rPh>
    <phoneticPr fontId="27"/>
  </si>
  <si>
    <t>柳下崇</t>
    <rPh sb="0" eb="2">
      <t>ヤナギシタ</t>
    </rPh>
    <phoneticPr fontId="27"/>
  </si>
  <si>
    <t>19傾部若応稲垣</t>
    <rPh sb="5" eb="6">
      <t>オウ</t>
    </rPh>
    <rPh sb="6" eb="8">
      <t>イナガキ</t>
    </rPh>
    <phoneticPr fontId="27"/>
  </si>
  <si>
    <t>19傾部若応棟方</t>
    <rPh sb="5" eb="6">
      <t>オウ</t>
    </rPh>
    <rPh sb="6" eb="8">
      <t>ムナカタ</t>
    </rPh>
    <phoneticPr fontId="27"/>
  </si>
  <si>
    <t>19傾部若応三浦</t>
    <rPh sb="5" eb="6">
      <t>オウ</t>
    </rPh>
    <rPh sb="6" eb="8">
      <t>ミウラ</t>
    </rPh>
    <phoneticPr fontId="27"/>
  </si>
  <si>
    <t>19傾部裁LS地高橋洋</t>
    <rPh sb="2" eb="3">
      <t>カタムケル</t>
    </rPh>
    <rPh sb="3" eb="4">
      <t>ブ</t>
    </rPh>
    <rPh sb="4" eb="5">
      <t>サバ</t>
    </rPh>
    <rPh sb="7" eb="8">
      <t>チ</t>
    </rPh>
    <rPh sb="8" eb="10">
      <t>タカハシ</t>
    </rPh>
    <rPh sb="10" eb="11">
      <t>ヒロシ</t>
    </rPh>
    <phoneticPr fontId="27"/>
  </si>
  <si>
    <t>19傾部裁LS盤大野</t>
    <rPh sb="7" eb="8">
      <t>バン</t>
    </rPh>
    <rPh sb="8" eb="10">
      <t>オオノ</t>
    </rPh>
    <phoneticPr fontId="27"/>
  </si>
  <si>
    <t>19傾部裁LS建松本真澄</t>
    <rPh sb="3" eb="4">
      <t>ブ</t>
    </rPh>
    <rPh sb="4" eb="5">
      <t>サバ</t>
    </rPh>
    <rPh sb="7" eb="8">
      <t>ケン</t>
    </rPh>
    <rPh sb="8" eb="10">
      <t>マツモト</t>
    </rPh>
    <rPh sb="10" eb="12">
      <t>マスミ</t>
    </rPh>
    <phoneticPr fontId="27"/>
  </si>
  <si>
    <t>松本真澄</t>
    <rPh sb="0" eb="2">
      <t>マツモト</t>
    </rPh>
    <phoneticPr fontId="27"/>
  </si>
  <si>
    <t>62190：旅費交通費（研究・国内）</t>
    <rPh sb="12" eb="14">
      <t>ケンキュウ</t>
    </rPh>
    <phoneticPr fontId="27"/>
  </si>
  <si>
    <t>19共環柳下東芝ﾒﾓﾘ</t>
    <rPh sb="2" eb="3">
      <t>キョウ</t>
    </rPh>
    <rPh sb="3" eb="4">
      <t>カン</t>
    </rPh>
    <rPh sb="4" eb="6">
      <t>ヤナギシタ</t>
    </rPh>
    <rPh sb="6" eb="8">
      <t>トウシバ</t>
    </rPh>
    <phoneticPr fontId="27"/>
  </si>
  <si>
    <t>19共環柳下地球快</t>
    <rPh sb="2" eb="3">
      <t>トモ</t>
    </rPh>
    <rPh sb="3" eb="4">
      <t>カン</t>
    </rPh>
    <rPh sb="4" eb="6">
      <t>ヤナギシタ</t>
    </rPh>
    <rPh sb="6" eb="8">
      <t>チキュウ</t>
    </rPh>
    <rPh sb="8" eb="9">
      <t>カイ</t>
    </rPh>
    <phoneticPr fontId="27"/>
  </si>
  <si>
    <t>19研究生地藤原松本</t>
    <rPh sb="6" eb="8">
      <t>フジワラ</t>
    </rPh>
    <rPh sb="8" eb="10">
      <t>マツモト</t>
    </rPh>
    <phoneticPr fontId="27"/>
  </si>
  <si>
    <t>19共環金村LIBTEC</t>
    <rPh sb="2" eb="3">
      <t>トモ</t>
    </rPh>
    <rPh sb="3" eb="4">
      <t>タマキ</t>
    </rPh>
    <rPh sb="4" eb="6">
      <t>カナムラ</t>
    </rPh>
    <phoneticPr fontId="27"/>
  </si>
  <si>
    <t>19受都村越鉄鋼連</t>
    <rPh sb="2" eb="3">
      <t>ウケ</t>
    </rPh>
    <rPh sb="3" eb="4">
      <t>ト</t>
    </rPh>
    <rPh sb="4" eb="6">
      <t>ムラコシ</t>
    </rPh>
    <rPh sb="6" eb="8">
      <t>テッコウ</t>
    </rPh>
    <rPh sb="8" eb="9">
      <t>レン</t>
    </rPh>
    <phoneticPr fontId="27"/>
  </si>
  <si>
    <t>19共地高橋洋JAXA</t>
    <rPh sb="3" eb="4">
      <t>チ</t>
    </rPh>
    <rPh sb="4" eb="6">
      <t>タカハシ</t>
    </rPh>
    <rPh sb="6" eb="7">
      <t>ヨウ</t>
    </rPh>
    <phoneticPr fontId="27"/>
  </si>
  <si>
    <t>19共地松本JAXA</t>
    <rPh sb="3" eb="4">
      <t>チ</t>
    </rPh>
    <rPh sb="4" eb="6">
      <t>マツモト</t>
    </rPh>
    <phoneticPr fontId="27"/>
  </si>
  <si>
    <t>2019/06/18-2020/03/31[年度末]</t>
    <rPh sb="22" eb="25">
      <t>ネンドマツ</t>
    </rPh>
    <phoneticPr fontId="27"/>
  </si>
  <si>
    <t>19学振ｻﾏｰ鈴木</t>
    <rPh sb="2" eb="4">
      <t>ガクシン</t>
    </rPh>
    <rPh sb="7" eb="9">
      <t>スズキ</t>
    </rPh>
    <phoneticPr fontId="27"/>
  </si>
  <si>
    <t>19特都石倉智樹</t>
    <rPh sb="2" eb="3">
      <t>トク</t>
    </rPh>
    <rPh sb="3" eb="4">
      <t>ミヤコ</t>
    </rPh>
    <rPh sb="4" eb="6">
      <t>イシクラ</t>
    </rPh>
    <rPh sb="6" eb="8">
      <t>トモキ</t>
    </rPh>
    <phoneticPr fontId="27"/>
  </si>
  <si>
    <t>2019/06/25-2020/3/31 繰越可</t>
    <rPh sb="21" eb="23">
      <t>クリコシ</t>
    </rPh>
    <rPh sb="23" eb="24">
      <t>カ</t>
    </rPh>
    <phoneticPr fontId="27"/>
  </si>
  <si>
    <t>19共政饗庭都づく</t>
    <rPh sb="3" eb="4">
      <t>セイ</t>
    </rPh>
    <rPh sb="4" eb="6">
      <t>アイバ</t>
    </rPh>
    <rPh sb="6" eb="7">
      <t>ミヤコ</t>
    </rPh>
    <phoneticPr fontId="27"/>
  </si>
  <si>
    <t>理学部の改革推進費（海外インターンシップ）</t>
    <rPh sb="0" eb="3">
      <t>リガクブ</t>
    </rPh>
    <rPh sb="4" eb="6">
      <t>カイカク</t>
    </rPh>
    <rPh sb="6" eb="8">
      <t>スイシン</t>
    </rPh>
    <rPh sb="8" eb="9">
      <t>ヒ</t>
    </rPh>
    <rPh sb="10" eb="12">
      <t>カイガイ</t>
    </rPh>
    <phoneticPr fontId="27"/>
  </si>
  <si>
    <t>19講日本観光</t>
    <rPh sb="2" eb="3">
      <t>コウ</t>
    </rPh>
    <rPh sb="3" eb="5">
      <t>ニホン</t>
    </rPh>
    <rPh sb="5" eb="7">
      <t>カンコウ</t>
    </rPh>
    <phoneticPr fontId="27"/>
  </si>
  <si>
    <t>19講日本観光共通</t>
    <rPh sb="2" eb="3">
      <t>コウ</t>
    </rPh>
    <rPh sb="3" eb="5">
      <t>ニホン</t>
    </rPh>
    <rPh sb="5" eb="7">
      <t>カンコウ</t>
    </rPh>
    <rPh sb="7" eb="9">
      <t>キョウツウ</t>
    </rPh>
    <phoneticPr fontId="27"/>
  </si>
  <si>
    <t>19補都横山河川助</t>
    <rPh sb="2" eb="3">
      <t>ポ</t>
    </rPh>
    <rPh sb="3" eb="4">
      <t>ミヤコ</t>
    </rPh>
    <rPh sb="4" eb="6">
      <t>ヨコヤマ</t>
    </rPh>
    <rPh sb="6" eb="8">
      <t>カセン</t>
    </rPh>
    <rPh sb="8" eb="9">
      <t>スケ</t>
    </rPh>
    <phoneticPr fontId="27"/>
  </si>
  <si>
    <t>特地鈴木毅彦</t>
    <rPh sb="0" eb="1">
      <t>トク</t>
    </rPh>
    <rPh sb="1" eb="2">
      <t>チ</t>
    </rPh>
    <rPh sb="2" eb="4">
      <t>スズキ</t>
    </rPh>
    <rPh sb="4" eb="6">
      <t>タケヒコ</t>
    </rPh>
    <phoneticPr fontId="27"/>
  </si>
  <si>
    <t>助地松山洋WNI</t>
    <rPh sb="0" eb="1">
      <t>ジョ</t>
    </rPh>
    <rPh sb="1" eb="2">
      <t>チ</t>
    </rPh>
    <rPh sb="2" eb="4">
      <t>マツヤマ</t>
    </rPh>
    <rPh sb="4" eb="5">
      <t>ヒロシ</t>
    </rPh>
    <phoneticPr fontId="27"/>
  </si>
  <si>
    <t>2019/4/1-　繰越可</t>
    <rPh sb="10" eb="12">
      <t>クリコシ</t>
    </rPh>
    <rPh sb="12" eb="13">
      <t>カ</t>
    </rPh>
    <phoneticPr fontId="92"/>
  </si>
  <si>
    <t>特地松本淳</t>
    <rPh sb="0" eb="1">
      <t>トク</t>
    </rPh>
    <rPh sb="1" eb="2">
      <t>チ</t>
    </rPh>
    <rPh sb="2" eb="4">
      <t>マツモト</t>
    </rPh>
    <rPh sb="4" eb="5">
      <t>ジュン</t>
    </rPh>
    <phoneticPr fontId="27"/>
  </si>
  <si>
    <t>2019/4/1-　繰越可</t>
  </si>
  <si>
    <t>助都荒井康裕水道</t>
    <rPh sb="0" eb="1">
      <t>ジョ</t>
    </rPh>
    <rPh sb="1" eb="2">
      <t>ミヤコ</t>
    </rPh>
    <rPh sb="2" eb="4">
      <t>アライ</t>
    </rPh>
    <rPh sb="4" eb="6">
      <t>ヤスヒロ</t>
    </rPh>
    <rPh sb="6" eb="8">
      <t>スイドウ</t>
    </rPh>
    <phoneticPr fontId="27"/>
  </si>
  <si>
    <t>助都小泉明水道技</t>
    <rPh sb="0" eb="1">
      <t>ジョ</t>
    </rPh>
    <rPh sb="5" eb="7">
      <t>スイドウ</t>
    </rPh>
    <rPh sb="7" eb="8">
      <t>ワザ</t>
    </rPh>
    <phoneticPr fontId="27"/>
  </si>
  <si>
    <t>特都大野健太郎</t>
    <rPh sb="4" eb="7">
      <t>ケンタロウ</t>
    </rPh>
    <phoneticPr fontId="27"/>
  </si>
  <si>
    <t>2019/4/1-　繰越可</t>
    <rPh sb="10" eb="12">
      <t>クリコシ</t>
    </rPh>
    <rPh sb="12" eb="13">
      <t>カ</t>
    </rPh>
    <phoneticPr fontId="94"/>
  </si>
  <si>
    <t>助建國枝全国解体</t>
    <rPh sb="0" eb="1">
      <t>ジョ</t>
    </rPh>
    <rPh sb="1" eb="2">
      <t>ケン</t>
    </rPh>
    <rPh sb="2" eb="4">
      <t>クニエダ</t>
    </rPh>
    <rPh sb="4" eb="6">
      <t>ゼンコク</t>
    </rPh>
    <rPh sb="6" eb="8">
      <t>カイタイ</t>
    </rPh>
    <phoneticPr fontId="27"/>
  </si>
  <si>
    <t>助建多幾山旭硝子</t>
    <rPh sb="0" eb="1">
      <t>ジョ</t>
    </rPh>
    <phoneticPr fontId="27"/>
  </si>
  <si>
    <t>助環石川旭硝子</t>
    <rPh sb="0" eb="1">
      <t>ジョ</t>
    </rPh>
    <rPh sb="2" eb="4">
      <t>イシカワ</t>
    </rPh>
    <rPh sb="4" eb="7">
      <t>アサヒガラス</t>
    </rPh>
    <phoneticPr fontId="95"/>
  </si>
  <si>
    <t>助環石川武田科学</t>
    <rPh sb="0" eb="1">
      <t>ジョ</t>
    </rPh>
    <phoneticPr fontId="27"/>
  </si>
  <si>
    <t>助環嶋田東京応</t>
    <rPh sb="0" eb="1">
      <t>ジョ</t>
    </rPh>
    <phoneticPr fontId="27"/>
  </si>
  <si>
    <t>助環瀬高泉科学</t>
    <rPh sb="0" eb="1">
      <t>ジョ</t>
    </rPh>
    <rPh sb="2" eb="4">
      <t>セタカ</t>
    </rPh>
    <rPh sb="4" eb="5">
      <t>イズミ</t>
    </rPh>
    <rPh sb="5" eb="7">
      <t>カガク</t>
    </rPh>
    <phoneticPr fontId="27"/>
  </si>
  <si>
    <t>助環棟方裕一</t>
    <rPh sb="0" eb="1">
      <t>ジョ</t>
    </rPh>
    <phoneticPr fontId="27"/>
  </si>
  <si>
    <t>助環髙木板硝子</t>
    <rPh sb="0" eb="1">
      <t>ジョ</t>
    </rPh>
    <phoneticPr fontId="27"/>
  </si>
  <si>
    <t>特環立花宏</t>
    <rPh sb="2" eb="4">
      <t>タチバナ</t>
    </rPh>
    <rPh sb="4" eb="5">
      <t>ヒロシ</t>
    </rPh>
    <phoneticPr fontId="96"/>
  </si>
  <si>
    <t>特環石田玉青</t>
    <rPh sb="1" eb="2">
      <t>カン</t>
    </rPh>
    <rPh sb="2" eb="4">
      <t>イシダ</t>
    </rPh>
    <rPh sb="4" eb="5">
      <t>タマ</t>
    </rPh>
    <rPh sb="5" eb="6">
      <t>アオ</t>
    </rPh>
    <phoneticPr fontId="95"/>
  </si>
  <si>
    <t>助観野田ロッテ</t>
    <rPh sb="0" eb="1">
      <t>ジョ</t>
    </rPh>
    <rPh sb="2" eb="4">
      <t>ノダ</t>
    </rPh>
    <phoneticPr fontId="95"/>
  </si>
  <si>
    <t>助政饗庭サントリ</t>
    <rPh sb="0" eb="1">
      <t>ジョ</t>
    </rPh>
    <rPh sb="1" eb="2">
      <t>セイ</t>
    </rPh>
    <rPh sb="2" eb="4">
      <t>アイバ</t>
    </rPh>
    <phoneticPr fontId="27"/>
  </si>
  <si>
    <t>19研究生地岡高橋日</t>
    <rPh sb="9" eb="10">
      <t>ヒ</t>
    </rPh>
    <phoneticPr fontId="27"/>
  </si>
  <si>
    <t>19研究生建汪橘高</t>
    <rPh sb="6" eb="7">
      <t>オウ</t>
    </rPh>
    <rPh sb="7" eb="9">
      <t>キッタカ</t>
    </rPh>
    <phoneticPr fontId="27"/>
  </si>
  <si>
    <t>19研究生建王高木</t>
    <rPh sb="6" eb="7">
      <t>オウ</t>
    </rPh>
    <rPh sb="7" eb="9">
      <t>タカギ</t>
    </rPh>
    <phoneticPr fontId="27"/>
  </si>
  <si>
    <t>高木次郎</t>
    <rPh sb="0" eb="2">
      <t>タカギ</t>
    </rPh>
    <phoneticPr fontId="27"/>
  </si>
  <si>
    <t>19研究生応曲中嶋</t>
    <rPh sb="6" eb="7">
      <t>キョク</t>
    </rPh>
    <rPh sb="7" eb="9">
      <t>ナカジマ</t>
    </rPh>
    <phoneticPr fontId="27"/>
  </si>
  <si>
    <t>OUの講座分担金・地高橋洋</t>
    <rPh sb="9" eb="10">
      <t>チ</t>
    </rPh>
    <rPh sb="10" eb="12">
      <t>タカハシ</t>
    </rPh>
    <rPh sb="12" eb="13">
      <t>ヒロシ</t>
    </rPh>
    <phoneticPr fontId="27"/>
  </si>
  <si>
    <t>OUの講座分担金・政長野</t>
    <rPh sb="9" eb="10">
      <t>セイ</t>
    </rPh>
    <rPh sb="10" eb="12">
      <t>ナガノ</t>
    </rPh>
    <phoneticPr fontId="27"/>
  </si>
  <si>
    <t>OUの講座分担金・地松山</t>
    <rPh sb="9" eb="10">
      <t>チ</t>
    </rPh>
    <rPh sb="10" eb="12">
      <t>マツヤマ</t>
    </rPh>
    <phoneticPr fontId="27"/>
  </si>
  <si>
    <t>OUの講座分担金・応佐藤</t>
    <rPh sb="9" eb="10">
      <t>コタエル</t>
    </rPh>
    <rPh sb="10" eb="12">
      <t>サトウ</t>
    </rPh>
    <phoneticPr fontId="27"/>
  </si>
  <si>
    <r>
      <t>4119</t>
    </r>
    <r>
      <rPr>
        <sz val="11"/>
        <rFont val="ＭＳ Ｐゴシック"/>
        <family val="3"/>
        <charset val="128"/>
      </rPr>
      <t>1：未払金（一般管理費）</t>
    </r>
    <rPh sb="6" eb="8">
      <t>ミハラ</t>
    </rPh>
    <rPh sb="8" eb="9">
      <t>カネ</t>
    </rPh>
    <rPh sb="10" eb="12">
      <t>イッパン</t>
    </rPh>
    <rPh sb="12" eb="15">
      <t>カンリヒ</t>
    </rPh>
    <phoneticPr fontId="27"/>
  </si>
  <si>
    <r>
      <t>6</t>
    </r>
    <r>
      <rPr>
        <sz val="11"/>
        <rFont val="ＭＳ Ｐゴシック"/>
        <family val="3"/>
        <charset val="128"/>
      </rPr>
      <t>2190：旅費交通費（研究・国内）</t>
    </r>
    <rPh sb="12" eb="14">
      <t>ケンキュウ</t>
    </rPh>
    <phoneticPr fontId="27"/>
  </si>
  <si>
    <r>
      <t>6</t>
    </r>
    <r>
      <rPr>
        <sz val="11"/>
        <rFont val="ＭＳ Ｐゴシック"/>
        <family val="3"/>
        <charset val="128"/>
      </rPr>
      <t>2191：旅費交通費（研究・海外）</t>
    </r>
    <rPh sb="12" eb="14">
      <t>ケンキュウ</t>
    </rPh>
    <phoneticPr fontId="27"/>
  </si>
  <si>
    <t>19傾部裁盤横山</t>
    <rPh sb="6" eb="8">
      <t>ヨコヤマ</t>
    </rPh>
    <phoneticPr fontId="27"/>
  </si>
  <si>
    <t>19傾部裁建小泉</t>
    <rPh sb="6" eb="8">
      <t>コイズミ</t>
    </rPh>
    <phoneticPr fontId="27"/>
  </si>
  <si>
    <t>19傾部裁政朝日</t>
    <rPh sb="6" eb="8">
      <t>アサヒ</t>
    </rPh>
    <phoneticPr fontId="27"/>
  </si>
  <si>
    <t>19傾部裁応首藤</t>
    <rPh sb="6" eb="8">
      <t>シュドウ</t>
    </rPh>
    <phoneticPr fontId="27"/>
  </si>
  <si>
    <t>19傾部裁LS応棟方</t>
    <rPh sb="2" eb="3">
      <t>カタムケル</t>
    </rPh>
    <rPh sb="3" eb="4">
      <t>ブ</t>
    </rPh>
    <rPh sb="4" eb="5">
      <t>サバ</t>
    </rPh>
    <rPh sb="7" eb="8">
      <t>コタエル</t>
    </rPh>
    <rPh sb="8" eb="10">
      <t>ムナカタ</t>
    </rPh>
    <phoneticPr fontId="27"/>
  </si>
  <si>
    <r>
      <t>2</t>
    </r>
    <r>
      <rPr>
        <sz val="11"/>
        <rFont val="ＭＳ Ｐゴシック"/>
        <family val="3"/>
        <charset val="128"/>
      </rPr>
      <t>8分益田連携基金</t>
    </r>
    <rPh sb="2" eb="3">
      <t>ブン</t>
    </rPh>
    <rPh sb="3" eb="5">
      <t>マスダ</t>
    </rPh>
    <rPh sb="5" eb="7">
      <t>レンケイ</t>
    </rPh>
    <rPh sb="7" eb="9">
      <t>キキン</t>
    </rPh>
    <phoneticPr fontId="27"/>
  </si>
  <si>
    <t>64439：旅費交通費（受託研究・国内）</t>
    <rPh sb="6" eb="8">
      <t>リョヒ</t>
    </rPh>
    <rPh sb="8" eb="11">
      <t>コウツウヒ</t>
    </rPh>
    <rPh sb="12" eb="14">
      <t>ジュタク</t>
    </rPh>
    <rPh sb="14" eb="16">
      <t>ケンキュウ</t>
    </rPh>
    <rPh sb="17" eb="19">
      <t>コクナイ</t>
    </rPh>
    <phoneticPr fontId="27"/>
  </si>
  <si>
    <r>
      <t>2</t>
    </r>
    <r>
      <rPr>
        <sz val="11"/>
        <rFont val="ＭＳ Ｐゴシック"/>
        <family val="3"/>
        <charset val="128"/>
      </rPr>
      <t>7提地高橋東大</t>
    </r>
    <rPh sb="3" eb="4">
      <t>チ</t>
    </rPh>
    <rPh sb="4" eb="6">
      <t>タカハシ</t>
    </rPh>
    <rPh sb="6" eb="8">
      <t>トウダイ</t>
    </rPh>
    <phoneticPr fontId="27"/>
  </si>
  <si>
    <r>
      <t>2</t>
    </r>
    <r>
      <rPr>
        <sz val="11"/>
        <rFont val="ＭＳ Ｐゴシック"/>
        <family val="3"/>
        <charset val="128"/>
      </rPr>
      <t>7/04/01-28/03/31[年度末]</t>
    </r>
    <rPh sb="18" eb="21">
      <t>ネンドマツ</t>
    </rPh>
    <phoneticPr fontId="27"/>
  </si>
  <si>
    <r>
      <t>2</t>
    </r>
    <r>
      <rPr>
        <sz val="11"/>
        <rFont val="ＭＳ Ｐゴシック"/>
        <family val="3"/>
        <charset val="128"/>
      </rPr>
      <t>3提地渡邊学振</t>
    </r>
    <rPh sb="3" eb="4">
      <t>チ</t>
    </rPh>
    <rPh sb="4" eb="6">
      <t>ワタナベ</t>
    </rPh>
    <rPh sb="6" eb="7">
      <t>ガク</t>
    </rPh>
    <rPh sb="7" eb="8">
      <t>フ</t>
    </rPh>
    <phoneticPr fontId="27"/>
  </si>
  <si>
    <r>
      <rPr>
        <sz val="11"/>
        <rFont val="ＭＳ Ｐゴシック"/>
        <family val="3"/>
        <charset val="128"/>
      </rPr>
      <t>2019</t>
    </r>
    <r>
      <rPr>
        <sz val="11"/>
        <color theme="1"/>
        <rFont val="ＭＳ Ｐゴシック"/>
        <family val="2"/>
        <charset val="128"/>
        <scheme val="minor"/>
      </rPr>
      <t>/04/01-2020/03/31[年度末]</t>
    </r>
    <rPh sb="22" eb="25">
      <t>ネンドマツ</t>
    </rPh>
    <phoneticPr fontId="27"/>
  </si>
  <si>
    <r>
      <t>産学共同研究費</t>
    </r>
    <r>
      <rPr>
        <sz val="14"/>
        <color indexed="10"/>
        <rFont val="ＭＳ Ｐゴシック"/>
        <family val="3"/>
        <charset val="128"/>
      </rPr>
      <t>(共同研究費）</t>
    </r>
    <rPh sb="0" eb="2">
      <t>サンガク</t>
    </rPh>
    <rPh sb="2" eb="4">
      <t>キョウドウ</t>
    </rPh>
    <rPh sb="4" eb="6">
      <t>ケンキュウ</t>
    </rPh>
    <rPh sb="6" eb="7">
      <t>ヒ</t>
    </rPh>
    <rPh sb="8" eb="10">
      <t>キョウドウ</t>
    </rPh>
    <rPh sb="10" eb="12">
      <t>ケンキュウ</t>
    </rPh>
    <rPh sb="12" eb="13">
      <t>ヒ</t>
    </rPh>
    <phoneticPr fontId="27"/>
  </si>
  <si>
    <r>
      <t>産学共同研究費</t>
    </r>
    <r>
      <rPr>
        <b/>
        <sz val="14"/>
        <color indexed="10"/>
        <rFont val="ＭＳ Ｐゴシック"/>
        <family val="3"/>
        <charset val="128"/>
      </rPr>
      <t>(共同研究費）</t>
    </r>
    <rPh sb="0" eb="2">
      <t>サンガク</t>
    </rPh>
    <rPh sb="2" eb="4">
      <t>キョウドウ</t>
    </rPh>
    <rPh sb="4" eb="6">
      <t>ケンキュウ</t>
    </rPh>
    <rPh sb="6" eb="7">
      <t>ヒ</t>
    </rPh>
    <rPh sb="8" eb="10">
      <t>キョウドウ</t>
    </rPh>
    <rPh sb="10" eb="12">
      <t>ケンキュウ</t>
    </rPh>
    <rPh sb="12" eb="13">
      <t>ヒ</t>
    </rPh>
    <phoneticPr fontId="27"/>
  </si>
  <si>
    <t>64523：給与（非常勤職員）(共同研究）</t>
    <rPh sb="6" eb="8">
      <t>キュウヨ</t>
    </rPh>
    <rPh sb="9" eb="12">
      <t>ヒジョウキン</t>
    </rPh>
    <rPh sb="12" eb="14">
      <t>ショクイン</t>
    </rPh>
    <rPh sb="16" eb="18">
      <t>キョウドウ</t>
    </rPh>
    <rPh sb="18" eb="20">
      <t>ケンキュウ</t>
    </rPh>
    <phoneticPr fontId="27"/>
  </si>
  <si>
    <t>64524：給与(通勤手当）(非常勤職員）(共同研究）</t>
    <rPh sb="6" eb="8">
      <t>キュウヨ</t>
    </rPh>
    <rPh sb="9" eb="11">
      <t>ツウキン</t>
    </rPh>
    <rPh sb="11" eb="13">
      <t>テアテ</t>
    </rPh>
    <rPh sb="15" eb="18">
      <t>ヒジョウキン</t>
    </rPh>
    <rPh sb="18" eb="20">
      <t>ショクイン</t>
    </rPh>
    <rPh sb="22" eb="24">
      <t>キョウドウ</t>
    </rPh>
    <rPh sb="24" eb="26">
      <t>ケンキュウ</t>
    </rPh>
    <phoneticPr fontId="27"/>
  </si>
  <si>
    <t>64539：旅費交通費（共同研究・国内）</t>
    <rPh sb="12" eb="14">
      <t>キョウドウ</t>
    </rPh>
    <rPh sb="14" eb="16">
      <t>ケンキュウ</t>
    </rPh>
    <phoneticPr fontId="27"/>
  </si>
  <si>
    <t>64540：旅費交通費（共同研究・海外）</t>
    <rPh sb="12" eb="14">
      <t>キョウドウ</t>
    </rPh>
    <phoneticPr fontId="27"/>
  </si>
  <si>
    <r>
      <t>2</t>
    </r>
    <r>
      <rPr>
        <sz val="11"/>
        <rFont val="ＭＳ Ｐゴシック"/>
        <family val="3"/>
        <charset val="128"/>
      </rPr>
      <t>019/06/14-2020/03/31[年度末]</t>
    </r>
    <rPh sb="22" eb="24">
      <t>ネンド</t>
    </rPh>
    <rPh sb="24" eb="25">
      <t>マツ</t>
    </rPh>
    <phoneticPr fontId="27"/>
  </si>
  <si>
    <r>
      <t>2</t>
    </r>
    <r>
      <rPr>
        <sz val="11"/>
        <rFont val="ＭＳ Ｐゴシック"/>
        <family val="3"/>
        <charset val="128"/>
      </rPr>
      <t>018/04/01-2019/03/31[年度末]</t>
    </r>
    <rPh sb="22" eb="25">
      <t>ネンドマツ</t>
    </rPh>
    <phoneticPr fontId="27"/>
  </si>
  <si>
    <t>64523：給与（非常勤職員）(ｷｮｳﾄﾞｳｹﾝｷｭｳ）</t>
    <rPh sb="6" eb="8">
      <t>キュウヨ</t>
    </rPh>
    <rPh sb="9" eb="12">
      <t>ヒジョウキン</t>
    </rPh>
    <rPh sb="12" eb="14">
      <t>ショクイン</t>
    </rPh>
    <phoneticPr fontId="27"/>
  </si>
  <si>
    <t>19共環柳下ﾆｺﾝ</t>
    <rPh sb="4" eb="6">
      <t>ヤナギシタ</t>
    </rPh>
    <phoneticPr fontId="27"/>
  </si>
  <si>
    <r>
      <t>2</t>
    </r>
    <r>
      <rPr>
        <sz val="11"/>
        <rFont val="ＭＳ Ｐゴシック"/>
        <family val="3"/>
        <charset val="128"/>
      </rPr>
      <t>9受地若林多摩信</t>
    </r>
    <rPh sb="3" eb="4">
      <t>チ</t>
    </rPh>
    <rPh sb="4" eb="6">
      <t>ワカバヤシ</t>
    </rPh>
    <rPh sb="6" eb="8">
      <t>タマ</t>
    </rPh>
    <rPh sb="8" eb="9">
      <t>シン</t>
    </rPh>
    <phoneticPr fontId="27"/>
  </si>
  <si>
    <r>
      <t>2</t>
    </r>
    <r>
      <rPr>
        <sz val="11"/>
        <rFont val="ＭＳ Ｐゴシック"/>
        <family val="3"/>
        <charset val="128"/>
      </rPr>
      <t>9/04/11-30/03/31[年度末]</t>
    </r>
    <rPh sb="18" eb="21">
      <t>ネンドマツ</t>
    </rPh>
    <phoneticPr fontId="27"/>
  </si>
  <si>
    <t>64439：旅費交通費（受託研究・国内）</t>
    <rPh sb="12" eb="14">
      <t>ジュタク</t>
    </rPh>
    <rPh sb="14" eb="16">
      <t>ケンキュウ</t>
    </rPh>
    <phoneticPr fontId="27"/>
  </si>
  <si>
    <t>64440：旅費交通費（受託研究・海外）</t>
    <rPh sb="12" eb="14">
      <t>ジュタク</t>
    </rPh>
    <rPh sb="14" eb="16">
      <t>ケンキュウ</t>
    </rPh>
    <phoneticPr fontId="27"/>
  </si>
  <si>
    <r>
      <t>2</t>
    </r>
    <r>
      <rPr>
        <sz val="11"/>
        <rFont val="ＭＳ Ｐゴシック"/>
        <family val="3"/>
        <charset val="128"/>
      </rPr>
      <t>9受自菊地多摩信</t>
    </r>
    <rPh sb="4" eb="6">
      <t>キクチ</t>
    </rPh>
    <rPh sb="6" eb="8">
      <t>タマ</t>
    </rPh>
    <rPh sb="8" eb="9">
      <t>シン</t>
    </rPh>
    <phoneticPr fontId="27"/>
  </si>
  <si>
    <r>
      <t>28</t>
    </r>
    <r>
      <rPr>
        <sz val="11"/>
        <rFont val="ＭＳ Ｐゴシック"/>
        <family val="3"/>
        <charset val="128"/>
      </rPr>
      <t>受自清水特別区</t>
    </r>
    <rPh sb="4" eb="6">
      <t>シミズ</t>
    </rPh>
    <rPh sb="6" eb="9">
      <t>トクベツク</t>
    </rPh>
    <phoneticPr fontId="27"/>
  </si>
  <si>
    <r>
      <t>2</t>
    </r>
    <r>
      <rPr>
        <sz val="11"/>
        <rFont val="ＭＳ Ｐゴシック"/>
        <family val="3"/>
        <charset val="128"/>
      </rPr>
      <t>8/04/01-29/03/31[年度末]</t>
    </r>
    <rPh sb="18" eb="21">
      <t>ネンドマツ</t>
    </rPh>
    <phoneticPr fontId="27"/>
  </si>
  <si>
    <r>
      <t>2</t>
    </r>
    <r>
      <rPr>
        <sz val="11"/>
        <rFont val="ＭＳ Ｐゴシック"/>
        <family val="3"/>
        <charset val="128"/>
      </rPr>
      <t>5受都小根山交通</t>
    </r>
    <rPh sb="2" eb="3">
      <t>ジュ</t>
    </rPh>
    <rPh sb="3" eb="4">
      <t>ト</t>
    </rPh>
    <rPh sb="4" eb="5">
      <t>オ</t>
    </rPh>
    <rPh sb="5" eb="6">
      <t>ネ</t>
    </rPh>
    <rPh sb="6" eb="7">
      <t>ヤマ</t>
    </rPh>
    <rPh sb="7" eb="9">
      <t>コウツウ</t>
    </rPh>
    <phoneticPr fontId="27"/>
  </si>
  <si>
    <r>
      <t>2</t>
    </r>
    <r>
      <rPr>
        <sz val="11"/>
        <rFont val="ＭＳ Ｐゴシック"/>
        <family val="3"/>
        <charset val="128"/>
      </rPr>
      <t>5/09/20-25/12/31★注意★</t>
    </r>
    <rPh sb="18" eb="20">
      <t>チュウイ</t>
    </rPh>
    <phoneticPr fontId="27"/>
  </si>
  <si>
    <r>
      <t>2</t>
    </r>
    <r>
      <rPr>
        <sz val="11"/>
        <rFont val="ＭＳ Ｐゴシック"/>
        <family val="3"/>
        <charset val="128"/>
      </rPr>
      <t>9受都中村IHI</t>
    </r>
    <rPh sb="2" eb="3">
      <t>ジュ</t>
    </rPh>
    <rPh sb="3" eb="4">
      <t>ト</t>
    </rPh>
    <rPh sb="4" eb="6">
      <t>ナカムラ</t>
    </rPh>
    <phoneticPr fontId="27"/>
  </si>
  <si>
    <r>
      <t>2</t>
    </r>
    <r>
      <rPr>
        <sz val="11"/>
        <rFont val="ＭＳ Ｐゴシック"/>
        <family val="3"/>
        <charset val="128"/>
      </rPr>
      <t>9/05/01-30/03/31★注意★</t>
    </r>
    <rPh sb="18" eb="20">
      <t>チュウイ</t>
    </rPh>
    <phoneticPr fontId="27"/>
  </si>
  <si>
    <r>
      <t>2</t>
    </r>
    <r>
      <rPr>
        <sz val="11"/>
        <rFont val="ＭＳ Ｐゴシック"/>
        <family val="3"/>
        <charset val="128"/>
      </rPr>
      <t>8受都小田タマ</t>
    </r>
    <rPh sb="2" eb="3">
      <t>ウケ</t>
    </rPh>
    <rPh sb="3" eb="4">
      <t>ト</t>
    </rPh>
    <rPh sb="4" eb="6">
      <t>オダ</t>
    </rPh>
    <phoneticPr fontId="27"/>
  </si>
  <si>
    <r>
      <t>2</t>
    </r>
    <r>
      <rPr>
        <sz val="11"/>
        <rFont val="ＭＳ Ｐゴシック"/>
        <family val="3"/>
        <charset val="128"/>
      </rPr>
      <t>8/08/01-29/03/31[年度末]</t>
    </r>
    <rPh sb="18" eb="21">
      <t>ネンドマツ</t>
    </rPh>
    <phoneticPr fontId="27"/>
  </si>
  <si>
    <r>
      <t>2</t>
    </r>
    <r>
      <rPr>
        <sz val="11"/>
        <rFont val="ＭＳ Ｐゴシック"/>
        <family val="3"/>
        <charset val="128"/>
      </rPr>
      <t>8受都岸ｴﾑｵｰﾃｯｸ</t>
    </r>
    <rPh sb="2" eb="3">
      <t>ウケ</t>
    </rPh>
    <rPh sb="3" eb="4">
      <t>ト</t>
    </rPh>
    <rPh sb="4" eb="5">
      <t>キシ</t>
    </rPh>
    <phoneticPr fontId="27"/>
  </si>
  <si>
    <r>
      <t>2</t>
    </r>
    <r>
      <rPr>
        <sz val="11"/>
        <rFont val="ＭＳ Ｐゴシック"/>
        <family val="3"/>
        <charset val="128"/>
      </rPr>
      <t>5受都中村日本エ</t>
    </r>
    <rPh sb="2" eb="3">
      <t>ジュ</t>
    </rPh>
    <rPh sb="3" eb="4">
      <t>ト</t>
    </rPh>
    <rPh sb="4" eb="6">
      <t>ナカムラ</t>
    </rPh>
    <rPh sb="6" eb="8">
      <t>ニホン</t>
    </rPh>
    <phoneticPr fontId="27"/>
  </si>
  <si>
    <r>
      <t>2</t>
    </r>
    <r>
      <rPr>
        <sz val="11"/>
        <rFont val="ＭＳ Ｐゴシック"/>
        <family val="3"/>
        <charset val="128"/>
      </rPr>
      <t>9受建角田保全</t>
    </r>
    <rPh sb="4" eb="6">
      <t>ツノダ</t>
    </rPh>
    <rPh sb="6" eb="8">
      <t>ホゼン</t>
    </rPh>
    <phoneticPr fontId="27"/>
  </si>
  <si>
    <r>
      <rPr>
        <sz val="11"/>
        <rFont val="ＭＳ Ｐゴシック"/>
        <family val="3"/>
        <charset val="128"/>
      </rPr>
      <t>29/04/01-30/03/31[年度末]</t>
    </r>
    <rPh sb="18" eb="20">
      <t>ネンド</t>
    </rPh>
    <rPh sb="20" eb="21">
      <t>マツ</t>
    </rPh>
    <phoneticPr fontId="27"/>
  </si>
  <si>
    <r>
      <t>2</t>
    </r>
    <r>
      <rPr>
        <sz val="11"/>
        <rFont val="ＭＳ Ｐゴシック"/>
        <family val="3"/>
        <charset val="128"/>
      </rPr>
      <t>9受建橘髙太平洋</t>
    </r>
    <rPh sb="4" eb="6">
      <t>キッタカ</t>
    </rPh>
    <rPh sb="6" eb="9">
      <t>タイヘイヨウ</t>
    </rPh>
    <phoneticPr fontId="27"/>
  </si>
  <si>
    <r>
      <t>2</t>
    </r>
    <r>
      <rPr>
        <sz val="11"/>
        <rFont val="ＭＳ Ｐゴシック"/>
        <family val="3"/>
        <charset val="128"/>
      </rPr>
      <t>7受建一ノ瀬ﾃﾞｸｾﾘｱﾙｽﾞ</t>
    </r>
    <rPh sb="4" eb="5">
      <t>イチ</t>
    </rPh>
    <rPh sb="6" eb="7">
      <t>セ</t>
    </rPh>
    <phoneticPr fontId="27"/>
  </si>
  <si>
    <r>
      <t>28</t>
    </r>
    <r>
      <rPr>
        <sz val="11"/>
        <rFont val="ＭＳ Ｐゴシック"/>
        <family val="3"/>
        <charset val="128"/>
      </rPr>
      <t>/04/01-28/08/15★注意★</t>
    </r>
    <rPh sb="18" eb="20">
      <t>チュウイ</t>
    </rPh>
    <phoneticPr fontId="27"/>
  </si>
  <si>
    <r>
      <t>2</t>
    </r>
    <r>
      <rPr>
        <sz val="11"/>
        <rFont val="ＭＳ Ｐゴシック"/>
        <family val="3"/>
        <charset val="128"/>
      </rPr>
      <t>8受建伊藤秋田</t>
    </r>
    <rPh sb="2" eb="3">
      <t>ジュ</t>
    </rPh>
    <rPh sb="3" eb="4">
      <t>ケン</t>
    </rPh>
    <rPh sb="4" eb="6">
      <t>イトウ</t>
    </rPh>
    <rPh sb="6" eb="8">
      <t>アキタ</t>
    </rPh>
    <phoneticPr fontId="27"/>
  </si>
  <si>
    <r>
      <t>28/04/28</t>
    </r>
    <r>
      <rPr>
        <sz val="11"/>
        <rFont val="ＭＳ Ｐゴシック"/>
        <family val="3"/>
        <charset val="128"/>
      </rPr>
      <t>-29/02/20★注意★</t>
    </r>
    <rPh sb="18" eb="20">
      <t>チュウイ</t>
    </rPh>
    <phoneticPr fontId="27"/>
  </si>
  <si>
    <r>
      <t>2</t>
    </r>
    <r>
      <rPr>
        <sz val="11"/>
        <rFont val="ＭＳ Ｐゴシック"/>
        <family val="3"/>
        <charset val="128"/>
      </rPr>
      <t>7/05/20-28/03/18★注意★</t>
    </r>
    <rPh sb="18" eb="20">
      <t>チュウイ</t>
    </rPh>
    <phoneticPr fontId="27"/>
  </si>
  <si>
    <r>
      <t>2</t>
    </r>
    <r>
      <rPr>
        <sz val="11"/>
        <rFont val="ＭＳ Ｐゴシック"/>
        <family val="3"/>
        <charset val="128"/>
      </rPr>
      <t>8受建饗庭晴海</t>
    </r>
    <rPh sb="2" eb="3">
      <t>ジュ</t>
    </rPh>
    <rPh sb="3" eb="4">
      <t>ケン</t>
    </rPh>
    <rPh sb="4" eb="6">
      <t>アイバ</t>
    </rPh>
    <rPh sb="6" eb="8">
      <t>ハルミ</t>
    </rPh>
    <phoneticPr fontId="27"/>
  </si>
  <si>
    <r>
      <t>28/08/01</t>
    </r>
    <r>
      <rPr>
        <sz val="11"/>
        <rFont val="ＭＳ Ｐゴシック"/>
        <family val="3"/>
        <charset val="128"/>
      </rPr>
      <t>-29/03/31[年度末]</t>
    </r>
    <rPh sb="18" eb="21">
      <t>ネンドマツ</t>
    </rPh>
    <phoneticPr fontId="27"/>
  </si>
  <si>
    <r>
      <t>2</t>
    </r>
    <r>
      <rPr>
        <sz val="11"/>
        <rFont val="ＭＳ Ｐゴシック"/>
        <family val="3"/>
        <charset val="128"/>
      </rPr>
      <t>7/06/29-28/03/18★注意★</t>
    </r>
    <rPh sb="18" eb="20">
      <t>チュウイ</t>
    </rPh>
    <phoneticPr fontId="27"/>
  </si>
  <si>
    <r>
      <t>2019</t>
    </r>
    <r>
      <rPr>
        <sz val="11"/>
        <rFont val="ＭＳ Ｐゴシック"/>
        <family val="3"/>
        <charset val="128"/>
      </rPr>
      <t>/04/01-2020/03/31[年度末]</t>
    </r>
    <rPh sb="22" eb="25">
      <t>ネンドマツ</t>
    </rPh>
    <phoneticPr fontId="27"/>
  </si>
  <si>
    <r>
      <t>2</t>
    </r>
    <r>
      <rPr>
        <sz val="11"/>
        <rFont val="ＭＳ Ｐゴシック"/>
        <family val="3"/>
        <charset val="128"/>
      </rPr>
      <t>9受建市古都総務</t>
    </r>
    <rPh sb="2" eb="3">
      <t>ジュ</t>
    </rPh>
    <rPh sb="3" eb="4">
      <t>ケン</t>
    </rPh>
    <rPh sb="4" eb="6">
      <t>イチコ</t>
    </rPh>
    <rPh sb="6" eb="7">
      <t>ト</t>
    </rPh>
    <rPh sb="7" eb="9">
      <t>ソウム</t>
    </rPh>
    <phoneticPr fontId="27"/>
  </si>
  <si>
    <r>
      <t>2</t>
    </r>
    <r>
      <rPr>
        <sz val="11"/>
        <rFont val="ＭＳ Ｐゴシック"/>
        <family val="3"/>
        <charset val="128"/>
      </rPr>
      <t>9/07/22-30/03/31[年度末]</t>
    </r>
    <rPh sb="18" eb="21">
      <t>ネンドマツ</t>
    </rPh>
    <phoneticPr fontId="27"/>
  </si>
  <si>
    <r>
      <t>2</t>
    </r>
    <r>
      <rPr>
        <sz val="11"/>
        <rFont val="ＭＳ Ｐゴシック"/>
        <family val="3"/>
        <charset val="128"/>
      </rPr>
      <t>8受建市古タマ</t>
    </r>
    <rPh sb="2" eb="3">
      <t>ジュ</t>
    </rPh>
    <rPh sb="3" eb="4">
      <t>ケン</t>
    </rPh>
    <rPh sb="4" eb="5">
      <t>イチ</t>
    </rPh>
    <rPh sb="5" eb="6">
      <t>コ</t>
    </rPh>
    <phoneticPr fontId="27"/>
  </si>
  <si>
    <r>
      <t>2</t>
    </r>
    <r>
      <rPr>
        <sz val="11"/>
        <rFont val="ＭＳ Ｐゴシック"/>
        <family val="3"/>
        <charset val="128"/>
      </rPr>
      <t>8受分宍戸JXエネ</t>
    </r>
    <rPh sb="2" eb="3">
      <t>ジュ</t>
    </rPh>
    <rPh sb="3" eb="4">
      <t>ブン</t>
    </rPh>
    <rPh sb="4" eb="6">
      <t>シシド</t>
    </rPh>
    <phoneticPr fontId="27"/>
  </si>
  <si>
    <r>
      <t>2</t>
    </r>
    <r>
      <rPr>
        <sz val="11"/>
        <rFont val="ＭＳ Ｐゴシック"/>
        <family val="3"/>
        <charset val="128"/>
      </rPr>
      <t>8/04/01-29/03/31[年度末]</t>
    </r>
    <rPh sb="18" eb="20">
      <t>ネンド</t>
    </rPh>
    <rPh sb="20" eb="21">
      <t>マツ</t>
    </rPh>
    <phoneticPr fontId="27"/>
  </si>
  <si>
    <r>
      <t>2</t>
    </r>
    <r>
      <rPr>
        <sz val="11"/>
        <rFont val="ＭＳ Ｐゴシック"/>
        <family val="3"/>
        <charset val="128"/>
      </rPr>
      <t>8受分宍戸Future</t>
    </r>
    <rPh sb="2" eb="3">
      <t>ウケ</t>
    </rPh>
    <rPh sb="3" eb="4">
      <t>ワカ</t>
    </rPh>
    <rPh sb="4" eb="6">
      <t>シシド</t>
    </rPh>
    <phoneticPr fontId="27"/>
  </si>
  <si>
    <r>
      <t>2</t>
    </r>
    <r>
      <rPr>
        <sz val="11"/>
        <rFont val="ＭＳ Ｐゴシック"/>
        <family val="3"/>
        <charset val="128"/>
      </rPr>
      <t>8/05/26-29/03/31[年度末]</t>
    </r>
    <rPh sb="18" eb="21">
      <t>ネンドマツ</t>
    </rPh>
    <phoneticPr fontId="27"/>
  </si>
  <si>
    <r>
      <t>2</t>
    </r>
    <r>
      <rPr>
        <sz val="11"/>
        <rFont val="ＭＳ Ｐゴシック"/>
        <family val="3"/>
        <charset val="128"/>
      </rPr>
      <t>8受分内山微細研</t>
    </r>
    <rPh sb="2" eb="3">
      <t>ウケ</t>
    </rPh>
    <rPh sb="3" eb="4">
      <t>ワカ</t>
    </rPh>
    <rPh sb="4" eb="6">
      <t>ウチヤマ</t>
    </rPh>
    <rPh sb="6" eb="8">
      <t>ビサイ</t>
    </rPh>
    <rPh sb="8" eb="9">
      <t>ケン</t>
    </rPh>
    <phoneticPr fontId="27"/>
  </si>
  <si>
    <r>
      <t>29学地高橋</t>
    </r>
    <r>
      <rPr>
        <sz val="11"/>
        <rFont val="ＭＳ Ｐゴシック"/>
        <family val="3"/>
        <charset val="128"/>
      </rPr>
      <t>IHI</t>
    </r>
    <rPh sb="2" eb="3">
      <t>ガク</t>
    </rPh>
    <rPh sb="3" eb="4">
      <t>チ</t>
    </rPh>
    <rPh sb="4" eb="6">
      <t>タカハシ</t>
    </rPh>
    <phoneticPr fontId="27"/>
  </si>
  <si>
    <r>
      <t>2</t>
    </r>
    <r>
      <rPr>
        <sz val="11"/>
        <rFont val="ＭＳ Ｐゴシック"/>
        <family val="3"/>
        <charset val="128"/>
      </rPr>
      <t>9/11/01-繰越可</t>
    </r>
    <rPh sb="9" eb="11">
      <t>クリコシ</t>
    </rPh>
    <rPh sb="11" eb="12">
      <t>カ</t>
    </rPh>
    <phoneticPr fontId="27"/>
  </si>
  <si>
    <r>
      <t>2018</t>
    </r>
    <r>
      <rPr>
        <sz val="11"/>
        <rFont val="ＭＳ Ｐゴシック"/>
        <family val="3"/>
        <charset val="128"/>
      </rPr>
      <t>/04/01-繰越可</t>
    </r>
    <rPh sb="11" eb="13">
      <t>クリコシ</t>
    </rPh>
    <rPh sb="13" eb="14">
      <t>カ</t>
    </rPh>
    <phoneticPr fontId="27"/>
  </si>
  <si>
    <r>
      <t>2</t>
    </r>
    <r>
      <rPr>
        <sz val="11"/>
        <rFont val="ＭＳ Ｐゴシック"/>
        <family val="3"/>
        <charset val="128"/>
      </rPr>
      <t>9学都小泉NEC</t>
    </r>
    <rPh sb="2" eb="3">
      <t>ガク</t>
    </rPh>
    <rPh sb="3" eb="4">
      <t>ト</t>
    </rPh>
    <rPh sb="4" eb="6">
      <t>コイズミ</t>
    </rPh>
    <phoneticPr fontId="27"/>
  </si>
  <si>
    <r>
      <t>2</t>
    </r>
    <r>
      <rPr>
        <sz val="11"/>
        <rFont val="ＭＳ Ｐゴシック"/>
        <family val="3"/>
        <charset val="128"/>
      </rPr>
      <t>9学分金村DIC</t>
    </r>
    <rPh sb="2" eb="3">
      <t>ガク</t>
    </rPh>
    <rPh sb="3" eb="4">
      <t>ブン</t>
    </rPh>
    <rPh sb="4" eb="6">
      <t>カナムラ</t>
    </rPh>
    <phoneticPr fontId="27"/>
  </si>
  <si>
    <r>
      <rPr>
        <sz val="11"/>
        <rFont val="ＭＳ Ｐゴシック"/>
        <family val="3"/>
        <charset val="128"/>
      </rPr>
      <t>29学分金村北斗</t>
    </r>
    <rPh sb="2" eb="3">
      <t>ガク</t>
    </rPh>
    <rPh sb="3" eb="4">
      <t>ブン</t>
    </rPh>
    <rPh sb="4" eb="6">
      <t>カナムラ</t>
    </rPh>
    <rPh sb="6" eb="8">
      <t>ホクト</t>
    </rPh>
    <phoneticPr fontId="27"/>
  </si>
  <si>
    <r>
      <rPr>
        <sz val="11"/>
        <rFont val="ＭＳ Ｐゴシック"/>
        <family val="3"/>
        <charset val="128"/>
      </rPr>
      <t>29学分金村デンソー</t>
    </r>
    <rPh sb="2" eb="3">
      <t>ガク</t>
    </rPh>
    <rPh sb="3" eb="4">
      <t>ブン</t>
    </rPh>
    <rPh sb="4" eb="6">
      <t>カナムラ</t>
    </rPh>
    <phoneticPr fontId="27"/>
  </si>
  <si>
    <r>
      <t>29</t>
    </r>
    <r>
      <rPr>
        <sz val="11"/>
        <rFont val="ＭＳ Ｐゴシック"/>
        <family val="3"/>
        <charset val="128"/>
      </rPr>
      <t>学分西藪ポラテクノ</t>
    </r>
    <rPh sb="2" eb="3">
      <t>ガク</t>
    </rPh>
    <rPh sb="3" eb="4">
      <t>ブン</t>
    </rPh>
    <rPh sb="4" eb="5">
      <t>ニシ</t>
    </rPh>
    <rPh sb="5" eb="6">
      <t>ヤブ</t>
    </rPh>
    <phoneticPr fontId="27"/>
  </si>
  <si>
    <r>
      <t>2</t>
    </r>
    <r>
      <rPr>
        <sz val="11"/>
        <rFont val="ＭＳ Ｐゴシック"/>
        <family val="3"/>
        <charset val="128"/>
      </rPr>
      <t>9学分梶原OFS</t>
    </r>
    <rPh sb="2" eb="3">
      <t>ガク</t>
    </rPh>
    <rPh sb="3" eb="4">
      <t>ブン</t>
    </rPh>
    <rPh sb="4" eb="6">
      <t>カジハラ</t>
    </rPh>
    <phoneticPr fontId="27"/>
  </si>
  <si>
    <r>
      <t>2</t>
    </r>
    <r>
      <rPr>
        <sz val="11"/>
        <rFont val="ＭＳ Ｐゴシック"/>
        <family val="3"/>
        <charset val="128"/>
      </rPr>
      <t>9/04/01-繰越可</t>
    </r>
    <rPh sb="9" eb="11">
      <t>クリコシ</t>
    </rPh>
    <rPh sb="11" eb="12">
      <t>カ</t>
    </rPh>
    <phoneticPr fontId="27"/>
  </si>
  <si>
    <t>64623：給与（非常勤職員）（受託事業）</t>
    <rPh sb="6" eb="8">
      <t>キュウヨ</t>
    </rPh>
    <rPh sb="9" eb="12">
      <t>ヒジョウキン</t>
    </rPh>
    <rPh sb="12" eb="14">
      <t>ショクイン</t>
    </rPh>
    <rPh sb="16" eb="18">
      <t>ジュタク</t>
    </rPh>
    <rPh sb="18" eb="20">
      <t>ジギョウ</t>
    </rPh>
    <phoneticPr fontId="27"/>
  </si>
  <si>
    <t>64624：給与（通勤手当）（非常勤職員）（受託事業）</t>
    <rPh sb="6" eb="8">
      <t>キュウヨ</t>
    </rPh>
    <rPh sb="9" eb="11">
      <t>ツウキン</t>
    </rPh>
    <rPh sb="11" eb="13">
      <t>テアテ</t>
    </rPh>
    <rPh sb="15" eb="18">
      <t>ヒジョウキン</t>
    </rPh>
    <rPh sb="18" eb="20">
      <t>ショクイン</t>
    </rPh>
    <rPh sb="22" eb="24">
      <t>ジュタク</t>
    </rPh>
    <rPh sb="24" eb="26">
      <t>ジギョウ</t>
    </rPh>
    <phoneticPr fontId="27"/>
  </si>
  <si>
    <t>助地高橋洋国土</t>
    <rPh sb="0" eb="1">
      <t>ジョ</t>
    </rPh>
    <phoneticPr fontId="27"/>
  </si>
  <si>
    <t>助都村越潤首都高</t>
    <rPh sb="0" eb="1">
      <t>ジョ</t>
    </rPh>
    <phoneticPr fontId="27"/>
  </si>
  <si>
    <t>助都村越潤鉄鋼</t>
    <rPh sb="0" eb="1">
      <t>ジョ</t>
    </rPh>
    <phoneticPr fontId="27"/>
  </si>
  <si>
    <t>助都大野上田記念</t>
    <rPh sb="0" eb="1">
      <t>ジョ</t>
    </rPh>
    <phoneticPr fontId="27"/>
  </si>
  <si>
    <t>19助環柳下板硝子</t>
    <rPh sb="2" eb="3">
      <t>ジョ</t>
    </rPh>
    <rPh sb="3" eb="4">
      <t>ワ</t>
    </rPh>
    <rPh sb="4" eb="6">
      <t>ヤナギシタ</t>
    </rPh>
    <rPh sb="6" eb="7">
      <t>イタ</t>
    </rPh>
    <rPh sb="7" eb="9">
      <t>ガラス</t>
    </rPh>
    <phoneticPr fontId="27"/>
  </si>
  <si>
    <t>19助環柳下軽金属</t>
    <rPh sb="4" eb="6">
      <t>ヤナギシタ</t>
    </rPh>
    <rPh sb="6" eb="9">
      <t>ケイキンゾク</t>
    </rPh>
    <phoneticPr fontId="27"/>
  </si>
  <si>
    <t>19助環益田軽金属</t>
    <rPh sb="2" eb="3">
      <t>タス</t>
    </rPh>
    <rPh sb="6" eb="9">
      <t>ケイキンゾク</t>
    </rPh>
    <phoneticPr fontId="27"/>
  </si>
  <si>
    <t>助環柳下ホソカワ</t>
    <rPh sb="0" eb="1">
      <t>ジョ</t>
    </rPh>
    <phoneticPr fontId="27"/>
  </si>
  <si>
    <t>寄附金</t>
    <rPh sb="0" eb="3">
      <t>キフキン</t>
    </rPh>
    <phoneticPr fontId="78"/>
  </si>
  <si>
    <r>
      <t>1</t>
    </r>
    <r>
      <rPr>
        <sz val="11"/>
        <color theme="1"/>
        <rFont val="ＭＳ Ｐゴシック"/>
        <family val="2"/>
        <charset val="128"/>
        <scheme val="minor"/>
      </rPr>
      <t>8特観沼田トヨタ鈴木</t>
    </r>
    <rPh sb="2" eb="4">
      <t>トッカン</t>
    </rPh>
    <rPh sb="4" eb="6">
      <t>ヌマタ</t>
    </rPh>
    <rPh sb="9" eb="11">
      <t>スズキ</t>
    </rPh>
    <phoneticPr fontId="78"/>
  </si>
  <si>
    <t>不要</t>
    <rPh sb="0" eb="2">
      <t>フヨウ</t>
    </rPh>
    <phoneticPr fontId="78"/>
  </si>
  <si>
    <t>観光科学科</t>
    <rPh sb="0" eb="5">
      <t>カ</t>
    </rPh>
    <phoneticPr fontId="78"/>
  </si>
  <si>
    <t>沼田真也</t>
    <rPh sb="0" eb="2">
      <t>ヌマタ</t>
    </rPh>
    <rPh sb="2" eb="4">
      <t>シンヤ</t>
    </rPh>
    <phoneticPr fontId="78"/>
  </si>
  <si>
    <t>41180：未払金（人件費）</t>
    <rPh sb="6" eb="8">
      <t>ミハラ</t>
    </rPh>
    <rPh sb="8" eb="9">
      <t>カネ</t>
    </rPh>
    <rPh sb="10" eb="12">
      <t>ジンケン</t>
    </rPh>
    <rPh sb="12" eb="13">
      <t>ヒ</t>
    </rPh>
    <phoneticPr fontId="78"/>
  </si>
  <si>
    <t>62191：旅費交通費（研究・海外）</t>
    <rPh sb="15" eb="17">
      <t>カイガイ</t>
    </rPh>
    <phoneticPr fontId="78"/>
  </si>
  <si>
    <t>41190：未払金（業務費）</t>
    <rPh sb="6" eb="8">
      <t>ミハラ</t>
    </rPh>
    <rPh sb="8" eb="9">
      <t>カネ</t>
    </rPh>
    <rPh sb="10" eb="12">
      <t>ギョウム</t>
    </rPh>
    <rPh sb="12" eb="13">
      <t>ヒ</t>
    </rPh>
    <phoneticPr fontId="78"/>
  </si>
  <si>
    <t>助政饗庭積水化学</t>
    <rPh sb="0" eb="1">
      <t>ジョ</t>
    </rPh>
    <phoneticPr fontId="27"/>
  </si>
  <si>
    <r>
      <t>4119</t>
    </r>
    <r>
      <rPr>
        <sz val="11"/>
        <rFont val="ＭＳ Ｐゴシック"/>
        <family val="3"/>
        <charset val="128"/>
      </rPr>
      <t>1：未払金（一般管理）</t>
    </r>
    <rPh sb="6" eb="8">
      <t>ミハラ</t>
    </rPh>
    <rPh sb="8" eb="9">
      <t>カネ</t>
    </rPh>
    <rPh sb="10" eb="12">
      <t>イッパン</t>
    </rPh>
    <rPh sb="12" eb="14">
      <t>カンリ</t>
    </rPh>
    <phoneticPr fontId="27"/>
  </si>
  <si>
    <r>
      <t>23</t>
    </r>
    <r>
      <rPr>
        <sz val="11"/>
        <rFont val="ＭＳ Ｐゴシック"/>
        <family val="3"/>
        <charset val="128"/>
      </rPr>
      <t>/04/15-24/03/31</t>
    </r>
  </si>
  <si>
    <t>新学Ｈ環代宍戸哲</t>
    <rPh sb="3" eb="4">
      <t>カン</t>
    </rPh>
    <rPh sb="4" eb="5">
      <t>ダイ</t>
    </rPh>
    <rPh sb="5" eb="7">
      <t>シシド</t>
    </rPh>
    <rPh sb="7" eb="8">
      <t>テツ</t>
    </rPh>
    <phoneticPr fontId="27"/>
  </si>
  <si>
    <t>新学Ｈ環首三浦大</t>
    <rPh sb="3" eb="4">
      <t>カン</t>
    </rPh>
    <rPh sb="4" eb="5">
      <t>クビ</t>
    </rPh>
    <rPh sb="5" eb="7">
      <t>ミウラ</t>
    </rPh>
    <rPh sb="7" eb="8">
      <t>ダイ</t>
    </rPh>
    <phoneticPr fontId="27"/>
  </si>
  <si>
    <t>基ＡＨ環首三上岳</t>
    <rPh sb="3" eb="4">
      <t>カン</t>
    </rPh>
    <rPh sb="4" eb="5">
      <t>クビ</t>
    </rPh>
    <rPh sb="5" eb="7">
      <t>ミカミ</t>
    </rPh>
    <rPh sb="7" eb="8">
      <t>ガク</t>
    </rPh>
    <phoneticPr fontId="20"/>
  </si>
  <si>
    <t>基ＡＨ環代横山勝</t>
    <rPh sb="5" eb="7">
      <t>ヨコヤマ</t>
    </rPh>
    <rPh sb="7" eb="8">
      <t>カツ</t>
    </rPh>
    <phoneticPr fontId="27"/>
  </si>
  <si>
    <t>基ＡＨ環代松本淳</t>
    <rPh sb="5" eb="7">
      <t>マツモト</t>
    </rPh>
    <rPh sb="7" eb="8">
      <t>ジュン</t>
    </rPh>
    <phoneticPr fontId="27"/>
  </si>
  <si>
    <t>基ＡＨ環首高橋洋</t>
    <rPh sb="4" eb="5">
      <t>クビ</t>
    </rPh>
    <rPh sb="5" eb="7">
      <t>タカハシ</t>
    </rPh>
    <rPh sb="7" eb="8">
      <t>ヨウ</t>
    </rPh>
    <phoneticPr fontId="27"/>
  </si>
  <si>
    <t>基ＢＨ環代杉原陽</t>
    <rPh sb="6" eb="7">
      <t>ハラ</t>
    </rPh>
    <phoneticPr fontId="27"/>
  </si>
  <si>
    <t>基ＢＨ環代饗庭伸</t>
    <rPh sb="5" eb="7">
      <t>アイバ</t>
    </rPh>
    <rPh sb="7" eb="8">
      <t>シン</t>
    </rPh>
    <phoneticPr fontId="27"/>
  </si>
  <si>
    <t>基ＢＨ環首長野基</t>
    <rPh sb="4" eb="5">
      <t>クビ</t>
    </rPh>
    <rPh sb="5" eb="7">
      <t>ナガノ</t>
    </rPh>
    <rPh sb="7" eb="8">
      <t>モトイ</t>
    </rPh>
    <phoneticPr fontId="27"/>
  </si>
  <si>
    <t>基ＢＨ環首片桐由</t>
    <rPh sb="4" eb="5">
      <t>クビ</t>
    </rPh>
    <phoneticPr fontId="27"/>
  </si>
  <si>
    <t>基ＢＨ環首小根山</t>
    <rPh sb="4" eb="5">
      <t>クビ</t>
    </rPh>
    <rPh sb="5" eb="6">
      <t>オ</t>
    </rPh>
    <rPh sb="6" eb="7">
      <t>ネ</t>
    </rPh>
    <rPh sb="7" eb="8">
      <t>ヤマ</t>
    </rPh>
    <phoneticPr fontId="27"/>
  </si>
  <si>
    <t>基ＢＨ環代棟方裕</t>
    <rPh sb="5" eb="7">
      <t>ムナカタ</t>
    </rPh>
    <rPh sb="7" eb="8">
      <t>ユウ</t>
    </rPh>
    <phoneticPr fontId="27"/>
  </si>
  <si>
    <t>基ＢＨ環代高橋洋</t>
    <rPh sb="5" eb="7">
      <t>タカハシ</t>
    </rPh>
    <rPh sb="7" eb="8">
      <t>ヨウ</t>
    </rPh>
    <phoneticPr fontId="20"/>
  </si>
  <si>
    <t>基ＢＨ環代石倉智</t>
    <rPh sb="4" eb="5">
      <t>ダイ</t>
    </rPh>
    <rPh sb="5" eb="7">
      <t>イシクラ</t>
    </rPh>
    <rPh sb="7" eb="8">
      <t>トモ</t>
    </rPh>
    <phoneticPr fontId="20"/>
  </si>
  <si>
    <t>基ＢＨ環代久保由</t>
    <rPh sb="4" eb="5">
      <t>ダイ</t>
    </rPh>
    <rPh sb="5" eb="7">
      <t>クボ</t>
    </rPh>
    <rPh sb="7" eb="8">
      <t>ユウ</t>
    </rPh>
    <phoneticPr fontId="20"/>
  </si>
  <si>
    <t>基ＢＨ環首西藪隆</t>
    <rPh sb="4" eb="5">
      <t>クビ</t>
    </rPh>
    <rPh sb="5" eb="7">
      <t>ニシヤブ</t>
    </rPh>
    <rPh sb="7" eb="8">
      <t>タカシ</t>
    </rPh>
    <phoneticPr fontId="20"/>
  </si>
  <si>
    <t>基ＢＨ環代梶原浩</t>
    <rPh sb="4" eb="5">
      <t>ダイ</t>
    </rPh>
    <rPh sb="5" eb="7">
      <t>カジワラ</t>
    </rPh>
    <rPh sb="7" eb="8">
      <t>ヒロシ</t>
    </rPh>
    <phoneticPr fontId="27"/>
  </si>
  <si>
    <t>基ＢＨ環代川上浩</t>
    <rPh sb="4" eb="5">
      <t>ダイ</t>
    </rPh>
    <phoneticPr fontId="20"/>
  </si>
  <si>
    <t>基ＢＨ環首佐藤潔</t>
    <rPh sb="4" eb="5">
      <t>クビ</t>
    </rPh>
    <rPh sb="5" eb="7">
      <t>サトウ</t>
    </rPh>
    <rPh sb="7" eb="8">
      <t>キヨシ</t>
    </rPh>
    <phoneticPr fontId="20"/>
  </si>
  <si>
    <t>奨励Ｈ環代鈴木愛</t>
    <rPh sb="0" eb="2">
      <t>ショウレイ</t>
    </rPh>
    <rPh sb="3" eb="4">
      <t>カン</t>
    </rPh>
    <rPh sb="4" eb="5">
      <t>ダイ</t>
    </rPh>
    <rPh sb="5" eb="7">
      <t>スズキ</t>
    </rPh>
    <rPh sb="7" eb="8">
      <t>アイ</t>
    </rPh>
    <phoneticPr fontId="27"/>
  </si>
  <si>
    <t>奨励Ｈ環代石川和</t>
    <rPh sb="0" eb="2">
      <t>ショウレイ</t>
    </rPh>
    <rPh sb="3" eb="4">
      <t>カン</t>
    </rPh>
    <rPh sb="4" eb="5">
      <t>ダイ</t>
    </rPh>
    <rPh sb="5" eb="7">
      <t>イシカワ</t>
    </rPh>
    <rPh sb="7" eb="8">
      <t>カズ</t>
    </rPh>
    <phoneticPr fontId="27"/>
  </si>
  <si>
    <t>奨励Ｈ環代林峻</t>
    <rPh sb="0" eb="2">
      <t>ショウレイ</t>
    </rPh>
    <rPh sb="3" eb="4">
      <t>カン</t>
    </rPh>
    <rPh sb="4" eb="5">
      <t>ダイ</t>
    </rPh>
    <rPh sb="5" eb="6">
      <t>ハヤシ</t>
    </rPh>
    <rPh sb="6" eb="7">
      <t>シュン</t>
    </rPh>
    <phoneticPr fontId="27"/>
  </si>
  <si>
    <t>奨励Ｈ環代BET</t>
    <rPh sb="0" eb="2">
      <t>ショウレイ</t>
    </rPh>
    <rPh sb="3" eb="4">
      <t>カン</t>
    </rPh>
    <rPh sb="4" eb="5">
      <t>ダイ</t>
    </rPh>
    <phoneticPr fontId="27"/>
  </si>
  <si>
    <t>基ＣＫ環代山本薫</t>
    <rPh sb="4" eb="5">
      <t>ダイ</t>
    </rPh>
    <rPh sb="5" eb="7">
      <t>ヤマモト</t>
    </rPh>
    <rPh sb="7" eb="8">
      <t>カオル</t>
    </rPh>
    <phoneticPr fontId="27"/>
  </si>
  <si>
    <t>基ＣＫ環代白井正</t>
    <rPh sb="4" eb="5">
      <t>ダイ</t>
    </rPh>
    <rPh sb="5" eb="7">
      <t>シライ</t>
    </rPh>
    <rPh sb="7" eb="8">
      <t>タダシ</t>
    </rPh>
    <phoneticPr fontId="27"/>
  </si>
  <si>
    <t>基ＣＫ環代宇治公</t>
    <rPh sb="4" eb="5">
      <t>ダイ</t>
    </rPh>
    <rPh sb="5" eb="7">
      <t>ウジ</t>
    </rPh>
    <rPh sb="7" eb="8">
      <t>コウ</t>
    </rPh>
    <phoneticPr fontId="27"/>
  </si>
  <si>
    <t>基ＣＫ環代村越潤</t>
    <rPh sb="4" eb="5">
      <t>ダイ</t>
    </rPh>
    <rPh sb="5" eb="7">
      <t>ムラコシ</t>
    </rPh>
    <rPh sb="7" eb="8">
      <t>ジュン</t>
    </rPh>
    <phoneticPr fontId="27"/>
  </si>
  <si>
    <t>基ＣＫ環代吉嶺充</t>
    <rPh sb="4" eb="5">
      <t>ダイ</t>
    </rPh>
    <rPh sb="5" eb="7">
      <t>ヨシミネ</t>
    </rPh>
    <rPh sb="7" eb="8">
      <t>ミツル</t>
    </rPh>
    <phoneticPr fontId="27"/>
  </si>
  <si>
    <t>基ＣＫ環代北山和</t>
    <rPh sb="4" eb="5">
      <t>ダイ</t>
    </rPh>
    <rPh sb="5" eb="7">
      <t>キタヤマ</t>
    </rPh>
    <rPh sb="7" eb="8">
      <t>カズ</t>
    </rPh>
    <phoneticPr fontId="27"/>
  </si>
  <si>
    <t>基ＣＫ環代吉川徹</t>
    <rPh sb="4" eb="5">
      <t>ダイ</t>
    </rPh>
    <rPh sb="5" eb="7">
      <t>ヨシカワ</t>
    </rPh>
    <rPh sb="7" eb="8">
      <t>トオル</t>
    </rPh>
    <phoneticPr fontId="27"/>
  </si>
  <si>
    <t>基ＣＫ環代西藪隆</t>
    <rPh sb="5" eb="7">
      <t>ニシヤブ</t>
    </rPh>
    <rPh sb="7" eb="8">
      <t>タカシ</t>
    </rPh>
    <phoneticPr fontId="27"/>
  </si>
  <si>
    <t>基ＣＫ環代竹歳絢</t>
    <rPh sb="5" eb="7">
      <t>タケトシ</t>
    </rPh>
    <rPh sb="7" eb="8">
      <t>アヤ</t>
    </rPh>
    <phoneticPr fontId="27"/>
  </si>
  <si>
    <t>基ＣＫ環代岡村祐</t>
    <rPh sb="5" eb="7">
      <t>オカムラ</t>
    </rPh>
    <rPh sb="7" eb="8">
      <t>ユウ</t>
    </rPh>
    <phoneticPr fontId="27"/>
  </si>
  <si>
    <t>基ＣＫ環首片桐由</t>
    <rPh sb="4" eb="5">
      <t>クビ</t>
    </rPh>
    <rPh sb="5" eb="7">
      <t>カタギリ</t>
    </rPh>
    <rPh sb="7" eb="8">
      <t>ヨシ</t>
    </rPh>
    <phoneticPr fontId="27"/>
  </si>
  <si>
    <t>基ＣＫ環代中山大</t>
    <rPh sb="4" eb="5">
      <t>ダイ</t>
    </rPh>
    <rPh sb="5" eb="7">
      <t>ナカヤマ</t>
    </rPh>
    <rPh sb="7" eb="8">
      <t>ダイ</t>
    </rPh>
    <phoneticPr fontId="27"/>
  </si>
  <si>
    <t>基ＣＫ環代坪本裕</t>
    <rPh sb="5" eb="7">
      <t>ツボモト</t>
    </rPh>
    <rPh sb="7" eb="8">
      <t>ユウ</t>
    </rPh>
    <phoneticPr fontId="27"/>
  </si>
  <si>
    <t>基ＣＫ環代天口英</t>
    <rPh sb="5" eb="6">
      <t>アマ</t>
    </rPh>
    <rPh sb="6" eb="7">
      <t>グチ</t>
    </rPh>
    <rPh sb="7" eb="8">
      <t>エイ</t>
    </rPh>
    <phoneticPr fontId="27"/>
  </si>
  <si>
    <t>基ＣＫ環代小根山</t>
    <rPh sb="5" eb="6">
      <t>オ</t>
    </rPh>
    <rPh sb="6" eb="7">
      <t>ネ</t>
    </rPh>
    <rPh sb="7" eb="8">
      <t>ヤマ</t>
    </rPh>
    <phoneticPr fontId="27"/>
  </si>
  <si>
    <t>基ＣＫ環代酒井宏</t>
    <rPh sb="4" eb="5">
      <t>ダイ</t>
    </rPh>
    <rPh sb="5" eb="7">
      <t>サカイ</t>
    </rPh>
    <rPh sb="7" eb="8">
      <t>ヒロシ</t>
    </rPh>
    <phoneticPr fontId="27"/>
  </si>
  <si>
    <t>基ＣＫ環代鳥海基</t>
    <rPh sb="4" eb="5">
      <t>ダイ</t>
    </rPh>
    <rPh sb="5" eb="7">
      <t>トリウミ</t>
    </rPh>
    <rPh sb="7" eb="8">
      <t>モトイ</t>
    </rPh>
    <phoneticPr fontId="27"/>
  </si>
  <si>
    <t>基ＣＫ環代角田誠</t>
    <rPh sb="5" eb="7">
      <t>ツノダ</t>
    </rPh>
    <rPh sb="7" eb="8">
      <t>マコト</t>
    </rPh>
    <phoneticPr fontId="27"/>
  </si>
  <si>
    <t>基ＣＫ環首松本真</t>
    <rPh sb="4" eb="5">
      <t>クビ</t>
    </rPh>
    <rPh sb="5" eb="7">
      <t>マツモト</t>
    </rPh>
    <rPh sb="7" eb="8">
      <t>マコト</t>
    </rPh>
    <phoneticPr fontId="27"/>
  </si>
  <si>
    <t>基ＣＫ環代石田玉</t>
    <rPh sb="5" eb="7">
      <t>イシダ</t>
    </rPh>
    <rPh sb="7" eb="8">
      <t>タマ</t>
    </rPh>
    <phoneticPr fontId="27"/>
  </si>
  <si>
    <t>基ＣＫ環代直井岳</t>
    <rPh sb="5" eb="7">
      <t>ナオイ</t>
    </rPh>
    <rPh sb="7" eb="8">
      <t>ダケ</t>
    </rPh>
    <phoneticPr fontId="27"/>
  </si>
  <si>
    <t>挑萌Ｋ環代石村大</t>
    <rPh sb="3" eb="4">
      <t>ワ</t>
    </rPh>
    <rPh sb="4" eb="5">
      <t>ダイ</t>
    </rPh>
    <rPh sb="5" eb="7">
      <t>イシムラ</t>
    </rPh>
    <rPh sb="7" eb="8">
      <t>マサル</t>
    </rPh>
    <phoneticPr fontId="27"/>
  </si>
  <si>
    <t>挑萌Ｋ環代沼田真</t>
    <rPh sb="3" eb="4">
      <t>ワ</t>
    </rPh>
    <rPh sb="4" eb="5">
      <t>ダイ</t>
    </rPh>
    <rPh sb="5" eb="7">
      <t>ヌマタ</t>
    </rPh>
    <rPh sb="7" eb="8">
      <t>マコト</t>
    </rPh>
    <phoneticPr fontId="27"/>
  </si>
  <si>
    <t>挑萌Ｋ環首高木悦</t>
    <rPh sb="3" eb="4">
      <t>ワ</t>
    </rPh>
    <rPh sb="4" eb="5">
      <t>クビ</t>
    </rPh>
    <rPh sb="5" eb="7">
      <t>タカギ</t>
    </rPh>
    <rPh sb="7" eb="8">
      <t>エツ</t>
    </rPh>
    <phoneticPr fontId="27"/>
  </si>
  <si>
    <t>若手Ｋ環代平田徳</t>
    <rPh sb="0" eb="2">
      <t>ワカテ</t>
    </rPh>
    <rPh sb="5" eb="7">
      <t>ヒラタ</t>
    </rPh>
    <rPh sb="7" eb="8">
      <t>トク</t>
    </rPh>
    <phoneticPr fontId="27"/>
  </si>
  <si>
    <t>若手Ｋ環代瀬戸芳</t>
    <rPh sb="0" eb="2">
      <t>ワカテ</t>
    </rPh>
    <rPh sb="5" eb="7">
      <t>セト</t>
    </rPh>
    <rPh sb="7" eb="8">
      <t>ヨシ</t>
    </rPh>
    <phoneticPr fontId="27"/>
  </si>
  <si>
    <t>若手Ｋ環代佐々木</t>
    <rPh sb="0" eb="2">
      <t>ワカテ</t>
    </rPh>
    <rPh sb="5" eb="8">
      <t>ササキ</t>
    </rPh>
    <phoneticPr fontId="27"/>
  </si>
  <si>
    <t>若手Ｋ環代角野渉</t>
    <rPh sb="0" eb="2">
      <t>ワカテ</t>
    </rPh>
    <rPh sb="5" eb="7">
      <t>カクノ</t>
    </rPh>
    <rPh sb="7" eb="8">
      <t>ワタル</t>
    </rPh>
    <phoneticPr fontId="27"/>
  </si>
  <si>
    <t>若手Ｋ環代三浦大</t>
    <rPh sb="0" eb="2">
      <t>ワカテ</t>
    </rPh>
    <rPh sb="5" eb="7">
      <t>ミウラ</t>
    </rPh>
    <rPh sb="7" eb="8">
      <t>マサル</t>
    </rPh>
    <phoneticPr fontId="27"/>
  </si>
  <si>
    <t>若手Ｋ環代林明</t>
    <rPh sb="0" eb="2">
      <t>ワカテ</t>
    </rPh>
    <rPh sb="5" eb="7">
      <t>リンメイ</t>
    </rPh>
    <phoneticPr fontId="27"/>
  </si>
  <si>
    <t>若手Ｋ環代藤田隆</t>
    <rPh sb="0" eb="2">
      <t>ワカテ</t>
    </rPh>
    <rPh sb="5" eb="7">
      <t>フジタ</t>
    </rPh>
    <rPh sb="7" eb="8">
      <t>タカシ</t>
    </rPh>
    <phoneticPr fontId="27"/>
  </si>
  <si>
    <t>若手Ｋ環代西垣潤</t>
    <rPh sb="0" eb="2">
      <t>ワカテ</t>
    </rPh>
    <rPh sb="5" eb="7">
      <t>ニシガキ</t>
    </rPh>
    <rPh sb="7" eb="8">
      <t>ジュン</t>
    </rPh>
    <phoneticPr fontId="27"/>
  </si>
  <si>
    <t>若手Ｋ環代高木悦</t>
    <rPh sb="0" eb="2">
      <t>ワカテ</t>
    </rPh>
    <rPh sb="5" eb="7">
      <t>タカギ</t>
    </rPh>
    <rPh sb="7" eb="8">
      <t>エツ</t>
    </rPh>
    <phoneticPr fontId="27"/>
  </si>
  <si>
    <t>若手Ｋ環代佐藤臨</t>
    <rPh sb="0" eb="2">
      <t>ワカテ</t>
    </rPh>
    <rPh sb="5" eb="7">
      <t>サトウ</t>
    </rPh>
    <rPh sb="7" eb="8">
      <t>ノゾム</t>
    </rPh>
    <phoneticPr fontId="27"/>
  </si>
  <si>
    <t>若手Ｋ環代石川大</t>
    <rPh sb="0" eb="2">
      <t>ワカテ</t>
    </rPh>
    <rPh sb="5" eb="7">
      <t>イシカワ</t>
    </rPh>
    <rPh sb="7" eb="8">
      <t>マサル</t>
    </rPh>
    <phoneticPr fontId="27"/>
  </si>
  <si>
    <t>若手Ｋ環代鈴木愛</t>
    <rPh sb="0" eb="2">
      <t>ワカテ</t>
    </rPh>
    <rPh sb="5" eb="7">
      <t>スズキ</t>
    </rPh>
    <rPh sb="7" eb="8">
      <t>アイ</t>
    </rPh>
    <phoneticPr fontId="27"/>
  </si>
  <si>
    <t>若手Ｋ環代日原勝</t>
    <rPh sb="0" eb="2">
      <t>ワカテ</t>
    </rPh>
    <rPh sb="5" eb="7">
      <t>ヒハラ</t>
    </rPh>
    <rPh sb="7" eb="8">
      <t>マサル</t>
    </rPh>
    <phoneticPr fontId="27"/>
  </si>
  <si>
    <t>若手Ｋ環代杉本興</t>
    <rPh sb="0" eb="2">
      <t>ワカテ</t>
    </rPh>
    <rPh sb="5" eb="7">
      <t>スギモト</t>
    </rPh>
    <rPh sb="7" eb="8">
      <t>コウ</t>
    </rPh>
    <phoneticPr fontId="27"/>
  </si>
  <si>
    <t>強ＢＫ環代松山洋</t>
    <rPh sb="0" eb="1">
      <t>キョウ</t>
    </rPh>
    <rPh sb="5" eb="7">
      <t>マツヤマ</t>
    </rPh>
    <rPh sb="7" eb="8">
      <t>ヨウ</t>
    </rPh>
    <phoneticPr fontId="27"/>
  </si>
  <si>
    <t>強ＢＫ環首中山大</t>
    <rPh sb="0" eb="1">
      <t>キョウ</t>
    </rPh>
    <rPh sb="3" eb="4">
      <t>ワ</t>
    </rPh>
    <rPh sb="4" eb="5">
      <t>クビ</t>
    </rPh>
    <rPh sb="5" eb="7">
      <t>ナカヤマ</t>
    </rPh>
    <rPh sb="7" eb="8">
      <t>ダイ</t>
    </rPh>
    <phoneticPr fontId="27"/>
  </si>
  <si>
    <t>強ＢＫ環代一ノ瀬</t>
    <rPh sb="0" eb="1">
      <t>キョウ</t>
    </rPh>
    <rPh sb="5" eb="6">
      <t>イチ</t>
    </rPh>
    <rPh sb="7" eb="8">
      <t>セ</t>
    </rPh>
    <phoneticPr fontId="27"/>
  </si>
  <si>
    <t>強ＢＫ環首佐々木</t>
    <rPh sb="0" eb="1">
      <t>キョウ</t>
    </rPh>
    <rPh sb="3" eb="4">
      <t>ワ</t>
    </rPh>
    <rPh sb="4" eb="5">
      <t>クビ</t>
    </rPh>
    <rPh sb="5" eb="8">
      <t>ササキ</t>
    </rPh>
    <phoneticPr fontId="27"/>
  </si>
  <si>
    <t>基ＢＨｸ環代杉原陽</t>
    <rPh sb="7" eb="8">
      <t>ハラ</t>
    </rPh>
    <phoneticPr fontId="27"/>
  </si>
  <si>
    <t>ｽﾀｰﾄＨｸ環代國枝陽</t>
    <rPh sb="6" eb="7">
      <t>カン</t>
    </rPh>
    <rPh sb="7" eb="8">
      <t>ダイ</t>
    </rPh>
    <rPh sb="8" eb="10">
      <t>クニエダ</t>
    </rPh>
    <rPh sb="10" eb="11">
      <t>ヨウ</t>
    </rPh>
    <phoneticPr fontId="27"/>
  </si>
  <si>
    <t>成果Ｈ環代饗庭伸</t>
    <rPh sb="0" eb="2">
      <t>セイカ</t>
    </rPh>
    <rPh sb="3" eb="4">
      <t>カン</t>
    </rPh>
    <rPh sb="4" eb="5">
      <t>ダイ</t>
    </rPh>
    <rPh sb="5" eb="7">
      <t>アイバ</t>
    </rPh>
    <rPh sb="7" eb="8">
      <t>シン</t>
    </rPh>
    <phoneticPr fontId="20"/>
  </si>
  <si>
    <t>基ＢＨ環首大澤剛</t>
    <rPh sb="4" eb="5">
      <t>クビ</t>
    </rPh>
    <rPh sb="5" eb="7">
      <t>オオサワ</t>
    </rPh>
    <rPh sb="7" eb="8">
      <t>ツヨシ</t>
    </rPh>
    <phoneticPr fontId="27"/>
  </si>
  <si>
    <t>基ＣＫ環首直井岳</t>
    <rPh sb="5" eb="7">
      <t>ナオイ</t>
    </rPh>
    <rPh sb="7" eb="8">
      <t>ガク</t>
    </rPh>
    <phoneticPr fontId="27"/>
  </si>
  <si>
    <t>基ＣＫ環首内山一</t>
    <rPh sb="5" eb="7">
      <t>ウチヤマ</t>
    </rPh>
    <rPh sb="7" eb="8">
      <t>ハジメ</t>
    </rPh>
    <phoneticPr fontId="27"/>
  </si>
  <si>
    <t>基ＢＨ環分高木次 (名古屋大学)</t>
    <rPh sb="10" eb="13">
      <t>ナゴヤ</t>
    </rPh>
    <phoneticPr fontId="27"/>
  </si>
  <si>
    <t>基ＣＫ環分三上岳 (成蹊大学)</t>
    <rPh sb="5" eb="7">
      <t>ミカミ</t>
    </rPh>
    <rPh sb="7" eb="8">
      <t>ガク</t>
    </rPh>
    <rPh sb="10" eb="12">
      <t>セイケイ</t>
    </rPh>
    <rPh sb="12" eb="14">
      <t>ダイガク</t>
    </rPh>
    <phoneticPr fontId="27"/>
  </si>
  <si>
    <t>基ＣＫ環分竹宮健 (北海学園大学)</t>
    <rPh sb="10" eb="12">
      <t>ホッカイ</t>
    </rPh>
    <rPh sb="12" eb="14">
      <t>ガクエン</t>
    </rPh>
    <rPh sb="14" eb="15">
      <t>ダイ</t>
    </rPh>
    <rPh sb="15" eb="16">
      <t>ガク</t>
    </rPh>
    <phoneticPr fontId="27"/>
  </si>
  <si>
    <t>基ＣＫ環分玉川英 (八戸工業高等専門学校)</t>
    <rPh sb="5" eb="7">
      <t>タマガワ</t>
    </rPh>
    <rPh sb="7" eb="8">
      <t>ヒデ</t>
    </rPh>
    <rPh sb="10" eb="12">
      <t>ハチノヘ</t>
    </rPh>
    <rPh sb="12" eb="14">
      <t>コウギョウ</t>
    </rPh>
    <rPh sb="14" eb="16">
      <t>コウトウ</t>
    </rPh>
    <rPh sb="16" eb="18">
      <t>センモン</t>
    </rPh>
    <rPh sb="18" eb="20">
      <t>ガッコウ</t>
    </rPh>
    <phoneticPr fontId="27"/>
  </si>
  <si>
    <t>基ＣＫ環分市古太 (八戸高等専門学校)</t>
    <rPh sb="5" eb="6">
      <t>イチ</t>
    </rPh>
    <rPh sb="6" eb="7">
      <t>コ</t>
    </rPh>
    <rPh sb="7" eb="8">
      <t>フトシ</t>
    </rPh>
    <rPh sb="10" eb="12">
      <t>ハチノヘ</t>
    </rPh>
    <rPh sb="12" eb="14">
      <t>コウトウ</t>
    </rPh>
    <rPh sb="14" eb="16">
      <t>センモン</t>
    </rPh>
    <rPh sb="16" eb="18">
      <t>ガッコウ</t>
    </rPh>
    <phoneticPr fontId="27"/>
  </si>
  <si>
    <t>基ＣＫ環分鈴木毅 (鹿児島大学)</t>
    <rPh sb="5" eb="7">
      <t>スズキ</t>
    </rPh>
    <rPh sb="7" eb="8">
      <t>タケシ</t>
    </rPh>
    <rPh sb="10" eb="13">
      <t>カゴシマ</t>
    </rPh>
    <rPh sb="13" eb="15">
      <t>ダイガク</t>
    </rPh>
    <phoneticPr fontId="27"/>
  </si>
  <si>
    <t>基ＣＫ環分小田義 (大阪市立大学)</t>
    <rPh sb="5" eb="7">
      <t>オダ</t>
    </rPh>
    <rPh sb="7" eb="8">
      <t>タダシ</t>
    </rPh>
    <rPh sb="10" eb="14">
      <t>オオサカシリツ</t>
    </rPh>
    <rPh sb="14" eb="16">
      <t>ダイガク</t>
    </rPh>
    <phoneticPr fontId="27"/>
  </si>
  <si>
    <t>基ＣＫ環分大澤剛 (森林総合研究所)</t>
    <rPh sb="5" eb="7">
      <t>オオサワ</t>
    </rPh>
    <rPh sb="7" eb="8">
      <t>ツヨシ</t>
    </rPh>
    <rPh sb="10" eb="12">
      <t>シンリン</t>
    </rPh>
    <rPh sb="12" eb="14">
      <t>ソウゴウ</t>
    </rPh>
    <rPh sb="14" eb="17">
      <t>ケンキュウジョ</t>
    </rPh>
    <phoneticPr fontId="27"/>
  </si>
  <si>
    <t>基ＢＨ環分若林芳 (広島大学)</t>
    <rPh sb="5" eb="7">
      <t>ワカバヤシ</t>
    </rPh>
    <rPh sb="7" eb="8">
      <t>ヨシ</t>
    </rPh>
    <rPh sb="10" eb="12">
      <t>ヒロシマ</t>
    </rPh>
    <phoneticPr fontId="20"/>
  </si>
  <si>
    <t>基ＢＫ環分清水哲 (広島大学)</t>
    <rPh sb="5" eb="7">
      <t>シミズ</t>
    </rPh>
    <rPh sb="7" eb="8">
      <t>テツ</t>
    </rPh>
    <rPh sb="10" eb="12">
      <t>ヒロシマ</t>
    </rPh>
    <rPh sb="12" eb="14">
      <t>ダイガク</t>
    </rPh>
    <phoneticPr fontId="27"/>
  </si>
  <si>
    <t>基ＢＨ環分川東正 (早稲田大学)</t>
    <rPh sb="5" eb="7">
      <t>カワヒガシ</t>
    </rPh>
    <rPh sb="7" eb="8">
      <t>タダ</t>
    </rPh>
    <rPh sb="10" eb="13">
      <t>ワセダ</t>
    </rPh>
    <phoneticPr fontId="20"/>
  </si>
  <si>
    <t>基ＡＨ環分石村大 (兵庫県立人と自然の博物館)</t>
    <rPh sb="5" eb="7">
      <t>イシムラ</t>
    </rPh>
    <rPh sb="7" eb="8">
      <t>ダイ</t>
    </rPh>
    <rPh sb="10" eb="12">
      <t>ヒョウゴ</t>
    </rPh>
    <rPh sb="12" eb="14">
      <t>ケンリツ</t>
    </rPh>
    <rPh sb="14" eb="15">
      <t>ヒト</t>
    </rPh>
    <rPh sb="16" eb="18">
      <t>シゼン</t>
    </rPh>
    <rPh sb="19" eb="22">
      <t>ハクブツカン</t>
    </rPh>
    <phoneticPr fontId="27"/>
  </si>
  <si>
    <t>基ＣＫ環分三上岳 (お茶の水女子大学)</t>
    <rPh sb="5" eb="7">
      <t>ミカミ</t>
    </rPh>
    <rPh sb="7" eb="8">
      <t>ガク</t>
    </rPh>
    <rPh sb="11" eb="12">
      <t>チャ</t>
    </rPh>
    <rPh sb="13" eb="14">
      <t>ミズ</t>
    </rPh>
    <rPh sb="14" eb="16">
      <t>ジョシ</t>
    </rPh>
    <rPh sb="16" eb="18">
      <t>ダイガク</t>
    </rPh>
    <phoneticPr fontId="27"/>
  </si>
  <si>
    <t>基ＢＨ環分高道昌 (法政大学)</t>
    <rPh sb="5" eb="7">
      <t>タカミチ</t>
    </rPh>
    <rPh sb="7" eb="8">
      <t>マサシ</t>
    </rPh>
    <rPh sb="10" eb="12">
      <t>ホウセイ</t>
    </rPh>
    <phoneticPr fontId="27"/>
  </si>
  <si>
    <t>基ＢＨ環分小泉雅 (東京大学)</t>
    <rPh sb="5" eb="7">
      <t>コイズミ</t>
    </rPh>
    <rPh sb="7" eb="8">
      <t>マサシ</t>
    </rPh>
    <rPh sb="10" eb="12">
      <t>トウキョウ</t>
    </rPh>
    <rPh sb="12" eb="14">
      <t>ダイガク</t>
    </rPh>
    <phoneticPr fontId="27"/>
  </si>
  <si>
    <t>基ＡＨ環分岡村祐 (神戸芸術工科大学)</t>
    <rPh sb="10" eb="12">
      <t>コウベ</t>
    </rPh>
    <rPh sb="12" eb="14">
      <t>ゲイジュツ</t>
    </rPh>
    <rPh sb="14" eb="16">
      <t>コウカ</t>
    </rPh>
    <phoneticPr fontId="27"/>
  </si>
  <si>
    <t>基ＡＨ環分鳥海基 (神戸芸術工科大学)</t>
    <rPh sb="10" eb="12">
      <t>コウベ</t>
    </rPh>
    <rPh sb="12" eb="14">
      <t>ゲイジュツ</t>
    </rPh>
    <rPh sb="14" eb="16">
      <t>コウカ</t>
    </rPh>
    <phoneticPr fontId="27"/>
  </si>
  <si>
    <t>基ＢＨ環分吉川徹（宇都宮大学)</t>
    <rPh sb="5" eb="7">
      <t>ヨシカワ</t>
    </rPh>
    <rPh sb="7" eb="8">
      <t>トオル</t>
    </rPh>
    <rPh sb="9" eb="12">
      <t>ウツノミヤ</t>
    </rPh>
    <rPh sb="12" eb="14">
      <t>ダイガク</t>
    </rPh>
    <rPh sb="13" eb="14">
      <t>キョウダイ</t>
    </rPh>
    <phoneticPr fontId="27"/>
  </si>
  <si>
    <t>基ＢＨ環分大澤剛 (東京大学)</t>
    <rPh sb="5" eb="7">
      <t>オオサワ</t>
    </rPh>
    <rPh sb="7" eb="8">
      <t>ツヨシ</t>
    </rPh>
    <rPh sb="10" eb="12">
      <t>トウキョウ</t>
    </rPh>
    <phoneticPr fontId="27"/>
  </si>
  <si>
    <t>2019/04/01-繰越可</t>
    <rPh sb="11" eb="13">
      <t>クリコシ</t>
    </rPh>
    <rPh sb="13" eb="14">
      <t>カ</t>
    </rPh>
    <phoneticPr fontId="27"/>
  </si>
  <si>
    <t>18学都河村富士通</t>
    <rPh sb="2" eb="3">
      <t>ガク</t>
    </rPh>
    <rPh sb="3" eb="4">
      <t>ミヤコ</t>
    </rPh>
    <rPh sb="4" eb="6">
      <t>カワムラ</t>
    </rPh>
    <rPh sb="6" eb="9">
      <t>フジツウ</t>
    </rPh>
    <phoneticPr fontId="27"/>
  </si>
  <si>
    <t>18学都小泉日立</t>
    <rPh sb="2" eb="3">
      <t>ガク</t>
    </rPh>
    <rPh sb="3" eb="4">
      <t>ト</t>
    </rPh>
    <rPh sb="4" eb="6">
      <t>コイズミ</t>
    </rPh>
    <rPh sb="6" eb="8">
      <t>ヒタチ</t>
    </rPh>
    <phoneticPr fontId="27"/>
  </si>
  <si>
    <t>2019/06/28-2020/03/31 繰越可</t>
    <rPh sb="22" eb="24">
      <t>クリコシ</t>
    </rPh>
    <rPh sb="24" eb="25">
      <t>カ</t>
    </rPh>
    <phoneticPr fontId="27"/>
  </si>
  <si>
    <t>19助都大野上田記念</t>
    <rPh sb="2" eb="3">
      <t>スケ</t>
    </rPh>
    <rPh sb="3" eb="4">
      <t>ミヤコ</t>
    </rPh>
    <rPh sb="4" eb="6">
      <t>オオノ</t>
    </rPh>
    <rPh sb="6" eb="8">
      <t>ウエダ</t>
    </rPh>
    <rPh sb="8" eb="10">
      <t>キネン</t>
    </rPh>
    <phoneticPr fontId="27"/>
  </si>
  <si>
    <r>
      <t>2019/06/28-2020/3/3</t>
    </r>
    <r>
      <rPr>
        <sz val="11"/>
        <color theme="1"/>
        <rFont val="ＭＳ Ｐゴシック"/>
        <family val="2"/>
        <charset val="128"/>
        <scheme val="minor"/>
      </rPr>
      <t>1繰越可</t>
    </r>
    <rPh sb="20" eb="22">
      <t>クリコシ</t>
    </rPh>
    <rPh sb="22" eb="23">
      <t>カ</t>
    </rPh>
    <phoneticPr fontId="27"/>
  </si>
  <si>
    <t>19共都荒井NTT</t>
    <rPh sb="2" eb="3">
      <t>キョウ</t>
    </rPh>
    <rPh sb="3" eb="4">
      <t>ト</t>
    </rPh>
    <rPh sb="4" eb="6">
      <t>アライ</t>
    </rPh>
    <phoneticPr fontId="27"/>
  </si>
  <si>
    <t>2019/04/01-2020/03/20★注意★</t>
    <rPh sb="22" eb="24">
      <t>チュウイ</t>
    </rPh>
    <phoneticPr fontId="27"/>
  </si>
  <si>
    <t>18共都大野三井建</t>
    <rPh sb="4" eb="6">
      <t>オオノ</t>
    </rPh>
    <rPh sb="6" eb="8">
      <t>ミツイ</t>
    </rPh>
    <rPh sb="8" eb="9">
      <t>ケン</t>
    </rPh>
    <phoneticPr fontId="27"/>
  </si>
  <si>
    <t>2019/04/01-2020/3/31[年度末]</t>
    <rPh sb="21" eb="23">
      <t>ネンド</t>
    </rPh>
    <rPh sb="23" eb="24">
      <t>マツ</t>
    </rPh>
    <phoneticPr fontId="27"/>
  </si>
  <si>
    <t>18共環川上日ﾊﾞｲｵ</t>
    <rPh sb="2" eb="3">
      <t>キョウ</t>
    </rPh>
    <rPh sb="3" eb="4">
      <t>カン</t>
    </rPh>
    <rPh sb="4" eb="6">
      <t>カワカミ</t>
    </rPh>
    <rPh sb="6" eb="7">
      <t>ヒ</t>
    </rPh>
    <phoneticPr fontId="27"/>
  </si>
  <si>
    <t>2019/04/03-2020/03/31[年度末]</t>
    <rPh sb="22" eb="25">
      <t>ネンドマツ</t>
    </rPh>
    <phoneticPr fontId="27"/>
  </si>
  <si>
    <t>19共環金村ｻﾑｽﾝ</t>
    <rPh sb="2" eb="3">
      <t>キョウ</t>
    </rPh>
    <rPh sb="3" eb="4">
      <t>カン</t>
    </rPh>
    <rPh sb="4" eb="6">
      <t>カナムラ</t>
    </rPh>
    <phoneticPr fontId="27"/>
  </si>
  <si>
    <t>2019/06/01-2019/07/31★注意★</t>
    <rPh sb="22" eb="24">
      <t>チュウイ</t>
    </rPh>
    <phoneticPr fontId="27"/>
  </si>
  <si>
    <t>19共環金村日製紙</t>
    <rPh sb="2" eb="3">
      <t>キョウ</t>
    </rPh>
    <rPh sb="3" eb="4">
      <t>カン</t>
    </rPh>
    <rPh sb="4" eb="6">
      <t>カネムラ</t>
    </rPh>
    <rPh sb="6" eb="7">
      <t>ニチ</t>
    </rPh>
    <rPh sb="7" eb="9">
      <t>セイシ</t>
    </rPh>
    <phoneticPr fontId="27"/>
  </si>
  <si>
    <t>29共環金村Apple</t>
    <rPh sb="2" eb="3">
      <t>キョウ</t>
    </rPh>
    <rPh sb="3" eb="4">
      <t>カン</t>
    </rPh>
    <rPh sb="4" eb="6">
      <t>カナムラ</t>
    </rPh>
    <phoneticPr fontId="27"/>
  </si>
  <si>
    <t>2019/04/01-2019/10/06★注意★</t>
    <rPh sb="22" eb="24">
      <t>チュウイ</t>
    </rPh>
    <phoneticPr fontId="27"/>
  </si>
  <si>
    <t>2019/04/01-2020/01/31★注意★</t>
    <rPh sb="22" eb="24">
      <t>チュウイ</t>
    </rPh>
    <phoneticPr fontId="27"/>
  </si>
  <si>
    <t>18共環金村日製紙</t>
    <rPh sb="2" eb="3">
      <t>キョウ</t>
    </rPh>
    <rPh sb="3" eb="4">
      <t>カン</t>
    </rPh>
    <rPh sb="4" eb="6">
      <t>カナムラ</t>
    </rPh>
    <rPh sb="6" eb="7">
      <t>ニチ</t>
    </rPh>
    <rPh sb="7" eb="9">
      <t>セイシ</t>
    </rPh>
    <phoneticPr fontId="27"/>
  </si>
  <si>
    <t>29共環金村LG</t>
    <rPh sb="2" eb="3">
      <t>キョウ</t>
    </rPh>
    <rPh sb="3" eb="4">
      <t>カン</t>
    </rPh>
    <rPh sb="4" eb="6">
      <t>カネムラ</t>
    </rPh>
    <phoneticPr fontId="27"/>
  </si>
  <si>
    <t>18共環久保日本化</t>
    <rPh sb="2" eb="3">
      <t>キョウ</t>
    </rPh>
    <rPh sb="3" eb="4">
      <t>カン</t>
    </rPh>
    <rPh sb="4" eb="6">
      <t>クボ</t>
    </rPh>
    <rPh sb="6" eb="8">
      <t>ニホン</t>
    </rPh>
    <rPh sb="8" eb="9">
      <t>カ</t>
    </rPh>
    <phoneticPr fontId="27"/>
  </si>
  <si>
    <t>2019/04/01-2019/06/30★注意★</t>
    <rPh sb="22" eb="24">
      <t>チュウイ</t>
    </rPh>
    <phoneticPr fontId="27"/>
  </si>
  <si>
    <t>18共環金村東芝</t>
    <rPh sb="2" eb="3">
      <t>キョウ</t>
    </rPh>
    <rPh sb="3" eb="4">
      <t>カン</t>
    </rPh>
    <rPh sb="4" eb="6">
      <t>カナムラ</t>
    </rPh>
    <rPh sb="6" eb="8">
      <t>トウシバ</t>
    </rPh>
    <phoneticPr fontId="27"/>
  </si>
  <si>
    <t>2019/04/01-2019/09/30★注意★</t>
    <rPh sb="22" eb="24">
      <t>チュウイ</t>
    </rPh>
    <phoneticPr fontId="27"/>
  </si>
  <si>
    <t>2019/04/01-2019/10/31★注意★</t>
    <rPh sb="22" eb="24">
      <t>チュウイ</t>
    </rPh>
    <phoneticPr fontId="27"/>
  </si>
  <si>
    <t>18共環梶原三菱ｹﾐ</t>
    <rPh sb="2" eb="3">
      <t>キョウ</t>
    </rPh>
    <rPh sb="3" eb="4">
      <t>カン</t>
    </rPh>
    <rPh sb="4" eb="6">
      <t>カジワラ</t>
    </rPh>
    <rPh sb="6" eb="8">
      <t>ミツビシ</t>
    </rPh>
    <phoneticPr fontId="27"/>
  </si>
  <si>
    <t>18共環金村ｾﾞｵﾝ</t>
    <rPh sb="2" eb="3">
      <t>キョウ</t>
    </rPh>
    <rPh sb="3" eb="4">
      <t>カン</t>
    </rPh>
    <rPh sb="4" eb="6">
      <t>カネムラ</t>
    </rPh>
    <phoneticPr fontId="27"/>
  </si>
  <si>
    <r>
      <t>19</t>
    </r>
    <r>
      <rPr>
        <sz val="11"/>
        <color theme="1"/>
        <rFont val="ＭＳ Ｐゴシック"/>
        <family val="2"/>
        <charset val="128"/>
        <scheme val="minor"/>
      </rPr>
      <t>観光経営清水</t>
    </r>
    <rPh sb="2" eb="4">
      <t>カンコウ</t>
    </rPh>
    <rPh sb="4" eb="6">
      <t>ケイエイ</t>
    </rPh>
    <rPh sb="6" eb="8">
      <t>シミズ</t>
    </rPh>
    <phoneticPr fontId="27"/>
  </si>
  <si>
    <t>学域長　鈴木毅彦</t>
    <rPh sb="4" eb="6">
      <t>スズキ</t>
    </rPh>
    <rPh sb="6" eb="8">
      <t>タケヒコ</t>
    </rPh>
    <phoneticPr fontId="27"/>
  </si>
  <si>
    <t>学域長　首藤登志夫</t>
    <rPh sb="4" eb="6">
      <t>シュドウ</t>
    </rPh>
    <rPh sb="6" eb="9">
      <t>トシオ</t>
    </rPh>
    <phoneticPr fontId="27"/>
  </si>
  <si>
    <t>19共環高木日立化</t>
    <rPh sb="4" eb="6">
      <t>タカギ</t>
    </rPh>
    <rPh sb="6" eb="8">
      <t>ヒタチ</t>
    </rPh>
    <rPh sb="8" eb="9">
      <t>カ</t>
    </rPh>
    <phoneticPr fontId="27"/>
  </si>
  <si>
    <t>2019/04/01-2020-03/31｢年度末]</t>
    <rPh sb="22" eb="24">
      <t>ネンド</t>
    </rPh>
    <rPh sb="24" eb="25">
      <t>マツ</t>
    </rPh>
    <phoneticPr fontId="27"/>
  </si>
  <si>
    <t>19助環柳下加藤科学</t>
    <rPh sb="2" eb="3">
      <t>スケ</t>
    </rPh>
    <rPh sb="3" eb="4">
      <t>ワ</t>
    </rPh>
    <rPh sb="4" eb="6">
      <t>ヤナギシタ</t>
    </rPh>
    <rPh sb="6" eb="8">
      <t>カトウ</t>
    </rPh>
    <rPh sb="8" eb="10">
      <t>カガク</t>
    </rPh>
    <phoneticPr fontId="27"/>
  </si>
  <si>
    <t>19学都小泉日立</t>
    <rPh sb="2" eb="3">
      <t>ガク</t>
    </rPh>
    <rPh sb="3" eb="4">
      <t>ミヤコ</t>
    </rPh>
    <rPh sb="4" eb="6">
      <t>コイズミ</t>
    </rPh>
    <rPh sb="6" eb="8">
      <t>ヒタチ</t>
    </rPh>
    <phoneticPr fontId="27"/>
  </si>
  <si>
    <t>2019/07/01-2019/09/30★注意★</t>
    <rPh sb="22" eb="24">
      <t>チュウイ</t>
    </rPh>
    <phoneticPr fontId="59"/>
  </si>
  <si>
    <t>□ 学科へ送付</t>
    <rPh sb="2" eb="4">
      <t>ガッカ</t>
    </rPh>
    <rPh sb="5" eb="7">
      <t>ソウフ</t>
    </rPh>
    <phoneticPr fontId="27"/>
  </si>
  <si>
    <t>19助都柳下池谷科学</t>
    <rPh sb="3" eb="4">
      <t>ト</t>
    </rPh>
    <rPh sb="4" eb="6">
      <t>ヤナギシタ</t>
    </rPh>
    <rPh sb="6" eb="8">
      <t>イケタニ</t>
    </rPh>
    <rPh sb="8" eb="10">
      <t>カガク</t>
    </rPh>
    <phoneticPr fontId="27"/>
  </si>
  <si>
    <r>
      <t>2</t>
    </r>
    <r>
      <rPr>
        <sz val="11"/>
        <color theme="1"/>
        <rFont val="ＭＳ Ｐゴシック"/>
        <family val="2"/>
        <charset val="128"/>
        <scheme val="minor"/>
      </rPr>
      <t>019/04/01-繰越可</t>
    </r>
    <rPh sb="11" eb="13">
      <t>クリコシ</t>
    </rPh>
    <rPh sb="13" eb="14">
      <t>カ</t>
    </rPh>
    <phoneticPr fontId="27"/>
  </si>
  <si>
    <t>学科長　鈴木毅彦</t>
    <rPh sb="0" eb="2">
      <t>ガッカ</t>
    </rPh>
    <rPh sb="2" eb="3">
      <t>チョウ</t>
    </rPh>
    <rPh sb="4" eb="6">
      <t>スズキ</t>
    </rPh>
    <rPh sb="6" eb="8">
      <t>タケヒコ</t>
    </rPh>
    <phoneticPr fontId="27"/>
  </si>
  <si>
    <t>学科長　横山勝英</t>
    <rPh sb="0" eb="2">
      <t>ガッカ</t>
    </rPh>
    <rPh sb="2" eb="3">
      <t>チョウ</t>
    </rPh>
    <rPh sb="4" eb="6">
      <t>ヨコヤマ</t>
    </rPh>
    <rPh sb="6" eb="8">
      <t>カツヒデ</t>
    </rPh>
    <phoneticPr fontId="27"/>
  </si>
  <si>
    <t>学科長　小泉雅生</t>
    <rPh sb="0" eb="2">
      <t>ガッカ</t>
    </rPh>
    <rPh sb="2" eb="3">
      <t>チョウ</t>
    </rPh>
    <rPh sb="4" eb="6">
      <t>コイズミ</t>
    </rPh>
    <rPh sb="6" eb="8">
      <t>マサオ</t>
    </rPh>
    <phoneticPr fontId="27"/>
  </si>
  <si>
    <t>学科長　朝日ちさと</t>
    <rPh sb="0" eb="2">
      <t>ガッカ</t>
    </rPh>
    <rPh sb="2" eb="3">
      <t>チョウ</t>
    </rPh>
    <rPh sb="4" eb="6">
      <t>アサヒ</t>
    </rPh>
    <phoneticPr fontId="27"/>
  </si>
  <si>
    <t>学科長　首藤登志夫</t>
    <rPh sb="0" eb="2">
      <t>ガッカ</t>
    </rPh>
    <rPh sb="4" eb="6">
      <t>シュドウ</t>
    </rPh>
    <rPh sb="6" eb="9">
      <t>トシオ</t>
    </rPh>
    <phoneticPr fontId="27"/>
  </si>
  <si>
    <t>19共環金村ﾀﾞｲｾﾙ</t>
    <rPh sb="2" eb="3">
      <t>キョウ</t>
    </rPh>
    <rPh sb="3" eb="4">
      <t>カン</t>
    </rPh>
    <rPh sb="4" eb="6">
      <t>カナムラ</t>
    </rPh>
    <phoneticPr fontId="27"/>
  </si>
  <si>
    <t>19講都市公社饗庭</t>
    <rPh sb="2" eb="3">
      <t>コウ</t>
    </rPh>
    <rPh sb="3" eb="5">
      <t>トシ</t>
    </rPh>
    <rPh sb="5" eb="7">
      <t>コウシャ</t>
    </rPh>
    <rPh sb="7" eb="9">
      <t>アイバ</t>
    </rPh>
    <phoneticPr fontId="27"/>
  </si>
  <si>
    <t>事案決定日</t>
    <rPh sb="0" eb="2">
      <t>ジアン</t>
    </rPh>
    <rPh sb="2" eb="4">
      <t>ケッテイ</t>
    </rPh>
    <rPh sb="4" eb="5">
      <t>ビ</t>
    </rPh>
    <phoneticPr fontId="27"/>
  </si>
  <si>
    <t>基ＢＨ環分川原晋 (早稲田大学)</t>
    <rPh sb="5" eb="7">
      <t>カワハラ</t>
    </rPh>
    <rPh sb="7" eb="8">
      <t>ススム</t>
    </rPh>
    <rPh sb="10" eb="13">
      <t>ワセダ</t>
    </rPh>
    <rPh sb="13" eb="15">
      <t>ダイガク</t>
    </rPh>
    <phoneticPr fontId="27"/>
  </si>
  <si>
    <t>観光科学科</t>
    <rPh sb="0" eb="2">
      <t>カンコウ</t>
    </rPh>
    <rPh sb="2" eb="3">
      <t>カ</t>
    </rPh>
    <rPh sb="3" eb="5">
      <t>ガッカ</t>
    </rPh>
    <phoneticPr fontId="27"/>
  </si>
  <si>
    <t>基ＢＨ環分古川尚 (早稲田大学)</t>
    <rPh sb="5" eb="7">
      <t>フルカワ</t>
    </rPh>
    <rPh sb="7" eb="8">
      <t>ナオ</t>
    </rPh>
    <rPh sb="10" eb="13">
      <t>ワセダ</t>
    </rPh>
    <rPh sb="13" eb="15">
      <t>ダイガク</t>
    </rPh>
    <phoneticPr fontId="27"/>
  </si>
  <si>
    <t>古川尚彬</t>
    <rPh sb="0" eb="2">
      <t>フルカワ</t>
    </rPh>
    <rPh sb="2" eb="3">
      <t>ナオ</t>
    </rPh>
    <rPh sb="3" eb="4">
      <t>アキラ</t>
    </rPh>
    <phoneticPr fontId="27"/>
  </si>
  <si>
    <t>基ＡＨ環分梶原浩 (九州大学)</t>
    <rPh sb="5" eb="7">
      <t>カジワラ</t>
    </rPh>
    <rPh sb="7" eb="8">
      <t>ヒロシ</t>
    </rPh>
    <rPh sb="10" eb="12">
      <t>キュウシュウ</t>
    </rPh>
    <rPh sb="12" eb="14">
      <t>ダイガク</t>
    </rPh>
    <phoneticPr fontId="27"/>
  </si>
  <si>
    <t>基ＢＨ環分柳原正 (立命館大学)</t>
    <rPh sb="5" eb="6">
      <t>ヤナギ</t>
    </rPh>
    <rPh sb="6" eb="7">
      <t>ハラ</t>
    </rPh>
    <rPh sb="7" eb="8">
      <t>タダシ</t>
    </rPh>
    <rPh sb="10" eb="13">
      <t>リツメイカン</t>
    </rPh>
    <rPh sb="13" eb="15">
      <t>ダイガク</t>
    </rPh>
    <phoneticPr fontId="27"/>
  </si>
  <si>
    <t>柳原正実</t>
    <rPh sb="0" eb="2">
      <t>ヤナギハラ</t>
    </rPh>
    <rPh sb="2" eb="4">
      <t>マサミ</t>
    </rPh>
    <phoneticPr fontId="27"/>
  </si>
  <si>
    <t>19共建松本H&amp;C</t>
    <rPh sb="2" eb="3">
      <t>キョウ</t>
    </rPh>
    <rPh sb="3" eb="4">
      <t>ケン</t>
    </rPh>
    <rPh sb="4" eb="6">
      <t>マツモト</t>
    </rPh>
    <phoneticPr fontId="27"/>
  </si>
  <si>
    <t>2019/07/09-2020/03/31[年度末]</t>
    <rPh sb="22" eb="24">
      <t>ネンド</t>
    </rPh>
    <rPh sb="24" eb="25">
      <t>マツ</t>
    </rPh>
    <phoneticPr fontId="27"/>
  </si>
  <si>
    <t>19共都上野下水道</t>
    <rPh sb="6" eb="9">
      <t>ゲスイドウ</t>
    </rPh>
    <phoneticPr fontId="27"/>
  </si>
  <si>
    <t>2019/08/01-2020/03/31[年度末]</t>
    <rPh sb="22" eb="24">
      <t>ネンド</t>
    </rPh>
    <rPh sb="24" eb="25">
      <t>マツ</t>
    </rPh>
    <phoneticPr fontId="27"/>
  </si>
  <si>
    <t>19共環金村ﾄﾞｺﾓ</t>
    <rPh sb="2" eb="3">
      <t>キョウ</t>
    </rPh>
    <rPh sb="3" eb="4">
      <t>カン</t>
    </rPh>
    <rPh sb="4" eb="6">
      <t>カナムラ</t>
    </rPh>
    <phoneticPr fontId="27"/>
  </si>
  <si>
    <t>2019/06/25-2020/03/31[年度末]</t>
    <rPh sb="22" eb="24">
      <t>ネンド</t>
    </rPh>
    <rPh sb="24" eb="25">
      <t>マツ</t>
    </rPh>
    <phoneticPr fontId="27"/>
  </si>
  <si>
    <t>19共環柳下DIC</t>
    <rPh sb="2" eb="3">
      <t>キョウ</t>
    </rPh>
    <rPh sb="3" eb="4">
      <t>カン</t>
    </rPh>
    <rPh sb="4" eb="6">
      <t>ヤナギシタ</t>
    </rPh>
    <phoneticPr fontId="27"/>
  </si>
  <si>
    <t>19共環金村TOKｽﾘｰ</t>
    <rPh sb="2" eb="3">
      <t>キョウ</t>
    </rPh>
    <rPh sb="3" eb="4">
      <t>カン</t>
    </rPh>
    <rPh sb="4" eb="6">
      <t>カネムラ</t>
    </rPh>
    <phoneticPr fontId="27"/>
  </si>
  <si>
    <t>2019/04/01-2020/03/31［年度末］</t>
    <rPh sb="22" eb="25">
      <t>ネンドマツ</t>
    </rPh>
    <phoneticPr fontId="27"/>
  </si>
  <si>
    <t>2019/07/01-2020/03/31[年度末]</t>
    <rPh sb="22" eb="24">
      <t>ネンド</t>
    </rPh>
    <rPh sb="24" eb="25">
      <t>マツ</t>
    </rPh>
    <phoneticPr fontId="27"/>
  </si>
  <si>
    <t>19傾部裁国地川東</t>
    <rPh sb="7" eb="9">
      <t>カワヒガシ</t>
    </rPh>
    <phoneticPr fontId="27"/>
  </si>
  <si>
    <t>19傾部裁国盤大野</t>
    <rPh sb="7" eb="9">
      <t>オオノ</t>
    </rPh>
    <phoneticPr fontId="27"/>
  </si>
  <si>
    <t>19傾部裁国応棟方</t>
    <rPh sb="6" eb="7">
      <t>オウ</t>
    </rPh>
    <rPh sb="7" eb="9">
      <t>ムナカタ</t>
    </rPh>
    <phoneticPr fontId="27"/>
  </si>
  <si>
    <t>19共環宍戸ﾜｰﾙﾄﾞ</t>
    <rPh sb="2" eb="3">
      <t>キョウ</t>
    </rPh>
    <rPh sb="3" eb="4">
      <t>カン</t>
    </rPh>
    <rPh sb="4" eb="6">
      <t>シシド</t>
    </rPh>
    <phoneticPr fontId="27"/>
  </si>
  <si>
    <t>強ＢＫ環首ハイサ</t>
    <rPh sb="0" eb="1">
      <t>キョウ</t>
    </rPh>
    <rPh sb="3" eb="4">
      <t>ワ</t>
    </rPh>
    <rPh sb="4" eb="5">
      <t>クビ</t>
    </rPh>
    <phoneticPr fontId="27"/>
  </si>
  <si>
    <t>中嶋秀</t>
    <rPh sb="0" eb="2">
      <t>ナカジマ</t>
    </rPh>
    <rPh sb="2" eb="3">
      <t>シュウ</t>
    </rPh>
    <phoneticPr fontId="27"/>
  </si>
  <si>
    <t>基ＢＨ環分中嶋秀 (東京薬科大学)</t>
    <rPh sb="5" eb="7">
      <t>ナカジマ</t>
    </rPh>
    <rPh sb="7" eb="8">
      <t>シュウ</t>
    </rPh>
    <rPh sb="10" eb="12">
      <t>トウキョウ</t>
    </rPh>
    <rPh sb="12" eb="14">
      <t>ヤッカ</t>
    </rPh>
    <phoneticPr fontId="20"/>
  </si>
  <si>
    <t>E0001</t>
    <phoneticPr fontId="27"/>
  </si>
  <si>
    <t>04</t>
    <phoneticPr fontId="27"/>
  </si>
  <si>
    <t>19共都中村三井海</t>
    <rPh sb="2" eb="3">
      <t>キョウ</t>
    </rPh>
    <rPh sb="3" eb="4">
      <t>ト</t>
    </rPh>
    <rPh sb="4" eb="6">
      <t>ナカムラ</t>
    </rPh>
    <rPh sb="6" eb="8">
      <t>ミツイ</t>
    </rPh>
    <rPh sb="8" eb="9">
      <t>ウミ</t>
    </rPh>
    <phoneticPr fontId="27"/>
  </si>
  <si>
    <t>2019/05/01-2020/03/31[年度末]</t>
    <rPh sb="22" eb="24">
      <t>ネンド</t>
    </rPh>
    <rPh sb="24" eb="25">
      <t>マツ</t>
    </rPh>
    <phoneticPr fontId="27"/>
  </si>
  <si>
    <t>19共環金村ｽﾘｰ</t>
    <rPh sb="2" eb="3">
      <t>キョウ</t>
    </rPh>
    <rPh sb="3" eb="4">
      <t>カン</t>
    </rPh>
    <rPh sb="4" eb="6">
      <t>カネムラ</t>
    </rPh>
    <phoneticPr fontId="27"/>
  </si>
  <si>
    <t>19共環首藤ﾔﾝﾏｰ</t>
    <rPh sb="2" eb="3">
      <t>キョウ</t>
    </rPh>
    <rPh sb="3" eb="4">
      <t>カン</t>
    </rPh>
    <rPh sb="4" eb="6">
      <t>シュドウ</t>
    </rPh>
    <phoneticPr fontId="27"/>
  </si>
  <si>
    <t>2019/06/01-2020/03/31[年度末]</t>
    <rPh sb="22" eb="25">
      <t>ネンドマツ</t>
    </rPh>
    <phoneticPr fontId="27"/>
  </si>
  <si>
    <t>19共環高木ﾀｶﾗﾍﾞﾙ</t>
    <rPh sb="2" eb="3">
      <t>トモ</t>
    </rPh>
    <rPh sb="3" eb="4">
      <t>ワ</t>
    </rPh>
    <rPh sb="4" eb="6">
      <t>コウボク</t>
    </rPh>
    <phoneticPr fontId="27"/>
  </si>
  <si>
    <t>40100</t>
    <phoneticPr fontId="27"/>
  </si>
  <si>
    <t>080</t>
    <phoneticPr fontId="27"/>
  </si>
  <si>
    <t>40300</t>
    <phoneticPr fontId="27"/>
  </si>
  <si>
    <t>10101E</t>
    <phoneticPr fontId="27"/>
  </si>
  <si>
    <t>010</t>
    <phoneticPr fontId="27"/>
  </si>
  <si>
    <t>10100</t>
    <phoneticPr fontId="27"/>
  </si>
  <si>
    <t>01</t>
    <phoneticPr fontId="27"/>
  </si>
  <si>
    <t>2019/04/01-2020/03/31</t>
    <phoneticPr fontId="27"/>
  </si>
  <si>
    <t>理系管理課長　大平裕己</t>
    <phoneticPr fontId="27"/>
  </si>
  <si>
    <t>10102E</t>
    <phoneticPr fontId="27"/>
  </si>
  <si>
    <t>E0110</t>
    <phoneticPr fontId="27"/>
  </si>
  <si>
    <t>教育費（地理環境学科）</t>
    <phoneticPr fontId="27"/>
  </si>
  <si>
    <t>地理環境学科</t>
    <phoneticPr fontId="27"/>
  </si>
  <si>
    <t>学域長　鈴木毅彦</t>
    <phoneticPr fontId="27"/>
  </si>
  <si>
    <t>E0115</t>
    <phoneticPr fontId="27"/>
  </si>
  <si>
    <t>教育費（観光科学科）</t>
    <phoneticPr fontId="27"/>
  </si>
  <si>
    <t>観光科学科</t>
    <phoneticPr fontId="27"/>
  </si>
  <si>
    <t>学域長  清水哲夫</t>
    <phoneticPr fontId="27"/>
  </si>
  <si>
    <t>E0120</t>
    <phoneticPr fontId="27"/>
  </si>
  <si>
    <t>教育費（都市基盤環境学科）</t>
    <phoneticPr fontId="27"/>
  </si>
  <si>
    <t>都市基盤環境学科</t>
    <phoneticPr fontId="27"/>
  </si>
  <si>
    <t>学域長　横山勝英</t>
    <phoneticPr fontId="27"/>
  </si>
  <si>
    <t>E0130</t>
    <phoneticPr fontId="27"/>
  </si>
  <si>
    <t>教育費（建築学科）</t>
    <phoneticPr fontId="27"/>
  </si>
  <si>
    <t>建築学科</t>
    <phoneticPr fontId="27"/>
  </si>
  <si>
    <t>学域長　小泉雅生</t>
    <phoneticPr fontId="27"/>
  </si>
  <si>
    <t>E0135</t>
    <phoneticPr fontId="27"/>
  </si>
  <si>
    <t>教育費（都市政策科学科）</t>
    <phoneticPr fontId="27"/>
  </si>
  <si>
    <t>都市政策科学科</t>
    <phoneticPr fontId="27"/>
  </si>
  <si>
    <t>学域長　朝日ちさと</t>
    <phoneticPr fontId="27"/>
  </si>
  <si>
    <t>教育費（都市政策科学・教育機器整備）</t>
    <phoneticPr fontId="27"/>
  </si>
  <si>
    <t>30/04/01-31/03/31</t>
    <phoneticPr fontId="27"/>
  </si>
  <si>
    <t>E0140</t>
    <phoneticPr fontId="27"/>
  </si>
  <si>
    <t>教育費（環境応用化学科）</t>
    <phoneticPr fontId="27"/>
  </si>
  <si>
    <t>環境応用化学科</t>
    <phoneticPr fontId="27"/>
  </si>
  <si>
    <t>学域長　首藤 登志夫</t>
    <phoneticPr fontId="27"/>
  </si>
  <si>
    <t>E15001</t>
    <phoneticPr fontId="27"/>
  </si>
  <si>
    <t>E15021</t>
    <phoneticPr fontId="27"/>
  </si>
  <si>
    <t>橘高義典</t>
    <phoneticPr fontId="27"/>
  </si>
  <si>
    <t>E15022</t>
    <phoneticPr fontId="27"/>
  </si>
  <si>
    <t>壁谷澤寿一</t>
    <phoneticPr fontId="27"/>
  </si>
  <si>
    <t>E15031</t>
    <phoneticPr fontId="27"/>
  </si>
  <si>
    <t>19研究生政宗杉原</t>
    <phoneticPr fontId="27"/>
  </si>
  <si>
    <t>杉原陽子</t>
    <phoneticPr fontId="27"/>
  </si>
  <si>
    <t>伊藤史子</t>
    <phoneticPr fontId="27"/>
  </si>
  <si>
    <t>長野基</t>
    <phoneticPr fontId="27"/>
  </si>
  <si>
    <t>饗庭伸</t>
    <phoneticPr fontId="27"/>
  </si>
  <si>
    <t>E15041</t>
    <phoneticPr fontId="27"/>
  </si>
  <si>
    <t>中嶋秀</t>
    <phoneticPr fontId="27"/>
  </si>
  <si>
    <t>E15002</t>
    <phoneticPr fontId="27"/>
  </si>
  <si>
    <t>松本淳</t>
    <phoneticPr fontId="27"/>
  </si>
  <si>
    <t>小根山裕之</t>
    <phoneticPr fontId="27"/>
  </si>
  <si>
    <t>E15014</t>
    <phoneticPr fontId="27"/>
  </si>
  <si>
    <t>19研究生盤叶中村</t>
    <phoneticPr fontId="27"/>
  </si>
  <si>
    <t>中村一史</t>
    <phoneticPr fontId="27"/>
  </si>
  <si>
    <t>E15015</t>
    <phoneticPr fontId="27"/>
  </si>
  <si>
    <t>19研究生盤姜中村</t>
    <phoneticPr fontId="27"/>
  </si>
  <si>
    <t>E150304</t>
    <phoneticPr fontId="27"/>
  </si>
  <si>
    <t>19研究生政周長野</t>
    <phoneticPr fontId="27"/>
  </si>
  <si>
    <t>朝山章一郎</t>
    <phoneticPr fontId="27"/>
  </si>
  <si>
    <t>10107E</t>
    <phoneticPr fontId="27"/>
  </si>
  <si>
    <t>入試経費</t>
    <phoneticPr fontId="27"/>
  </si>
  <si>
    <t>10112E</t>
    <phoneticPr fontId="27"/>
  </si>
  <si>
    <t>10122E</t>
    <phoneticPr fontId="27"/>
  </si>
  <si>
    <t>E10109T</t>
    <phoneticPr fontId="27"/>
  </si>
  <si>
    <t>2019/04/1-2020/03/31</t>
    <phoneticPr fontId="27"/>
  </si>
  <si>
    <t>学部事務室</t>
    <phoneticPr fontId="27"/>
  </si>
  <si>
    <t>E10102T</t>
    <phoneticPr fontId="27"/>
  </si>
  <si>
    <t>2019/05/27-2020/03/31</t>
    <phoneticPr fontId="27"/>
  </si>
  <si>
    <t>E10113T</t>
    <phoneticPr fontId="27"/>
  </si>
  <si>
    <t>2019/04/12-2020/03/31</t>
    <phoneticPr fontId="27"/>
  </si>
  <si>
    <t>10121E</t>
    <phoneticPr fontId="27"/>
  </si>
  <si>
    <r>
      <rPr>
        <sz val="11"/>
        <rFont val="ＭＳ Ｐゴシック"/>
        <family val="3"/>
        <charset val="128"/>
      </rPr>
      <t>2019</t>
    </r>
    <r>
      <rPr>
        <sz val="11"/>
        <rFont val="ＭＳ Ｐゴシック"/>
        <family val="3"/>
        <charset val="128"/>
      </rPr>
      <t>/08</t>
    </r>
    <r>
      <rPr>
        <sz val="11"/>
        <color theme="1"/>
        <rFont val="ＭＳ Ｐゴシック"/>
        <family val="2"/>
        <charset val="128"/>
        <scheme val="minor"/>
      </rPr>
      <t>/01-2020/03/31</t>
    </r>
    <phoneticPr fontId="27"/>
  </si>
  <si>
    <r>
      <t>2</t>
    </r>
    <r>
      <rPr>
        <sz val="11"/>
        <color theme="1"/>
        <rFont val="ＭＳ Ｐゴシック"/>
        <family val="2"/>
        <charset val="128"/>
        <scheme val="minor"/>
      </rPr>
      <t>9</t>
    </r>
    <r>
      <rPr>
        <sz val="11"/>
        <color theme="1"/>
        <rFont val="ＭＳ Ｐゴシック"/>
        <family val="2"/>
        <charset val="128"/>
        <scheme val="minor"/>
      </rPr>
      <t>/0</t>
    </r>
    <r>
      <rPr>
        <sz val="11"/>
        <color theme="1"/>
        <rFont val="ＭＳ Ｐゴシック"/>
        <family val="2"/>
        <charset val="128"/>
        <scheme val="minor"/>
      </rPr>
      <t>6</t>
    </r>
    <r>
      <rPr>
        <sz val="11"/>
        <color theme="1"/>
        <rFont val="ＭＳ Ｐゴシック"/>
        <family val="2"/>
        <charset val="128"/>
        <scheme val="minor"/>
      </rPr>
      <t>/</t>
    </r>
    <r>
      <rPr>
        <sz val="11"/>
        <color theme="1"/>
        <rFont val="ＭＳ Ｐゴシック"/>
        <family val="2"/>
        <charset val="128"/>
        <scheme val="minor"/>
      </rPr>
      <t>15</t>
    </r>
    <r>
      <rPr>
        <sz val="11"/>
        <color theme="1"/>
        <rFont val="ＭＳ Ｐゴシック"/>
        <family val="2"/>
        <charset val="128"/>
        <scheme val="minor"/>
      </rPr>
      <t>-30/03/31</t>
    </r>
    <phoneticPr fontId="27"/>
  </si>
  <si>
    <t>E10116M01</t>
    <phoneticPr fontId="27"/>
  </si>
  <si>
    <t>高橋洋</t>
    <phoneticPr fontId="27"/>
  </si>
  <si>
    <t>E10116M02</t>
    <phoneticPr fontId="27"/>
  </si>
  <si>
    <t>E10116M03</t>
    <phoneticPr fontId="27"/>
  </si>
  <si>
    <t>松山洋</t>
    <phoneticPr fontId="27"/>
  </si>
  <si>
    <t>E10116M04</t>
    <phoneticPr fontId="27"/>
  </si>
  <si>
    <t>佐藤潔</t>
    <phoneticPr fontId="27"/>
  </si>
  <si>
    <t>30/06/01-31/03/31</t>
    <phoneticPr fontId="27"/>
  </si>
  <si>
    <t>沼田真也</t>
    <phoneticPr fontId="27"/>
  </si>
  <si>
    <t>小林克弘</t>
    <phoneticPr fontId="27"/>
  </si>
  <si>
    <t>直井岳人</t>
    <phoneticPr fontId="27"/>
  </si>
  <si>
    <t>E10116M08</t>
    <phoneticPr fontId="27"/>
  </si>
  <si>
    <t>杉本興運</t>
    <phoneticPr fontId="27"/>
  </si>
  <si>
    <t>E10116M09</t>
    <phoneticPr fontId="27"/>
  </si>
  <si>
    <t>岡村祐</t>
    <phoneticPr fontId="27"/>
  </si>
  <si>
    <t>川原晋</t>
    <phoneticPr fontId="27"/>
  </si>
  <si>
    <t>30/11/09-31/03/31</t>
    <phoneticPr fontId="27"/>
  </si>
  <si>
    <t>鈴木毅彦</t>
    <phoneticPr fontId="27"/>
  </si>
  <si>
    <t>市古太郎</t>
    <phoneticPr fontId="27"/>
  </si>
  <si>
    <t>荒井康裕</t>
    <phoneticPr fontId="27"/>
  </si>
  <si>
    <t>一般管理費</t>
    <phoneticPr fontId="27"/>
  </si>
  <si>
    <t>10327E</t>
    <phoneticPr fontId="27"/>
  </si>
  <si>
    <t>運営費交付金</t>
    <phoneticPr fontId="27"/>
  </si>
  <si>
    <r>
      <t>10</t>
    </r>
    <r>
      <rPr>
        <sz val="11"/>
        <rFont val="ＭＳ Ｐゴシック"/>
        <family val="3"/>
        <charset val="128"/>
      </rPr>
      <t>300</t>
    </r>
    <phoneticPr fontId="27"/>
  </si>
  <si>
    <t>09</t>
    <phoneticPr fontId="27"/>
  </si>
  <si>
    <t>68191：旅費交通費（一般管理・海外）</t>
    <phoneticPr fontId="27"/>
  </si>
  <si>
    <t>10329E</t>
    <phoneticPr fontId="27"/>
  </si>
  <si>
    <t>10330E</t>
    <phoneticPr fontId="27"/>
  </si>
  <si>
    <t>10332E</t>
    <phoneticPr fontId="27"/>
  </si>
  <si>
    <t>10331E</t>
    <phoneticPr fontId="27"/>
  </si>
  <si>
    <r>
      <t>0</t>
    </r>
    <r>
      <rPr>
        <sz val="11"/>
        <rFont val="ＭＳ Ｐゴシック"/>
        <family val="3"/>
        <charset val="128"/>
      </rPr>
      <t xml:space="preserve">9 </t>
    </r>
    <phoneticPr fontId="27"/>
  </si>
  <si>
    <r>
      <t>3</t>
    </r>
    <r>
      <rPr>
        <sz val="11"/>
        <rFont val="ＭＳ Ｐゴシック"/>
        <family val="3"/>
        <charset val="128"/>
      </rPr>
      <t>0/04/01-31/03/31</t>
    </r>
    <phoneticPr fontId="27"/>
  </si>
  <si>
    <t>68190：旅費交通費（一般管理・国内）</t>
    <phoneticPr fontId="27"/>
  </si>
  <si>
    <t>E10333B</t>
    <phoneticPr fontId="27"/>
  </si>
  <si>
    <t>08</t>
    <phoneticPr fontId="27"/>
  </si>
  <si>
    <t>2019/05/17-2020/03/31</t>
    <phoneticPr fontId="27"/>
  </si>
  <si>
    <t>30/04/02-31/03/31</t>
    <phoneticPr fontId="27"/>
  </si>
  <si>
    <t>E10335A</t>
    <phoneticPr fontId="27"/>
  </si>
  <si>
    <t>2019/06/01-2020/03/31</t>
    <phoneticPr fontId="27"/>
  </si>
  <si>
    <t>10442E</t>
    <phoneticPr fontId="27"/>
  </si>
  <si>
    <t>10549E</t>
    <phoneticPr fontId="27"/>
  </si>
  <si>
    <t>10500</t>
    <phoneticPr fontId="27"/>
  </si>
  <si>
    <t>10600</t>
    <phoneticPr fontId="27"/>
  </si>
  <si>
    <t>02</t>
    <phoneticPr fontId="27"/>
  </si>
  <si>
    <t>62191：旅費交通費（研究・海外）</t>
    <phoneticPr fontId="27"/>
  </si>
  <si>
    <t>基地　松本 淳</t>
    <phoneticPr fontId="27"/>
  </si>
  <si>
    <t>滝波章弘</t>
    <phoneticPr fontId="27"/>
  </si>
  <si>
    <t>白井正明</t>
    <phoneticPr fontId="27"/>
  </si>
  <si>
    <t>川東正幸</t>
    <phoneticPr fontId="27"/>
  </si>
  <si>
    <t>矢部直人</t>
    <phoneticPr fontId="27"/>
  </si>
  <si>
    <t>坪本裕之</t>
    <phoneticPr fontId="27"/>
  </si>
  <si>
    <t>中山大地</t>
    <phoneticPr fontId="27"/>
  </si>
  <si>
    <t>泉岳樹</t>
    <phoneticPr fontId="27"/>
  </si>
  <si>
    <t>石村大輔</t>
    <phoneticPr fontId="27"/>
  </si>
  <si>
    <t>【基本研究費】</t>
    <phoneticPr fontId="27"/>
  </si>
  <si>
    <t>吉嶺充俊</t>
    <phoneticPr fontId="27"/>
  </si>
  <si>
    <t>62190：旅費交通費（研究・国内）</t>
    <phoneticPr fontId="27"/>
  </si>
  <si>
    <t>山田幸正</t>
    <phoneticPr fontId="27"/>
  </si>
  <si>
    <r>
      <t>0</t>
    </r>
    <r>
      <rPr>
        <sz val="11"/>
        <color theme="1"/>
        <rFont val="ＭＳ Ｐゴシック"/>
        <family val="2"/>
        <charset val="128"/>
        <scheme val="minor"/>
      </rPr>
      <t>2</t>
    </r>
    <phoneticPr fontId="27"/>
  </si>
  <si>
    <r>
      <t>3</t>
    </r>
    <r>
      <rPr>
        <sz val="11"/>
        <color theme="1"/>
        <rFont val="ＭＳ Ｐゴシック"/>
        <family val="2"/>
        <charset val="128"/>
        <scheme val="minor"/>
      </rPr>
      <t>0</t>
    </r>
    <r>
      <rPr>
        <sz val="11"/>
        <color theme="1"/>
        <rFont val="ＭＳ Ｐゴシック"/>
        <family val="2"/>
        <charset val="128"/>
        <scheme val="minor"/>
      </rPr>
      <t>/04/01-3</t>
    </r>
    <r>
      <rPr>
        <sz val="11"/>
        <color theme="1"/>
        <rFont val="ＭＳ Ｐゴシック"/>
        <family val="2"/>
        <charset val="128"/>
        <scheme val="minor"/>
      </rPr>
      <t>1</t>
    </r>
    <r>
      <rPr>
        <sz val="11"/>
        <color theme="1"/>
        <rFont val="ＭＳ Ｐゴシック"/>
        <family val="2"/>
        <charset val="128"/>
        <scheme val="minor"/>
      </rPr>
      <t>/03/31</t>
    </r>
    <phoneticPr fontId="27"/>
  </si>
  <si>
    <t>久保　由治</t>
    <phoneticPr fontId="27"/>
  </si>
  <si>
    <t>首藤 登志夫</t>
    <phoneticPr fontId="27"/>
  </si>
  <si>
    <t>基応　乗富秀富</t>
    <phoneticPr fontId="27"/>
  </si>
  <si>
    <t>EA601</t>
    <phoneticPr fontId="27"/>
  </si>
  <si>
    <t>傾斜的研究費（全学分）</t>
    <phoneticPr fontId="27"/>
  </si>
  <si>
    <t>傾全国際分観・沼田</t>
    <phoneticPr fontId="27"/>
  </si>
  <si>
    <t>EB203</t>
    <phoneticPr fontId="27"/>
  </si>
  <si>
    <t>傾全国際分応・内山</t>
    <phoneticPr fontId="27"/>
  </si>
  <si>
    <t>EB302</t>
    <phoneticPr fontId="27"/>
  </si>
  <si>
    <t>宍戸　哲也</t>
    <phoneticPr fontId="27"/>
  </si>
  <si>
    <t>ミニ研究環都・横山</t>
    <phoneticPr fontId="27"/>
  </si>
  <si>
    <t>EB502</t>
    <phoneticPr fontId="27"/>
  </si>
  <si>
    <t>石田　玉青</t>
    <phoneticPr fontId="27"/>
  </si>
  <si>
    <t>研セ支援観・菊地</t>
    <phoneticPr fontId="27"/>
  </si>
  <si>
    <t>菊地俊夫</t>
    <phoneticPr fontId="27"/>
  </si>
  <si>
    <t>鈴木　毅彦</t>
    <phoneticPr fontId="83"/>
  </si>
  <si>
    <t>EB702</t>
    <phoneticPr fontId="27"/>
  </si>
  <si>
    <t>社会連携政・杉原</t>
    <phoneticPr fontId="27"/>
  </si>
  <si>
    <t>EB901</t>
    <phoneticPr fontId="27"/>
  </si>
  <si>
    <t>EB902</t>
    <phoneticPr fontId="27"/>
  </si>
  <si>
    <t>オリパラ・都市気候（松本）</t>
    <phoneticPr fontId="27"/>
  </si>
  <si>
    <t>傾斜的研究費（部局分）</t>
    <phoneticPr fontId="27"/>
  </si>
  <si>
    <t>EC001</t>
    <phoneticPr fontId="27"/>
  </si>
  <si>
    <t>部局共通経費（都市環境学部）</t>
    <phoneticPr fontId="27"/>
  </si>
  <si>
    <t>都市環境学部長 宇治公隆</t>
    <phoneticPr fontId="27"/>
  </si>
  <si>
    <t>EC002</t>
    <phoneticPr fontId="27"/>
  </si>
  <si>
    <t>EC003</t>
    <phoneticPr fontId="27"/>
  </si>
  <si>
    <t>EC004</t>
    <phoneticPr fontId="27"/>
  </si>
  <si>
    <t>EC005</t>
    <phoneticPr fontId="27"/>
  </si>
  <si>
    <t>傾（部局共通）建築</t>
    <phoneticPr fontId="27"/>
  </si>
  <si>
    <t>EC006</t>
    <phoneticPr fontId="27"/>
  </si>
  <si>
    <t>傾（部局共通）都市政策科学</t>
    <phoneticPr fontId="27"/>
  </si>
  <si>
    <t>EC007</t>
    <phoneticPr fontId="27"/>
  </si>
  <si>
    <t>学域長　首藤登志夫</t>
    <phoneticPr fontId="27"/>
  </si>
  <si>
    <t xml:space="preserve">都市環境学部長 宇治公隆 </t>
    <phoneticPr fontId="27"/>
  </si>
  <si>
    <t>EC101</t>
    <phoneticPr fontId="27"/>
  </si>
  <si>
    <t>19傾部裁地鈴木</t>
    <phoneticPr fontId="27"/>
  </si>
  <si>
    <t>EC102</t>
    <phoneticPr fontId="27"/>
  </si>
  <si>
    <t>19傾部裁観清水</t>
    <phoneticPr fontId="27"/>
  </si>
  <si>
    <t>EC103</t>
    <phoneticPr fontId="27"/>
  </si>
  <si>
    <t>EC104</t>
    <phoneticPr fontId="27"/>
  </si>
  <si>
    <t>EC105</t>
    <phoneticPr fontId="27"/>
  </si>
  <si>
    <t>19傾部裁政共通</t>
    <phoneticPr fontId="27"/>
  </si>
  <si>
    <t>EC106</t>
    <phoneticPr fontId="27"/>
  </si>
  <si>
    <t>高道　昌志</t>
    <phoneticPr fontId="27"/>
  </si>
  <si>
    <t>日原　勝也</t>
    <phoneticPr fontId="27"/>
  </si>
  <si>
    <t>小笠原　悠</t>
    <phoneticPr fontId="27"/>
  </si>
  <si>
    <t>EC201</t>
    <phoneticPr fontId="27"/>
  </si>
  <si>
    <t>EC202</t>
    <phoneticPr fontId="27"/>
  </si>
  <si>
    <t>EC203</t>
    <phoneticPr fontId="27"/>
  </si>
  <si>
    <t>EC204</t>
    <phoneticPr fontId="27"/>
  </si>
  <si>
    <t>片桐由希子</t>
    <phoneticPr fontId="27"/>
  </si>
  <si>
    <t>EC205</t>
    <phoneticPr fontId="27"/>
  </si>
  <si>
    <t>EC206</t>
    <phoneticPr fontId="27"/>
  </si>
  <si>
    <t>EC207</t>
    <phoneticPr fontId="27"/>
  </si>
  <si>
    <t>EC208</t>
    <phoneticPr fontId="27"/>
  </si>
  <si>
    <t>EC209</t>
    <phoneticPr fontId="27"/>
  </si>
  <si>
    <t>EC210</t>
    <phoneticPr fontId="27"/>
  </si>
  <si>
    <t>稲垣佑亮</t>
    <phoneticPr fontId="27"/>
  </si>
  <si>
    <t>EC211</t>
    <phoneticPr fontId="27"/>
  </si>
  <si>
    <t>棟方裕一</t>
    <phoneticPr fontId="27"/>
  </si>
  <si>
    <t>EC212</t>
    <phoneticPr fontId="27"/>
  </si>
  <si>
    <t>三浦大樹</t>
    <phoneticPr fontId="27"/>
  </si>
  <si>
    <t>EC151</t>
    <phoneticPr fontId="27"/>
  </si>
  <si>
    <t>EC152</t>
    <phoneticPr fontId="27"/>
  </si>
  <si>
    <t>19傾部裁国観日原</t>
    <phoneticPr fontId="27"/>
  </si>
  <si>
    <t>EC153</t>
    <phoneticPr fontId="27"/>
  </si>
  <si>
    <t>EC154</t>
    <phoneticPr fontId="27"/>
  </si>
  <si>
    <t>30/07/19-31/03/31</t>
    <phoneticPr fontId="27"/>
  </si>
  <si>
    <t>西藪　隆平</t>
    <phoneticPr fontId="27"/>
  </si>
  <si>
    <t>EC301</t>
    <phoneticPr fontId="27"/>
  </si>
  <si>
    <t>立花 宏</t>
    <phoneticPr fontId="27"/>
  </si>
  <si>
    <t>EC121</t>
    <phoneticPr fontId="27"/>
  </si>
  <si>
    <t>EC122</t>
    <phoneticPr fontId="27"/>
  </si>
  <si>
    <t>EC123</t>
    <phoneticPr fontId="27"/>
  </si>
  <si>
    <t>EC124</t>
    <phoneticPr fontId="27"/>
  </si>
  <si>
    <t>66340：給与（非職）</t>
    <phoneticPr fontId="27"/>
  </si>
  <si>
    <t>66341：給与（通勤手当）（非職）</t>
    <phoneticPr fontId="27"/>
  </si>
  <si>
    <t>68191旅費交通費（一般管理・海外）</t>
    <phoneticPr fontId="27"/>
  </si>
  <si>
    <t>EF001</t>
    <phoneticPr fontId="27"/>
  </si>
  <si>
    <t>都市環境学部の管理費事務費</t>
    <phoneticPr fontId="27"/>
  </si>
  <si>
    <t>教育機器更新費  教[機器]</t>
    <phoneticPr fontId="27"/>
  </si>
  <si>
    <t>10900</t>
    <phoneticPr fontId="27"/>
  </si>
  <si>
    <r>
      <t>0</t>
    </r>
    <r>
      <rPr>
        <sz val="11"/>
        <rFont val="ＭＳ Ｐゴシック"/>
        <family val="3"/>
        <charset val="128"/>
      </rPr>
      <t>1</t>
    </r>
    <phoneticPr fontId="27"/>
  </si>
  <si>
    <r>
      <t>29/0</t>
    </r>
    <r>
      <rPr>
        <sz val="11"/>
        <rFont val="ＭＳ Ｐゴシック"/>
        <family val="3"/>
        <charset val="128"/>
      </rPr>
      <t>9/07-30/03/31</t>
    </r>
    <phoneticPr fontId="27"/>
  </si>
  <si>
    <t>E6702</t>
    <phoneticPr fontId="27"/>
  </si>
  <si>
    <t>教育機器更新費</t>
    <phoneticPr fontId="27"/>
  </si>
  <si>
    <r>
      <t>1</t>
    </r>
    <r>
      <rPr>
        <sz val="11"/>
        <rFont val="ＭＳ Ｐゴシック"/>
        <family val="3"/>
        <charset val="128"/>
      </rPr>
      <t>0900</t>
    </r>
    <phoneticPr fontId="27"/>
  </si>
  <si>
    <t>2019/07/18-2020/03/31</t>
    <phoneticPr fontId="27"/>
  </si>
  <si>
    <t>E56011L11</t>
    <phoneticPr fontId="27"/>
  </si>
  <si>
    <t>19首GP提環・横山</t>
    <phoneticPr fontId="27"/>
  </si>
  <si>
    <r>
      <t>10</t>
    </r>
    <r>
      <rPr>
        <sz val="11"/>
        <rFont val="ＭＳ Ｐゴシック"/>
        <family val="3"/>
        <charset val="128"/>
      </rPr>
      <t>700</t>
    </r>
    <phoneticPr fontId="27"/>
  </si>
  <si>
    <t>E56011L12</t>
    <phoneticPr fontId="27"/>
  </si>
  <si>
    <t>19首GP個環・加藤</t>
    <phoneticPr fontId="27"/>
  </si>
  <si>
    <t>18首GP提環・岡村</t>
    <phoneticPr fontId="27"/>
  </si>
  <si>
    <t>E56011L13</t>
    <phoneticPr fontId="27"/>
  </si>
  <si>
    <t>19首GP学環・宇治</t>
    <phoneticPr fontId="27"/>
  </si>
  <si>
    <t>学長室の改革推進費（ダイバーシティ施策の推進）</t>
    <phoneticPr fontId="27"/>
  </si>
  <si>
    <r>
      <t>10</t>
    </r>
    <r>
      <rPr>
        <sz val="11"/>
        <color theme="1"/>
        <rFont val="ＭＳ Ｐゴシック"/>
        <family val="2"/>
        <charset val="128"/>
        <scheme val="minor"/>
      </rPr>
      <t>700</t>
    </r>
    <phoneticPr fontId="27"/>
  </si>
  <si>
    <r>
      <t>0</t>
    </r>
    <r>
      <rPr>
        <sz val="11"/>
        <color theme="1"/>
        <rFont val="ＭＳ Ｐゴシック"/>
        <family val="2"/>
        <charset val="128"/>
        <scheme val="minor"/>
      </rPr>
      <t>1</t>
    </r>
    <phoneticPr fontId="27"/>
  </si>
  <si>
    <r>
      <rPr>
        <sz val="11"/>
        <color theme="1"/>
        <rFont val="ＭＳ Ｐゴシック"/>
        <family val="2"/>
        <charset val="128"/>
        <scheme val="minor"/>
      </rPr>
      <t>30</t>
    </r>
    <r>
      <rPr>
        <sz val="11"/>
        <color theme="1"/>
        <rFont val="ＭＳ Ｐゴシック"/>
        <family val="2"/>
        <charset val="128"/>
        <scheme val="minor"/>
      </rPr>
      <t>/0</t>
    </r>
    <r>
      <rPr>
        <sz val="11"/>
        <color theme="1"/>
        <rFont val="ＭＳ Ｐゴシック"/>
        <family val="2"/>
        <charset val="128"/>
        <scheme val="minor"/>
      </rPr>
      <t>4/01-31/03/31</t>
    </r>
    <phoneticPr fontId="27"/>
  </si>
  <si>
    <t>E56011S01</t>
    <phoneticPr fontId="27"/>
  </si>
  <si>
    <t>E5601V01</t>
    <phoneticPr fontId="27"/>
  </si>
  <si>
    <t>2019/07/03-2020/03/31</t>
    <phoneticPr fontId="27"/>
  </si>
  <si>
    <t>シンポジウム開催支援（金の化学センター）</t>
    <phoneticPr fontId="27"/>
  </si>
  <si>
    <t>30/08/15-31/03/31</t>
    <phoneticPr fontId="27"/>
  </si>
  <si>
    <t>シンポジウム開催支援（気候学センター）</t>
    <phoneticPr fontId="27"/>
  </si>
  <si>
    <t>シンポジウム開催支援（地域共創センター）</t>
    <phoneticPr fontId="27"/>
  </si>
  <si>
    <t>E5603V01</t>
    <phoneticPr fontId="27"/>
  </si>
  <si>
    <t>金村聖志</t>
    <phoneticPr fontId="27"/>
  </si>
  <si>
    <t>スタートアップ調査(特別枠)饗庭</t>
    <phoneticPr fontId="27"/>
  </si>
  <si>
    <r>
      <t>30</t>
    </r>
    <r>
      <rPr>
        <sz val="11"/>
        <color theme="1"/>
        <rFont val="ＭＳ Ｐゴシック"/>
        <family val="2"/>
        <charset val="128"/>
        <scheme val="minor"/>
      </rPr>
      <t>/04</t>
    </r>
    <r>
      <rPr>
        <sz val="11"/>
        <color theme="1"/>
        <rFont val="ＭＳ Ｐゴシック"/>
        <family val="2"/>
        <charset val="128"/>
        <scheme val="minor"/>
      </rPr>
      <t>/27-31/03/31</t>
    </r>
    <phoneticPr fontId="27"/>
  </si>
  <si>
    <t>E560202V</t>
    <phoneticPr fontId="27"/>
  </si>
  <si>
    <t>2019/04/17-2020/03/31</t>
    <phoneticPr fontId="27"/>
  </si>
  <si>
    <r>
      <t>0</t>
    </r>
    <r>
      <rPr>
        <sz val="11"/>
        <rFont val="ＭＳ Ｐゴシック"/>
        <family val="3"/>
        <charset val="128"/>
      </rPr>
      <t>10</t>
    </r>
    <phoneticPr fontId="27"/>
  </si>
  <si>
    <r>
      <t>1</t>
    </r>
    <r>
      <rPr>
        <sz val="11"/>
        <rFont val="ＭＳ Ｐゴシック"/>
        <family val="3"/>
        <charset val="128"/>
      </rPr>
      <t>0700</t>
    </r>
    <phoneticPr fontId="27"/>
  </si>
  <si>
    <r>
      <t>28</t>
    </r>
    <r>
      <rPr>
        <sz val="11"/>
        <rFont val="ＭＳ Ｐゴシック"/>
        <family val="3"/>
        <charset val="128"/>
      </rPr>
      <t>/04/01-29/03/31</t>
    </r>
    <phoneticPr fontId="27"/>
  </si>
  <si>
    <t>改革推進費</t>
    <phoneticPr fontId="27"/>
  </si>
  <si>
    <t>E560102W</t>
    <phoneticPr fontId="27"/>
  </si>
  <si>
    <r>
      <t>0</t>
    </r>
    <r>
      <rPr>
        <sz val="11"/>
        <color theme="1"/>
        <rFont val="ＭＳ Ｐゴシック"/>
        <family val="2"/>
        <charset val="128"/>
        <scheme val="minor"/>
      </rPr>
      <t>10</t>
    </r>
    <phoneticPr fontId="27"/>
  </si>
  <si>
    <r>
      <t>1</t>
    </r>
    <r>
      <rPr>
        <sz val="11"/>
        <color theme="1"/>
        <rFont val="ＭＳ Ｐゴシック"/>
        <family val="2"/>
        <charset val="128"/>
        <scheme val="minor"/>
      </rPr>
      <t>0700</t>
    </r>
    <phoneticPr fontId="27"/>
  </si>
  <si>
    <t>E560101</t>
    <phoneticPr fontId="27"/>
  </si>
  <si>
    <t>E560101D</t>
    <phoneticPr fontId="27"/>
  </si>
  <si>
    <t>研究者海外派遣プログラム</t>
    <phoneticPr fontId="27"/>
  </si>
  <si>
    <r>
      <t>2</t>
    </r>
    <r>
      <rPr>
        <sz val="11"/>
        <rFont val="ＭＳ Ｐゴシック"/>
        <family val="3"/>
        <charset val="128"/>
      </rPr>
      <t>9/04/01-30/03/31</t>
    </r>
    <phoneticPr fontId="27"/>
  </si>
  <si>
    <t>10861E01</t>
    <phoneticPr fontId="27"/>
  </si>
  <si>
    <t>火山災害対策研究（地理環境・鈴木）</t>
    <phoneticPr fontId="27"/>
  </si>
  <si>
    <t>鈴木　毅彦</t>
    <phoneticPr fontId="27"/>
  </si>
  <si>
    <t>10861E02</t>
    <phoneticPr fontId="27"/>
  </si>
  <si>
    <t>火山災害対策研究（地理環境・中山）</t>
    <phoneticPr fontId="27"/>
  </si>
  <si>
    <t>10861E03</t>
    <phoneticPr fontId="27"/>
  </si>
  <si>
    <t>火山災害対策研究（都市基盤・小田）</t>
    <phoneticPr fontId="27"/>
  </si>
  <si>
    <t>小田義也</t>
    <phoneticPr fontId="27"/>
  </si>
  <si>
    <t>10861E04</t>
    <phoneticPr fontId="27"/>
  </si>
  <si>
    <t>火山災害対策研究（都市基盤・岸）</t>
    <phoneticPr fontId="27"/>
  </si>
  <si>
    <t>岸祐介</t>
    <phoneticPr fontId="27"/>
  </si>
  <si>
    <t>10861E05</t>
    <phoneticPr fontId="27"/>
  </si>
  <si>
    <t>火山災害対策研究（都市基盤・石倉）</t>
    <phoneticPr fontId="27"/>
  </si>
  <si>
    <t>石倉智樹</t>
    <phoneticPr fontId="27"/>
  </si>
  <si>
    <t>10861E06</t>
    <phoneticPr fontId="27"/>
  </si>
  <si>
    <t>火山災害対策研究（都市基盤・上野）</t>
    <phoneticPr fontId="27"/>
  </si>
  <si>
    <t>上野敦</t>
    <phoneticPr fontId="27"/>
  </si>
  <si>
    <t>10861E07</t>
    <phoneticPr fontId="27"/>
  </si>
  <si>
    <t>火山災害対策研究（都市政策科学・市古）</t>
    <phoneticPr fontId="27"/>
  </si>
  <si>
    <t>E10864A2</t>
    <phoneticPr fontId="27"/>
  </si>
  <si>
    <t>都市外交人材教育研究支援経費</t>
    <phoneticPr fontId="27"/>
  </si>
  <si>
    <t>10800</t>
    <phoneticPr fontId="27"/>
  </si>
  <si>
    <r>
      <t>30</t>
    </r>
    <r>
      <rPr>
        <sz val="11"/>
        <color theme="1"/>
        <rFont val="ＭＳ Ｐゴシック"/>
        <family val="2"/>
        <charset val="128"/>
        <scheme val="minor"/>
      </rPr>
      <t>/04/01-3</t>
    </r>
    <r>
      <rPr>
        <sz val="11"/>
        <color theme="1"/>
        <rFont val="ＭＳ Ｐゴシック"/>
        <family val="2"/>
        <charset val="128"/>
        <scheme val="minor"/>
      </rPr>
      <t>0</t>
    </r>
    <r>
      <rPr>
        <sz val="11"/>
        <color theme="1"/>
        <rFont val="ＭＳ Ｐゴシック"/>
        <family val="2"/>
        <charset val="128"/>
        <scheme val="minor"/>
      </rPr>
      <t>/0</t>
    </r>
    <r>
      <rPr>
        <sz val="11"/>
        <color theme="1"/>
        <rFont val="ＭＳ Ｐゴシック"/>
        <family val="2"/>
        <charset val="128"/>
        <scheme val="minor"/>
      </rPr>
      <t>9</t>
    </r>
    <r>
      <rPr>
        <sz val="11"/>
        <color theme="1"/>
        <rFont val="ＭＳ Ｐゴシック"/>
        <family val="2"/>
        <charset val="128"/>
        <scheme val="minor"/>
      </rPr>
      <t>/</t>
    </r>
    <r>
      <rPr>
        <sz val="11"/>
        <color theme="1"/>
        <rFont val="ＭＳ Ｐゴシック"/>
        <family val="2"/>
        <charset val="128"/>
        <scheme val="minor"/>
      </rPr>
      <t>30</t>
    </r>
    <phoneticPr fontId="27"/>
  </si>
  <si>
    <t>27都市外交Yanｲﾝﾄﾞﾗ</t>
    <phoneticPr fontId="27"/>
  </si>
  <si>
    <t>Yan Mulyana</t>
    <phoneticPr fontId="27"/>
  </si>
  <si>
    <t>2019/04/01-2019/09/30</t>
    <phoneticPr fontId="27"/>
  </si>
  <si>
    <r>
      <t>28/0</t>
    </r>
    <r>
      <rPr>
        <sz val="11"/>
        <rFont val="ＭＳ Ｐゴシック"/>
        <family val="3"/>
        <charset val="128"/>
      </rPr>
      <t>5/01-29/03/31</t>
    </r>
    <phoneticPr fontId="27"/>
  </si>
  <si>
    <t>E64502</t>
    <phoneticPr fontId="27"/>
  </si>
  <si>
    <t>E10864A37</t>
    <phoneticPr fontId="27"/>
  </si>
  <si>
    <t>高度研究・河村</t>
    <phoneticPr fontId="27"/>
  </si>
  <si>
    <t>E10864A9</t>
    <phoneticPr fontId="27"/>
  </si>
  <si>
    <t>E10864A91</t>
    <phoneticPr fontId="27"/>
  </si>
  <si>
    <t>2019/04/12-2019/08/31</t>
    <phoneticPr fontId="27"/>
  </si>
  <si>
    <t>30/04/10-31/03/31</t>
    <phoneticPr fontId="27"/>
  </si>
  <si>
    <t>観光を支える専門人材の育成</t>
    <phoneticPr fontId="27"/>
  </si>
  <si>
    <t>障害者スポーツの理解促進と裾野拡大</t>
    <phoneticPr fontId="27"/>
  </si>
  <si>
    <t>E10866T</t>
    <phoneticPr fontId="27"/>
  </si>
  <si>
    <t>グローバル人材育成のための国際化推進（旧かわいい子Ｐ）</t>
    <phoneticPr fontId="27"/>
  </si>
  <si>
    <t>140</t>
    <phoneticPr fontId="27"/>
  </si>
  <si>
    <r>
      <t>5</t>
    </r>
    <r>
      <rPr>
        <sz val="11"/>
        <rFont val="ＭＳ Ｐゴシック"/>
        <family val="3"/>
        <charset val="128"/>
      </rPr>
      <t>0700</t>
    </r>
    <phoneticPr fontId="27"/>
  </si>
  <si>
    <r>
      <t>0</t>
    </r>
    <r>
      <rPr>
        <sz val="11"/>
        <rFont val="ＭＳ Ｐゴシック"/>
        <family val="3"/>
        <charset val="128"/>
      </rPr>
      <t>2</t>
    </r>
    <phoneticPr fontId="27"/>
  </si>
  <si>
    <t>5E56102</t>
    <phoneticPr fontId="27"/>
  </si>
  <si>
    <t>2019/04/011-2020/03/31</t>
    <phoneticPr fontId="27"/>
  </si>
  <si>
    <t>31/02/12-31/03/31</t>
    <phoneticPr fontId="27"/>
  </si>
  <si>
    <r>
      <rPr>
        <sz val="11"/>
        <rFont val="ＭＳ Ｐゴシック"/>
        <family val="3"/>
        <charset val="128"/>
      </rPr>
      <t>30/04/01-31/03/31</t>
    </r>
    <phoneticPr fontId="27"/>
  </si>
  <si>
    <t>分子応用化学コース</t>
    <phoneticPr fontId="27"/>
  </si>
  <si>
    <t>5E561105</t>
    <phoneticPr fontId="27"/>
  </si>
  <si>
    <t>5E561605</t>
    <phoneticPr fontId="27"/>
  </si>
  <si>
    <r>
      <t>28/0</t>
    </r>
    <r>
      <rPr>
        <sz val="11"/>
        <rFont val="ＭＳ Ｐゴシック"/>
        <family val="3"/>
        <charset val="128"/>
      </rPr>
      <t>8/23-29/03/31</t>
    </r>
    <phoneticPr fontId="27"/>
  </si>
  <si>
    <t>EI101</t>
    <phoneticPr fontId="27"/>
  </si>
  <si>
    <t>受託研究</t>
    <phoneticPr fontId="27"/>
  </si>
  <si>
    <t>提案公募型研究費</t>
    <phoneticPr fontId="27"/>
  </si>
  <si>
    <t>2019/04/01-2020/03/31[年度末]</t>
    <phoneticPr fontId="27"/>
  </si>
  <si>
    <t>64440：旅費交通費（受託研究・海外）</t>
    <phoneticPr fontId="27"/>
  </si>
  <si>
    <t>27/04/01-28/03/31[年度末]</t>
    <phoneticPr fontId="27"/>
  </si>
  <si>
    <r>
      <t>2</t>
    </r>
    <r>
      <rPr>
        <sz val="11"/>
        <rFont val="ＭＳ Ｐゴシック"/>
        <family val="3"/>
        <charset val="128"/>
      </rPr>
      <t>3/04/01-24/03/31[年度末]</t>
    </r>
    <phoneticPr fontId="27"/>
  </si>
  <si>
    <t>4EI101</t>
    <phoneticPr fontId="27"/>
  </si>
  <si>
    <t>18提地松本SATREPS</t>
    <phoneticPr fontId="27"/>
  </si>
  <si>
    <t>建築都市コース</t>
    <phoneticPr fontId="27"/>
  </si>
  <si>
    <t>EI301</t>
    <phoneticPr fontId="27"/>
  </si>
  <si>
    <t>19提建讃岐RISTEX</t>
    <phoneticPr fontId="27"/>
  </si>
  <si>
    <t>2018/04/01-2019/03/31</t>
    <phoneticPr fontId="27"/>
  </si>
  <si>
    <t>EI201</t>
    <phoneticPr fontId="27"/>
  </si>
  <si>
    <t>19提都横山農水研</t>
    <phoneticPr fontId="27"/>
  </si>
  <si>
    <r>
      <t xml:space="preserve">2019/04/01-2020/02/28 </t>
    </r>
    <r>
      <rPr>
        <sz val="11"/>
        <color theme="1"/>
        <rFont val="ＭＳ Ｐゴシック"/>
        <family val="2"/>
        <charset val="128"/>
        <scheme val="minor"/>
      </rPr>
      <t>★注意★</t>
    </r>
    <phoneticPr fontId="27"/>
  </si>
  <si>
    <t>EI202</t>
    <phoneticPr fontId="27"/>
  </si>
  <si>
    <t>19提都新谷SCOPE</t>
    <phoneticPr fontId="27"/>
  </si>
  <si>
    <r>
      <t>0</t>
    </r>
    <r>
      <rPr>
        <sz val="11"/>
        <color theme="1"/>
        <rFont val="ＭＳ Ｐゴシック"/>
        <family val="2"/>
        <charset val="128"/>
        <scheme val="minor"/>
      </rPr>
      <t>4</t>
    </r>
    <phoneticPr fontId="27"/>
  </si>
  <si>
    <t>EI405</t>
    <phoneticPr fontId="27"/>
  </si>
  <si>
    <t>19提環宍戸CREST</t>
    <phoneticPr fontId="27"/>
  </si>
  <si>
    <t>EI403</t>
    <phoneticPr fontId="27"/>
  </si>
  <si>
    <t>19提環金村ALCA</t>
    <phoneticPr fontId="27"/>
  </si>
  <si>
    <t>EI404</t>
    <phoneticPr fontId="27"/>
  </si>
  <si>
    <t>19提環梶原ALCA</t>
    <phoneticPr fontId="27"/>
  </si>
  <si>
    <t>EI406</t>
    <phoneticPr fontId="27"/>
  </si>
  <si>
    <t>19提環金村SICORP</t>
    <phoneticPr fontId="27"/>
  </si>
  <si>
    <t>100</t>
    <phoneticPr fontId="27"/>
  </si>
  <si>
    <r>
      <rPr>
        <sz val="11"/>
        <color theme="1"/>
        <rFont val="ＭＳ Ｐゴシック"/>
        <family val="2"/>
        <charset val="128"/>
        <scheme val="minor"/>
      </rPr>
      <t>29</t>
    </r>
    <r>
      <rPr>
        <sz val="11"/>
        <color theme="1"/>
        <rFont val="ＭＳ Ｐゴシック"/>
        <family val="2"/>
        <charset val="128"/>
        <scheme val="minor"/>
      </rPr>
      <t>/0</t>
    </r>
    <r>
      <rPr>
        <sz val="11"/>
        <color theme="1"/>
        <rFont val="ＭＳ Ｐゴシック"/>
        <family val="2"/>
        <charset val="128"/>
        <scheme val="minor"/>
      </rPr>
      <t>4/01</t>
    </r>
    <r>
      <rPr>
        <sz val="11"/>
        <color theme="1"/>
        <rFont val="ＭＳ Ｐゴシック"/>
        <family val="2"/>
        <charset val="128"/>
        <scheme val="minor"/>
      </rPr>
      <t>-</t>
    </r>
    <r>
      <rPr>
        <sz val="11"/>
        <color theme="1"/>
        <rFont val="ＭＳ Ｐゴシック"/>
        <family val="2"/>
        <charset val="128"/>
        <scheme val="minor"/>
      </rPr>
      <t>30/03/31</t>
    </r>
    <r>
      <rPr>
        <sz val="11"/>
        <color theme="1"/>
        <rFont val="ＭＳ Ｐゴシック"/>
        <family val="2"/>
        <charset val="128"/>
        <scheme val="minor"/>
      </rPr>
      <t>［年度末］</t>
    </r>
    <phoneticPr fontId="27"/>
  </si>
  <si>
    <t>内山一美</t>
    <phoneticPr fontId="27"/>
  </si>
  <si>
    <t>EI401</t>
    <phoneticPr fontId="27"/>
  </si>
  <si>
    <t>19提環内山論博</t>
    <phoneticPr fontId="27"/>
  </si>
  <si>
    <t>EI402</t>
    <phoneticPr fontId="27"/>
  </si>
  <si>
    <t>19提環村山NEDO</t>
    <phoneticPr fontId="27"/>
  </si>
  <si>
    <t>2019/04/01（2018/06/01)-2019/5/31★注意★</t>
    <phoneticPr fontId="27"/>
  </si>
  <si>
    <t>29/04/01-29/09/30★注意★</t>
    <phoneticPr fontId="27"/>
  </si>
  <si>
    <t>30/04/01-31/03/31[年度末]</t>
    <phoneticPr fontId="27"/>
  </si>
  <si>
    <t>共[EG]</t>
    <phoneticPr fontId="27"/>
  </si>
  <si>
    <t>105</t>
    <phoneticPr fontId="27"/>
  </si>
  <si>
    <t>30150</t>
    <phoneticPr fontId="27"/>
  </si>
  <si>
    <t>14</t>
    <phoneticPr fontId="27"/>
  </si>
  <si>
    <t>EG101</t>
    <phoneticPr fontId="27"/>
  </si>
  <si>
    <t>EG102</t>
    <phoneticPr fontId="27"/>
  </si>
  <si>
    <t>EG201</t>
    <phoneticPr fontId="27"/>
  </si>
  <si>
    <t>大野健太郎</t>
    <phoneticPr fontId="27"/>
  </si>
  <si>
    <t>EG202</t>
    <phoneticPr fontId="27"/>
  </si>
  <si>
    <t>EG203</t>
    <phoneticPr fontId="27"/>
  </si>
  <si>
    <t>4EG201</t>
    <phoneticPr fontId="27"/>
  </si>
  <si>
    <t>EG302</t>
    <phoneticPr fontId="27"/>
  </si>
  <si>
    <t>EG301</t>
    <phoneticPr fontId="27"/>
  </si>
  <si>
    <t>EG601</t>
    <phoneticPr fontId="27"/>
  </si>
  <si>
    <t>都市システム科学域</t>
    <phoneticPr fontId="27"/>
  </si>
  <si>
    <t>27共建伊藤ｸﾞﾘｰﾝ</t>
    <phoneticPr fontId="27"/>
  </si>
  <si>
    <t>EG408</t>
    <phoneticPr fontId="27"/>
  </si>
  <si>
    <t>EG406</t>
    <phoneticPr fontId="27"/>
  </si>
  <si>
    <t>EG421</t>
    <phoneticPr fontId="27"/>
  </si>
  <si>
    <t>EG415</t>
    <phoneticPr fontId="27"/>
  </si>
  <si>
    <t>EG416</t>
    <phoneticPr fontId="27"/>
  </si>
  <si>
    <t>EG427</t>
    <phoneticPr fontId="27"/>
  </si>
  <si>
    <t>EG401</t>
    <phoneticPr fontId="27"/>
  </si>
  <si>
    <t>EG417</t>
    <phoneticPr fontId="27"/>
  </si>
  <si>
    <t>EG420</t>
    <phoneticPr fontId="27"/>
  </si>
  <si>
    <t>2019/04/01-2020/03/31[2020/06/17]</t>
    <phoneticPr fontId="27"/>
  </si>
  <si>
    <t>EG405</t>
    <phoneticPr fontId="27"/>
  </si>
  <si>
    <t>EG402</t>
    <phoneticPr fontId="27"/>
  </si>
  <si>
    <t>EG424</t>
    <phoneticPr fontId="27"/>
  </si>
  <si>
    <t>EG419</t>
    <phoneticPr fontId="27"/>
  </si>
  <si>
    <t>EG425</t>
    <phoneticPr fontId="27"/>
  </si>
  <si>
    <t>2019/04/01-2020/03/31[2020/07/31]</t>
    <phoneticPr fontId="27"/>
  </si>
  <si>
    <t>EG412</t>
    <phoneticPr fontId="27"/>
  </si>
  <si>
    <t>EG418</t>
    <phoneticPr fontId="27"/>
  </si>
  <si>
    <t>EG410</t>
    <phoneticPr fontId="27"/>
  </si>
  <si>
    <t>武井孝</t>
    <phoneticPr fontId="27"/>
  </si>
  <si>
    <t>EG407</t>
    <phoneticPr fontId="27"/>
  </si>
  <si>
    <t>EG409</t>
    <phoneticPr fontId="27"/>
  </si>
  <si>
    <t>EG404</t>
    <phoneticPr fontId="27"/>
  </si>
  <si>
    <t>EG403</t>
    <phoneticPr fontId="27"/>
  </si>
  <si>
    <t>EG414</t>
    <phoneticPr fontId="27"/>
  </si>
  <si>
    <t>EG411</t>
    <phoneticPr fontId="27"/>
  </si>
  <si>
    <t>EG426</t>
    <phoneticPr fontId="27"/>
  </si>
  <si>
    <t>19共環梶原ｵｰｸ</t>
    <phoneticPr fontId="27"/>
  </si>
  <si>
    <t>EG423</t>
    <phoneticPr fontId="27"/>
  </si>
  <si>
    <t>EG413</t>
    <phoneticPr fontId="27"/>
  </si>
  <si>
    <t>2019/05/01-2020/03/31[2020/04/30]</t>
    <phoneticPr fontId="27"/>
  </si>
  <si>
    <t>4EG401</t>
    <phoneticPr fontId="27"/>
  </si>
  <si>
    <t>4EG403</t>
    <phoneticPr fontId="27"/>
  </si>
  <si>
    <t>4EG406</t>
    <phoneticPr fontId="27"/>
  </si>
  <si>
    <t>4EG402</t>
    <phoneticPr fontId="27"/>
  </si>
  <si>
    <t>2019/04/01-2020/03/31[2020/04/15]</t>
    <phoneticPr fontId="27"/>
  </si>
  <si>
    <t>4EG404</t>
    <phoneticPr fontId="27"/>
  </si>
  <si>
    <t>久保由治</t>
    <phoneticPr fontId="27"/>
  </si>
  <si>
    <t>4EG407</t>
    <phoneticPr fontId="27"/>
  </si>
  <si>
    <t>4EG408</t>
    <phoneticPr fontId="27"/>
  </si>
  <si>
    <t>4EG409</t>
    <phoneticPr fontId="27"/>
  </si>
  <si>
    <t>4EG405</t>
    <phoneticPr fontId="27"/>
  </si>
  <si>
    <t>4EG410</t>
    <phoneticPr fontId="27"/>
  </si>
  <si>
    <t>EH101</t>
    <phoneticPr fontId="27"/>
  </si>
  <si>
    <r>
      <t>2019</t>
    </r>
    <r>
      <rPr>
        <sz val="11"/>
        <rFont val="ＭＳ Ｐゴシック"/>
        <family val="3"/>
        <charset val="128"/>
      </rPr>
      <t>/04/1-2019/07/31★注意</t>
    </r>
    <phoneticPr fontId="27"/>
  </si>
  <si>
    <t>18受観菊地上野</t>
    <phoneticPr fontId="27"/>
  </si>
  <si>
    <t>18受観杉本台東</t>
    <phoneticPr fontId="27"/>
  </si>
  <si>
    <t>2018/04/01-2018/6/29 ★注意</t>
    <phoneticPr fontId="27"/>
  </si>
  <si>
    <t>2018/06/01-2109/03/27　★注意</t>
    <phoneticPr fontId="27"/>
  </si>
  <si>
    <t>清水哲夫</t>
    <phoneticPr fontId="27"/>
  </si>
  <si>
    <t>30100</t>
    <phoneticPr fontId="27"/>
  </si>
  <si>
    <t>2018/09/10-2019/03/31[年度末]</t>
    <phoneticPr fontId="27"/>
  </si>
  <si>
    <t>28/08/31-29/02/28★注意★</t>
    <phoneticPr fontId="27"/>
  </si>
  <si>
    <t>EH201</t>
    <phoneticPr fontId="27"/>
  </si>
  <si>
    <t>2019/06/04-2020/03/31[年度末]</t>
    <phoneticPr fontId="27"/>
  </si>
  <si>
    <r>
      <t>2</t>
    </r>
    <r>
      <rPr>
        <sz val="11"/>
        <rFont val="ＭＳ Ｐゴシック"/>
        <family val="3"/>
        <charset val="128"/>
      </rPr>
      <t>7受建一ノ瀬ﾃﾞｸｾ</t>
    </r>
    <phoneticPr fontId="27"/>
  </si>
  <si>
    <r>
      <t>27</t>
    </r>
    <r>
      <rPr>
        <sz val="11"/>
        <rFont val="ＭＳ Ｐゴシック"/>
        <family val="3"/>
        <charset val="128"/>
      </rPr>
      <t>/08/16-28/03/31[28/8/15]</t>
    </r>
    <phoneticPr fontId="27"/>
  </si>
  <si>
    <r>
      <t>29/06/01</t>
    </r>
    <r>
      <rPr>
        <sz val="11"/>
        <rFont val="ＭＳ Ｐゴシック"/>
        <family val="3"/>
        <charset val="128"/>
      </rPr>
      <t>-30/03/31★注意★</t>
    </r>
    <phoneticPr fontId="27"/>
  </si>
  <si>
    <t>EH301</t>
    <phoneticPr fontId="27"/>
  </si>
  <si>
    <t>19受建讃岐長崎市</t>
    <phoneticPr fontId="27"/>
  </si>
  <si>
    <t>EH302</t>
    <phoneticPr fontId="27"/>
  </si>
  <si>
    <t>2018/09/01-2019/03/31 〔2020/03/31〕</t>
    <phoneticPr fontId="27"/>
  </si>
  <si>
    <t>4EH301</t>
    <phoneticPr fontId="27"/>
  </si>
  <si>
    <t>18受建多幾山歴史</t>
    <phoneticPr fontId="27"/>
  </si>
  <si>
    <t>2019/04/01-2020/03/31〔年度末〕</t>
    <phoneticPr fontId="27"/>
  </si>
  <si>
    <t>多幾山法子</t>
    <phoneticPr fontId="27"/>
  </si>
  <si>
    <t>2018/05/14-2019/03/22 ★注意</t>
    <phoneticPr fontId="27"/>
  </si>
  <si>
    <t>EH601</t>
    <phoneticPr fontId="27"/>
  </si>
  <si>
    <t>19受政饗庭多摩市</t>
    <phoneticPr fontId="27"/>
  </si>
  <si>
    <t>EH602</t>
    <phoneticPr fontId="27"/>
  </si>
  <si>
    <r>
      <t>2019</t>
    </r>
    <r>
      <rPr>
        <sz val="11"/>
        <rFont val="ＭＳ Ｐゴシック"/>
        <family val="3"/>
        <charset val="128"/>
      </rPr>
      <t>/04/01-2020/03/31[年度末]</t>
    </r>
    <phoneticPr fontId="27"/>
  </si>
  <si>
    <r>
      <t>28/07/15</t>
    </r>
    <r>
      <rPr>
        <sz val="11"/>
        <rFont val="ＭＳ Ｐゴシック"/>
        <family val="3"/>
        <charset val="128"/>
      </rPr>
      <t>-28/09/30★注意★</t>
    </r>
    <phoneticPr fontId="27"/>
  </si>
  <si>
    <t>4EZ101</t>
    <phoneticPr fontId="27"/>
  </si>
  <si>
    <t>EZ201</t>
    <phoneticPr fontId="27"/>
  </si>
  <si>
    <t>EZ203</t>
    <phoneticPr fontId="27"/>
  </si>
  <si>
    <t>18学都小泉NEC</t>
    <phoneticPr fontId="27"/>
  </si>
  <si>
    <t>18学都河村富士通</t>
    <phoneticPr fontId="27"/>
  </si>
  <si>
    <t>2018/07/01-2019/03/31 繰越可</t>
    <phoneticPr fontId="27"/>
  </si>
  <si>
    <t>EZ202</t>
    <phoneticPr fontId="27"/>
  </si>
  <si>
    <t>19学都宇治BASF</t>
    <phoneticPr fontId="27"/>
  </si>
  <si>
    <t>2019/04/16-2020/03/31 繰越可</t>
    <phoneticPr fontId="27"/>
  </si>
  <si>
    <t>4EZ209</t>
    <phoneticPr fontId="27"/>
  </si>
  <si>
    <t>河村明</t>
    <phoneticPr fontId="27"/>
  </si>
  <si>
    <t>4EZ208</t>
    <phoneticPr fontId="27"/>
  </si>
  <si>
    <t>4EZ207</t>
    <phoneticPr fontId="27"/>
  </si>
  <si>
    <t>18学都小泉日立2</t>
    <phoneticPr fontId="27"/>
  </si>
  <si>
    <t>4EZ206</t>
    <phoneticPr fontId="27"/>
  </si>
  <si>
    <t>4EZ201</t>
    <phoneticPr fontId="27"/>
  </si>
  <si>
    <t>4EZ202</t>
    <phoneticPr fontId="27"/>
  </si>
  <si>
    <t>4EZ211</t>
    <phoneticPr fontId="27"/>
  </si>
  <si>
    <t>18学都小泉クボタ</t>
    <phoneticPr fontId="27"/>
  </si>
  <si>
    <t>4EZ203</t>
    <phoneticPr fontId="27"/>
  </si>
  <si>
    <t>4EZ204</t>
    <phoneticPr fontId="27"/>
  </si>
  <si>
    <t>4EZ205</t>
    <phoneticPr fontId="27"/>
  </si>
  <si>
    <t>4EZ210</t>
    <phoneticPr fontId="27"/>
  </si>
  <si>
    <t>18学都宇治BASF</t>
    <phoneticPr fontId="27"/>
  </si>
  <si>
    <t>【学術相談】建築学科</t>
    <rPh sb="1" eb="3">
      <t>ガクジュツ</t>
    </rPh>
    <rPh sb="3" eb="5">
      <t>ソウダン</t>
    </rPh>
    <rPh sb="6" eb="10">
      <t>ケ</t>
    </rPh>
    <phoneticPr fontId="27"/>
  </si>
  <si>
    <t>【学術相談】建築都市</t>
    <rPh sb="1" eb="3">
      <t>ガクジュツ</t>
    </rPh>
    <rPh sb="3" eb="5">
      <t>ソウダン</t>
    </rPh>
    <rPh sb="6" eb="8">
      <t>ケンチク</t>
    </rPh>
    <rPh sb="8" eb="10">
      <t>トシ</t>
    </rPh>
    <phoneticPr fontId="27"/>
  </si>
  <si>
    <t>EZ301</t>
    <phoneticPr fontId="27"/>
  </si>
  <si>
    <t>2019/08/01-2020/03/21</t>
    <phoneticPr fontId="27"/>
  </si>
  <si>
    <t>4EZ301</t>
    <phoneticPr fontId="27"/>
  </si>
  <si>
    <t>EZ401</t>
    <phoneticPr fontId="27"/>
  </si>
  <si>
    <r>
      <t>2019</t>
    </r>
    <r>
      <rPr>
        <sz val="11"/>
        <color theme="1"/>
        <rFont val="ＭＳ Ｐゴシック"/>
        <family val="2"/>
        <charset val="128"/>
        <scheme val="minor"/>
      </rPr>
      <t>/</t>
    </r>
    <r>
      <rPr>
        <sz val="11"/>
        <rFont val="ＭＳ Ｐゴシック"/>
        <family val="3"/>
        <charset val="128"/>
      </rPr>
      <t>04/01-2020/03/31〔年度末〕</t>
    </r>
    <phoneticPr fontId="27"/>
  </si>
  <si>
    <t>EZ402</t>
    <phoneticPr fontId="27"/>
  </si>
  <si>
    <t>19学環梶原石塚硝</t>
    <phoneticPr fontId="27"/>
  </si>
  <si>
    <t>EZ403</t>
    <phoneticPr fontId="27"/>
  </si>
  <si>
    <t>19学環金村明電舎</t>
    <phoneticPr fontId="27"/>
  </si>
  <si>
    <t>2019/07/01-2020/03/31〔年度末〕</t>
    <phoneticPr fontId="27"/>
  </si>
  <si>
    <t>4EZ405</t>
    <phoneticPr fontId="27"/>
  </si>
  <si>
    <t>18学環梶原石塚硝</t>
    <phoneticPr fontId="27"/>
  </si>
  <si>
    <t>4EZ406</t>
    <phoneticPr fontId="27"/>
  </si>
  <si>
    <t>18学環金村GSユアサ</t>
    <phoneticPr fontId="27"/>
  </si>
  <si>
    <t>4EZ401</t>
    <phoneticPr fontId="27"/>
  </si>
  <si>
    <t>4EZ402</t>
    <phoneticPr fontId="27"/>
  </si>
  <si>
    <t>4EZ403</t>
    <phoneticPr fontId="27"/>
  </si>
  <si>
    <t>4EZ404</t>
    <phoneticPr fontId="27"/>
  </si>
  <si>
    <t>4EZ501</t>
    <phoneticPr fontId="27"/>
  </si>
  <si>
    <t>管[EJ]</t>
    <phoneticPr fontId="27"/>
  </si>
  <si>
    <r>
      <t>2</t>
    </r>
    <r>
      <rPr>
        <sz val="11"/>
        <rFont val="ＭＳ Ｐゴシック"/>
        <family val="3"/>
        <charset val="128"/>
      </rPr>
      <t>8/04/01-29/03/31</t>
    </r>
    <phoneticPr fontId="27"/>
  </si>
  <si>
    <t>【都との連携事業】</t>
    <phoneticPr fontId="27"/>
  </si>
  <si>
    <t>EL103</t>
    <phoneticPr fontId="27"/>
  </si>
  <si>
    <t>110</t>
    <phoneticPr fontId="27"/>
  </si>
  <si>
    <t>30200</t>
    <phoneticPr fontId="27"/>
  </si>
  <si>
    <t>05</t>
    <phoneticPr fontId="27"/>
  </si>
  <si>
    <t>64639：旅費交通費（受託事業・国内）</t>
    <phoneticPr fontId="27"/>
  </si>
  <si>
    <t>30/04/01-31/01/31 ★注意</t>
    <phoneticPr fontId="27"/>
  </si>
  <si>
    <t>EL202</t>
    <phoneticPr fontId="27"/>
  </si>
  <si>
    <t>EL206</t>
    <phoneticPr fontId="27"/>
  </si>
  <si>
    <t>EL207</t>
    <phoneticPr fontId="27"/>
  </si>
  <si>
    <t>EL601</t>
    <phoneticPr fontId="27"/>
  </si>
  <si>
    <t>2019/04/01-2020/02/29★注意</t>
    <phoneticPr fontId="27"/>
  </si>
  <si>
    <t>EL602</t>
    <phoneticPr fontId="27"/>
  </si>
  <si>
    <t>EL603</t>
    <phoneticPr fontId="27"/>
  </si>
  <si>
    <t>EL503</t>
    <phoneticPr fontId="27"/>
  </si>
  <si>
    <t>EL504</t>
    <phoneticPr fontId="27"/>
  </si>
  <si>
    <r>
      <t>2</t>
    </r>
    <r>
      <rPr>
        <sz val="11"/>
        <color theme="1"/>
        <rFont val="ＭＳ Ｐゴシック"/>
        <family val="2"/>
        <charset val="128"/>
        <scheme val="minor"/>
      </rPr>
      <t>8/08/30</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r>
      <rPr>
        <sz val="11"/>
        <color theme="1"/>
        <rFont val="ＭＳ Ｐゴシック"/>
        <family val="2"/>
        <charset val="128"/>
        <scheme val="minor"/>
      </rPr>
      <t>30/08/29</t>
    </r>
    <r>
      <rPr>
        <sz val="11"/>
        <color theme="1"/>
        <rFont val="ＭＳ Ｐゴシック"/>
        <family val="2"/>
        <charset val="128"/>
        <scheme val="minor"/>
      </rPr>
      <t>]</t>
    </r>
    <phoneticPr fontId="27"/>
  </si>
  <si>
    <r>
      <t>24</t>
    </r>
    <r>
      <rPr>
        <sz val="11"/>
        <color theme="1"/>
        <rFont val="ＭＳ Ｐゴシック"/>
        <family val="2"/>
        <charset val="128"/>
        <scheme val="minor"/>
      </rPr>
      <t>/04/</t>
    </r>
    <r>
      <rPr>
        <sz val="11"/>
        <color theme="1"/>
        <rFont val="ＭＳ Ｐゴシック"/>
        <family val="2"/>
        <charset val="128"/>
        <scheme val="minor"/>
      </rPr>
      <t>01</t>
    </r>
    <r>
      <rPr>
        <sz val="11"/>
        <color theme="1"/>
        <rFont val="ＭＳ Ｐゴシック"/>
        <family val="2"/>
        <charset val="128"/>
        <scheme val="minor"/>
      </rPr>
      <t>-</t>
    </r>
    <r>
      <rPr>
        <sz val="11"/>
        <color theme="1"/>
        <rFont val="ＭＳ Ｐゴシック"/>
        <family val="2"/>
        <charset val="128"/>
        <scheme val="minor"/>
      </rPr>
      <t>25</t>
    </r>
    <r>
      <rPr>
        <sz val="11"/>
        <color theme="1"/>
        <rFont val="ＭＳ Ｐゴシック"/>
        <family val="2"/>
        <charset val="128"/>
        <scheme val="minor"/>
      </rPr>
      <t>/03/31</t>
    </r>
    <r>
      <rPr>
        <sz val="11"/>
        <color theme="1"/>
        <rFont val="ＭＳ Ｐゴシック"/>
        <family val="2"/>
        <charset val="128"/>
        <scheme val="minor"/>
      </rPr>
      <t>[</t>
    </r>
    <r>
      <rPr>
        <sz val="11"/>
        <color theme="1"/>
        <rFont val="ＭＳ Ｐゴシック"/>
        <family val="2"/>
        <charset val="128"/>
        <scheme val="minor"/>
      </rPr>
      <t>年度末</t>
    </r>
    <r>
      <rPr>
        <sz val="11"/>
        <color theme="1"/>
        <rFont val="ＭＳ Ｐゴシック"/>
        <family val="2"/>
        <charset val="128"/>
        <scheme val="minor"/>
      </rPr>
      <t>]</t>
    </r>
    <phoneticPr fontId="27"/>
  </si>
  <si>
    <t>4EP301</t>
    <phoneticPr fontId="27"/>
  </si>
  <si>
    <t>特定寄附金</t>
    <phoneticPr fontId="27"/>
  </si>
  <si>
    <r>
      <rPr>
        <sz val="11"/>
        <color theme="1"/>
        <rFont val="ＭＳ Ｐゴシック"/>
        <family val="2"/>
        <charset val="128"/>
        <scheme val="minor"/>
      </rPr>
      <t>29</t>
    </r>
    <r>
      <rPr>
        <sz val="11"/>
        <color theme="1"/>
        <rFont val="ＭＳ Ｐゴシック"/>
        <family val="2"/>
        <charset val="128"/>
        <scheme val="minor"/>
      </rPr>
      <t>/0</t>
    </r>
    <r>
      <rPr>
        <sz val="11"/>
        <color theme="1"/>
        <rFont val="ＭＳ Ｐゴシック"/>
        <family val="2"/>
        <charset val="128"/>
        <scheme val="minor"/>
      </rPr>
      <t>4</t>
    </r>
    <r>
      <rPr>
        <sz val="11"/>
        <color theme="1"/>
        <rFont val="ＭＳ Ｐゴシック"/>
        <family val="2"/>
        <charset val="128"/>
        <scheme val="minor"/>
      </rPr>
      <t>/01-</t>
    </r>
    <r>
      <rPr>
        <sz val="11"/>
        <color theme="1"/>
        <rFont val="ＭＳ Ｐゴシック"/>
        <family val="2"/>
        <charset val="128"/>
        <scheme val="minor"/>
      </rPr>
      <t>30</t>
    </r>
    <r>
      <rPr>
        <sz val="11"/>
        <color theme="1"/>
        <rFont val="ＭＳ Ｐゴシック"/>
        <family val="2"/>
        <charset val="128"/>
        <scheme val="minor"/>
      </rPr>
      <t>/03/31</t>
    </r>
    <phoneticPr fontId="27"/>
  </si>
  <si>
    <t>都市環境学部長</t>
    <phoneticPr fontId="27"/>
  </si>
  <si>
    <t>2018/9/10-2019/3/31</t>
    <phoneticPr fontId="27"/>
  </si>
  <si>
    <t>小林　淳</t>
    <phoneticPr fontId="27"/>
  </si>
  <si>
    <t>4EQ103</t>
    <phoneticPr fontId="27"/>
  </si>
  <si>
    <t>繰越特定寄附金</t>
    <phoneticPr fontId="27"/>
  </si>
  <si>
    <t>2019/4/1-　繰越可</t>
    <phoneticPr fontId="27"/>
  </si>
  <si>
    <t>4EQ104</t>
    <phoneticPr fontId="27"/>
  </si>
  <si>
    <t>4EQ105</t>
    <phoneticPr fontId="27"/>
  </si>
  <si>
    <t>高橋　洋</t>
    <phoneticPr fontId="27"/>
  </si>
  <si>
    <t>4EQ101</t>
    <phoneticPr fontId="27"/>
  </si>
  <si>
    <t>4EQ102</t>
    <phoneticPr fontId="27"/>
  </si>
  <si>
    <t>EQ204</t>
    <phoneticPr fontId="27"/>
  </si>
  <si>
    <t>19助都岸鉄鋼連盟</t>
    <phoneticPr fontId="27"/>
  </si>
  <si>
    <t>EQ202</t>
    <phoneticPr fontId="27"/>
  </si>
  <si>
    <t>19特都小泉明</t>
    <phoneticPr fontId="27"/>
  </si>
  <si>
    <t>EQ203</t>
    <phoneticPr fontId="27"/>
  </si>
  <si>
    <t>EQ201</t>
    <phoneticPr fontId="27"/>
  </si>
  <si>
    <t>19助都村越首都高速</t>
    <phoneticPr fontId="27"/>
  </si>
  <si>
    <t>2019/4/1-2020/3/31</t>
    <phoneticPr fontId="27"/>
  </si>
  <si>
    <t>EQ206</t>
    <phoneticPr fontId="27"/>
  </si>
  <si>
    <t>19特都砂金伸治</t>
    <phoneticPr fontId="27"/>
  </si>
  <si>
    <t>2019/7/10-2020/3/31 繰越可</t>
    <phoneticPr fontId="27"/>
  </si>
  <si>
    <t>EQ207</t>
    <phoneticPr fontId="27"/>
  </si>
  <si>
    <t>19特都小田義也</t>
    <phoneticPr fontId="27"/>
  </si>
  <si>
    <t>2019/7/31-2020/3/31 繰越可</t>
    <phoneticPr fontId="27"/>
  </si>
  <si>
    <t>EQ205</t>
    <phoneticPr fontId="27"/>
  </si>
  <si>
    <t>4EQ218</t>
    <phoneticPr fontId="27"/>
  </si>
  <si>
    <t>2019/4/1-　繰越可</t>
    <phoneticPr fontId="94"/>
  </si>
  <si>
    <t>宇治公隆</t>
    <phoneticPr fontId="27"/>
  </si>
  <si>
    <t>4EQ206</t>
    <phoneticPr fontId="27"/>
  </si>
  <si>
    <t>村越潤</t>
    <phoneticPr fontId="27"/>
  </si>
  <si>
    <t>4EQ219</t>
    <phoneticPr fontId="27"/>
  </si>
  <si>
    <t>特都横山勝英</t>
    <phoneticPr fontId="27"/>
  </si>
  <si>
    <t>横山勝英</t>
    <phoneticPr fontId="27"/>
  </si>
  <si>
    <t>4EQ211</t>
    <phoneticPr fontId="27"/>
  </si>
  <si>
    <t>4EQ201</t>
    <phoneticPr fontId="27"/>
  </si>
  <si>
    <t>4EQ215</t>
    <phoneticPr fontId="27"/>
  </si>
  <si>
    <t>4EQ202</t>
    <phoneticPr fontId="27"/>
  </si>
  <si>
    <t>4EQ207</t>
    <phoneticPr fontId="27"/>
  </si>
  <si>
    <t>小泉明</t>
    <phoneticPr fontId="27"/>
  </si>
  <si>
    <t>4EQ214</t>
    <phoneticPr fontId="27"/>
  </si>
  <si>
    <t>4EQ209</t>
    <phoneticPr fontId="27"/>
  </si>
  <si>
    <t>4EQ212</t>
    <phoneticPr fontId="27"/>
  </si>
  <si>
    <t>4EQ217</t>
    <phoneticPr fontId="27"/>
  </si>
  <si>
    <t>4EQ216</t>
    <phoneticPr fontId="27"/>
  </si>
  <si>
    <t>4EQ220</t>
    <phoneticPr fontId="27"/>
  </si>
  <si>
    <t>4EQ221</t>
    <phoneticPr fontId="27"/>
  </si>
  <si>
    <t>4EQ208</t>
    <phoneticPr fontId="27"/>
  </si>
  <si>
    <t>新谷哲也</t>
    <phoneticPr fontId="27"/>
  </si>
  <si>
    <t>4EQ213</t>
    <phoneticPr fontId="27"/>
  </si>
  <si>
    <t>4EQ203</t>
    <phoneticPr fontId="27"/>
  </si>
  <si>
    <t>4EQ210</t>
    <phoneticPr fontId="27"/>
  </si>
  <si>
    <t>4EQ204</t>
    <phoneticPr fontId="27"/>
  </si>
  <si>
    <t>天口英雄</t>
    <phoneticPr fontId="27"/>
  </si>
  <si>
    <t>4EQ205</t>
    <phoneticPr fontId="27"/>
  </si>
  <si>
    <t>土門剛</t>
    <phoneticPr fontId="27"/>
  </si>
  <si>
    <t>熊倉永子</t>
    <phoneticPr fontId="27"/>
  </si>
  <si>
    <t>EQ302</t>
    <phoneticPr fontId="27"/>
  </si>
  <si>
    <t>19特建壁谷澤寿一</t>
    <phoneticPr fontId="27"/>
  </si>
  <si>
    <t>EQ301</t>
    <phoneticPr fontId="27"/>
  </si>
  <si>
    <t>19特建多幾山法子</t>
    <phoneticPr fontId="27"/>
  </si>
  <si>
    <t>4EQ311</t>
    <phoneticPr fontId="27"/>
  </si>
  <si>
    <t>一ノ瀬雅之</t>
    <phoneticPr fontId="27"/>
  </si>
  <si>
    <t>4EQ301</t>
    <phoneticPr fontId="27"/>
  </si>
  <si>
    <t>永田明寛</t>
    <phoneticPr fontId="27"/>
  </si>
  <si>
    <t>4EQ302</t>
    <phoneticPr fontId="27"/>
  </si>
  <si>
    <t>國枝陽一郎</t>
    <phoneticPr fontId="27"/>
  </si>
  <si>
    <t>4EQ314</t>
    <phoneticPr fontId="27"/>
  </si>
  <si>
    <t>4EQ303</t>
    <phoneticPr fontId="27"/>
  </si>
  <si>
    <t>角田誠</t>
    <phoneticPr fontId="27"/>
  </si>
  <si>
    <t>4EQ304</t>
    <phoneticPr fontId="27"/>
  </si>
  <si>
    <t>橘髙義典</t>
    <phoneticPr fontId="27"/>
  </si>
  <si>
    <t>4EQ315</t>
    <phoneticPr fontId="27"/>
  </si>
  <si>
    <t>高木次郎</t>
    <phoneticPr fontId="27"/>
  </si>
  <si>
    <t>4EQ305</t>
    <phoneticPr fontId="27"/>
  </si>
  <si>
    <t>山村一繁</t>
    <phoneticPr fontId="27"/>
  </si>
  <si>
    <t>4EQ306</t>
    <phoneticPr fontId="27"/>
  </si>
  <si>
    <t>小泉雅生</t>
    <phoneticPr fontId="27"/>
  </si>
  <si>
    <t>4EQ307</t>
    <phoneticPr fontId="27"/>
  </si>
  <si>
    <t>4EQ308</t>
    <phoneticPr fontId="27"/>
  </si>
  <si>
    <t>松本真澄</t>
    <phoneticPr fontId="27"/>
  </si>
  <si>
    <t>4EQ313</t>
    <phoneticPr fontId="27"/>
  </si>
  <si>
    <t>4EQ310</t>
    <phoneticPr fontId="27"/>
  </si>
  <si>
    <t>4EQ312</t>
    <phoneticPr fontId="27"/>
  </si>
  <si>
    <t>北山和宏</t>
    <phoneticPr fontId="27"/>
  </si>
  <si>
    <t>4EQ309</t>
    <phoneticPr fontId="27"/>
  </si>
  <si>
    <t>佐々木留美子</t>
    <phoneticPr fontId="27"/>
  </si>
  <si>
    <t>2018/7/31-2019/3/31</t>
    <phoneticPr fontId="27"/>
  </si>
  <si>
    <t>EQ401</t>
    <phoneticPr fontId="27"/>
  </si>
  <si>
    <t>2019/04/01-2020/03/31(2021/03/31)</t>
    <phoneticPr fontId="27"/>
  </si>
  <si>
    <t>18特環益田秀樹軽金属</t>
    <phoneticPr fontId="27"/>
  </si>
  <si>
    <t>2018/5/25-2019/3/31</t>
    <phoneticPr fontId="27"/>
  </si>
  <si>
    <t>18特環嶋田東京応</t>
    <phoneticPr fontId="27"/>
  </si>
  <si>
    <t>2018/6/15-2019/3/31</t>
    <phoneticPr fontId="27"/>
  </si>
  <si>
    <t>EQ410</t>
    <phoneticPr fontId="27"/>
  </si>
  <si>
    <t>寄附金</t>
    <phoneticPr fontId="27"/>
  </si>
  <si>
    <t>19特環三浦大樹</t>
    <phoneticPr fontId="27"/>
  </si>
  <si>
    <t>2019/7/31-2020/3/31</t>
    <phoneticPr fontId="27"/>
  </si>
  <si>
    <t>EQ407</t>
    <phoneticPr fontId="27"/>
  </si>
  <si>
    <t>19特環宍戸哲也</t>
    <phoneticPr fontId="27"/>
  </si>
  <si>
    <t>EQ403</t>
    <phoneticPr fontId="27"/>
  </si>
  <si>
    <t>19特環金村聖志</t>
    <phoneticPr fontId="27"/>
  </si>
  <si>
    <t>EQ408</t>
    <phoneticPr fontId="27"/>
  </si>
  <si>
    <t>2019/04/01-2020/3/31</t>
    <phoneticPr fontId="27"/>
  </si>
  <si>
    <t>EQ402</t>
    <phoneticPr fontId="27"/>
  </si>
  <si>
    <t>2019/04/01-2020/03/31(2022/03/31)</t>
    <phoneticPr fontId="27"/>
  </si>
  <si>
    <t>EQ409</t>
    <phoneticPr fontId="27"/>
  </si>
  <si>
    <t>EQ405</t>
    <phoneticPr fontId="27"/>
  </si>
  <si>
    <t>2019/05/24-2020/3/31</t>
    <phoneticPr fontId="27"/>
  </si>
  <si>
    <t>EQ406</t>
    <phoneticPr fontId="27"/>
  </si>
  <si>
    <t>19助環久保高橋産業</t>
    <phoneticPr fontId="27"/>
  </si>
  <si>
    <t>18特環石川油脂</t>
    <phoneticPr fontId="27"/>
  </si>
  <si>
    <t>30/04/04-</t>
    <phoneticPr fontId="27"/>
  </si>
  <si>
    <t>18特環石川日本科学協会</t>
    <phoneticPr fontId="27"/>
  </si>
  <si>
    <t>2018/04/01-2019/02/10 ★注意</t>
    <phoneticPr fontId="27"/>
  </si>
  <si>
    <t>18特環棟方裕一</t>
    <phoneticPr fontId="27"/>
  </si>
  <si>
    <t>EQ404</t>
    <phoneticPr fontId="27"/>
  </si>
  <si>
    <t>4EQ401</t>
    <phoneticPr fontId="27"/>
  </si>
  <si>
    <t>石川大輔</t>
    <phoneticPr fontId="27"/>
  </si>
  <si>
    <t>4EQ415</t>
    <phoneticPr fontId="27"/>
  </si>
  <si>
    <t>石川大輔</t>
    <phoneticPr fontId="95"/>
  </si>
  <si>
    <t>4EQ423</t>
    <phoneticPr fontId="27"/>
  </si>
  <si>
    <t>4EQ417</t>
    <phoneticPr fontId="27"/>
  </si>
  <si>
    <t>4EQ418</t>
    <phoneticPr fontId="27"/>
  </si>
  <si>
    <t>特環三浦大樹</t>
    <phoneticPr fontId="27"/>
  </si>
  <si>
    <t>4EQ424</t>
    <phoneticPr fontId="27"/>
  </si>
  <si>
    <t>4EQ425</t>
    <phoneticPr fontId="27"/>
  </si>
  <si>
    <t>益田秀樹</t>
    <phoneticPr fontId="27"/>
  </si>
  <si>
    <t>4EQ421</t>
    <phoneticPr fontId="27"/>
  </si>
  <si>
    <t>梶原浩一</t>
    <phoneticPr fontId="27"/>
  </si>
  <si>
    <t>4EQ402</t>
    <phoneticPr fontId="27"/>
  </si>
  <si>
    <t>4EQ416</t>
    <phoneticPr fontId="27"/>
  </si>
  <si>
    <t>4EQ422</t>
    <phoneticPr fontId="27"/>
  </si>
  <si>
    <t>4EQ403</t>
    <phoneticPr fontId="27"/>
  </si>
  <si>
    <t>高木慎介</t>
    <phoneticPr fontId="27"/>
  </si>
  <si>
    <t>4EQ414</t>
    <phoneticPr fontId="27"/>
  </si>
  <si>
    <t>4EQ404</t>
    <phoneticPr fontId="27"/>
  </si>
  <si>
    <t>山登正文</t>
    <phoneticPr fontId="27"/>
  </si>
  <si>
    <t>4EQ405</t>
    <phoneticPr fontId="27"/>
  </si>
  <si>
    <t>乗富秀富</t>
    <phoneticPr fontId="27"/>
  </si>
  <si>
    <t>4EQ406</t>
    <phoneticPr fontId="27"/>
  </si>
  <si>
    <t>瀬高渉</t>
    <phoneticPr fontId="27"/>
  </si>
  <si>
    <t>4EQ420</t>
    <phoneticPr fontId="27"/>
  </si>
  <si>
    <t>川上浩良</t>
    <phoneticPr fontId="27"/>
  </si>
  <si>
    <t>4EQ407</t>
    <phoneticPr fontId="27"/>
  </si>
  <si>
    <t>4EQ408</t>
    <phoneticPr fontId="27"/>
  </si>
  <si>
    <t>4EQ409</t>
    <phoneticPr fontId="27"/>
  </si>
  <si>
    <t>4EQ410</t>
    <phoneticPr fontId="27"/>
  </si>
  <si>
    <t>柳下崇</t>
    <phoneticPr fontId="27"/>
  </si>
  <si>
    <t>4EQ426</t>
    <phoneticPr fontId="27"/>
  </si>
  <si>
    <t>4EQ419</t>
    <phoneticPr fontId="27"/>
  </si>
  <si>
    <t>宍戸哲也</t>
    <phoneticPr fontId="27"/>
  </si>
  <si>
    <t>4EQ411</t>
    <phoneticPr fontId="27"/>
  </si>
  <si>
    <t>首藤登志夫</t>
    <phoneticPr fontId="27"/>
  </si>
  <si>
    <t>4EQ412</t>
    <phoneticPr fontId="27"/>
  </si>
  <si>
    <t>4EQ413</t>
    <phoneticPr fontId="27"/>
  </si>
  <si>
    <t>石田玉青</t>
    <phoneticPr fontId="27"/>
  </si>
  <si>
    <t>【観光科学科】</t>
    <phoneticPr fontId="27"/>
  </si>
  <si>
    <t>4EQ501</t>
    <phoneticPr fontId="27"/>
  </si>
  <si>
    <t>4EQ502</t>
    <phoneticPr fontId="27"/>
  </si>
  <si>
    <t>4EQ602</t>
    <phoneticPr fontId="27"/>
  </si>
  <si>
    <t>4EQ603</t>
    <phoneticPr fontId="27"/>
  </si>
  <si>
    <t>4EQ601</t>
    <phoneticPr fontId="27"/>
  </si>
  <si>
    <t>市古太郎</t>
    <phoneticPr fontId="96"/>
  </si>
  <si>
    <t>4EQ701</t>
    <phoneticPr fontId="27"/>
  </si>
  <si>
    <t>ER301</t>
    <phoneticPr fontId="27"/>
  </si>
  <si>
    <r>
      <t>2</t>
    </r>
    <r>
      <rPr>
        <sz val="11"/>
        <color theme="1"/>
        <rFont val="ＭＳ Ｐゴシック"/>
        <family val="2"/>
        <charset val="128"/>
        <scheme val="minor"/>
      </rPr>
      <t>019/04/01-2020/03/31</t>
    </r>
    <phoneticPr fontId="27"/>
  </si>
  <si>
    <t>61190：旅費交通費（教育・国内）</t>
    <phoneticPr fontId="27"/>
  </si>
  <si>
    <t>ER3014</t>
    <phoneticPr fontId="27"/>
  </si>
  <si>
    <t>19講都市公社共通</t>
    <phoneticPr fontId="27"/>
  </si>
  <si>
    <t>ER501</t>
    <phoneticPr fontId="27"/>
  </si>
  <si>
    <r>
      <rPr>
        <sz val="11"/>
        <rFont val="ＭＳ Ｐゴシック"/>
        <family val="3"/>
        <charset val="128"/>
      </rPr>
      <t>2019</t>
    </r>
    <r>
      <rPr>
        <sz val="11"/>
        <color theme="1"/>
        <rFont val="ＭＳ Ｐゴシック"/>
        <family val="2"/>
        <charset val="128"/>
        <scheme val="minor"/>
      </rPr>
      <t>/04/01-2020/03/31</t>
    </r>
    <phoneticPr fontId="27"/>
  </si>
  <si>
    <t>ER901</t>
    <phoneticPr fontId="27"/>
  </si>
  <si>
    <t>4ER401</t>
    <phoneticPr fontId="27"/>
  </si>
  <si>
    <t>4ER410</t>
    <phoneticPr fontId="27"/>
  </si>
  <si>
    <t>4ER411</t>
    <phoneticPr fontId="27"/>
  </si>
  <si>
    <t>4ER415</t>
    <phoneticPr fontId="27"/>
  </si>
  <si>
    <t>4ER417</t>
    <phoneticPr fontId="27"/>
  </si>
  <si>
    <t>4ER418</t>
    <phoneticPr fontId="27"/>
  </si>
  <si>
    <t>4ER419</t>
    <phoneticPr fontId="27"/>
  </si>
  <si>
    <t>4ER420</t>
    <phoneticPr fontId="27"/>
  </si>
  <si>
    <t>4ER421</t>
    <phoneticPr fontId="27"/>
  </si>
  <si>
    <t>4ER424</t>
    <phoneticPr fontId="27"/>
  </si>
  <si>
    <t>4ER430</t>
    <phoneticPr fontId="27"/>
  </si>
  <si>
    <t>4ER431</t>
    <phoneticPr fontId="27"/>
  </si>
  <si>
    <t>4ER434</t>
    <phoneticPr fontId="27"/>
  </si>
  <si>
    <t>4ER406</t>
    <phoneticPr fontId="27"/>
  </si>
  <si>
    <t>4ER407</t>
    <phoneticPr fontId="27"/>
  </si>
  <si>
    <t>4ER437</t>
    <phoneticPr fontId="27"/>
  </si>
  <si>
    <t>4ER439</t>
    <phoneticPr fontId="27"/>
  </si>
  <si>
    <t>4ER440</t>
    <phoneticPr fontId="27"/>
  </si>
  <si>
    <t>4ER442</t>
    <phoneticPr fontId="27"/>
  </si>
  <si>
    <t>ES100</t>
    <phoneticPr fontId="27"/>
  </si>
  <si>
    <r>
      <t>2</t>
    </r>
    <r>
      <rPr>
        <sz val="11"/>
        <rFont val="ＭＳ Ｐゴシック"/>
        <family val="3"/>
        <charset val="128"/>
      </rPr>
      <t>7/04/01-28/03/31</t>
    </r>
    <phoneticPr fontId="27"/>
  </si>
  <si>
    <t>040</t>
    <phoneticPr fontId="27"/>
  </si>
  <si>
    <t>EU201</t>
    <phoneticPr fontId="27"/>
  </si>
  <si>
    <t>19補地高橋気象研</t>
    <rPh sb="2" eb="3">
      <t>ポ</t>
    </rPh>
    <rPh sb="3" eb="4">
      <t>チ</t>
    </rPh>
    <rPh sb="4" eb="6">
      <t>タカハシ</t>
    </rPh>
    <rPh sb="6" eb="9">
      <t>キショウケン</t>
    </rPh>
    <phoneticPr fontId="27"/>
  </si>
  <si>
    <t>高橋洋</t>
    <rPh sb="0" eb="2">
      <t>タカハシ</t>
    </rPh>
    <rPh sb="2" eb="3">
      <t>ヒロシ</t>
    </rPh>
    <phoneticPr fontId="27"/>
  </si>
  <si>
    <r>
      <t>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6</t>
    </r>
    <r>
      <rPr>
        <sz val="11"/>
        <color theme="1"/>
        <rFont val="ＭＳ Ｐゴシック"/>
        <family val="2"/>
        <charset val="128"/>
        <scheme val="minor"/>
      </rPr>
      <t>/</t>
    </r>
    <r>
      <rPr>
        <sz val="11"/>
        <color theme="1"/>
        <rFont val="ＭＳ Ｐゴシック"/>
        <family val="2"/>
        <charset val="128"/>
        <scheme val="minor"/>
      </rPr>
      <t>03</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phoneticPr fontId="27"/>
  </si>
  <si>
    <t>EU102</t>
    <phoneticPr fontId="27"/>
  </si>
  <si>
    <t>2019/06/11-2019/08/21</t>
    <phoneticPr fontId="27"/>
  </si>
  <si>
    <t>間[EX]</t>
    <phoneticPr fontId="27"/>
  </si>
  <si>
    <t>31/03/05-31/03/31</t>
    <phoneticPr fontId="27"/>
  </si>
  <si>
    <t>EV101</t>
    <phoneticPr fontId="27"/>
  </si>
  <si>
    <t>EV121</t>
    <phoneticPr fontId="27"/>
  </si>
  <si>
    <t>EV122</t>
    <phoneticPr fontId="27"/>
  </si>
  <si>
    <t>学域長　清水哲夫</t>
    <phoneticPr fontId="27"/>
  </si>
  <si>
    <t>EV123</t>
    <phoneticPr fontId="27"/>
  </si>
  <si>
    <t>EV131</t>
    <phoneticPr fontId="27"/>
  </si>
  <si>
    <t>EV132</t>
    <phoneticPr fontId="27"/>
  </si>
  <si>
    <t>EV133</t>
    <phoneticPr fontId="27"/>
  </si>
  <si>
    <t>EV134</t>
    <phoneticPr fontId="27"/>
  </si>
  <si>
    <t>EV135</t>
    <phoneticPr fontId="27"/>
  </si>
  <si>
    <t>EV136</t>
    <phoneticPr fontId="27"/>
  </si>
  <si>
    <r>
      <t>0</t>
    </r>
    <r>
      <rPr>
        <sz val="11"/>
        <color theme="1"/>
        <rFont val="ＭＳ Ｐゴシック"/>
        <family val="2"/>
        <charset val="128"/>
        <scheme val="minor"/>
      </rPr>
      <t>8</t>
    </r>
    <phoneticPr fontId="27"/>
  </si>
  <si>
    <r>
      <t>0</t>
    </r>
    <r>
      <rPr>
        <sz val="11"/>
        <rFont val="ＭＳ Ｐゴシック"/>
        <family val="3"/>
        <charset val="128"/>
      </rPr>
      <t>8</t>
    </r>
    <phoneticPr fontId="27"/>
  </si>
  <si>
    <t>E30592BV10</t>
    <phoneticPr fontId="27"/>
  </si>
  <si>
    <t>EW101</t>
    <phoneticPr fontId="27"/>
  </si>
  <si>
    <t>受託研究等</t>
    <phoneticPr fontId="27"/>
  </si>
  <si>
    <r>
      <t>0</t>
    </r>
    <r>
      <rPr>
        <sz val="11"/>
        <rFont val="ＭＳ Ｐゴシック"/>
        <family val="3"/>
        <charset val="128"/>
      </rPr>
      <t>4</t>
    </r>
    <phoneticPr fontId="27"/>
  </si>
  <si>
    <t>64439：旅費交通費（受託研究・国内）</t>
    <phoneticPr fontId="27"/>
  </si>
  <si>
    <t>EW124</t>
    <phoneticPr fontId="27"/>
  </si>
  <si>
    <t>EW125</t>
    <phoneticPr fontId="27"/>
  </si>
  <si>
    <t>EW126</t>
    <phoneticPr fontId="27"/>
  </si>
  <si>
    <r>
      <t>E000</t>
    </r>
    <r>
      <rPr>
        <sz val="11"/>
        <rFont val="ＭＳ Ｐゴシック"/>
        <family val="3"/>
        <charset val="128"/>
      </rPr>
      <t>1</t>
    </r>
    <phoneticPr fontId="27"/>
  </si>
  <si>
    <t>基ＢＨ環分石倉智 (神戸大学 小池淳司)</t>
    <rPh sb="15" eb="17">
      <t>コイケ</t>
    </rPh>
    <rPh sb="17" eb="18">
      <t>ジュン</t>
    </rPh>
    <rPh sb="18" eb="19">
      <t>ツカサ</t>
    </rPh>
    <phoneticPr fontId="20"/>
  </si>
  <si>
    <t>19共観大澤MURC</t>
    <rPh sb="2" eb="3">
      <t>キョウ</t>
    </rPh>
    <rPh sb="4" eb="6">
      <t>オオサワ</t>
    </rPh>
    <phoneticPr fontId="27"/>
  </si>
  <si>
    <t>2019/07/15-2020/03/31[年度末]</t>
    <rPh sb="22" eb="24">
      <t>ネンド</t>
    </rPh>
    <rPh sb="24" eb="25">
      <t>マツ</t>
    </rPh>
    <phoneticPr fontId="27"/>
  </si>
  <si>
    <t>19共環金村JNC</t>
    <rPh sb="2" eb="3">
      <t>キョウ</t>
    </rPh>
    <rPh sb="3" eb="4">
      <t>カン</t>
    </rPh>
    <rPh sb="4" eb="6">
      <t>カナムラ</t>
    </rPh>
    <phoneticPr fontId="27"/>
  </si>
  <si>
    <t>2019/08/01-2020/03/31[2020/07/31]</t>
    <phoneticPr fontId="27"/>
  </si>
  <si>
    <t>19特都河村明</t>
    <rPh sb="2" eb="3">
      <t>トク</t>
    </rPh>
    <rPh sb="3" eb="4">
      <t>ト</t>
    </rPh>
    <rPh sb="4" eb="6">
      <t>カワムラ</t>
    </rPh>
    <rPh sb="6" eb="7">
      <t>アキラ</t>
    </rPh>
    <phoneticPr fontId="27"/>
  </si>
  <si>
    <r>
      <t>2019</t>
    </r>
    <r>
      <rPr>
        <sz val="11"/>
        <color theme="1"/>
        <rFont val="ＭＳ Ｐゴシック"/>
        <family val="2"/>
        <charset val="128"/>
        <scheme val="minor"/>
      </rPr>
      <t>/08/30-2020/3/31 繰越可</t>
    </r>
    <rPh sb="21" eb="23">
      <t>クリコシ</t>
    </rPh>
    <rPh sb="23" eb="24">
      <t>カ</t>
    </rPh>
    <phoneticPr fontId="27"/>
  </si>
  <si>
    <t>河村　明</t>
    <rPh sb="0" eb="2">
      <t>カワムラ</t>
    </rPh>
    <rPh sb="3" eb="4">
      <t>アキラ</t>
    </rPh>
    <phoneticPr fontId="27"/>
  </si>
  <si>
    <t>19特都中村一史</t>
    <rPh sb="2" eb="3">
      <t>トク</t>
    </rPh>
    <rPh sb="3" eb="4">
      <t>ト</t>
    </rPh>
    <rPh sb="4" eb="6">
      <t>ナカムラ</t>
    </rPh>
    <rPh sb="6" eb="8">
      <t>カズシ</t>
    </rPh>
    <phoneticPr fontId="27"/>
  </si>
  <si>
    <t>19提都小田国総研</t>
    <phoneticPr fontId="27"/>
  </si>
  <si>
    <t>2019/8/20-2020/3/23 ★注意★</t>
    <phoneticPr fontId="27"/>
  </si>
  <si>
    <t>19学環金村日精工</t>
    <rPh sb="2" eb="3">
      <t>ガク</t>
    </rPh>
    <rPh sb="3" eb="4">
      <t>ワ</t>
    </rPh>
    <rPh sb="4" eb="6">
      <t>カナムラ</t>
    </rPh>
    <rPh sb="6" eb="7">
      <t>ニチ</t>
    </rPh>
    <rPh sb="7" eb="9">
      <t>セイコウ</t>
    </rPh>
    <phoneticPr fontId="27"/>
  </si>
  <si>
    <t>2019/08/01-繰越可</t>
    <phoneticPr fontId="27"/>
  </si>
  <si>
    <t>19提地松山SICORP</t>
    <phoneticPr fontId="27"/>
  </si>
  <si>
    <t>2019/08/01-2020/03/31[年度末]</t>
    <phoneticPr fontId="27"/>
  </si>
  <si>
    <t>19受政市古八王子</t>
    <rPh sb="2" eb="3">
      <t>ウケ</t>
    </rPh>
    <rPh sb="3" eb="5">
      <t>マサイチ</t>
    </rPh>
    <rPh sb="5" eb="6">
      <t>イニシエ</t>
    </rPh>
    <rPh sb="6" eb="9">
      <t>ハチオウジ</t>
    </rPh>
    <phoneticPr fontId="27"/>
  </si>
  <si>
    <t>2019/07/17-2020/03/25 ★注意★</t>
    <rPh sb="23" eb="25">
      <t>チュウイ</t>
    </rPh>
    <phoneticPr fontId="27"/>
  </si>
  <si>
    <t>19特都大野健太郎</t>
    <rPh sb="2" eb="3">
      <t>トク</t>
    </rPh>
    <rPh sb="3" eb="4">
      <t>ト</t>
    </rPh>
    <rPh sb="4" eb="6">
      <t>オオノ</t>
    </rPh>
    <rPh sb="6" eb="9">
      <t>ケンタロウ</t>
    </rPh>
    <phoneticPr fontId="27"/>
  </si>
  <si>
    <t>2019/08/10-2020/03/31繰越可</t>
    <phoneticPr fontId="27"/>
  </si>
  <si>
    <t>EP302</t>
    <phoneticPr fontId="27"/>
  </si>
  <si>
    <t>一般寄付金</t>
    <rPh sb="0" eb="2">
      <t>イッパン</t>
    </rPh>
    <rPh sb="2" eb="5">
      <t>キフキン</t>
    </rPh>
    <phoneticPr fontId="27"/>
  </si>
  <si>
    <t>19一般寄附環内山鴎分会</t>
    <rPh sb="2" eb="4">
      <t>イッパン</t>
    </rPh>
    <rPh sb="4" eb="6">
      <t>キフ</t>
    </rPh>
    <rPh sb="6" eb="7">
      <t>カン</t>
    </rPh>
    <rPh sb="7" eb="9">
      <t>ウチヤマ</t>
    </rPh>
    <rPh sb="9" eb="10">
      <t>オウ</t>
    </rPh>
    <rPh sb="10" eb="11">
      <t>ブン</t>
    </rPh>
    <rPh sb="11" eb="12">
      <t>カイ</t>
    </rPh>
    <phoneticPr fontId="27"/>
  </si>
  <si>
    <t>30300</t>
    <phoneticPr fontId="27"/>
  </si>
  <si>
    <t>2019/6/28-2020/3/31</t>
    <phoneticPr fontId="27"/>
  </si>
  <si>
    <t>環境応用化学科</t>
    <rPh sb="0" eb="7">
      <t>カンキョウオウヨウカガクカ</t>
    </rPh>
    <phoneticPr fontId="27"/>
  </si>
  <si>
    <t>内山一美</t>
    <rPh sb="0" eb="2">
      <t>ウチヤマ</t>
    </rPh>
    <rPh sb="2" eb="3">
      <t>イチ</t>
    </rPh>
    <rPh sb="3" eb="4">
      <t>ミ</t>
    </rPh>
    <phoneticPr fontId="27"/>
  </si>
  <si>
    <t>19補応卓越大学院</t>
    <phoneticPr fontId="27"/>
  </si>
  <si>
    <t>一般寄付金</t>
    <rPh sb="0" eb="2">
      <t>イッパン</t>
    </rPh>
    <rPh sb="2" eb="5">
      <t>キフキン</t>
    </rPh>
    <phoneticPr fontId="20"/>
  </si>
  <si>
    <t>一寄</t>
    <rPh sb="0" eb="1">
      <t>イチ</t>
    </rPh>
    <rPh sb="1" eb="2">
      <t>キ</t>
    </rPh>
    <phoneticPr fontId="20"/>
  </si>
  <si>
    <t>19共環梶原東ソー</t>
    <rPh sb="2" eb="3">
      <t>キョウ</t>
    </rPh>
    <rPh sb="3" eb="4">
      <t>カン</t>
    </rPh>
    <rPh sb="4" eb="6">
      <t>カジハラ</t>
    </rPh>
    <rPh sb="6" eb="7">
      <t>ヒガシ</t>
    </rPh>
    <phoneticPr fontId="27"/>
  </si>
  <si>
    <t>2019/04/01-2020/03/01★注意★</t>
    <rPh sb="22" eb="24">
      <t>チュウイ</t>
    </rPh>
    <phoneticPr fontId="27"/>
  </si>
  <si>
    <t>19受政杉原三鷹市</t>
    <rPh sb="2" eb="3">
      <t>ジュ</t>
    </rPh>
    <rPh sb="3" eb="4">
      <t>セイ</t>
    </rPh>
    <rPh sb="4" eb="6">
      <t>スギハラ</t>
    </rPh>
    <rPh sb="6" eb="9">
      <t>ミタカシ</t>
    </rPh>
    <phoneticPr fontId="27"/>
  </si>
  <si>
    <t>2019/07/29-2020/03/31[年度末]</t>
    <phoneticPr fontId="27"/>
  </si>
  <si>
    <t>EI102</t>
    <phoneticPr fontId="27"/>
  </si>
  <si>
    <t>松山洋</t>
    <rPh sb="0" eb="2">
      <t>マツヤマ</t>
    </rPh>
    <rPh sb="2" eb="3">
      <t>ヒロシ</t>
    </rPh>
    <phoneticPr fontId="27"/>
  </si>
  <si>
    <t>EI203</t>
    <phoneticPr fontId="27"/>
  </si>
  <si>
    <t>EG501</t>
    <phoneticPr fontId="27"/>
  </si>
  <si>
    <t>EG204</t>
    <phoneticPr fontId="27"/>
  </si>
  <si>
    <t>EG428</t>
    <phoneticPr fontId="27"/>
  </si>
  <si>
    <t>EG429</t>
    <phoneticPr fontId="27"/>
  </si>
  <si>
    <t>EG430</t>
    <phoneticPr fontId="27"/>
  </si>
  <si>
    <t>EG432</t>
    <phoneticPr fontId="27"/>
  </si>
  <si>
    <t>EG431</t>
    <phoneticPr fontId="27"/>
  </si>
  <si>
    <t>EH604</t>
    <phoneticPr fontId="27"/>
  </si>
  <si>
    <t>EH603</t>
    <phoneticPr fontId="27"/>
  </si>
  <si>
    <t>19学建北山長谷工</t>
    <rPh sb="3" eb="4">
      <t>ケン</t>
    </rPh>
    <rPh sb="4" eb="6">
      <t>キタヤマ</t>
    </rPh>
    <rPh sb="6" eb="8">
      <t>ハセ</t>
    </rPh>
    <rPh sb="8" eb="9">
      <t>コウ</t>
    </rPh>
    <phoneticPr fontId="27"/>
  </si>
  <si>
    <t>EZ404</t>
    <phoneticPr fontId="27"/>
  </si>
  <si>
    <t>一般寄附金財源費</t>
    <rPh sb="0" eb="2">
      <t>イッパン</t>
    </rPh>
    <rPh sb="2" eb="5">
      <t>キフキン</t>
    </rPh>
    <rPh sb="5" eb="7">
      <t>ザイゲン</t>
    </rPh>
    <rPh sb="7" eb="8">
      <t>ヒ</t>
    </rPh>
    <phoneticPr fontId="27"/>
  </si>
  <si>
    <t>EQ210</t>
    <phoneticPr fontId="27"/>
  </si>
  <si>
    <t>EQ209</t>
    <phoneticPr fontId="27"/>
  </si>
  <si>
    <t>EQ208</t>
    <phoneticPr fontId="27"/>
  </si>
  <si>
    <t>EU401</t>
    <phoneticPr fontId="27"/>
  </si>
  <si>
    <t>EU101</t>
    <phoneticPr fontId="27"/>
  </si>
  <si>
    <t>濱田純一</t>
    <rPh sb="0" eb="2">
      <t>ハマダ</t>
    </rPh>
    <rPh sb="2" eb="4">
      <t>ジュンイチ</t>
    </rPh>
    <phoneticPr fontId="20"/>
  </si>
  <si>
    <t>基ＢＨ環分中嶋秀 (愛知工業大学)</t>
    <rPh sb="5" eb="7">
      <t>ナカジマ</t>
    </rPh>
    <rPh sb="7" eb="8">
      <t>シュウ</t>
    </rPh>
    <rPh sb="10" eb="14">
      <t>アイチコウギョウ</t>
    </rPh>
    <phoneticPr fontId="20"/>
  </si>
  <si>
    <t>19補都大野ダム工</t>
    <phoneticPr fontId="27"/>
  </si>
  <si>
    <t>2019/04/01-2020/03/31【年度末】</t>
    <rPh sb="22" eb="25">
      <t>ネンドマツ</t>
    </rPh>
    <phoneticPr fontId="27"/>
  </si>
  <si>
    <t>EZ302</t>
    <phoneticPr fontId="27"/>
  </si>
  <si>
    <t>19学建北山三井住</t>
    <rPh sb="3" eb="4">
      <t>ケン</t>
    </rPh>
    <rPh sb="4" eb="6">
      <t>キタヤマ</t>
    </rPh>
    <rPh sb="6" eb="8">
      <t>ミツイ</t>
    </rPh>
    <rPh sb="8" eb="9">
      <t>スミ</t>
    </rPh>
    <phoneticPr fontId="27"/>
  </si>
  <si>
    <t>【産学共同研究】観光科学科</t>
    <rPh sb="8" eb="10">
      <t>カンコウ</t>
    </rPh>
    <rPh sb="10" eb="12">
      <t>カガク</t>
    </rPh>
    <rPh sb="12" eb="13">
      <t>カ</t>
    </rPh>
    <phoneticPr fontId="27"/>
  </si>
  <si>
    <t>2019/08/19-2020/03/31[年度末]</t>
    <rPh sb="22" eb="25">
      <t>ネンドマツ</t>
    </rPh>
    <phoneticPr fontId="27"/>
  </si>
  <si>
    <t>19共都砂金NEXCO</t>
    <rPh sb="4" eb="6">
      <t>イサゴ</t>
    </rPh>
    <phoneticPr fontId="27"/>
  </si>
  <si>
    <t>2019/08/01-2020/03/31[2021/03/31]</t>
    <phoneticPr fontId="27"/>
  </si>
  <si>
    <t>19共環村山中国電</t>
    <rPh sb="2" eb="3">
      <t>キョウ</t>
    </rPh>
    <rPh sb="3" eb="4">
      <t>カン</t>
    </rPh>
    <rPh sb="4" eb="6">
      <t>ムラヤマ</t>
    </rPh>
    <rPh sb="6" eb="8">
      <t>チュウゴク</t>
    </rPh>
    <rPh sb="8" eb="9">
      <t>デン</t>
    </rPh>
    <phoneticPr fontId="27"/>
  </si>
  <si>
    <t>19共環金村太平洋</t>
    <rPh sb="3" eb="4">
      <t>カン</t>
    </rPh>
    <rPh sb="6" eb="9">
      <t>タイヘイヨウ</t>
    </rPh>
    <phoneticPr fontId="27"/>
  </si>
  <si>
    <t>19提都小根山長岡</t>
    <phoneticPr fontId="27"/>
  </si>
  <si>
    <t>2019/08/01-2020/02/28 ★注意★</t>
    <phoneticPr fontId="27"/>
  </si>
  <si>
    <t>小根山　裕之</t>
    <rPh sb="0" eb="3">
      <t>オネヤマ</t>
    </rPh>
    <rPh sb="4" eb="6">
      <t>ヒロユキ</t>
    </rPh>
    <phoneticPr fontId="27"/>
  </si>
  <si>
    <t>19共環観川原八王子</t>
    <rPh sb="2" eb="3">
      <t>キョウ</t>
    </rPh>
    <rPh sb="3" eb="4">
      <t>カン</t>
    </rPh>
    <rPh sb="4" eb="5">
      <t>カン</t>
    </rPh>
    <rPh sb="5" eb="7">
      <t>カワハラ</t>
    </rPh>
    <rPh sb="7" eb="10">
      <t>ハチオウジ</t>
    </rPh>
    <phoneticPr fontId="27"/>
  </si>
  <si>
    <t>2019/08/13-2020/03/31[年度末]</t>
    <rPh sb="22" eb="25">
      <t>ネンドマツ</t>
    </rPh>
    <phoneticPr fontId="27"/>
  </si>
  <si>
    <t>川原　晋</t>
    <rPh sb="0" eb="2">
      <t>カワハラ</t>
    </rPh>
    <rPh sb="3" eb="4">
      <t>シン</t>
    </rPh>
    <phoneticPr fontId="27"/>
  </si>
  <si>
    <t>EI204</t>
    <phoneticPr fontId="27"/>
  </si>
  <si>
    <t>EG502</t>
    <phoneticPr fontId="27"/>
  </si>
  <si>
    <t>19共観片桐三井不</t>
    <rPh sb="2" eb="3">
      <t>キョウ</t>
    </rPh>
    <rPh sb="3" eb="4">
      <t>カン</t>
    </rPh>
    <rPh sb="4" eb="6">
      <t>カタギリ</t>
    </rPh>
    <rPh sb="6" eb="8">
      <t>ミツイ</t>
    </rPh>
    <rPh sb="8" eb="9">
      <t>フ</t>
    </rPh>
    <phoneticPr fontId="27"/>
  </si>
  <si>
    <t>片桐由希子</t>
    <rPh sb="0" eb="2">
      <t>カタギリ</t>
    </rPh>
    <rPh sb="2" eb="5">
      <t>ユキコ</t>
    </rPh>
    <phoneticPr fontId="27"/>
  </si>
  <si>
    <t>EG503</t>
    <phoneticPr fontId="27"/>
  </si>
  <si>
    <t>EG205</t>
    <phoneticPr fontId="27"/>
  </si>
  <si>
    <t>EG433</t>
    <phoneticPr fontId="27"/>
  </si>
  <si>
    <t>EG434</t>
    <phoneticPr fontId="27"/>
  </si>
  <si>
    <t>EU203</t>
    <phoneticPr fontId="27"/>
  </si>
  <si>
    <t>17H0644300</t>
  </si>
  <si>
    <t>2019/04/01-2020/03/31　（補助金）</t>
  </si>
  <si>
    <t>17H0083800</t>
  </si>
  <si>
    <t>基ＡＨ環代高橋日</t>
  </si>
  <si>
    <t>17H0083801</t>
  </si>
  <si>
    <t>17H0083900</t>
  </si>
  <si>
    <t>基ＡＨ環代若林芳</t>
  </si>
  <si>
    <t>17H0090100</t>
  </si>
  <si>
    <t>基ＡＨ環代川原晋</t>
  </si>
  <si>
    <t>17H0090109</t>
  </si>
  <si>
    <t>基ＡＨ環首岡村祐</t>
  </si>
  <si>
    <t>18H0379900</t>
  </si>
  <si>
    <t>19H0056200</t>
  </si>
  <si>
    <t>19H0056205</t>
  </si>
  <si>
    <t>高橋洋</t>
  </si>
  <si>
    <t>17H0260500</t>
  </si>
  <si>
    <t>17H0345900</t>
  </si>
  <si>
    <t>基ＢＨ環代宍戸哲</t>
  </si>
  <si>
    <t>基ＢＨ環首三浦大</t>
  </si>
  <si>
    <t>18H0160700</t>
  </si>
  <si>
    <t>18H0160703</t>
  </si>
  <si>
    <t>18H0160706</t>
  </si>
  <si>
    <t>18H0207500</t>
  </si>
  <si>
    <t>19H0137500</t>
  </si>
  <si>
    <t>19H0226400</t>
  </si>
  <si>
    <t>石倉智樹</t>
  </si>
  <si>
    <t>19H0270400</t>
  </si>
  <si>
    <t>19H0270401</t>
  </si>
  <si>
    <t>19H0280200</t>
  </si>
  <si>
    <t>19H0430500</t>
  </si>
  <si>
    <t>19H0430501</t>
  </si>
  <si>
    <t>17H0473000</t>
  </si>
  <si>
    <t>若ＡＨ環代石村大</t>
  </si>
  <si>
    <t>18J0113300</t>
  </si>
  <si>
    <t>K151</t>
  </si>
  <si>
    <t>18J2091000</t>
  </si>
  <si>
    <t>19J0123200</t>
  </si>
  <si>
    <t>2019/04/25-2020/03/31　（補助金）</t>
  </si>
  <si>
    <t>19J1216300</t>
  </si>
  <si>
    <t>BETTAIEB　BOCHRA</t>
  </si>
  <si>
    <t>16K0122200</t>
  </si>
  <si>
    <t>基ＣＫ環代矢部直</t>
  </si>
  <si>
    <t>17K0052300</t>
  </si>
  <si>
    <t>基ＣＫ環代藤部文</t>
  </si>
  <si>
    <t>17K0123000</t>
  </si>
  <si>
    <t>基ＣＫ環代菊地俊</t>
  </si>
  <si>
    <t>17K0354700</t>
  </si>
  <si>
    <t>基ＣＫ環代長野基</t>
  </si>
  <si>
    <t>17K0600200</t>
  </si>
  <si>
    <t>基ＣＫ環代田中学</t>
  </si>
  <si>
    <t>17K0651500</t>
  </si>
  <si>
    <t>基ＣＫ環代大野健</t>
  </si>
  <si>
    <t>大野健太郎</t>
  </si>
  <si>
    <t>17K0653800</t>
  </si>
  <si>
    <t>基ＣＫ環代中村一</t>
  </si>
  <si>
    <t>17K0664900</t>
  </si>
  <si>
    <t>基ＣＫ環代多幾山</t>
  </si>
  <si>
    <t>17K0671500</t>
  </si>
  <si>
    <t>基ＣＫ環代市古太</t>
  </si>
  <si>
    <t>17K0770000</t>
  </si>
  <si>
    <t>18K0114800</t>
  </si>
  <si>
    <t>基ＣＫ環代杉浦芳</t>
  </si>
  <si>
    <t>18K0203300</t>
  </si>
  <si>
    <t>18K0376200</t>
  </si>
  <si>
    <t>18K0430900</t>
  </si>
  <si>
    <t>18K0432600</t>
  </si>
  <si>
    <t>18K0434900</t>
  </si>
  <si>
    <t>18K0443500</t>
  </si>
  <si>
    <t>18K0448500</t>
  </si>
  <si>
    <t>18K0508800</t>
  </si>
  <si>
    <t>18K0520300</t>
  </si>
  <si>
    <t>竹歳絢子</t>
  </si>
  <si>
    <t>18K1184400</t>
  </si>
  <si>
    <t>18K1184401</t>
  </si>
  <si>
    <t>19K0116100</t>
  </si>
  <si>
    <t>19K0117200</t>
  </si>
  <si>
    <t>19K0462200</t>
  </si>
  <si>
    <t>19K0464200</t>
  </si>
  <si>
    <t>19K0466700</t>
  </si>
  <si>
    <t>19K0475600</t>
  </si>
  <si>
    <t>19K0475700</t>
  </si>
  <si>
    <t>19K0475701</t>
  </si>
  <si>
    <t>19K0515200</t>
  </si>
  <si>
    <t>19K1258300</t>
  </si>
  <si>
    <t>17K1853200</t>
  </si>
  <si>
    <t>18K1854000</t>
  </si>
  <si>
    <t>18K1854002</t>
  </si>
  <si>
    <t>17K1474100</t>
  </si>
  <si>
    <t>17K1540500</t>
  </si>
  <si>
    <t>18K1827600</t>
  </si>
  <si>
    <t>若手研究</t>
  </si>
  <si>
    <t>K120</t>
  </si>
  <si>
    <t>19K1343600</t>
  </si>
  <si>
    <t>19K1517300</t>
  </si>
  <si>
    <t>19K1519000</t>
  </si>
  <si>
    <t>19K1536200</t>
  </si>
  <si>
    <t>19K1536300</t>
  </si>
  <si>
    <t>19K1541000</t>
  </si>
  <si>
    <t>19K1561000</t>
  </si>
  <si>
    <t>19K1587400</t>
  </si>
  <si>
    <t>19K1623300</t>
  </si>
  <si>
    <t>19K2040400</t>
  </si>
  <si>
    <t>19K2049000</t>
  </si>
  <si>
    <t>19K2057100</t>
  </si>
  <si>
    <t>19K2057200</t>
  </si>
  <si>
    <t>18KK002800</t>
  </si>
  <si>
    <t>K520</t>
  </si>
  <si>
    <t>18KK012500</t>
  </si>
  <si>
    <t>18KK012504</t>
  </si>
  <si>
    <t>18KK012505</t>
  </si>
  <si>
    <t>ハイサム アルハラフ</t>
  </si>
  <si>
    <t>16H0229700</t>
  </si>
  <si>
    <t>基ＡＨｸ環代益田秀</t>
  </si>
  <si>
    <t>17H0260e00</t>
  </si>
  <si>
    <t>17H0698800</t>
  </si>
  <si>
    <t>K141</t>
  </si>
  <si>
    <t>17K1477800</t>
  </si>
  <si>
    <t>K300</t>
  </si>
  <si>
    <t>19K2355300</t>
  </si>
  <si>
    <t>2019/08/30-2021/03/31　（基金）</t>
  </si>
  <si>
    <t>都市政策学科</t>
    <rPh sb="0" eb="2">
      <t>トシ</t>
    </rPh>
    <rPh sb="2" eb="4">
      <t>セイサク</t>
    </rPh>
    <rPh sb="4" eb="6">
      <t>ガッカ</t>
    </rPh>
    <phoneticPr fontId="27"/>
  </si>
  <si>
    <t>西尾尚子</t>
    <rPh sb="0" eb="2">
      <t>ニシオ</t>
    </rPh>
    <rPh sb="2" eb="4">
      <t>ナオコ</t>
    </rPh>
    <phoneticPr fontId="27"/>
  </si>
  <si>
    <t>19K2057a00</t>
  </si>
  <si>
    <t>若手Ｋﾂ環代日原勝</t>
    <rPh sb="0" eb="2">
      <t>ワカテ</t>
    </rPh>
    <rPh sb="6" eb="8">
      <t>ヒハラ</t>
    </rPh>
    <rPh sb="8" eb="9">
      <t>マサル</t>
    </rPh>
    <phoneticPr fontId="27"/>
  </si>
  <si>
    <t>2019/09/13-2022/03/31　（基金）</t>
    <rPh sb="23" eb="25">
      <t>キキン</t>
    </rPh>
    <phoneticPr fontId="27"/>
  </si>
  <si>
    <t>19H0297801</t>
  </si>
  <si>
    <t>18K0304401</t>
  </si>
  <si>
    <t>19K0522701</t>
  </si>
  <si>
    <t>17K1852705</t>
  </si>
  <si>
    <t>挑萌K環分若林芳 (名古屋大学）</t>
  </si>
  <si>
    <t>17H0459204</t>
  </si>
  <si>
    <t>19K0116201</t>
  </si>
  <si>
    <t>18K0451601</t>
  </si>
  <si>
    <t>16H0238604</t>
  </si>
  <si>
    <t>基ＡＨ環分鳥海基 (京都女子大学)</t>
  </si>
  <si>
    <t>17K1263002</t>
  </si>
  <si>
    <t>17K1263003</t>
  </si>
  <si>
    <t>18K0112201</t>
  </si>
  <si>
    <t>17H0094702</t>
  </si>
  <si>
    <t>基ＡＨ環分矢部直 (中京大学）</t>
  </si>
  <si>
    <t>19K0233401</t>
  </si>
  <si>
    <t>17H0331405</t>
  </si>
  <si>
    <t>基ＢＨ環分新谷哲 (山口大学)</t>
  </si>
  <si>
    <t>18K0643801</t>
  </si>
  <si>
    <t>19H0138303</t>
  </si>
  <si>
    <t>18KT000703</t>
  </si>
  <si>
    <t>17H0615105</t>
  </si>
  <si>
    <t>基ＳＨ環分伊藤史 (慶應義塾大学)</t>
  </si>
  <si>
    <t>17H0615104</t>
  </si>
  <si>
    <t>基ＳＨ環分星旦 (慶應義塾大学)</t>
  </si>
  <si>
    <t>星旦二</t>
  </si>
  <si>
    <t>19H0423703</t>
  </si>
  <si>
    <t>川東正幸</t>
  </si>
  <si>
    <t>18H0360904</t>
  </si>
  <si>
    <t>19K0115501</t>
  </si>
  <si>
    <t>17H0336604</t>
  </si>
  <si>
    <t>基ＢＨ環分市古太 (法政大学)</t>
  </si>
  <si>
    <t>17H0459702</t>
  </si>
  <si>
    <t>18H0158204</t>
  </si>
  <si>
    <t>16H0238212</t>
  </si>
  <si>
    <t>16H0238204</t>
  </si>
  <si>
    <t>18H0302007</t>
  </si>
  <si>
    <t>17H0243406</t>
  </si>
  <si>
    <t>基ＢＨ環分饗庭伸 (筑波大学)</t>
  </si>
  <si>
    <t>16H0447104</t>
  </si>
  <si>
    <t>基ＢＨ環分川原晋 (新潟大学)</t>
  </si>
  <si>
    <t>16H0447107</t>
  </si>
  <si>
    <t>基ＢＨ環分岡村祐 (新潟大学)</t>
  </si>
  <si>
    <t>18H0365104</t>
  </si>
  <si>
    <t>基ＡＨ環分杉原陽 (桜美林大学)</t>
  </si>
  <si>
    <t>17K0770101</t>
  </si>
  <si>
    <t>基ＣＫ環分川東正 (日本大学)</t>
  </si>
  <si>
    <t>19H0226202</t>
  </si>
  <si>
    <t>16H0506102</t>
  </si>
  <si>
    <t>17H0328902</t>
  </si>
  <si>
    <t>基ＢＨ環分大野健 (金沢工業大学)</t>
  </si>
  <si>
    <t>19H0232301</t>
  </si>
  <si>
    <t>19H0232303</t>
  </si>
  <si>
    <t>19H0082802</t>
  </si>
  <si>
    <t>19H0226801</t>
  </si>
  <si>
    <t>17H0643903</t>
  </si>
  <si>
    <t>新学H環分井上晴 (京都大学）</t>
  </si>
  <si>
    <t>井上晴夫</t>
  </si>
  <si>
    <t>18H0155902</t>
  </si>
  <si>
    <t>基ＢＨ環分石倉智 (神戸大学　竹林幹雄)</t>
  </si>
  <si>
    <t>19H0275104</t>
  </si>
  <si>
    <t>2919040104</t>
  </si>
  <si>
    <t>厚労H環分荒井康 (水道技術研究センター）</t>
  </si>
  <si>
    <t>19H0137804</t>
  </si>
  <si>
    <t>基BH環分濱田純（海洋研究開発機構）</t>
  </si>
  <si>
    <t>基ＣＫ環分青木茂 (椙山女学園大学)</t>
  </si>
  <si>
    <t>18H0200903</t>
    <phoneticPr fontId="20"/>
  </si>
  <si>
    <t>ｽﾀｰﾄK環代西尾尚</t>
    <rPh sb="5" eb="6">
      <t>カン</t>
    </rPh>
    <rPh sb="6" eb="7">
      <t>ダイ</t>
    </rPh>
    <rPh sb="7" eb="9">
      <t>ニシオ</t>
    </rPh>
    <rPh sb="9" eb="10">
      <t>ナオ</t>
    </rPh>
    <phoneticPr fontId="27"/>
  </si>
  <si>
    <t>EQ211</t>
    <phoneticPr fontId="20"/>
  </si>
  <si>
    <t>19特都横山勝英</t>
    <phoneticPr fontId="27"/>
  </si>
  <si>
    <r>
      <t>2019</t>
    </r>
    <r>
      <rPr>
        <sz val="11"/>
        <color theme="1"/>
        <rFont val="ＭＳ Ｐゴシック"/>
        <family val="2"/>
        <charset val="128"/>
        <scheme val="minor"/>
      </rPr>
      <t>/10/15-2020/3/31 繰越可</t>
    </r>
    <rPh sb="21" eb="23">
      <t>クリコシ</t>
    </rPh>
    <rPh sb="23" eb="24">
      <t>カ</t>
    </rPh>
    <phoneticPr fontId="27"/>
  </si>
  <si>
    <t>EQ303</t>
    <phoneticPr fontId="20"/>
  </si>
  <si>
    <t>19助建高木大畑</t>
    <phoneticPr fontId="27"/>
  </si>
  <si>
    <t>2019/10/01-繰越可</t>
    <rPh sb="11" eb="13">
      <t>クリコシ</t>
    </rPh>
    <rPh sb="13" eb="14">
      <t>カ</t>
    </rPh>
    <phoneticPr fontId="27"/>
  </si>
  <si>
    <r>
      <t>2019/07/24</t>
    </r>
    <r>
      <rPr>
        <sz val="11"/>
        <color theme="1"/>
        <rFont val="ＭＳ Ｐゴシック"/>
        <family val="2"/>
        <charset val="128"/>
        <scheme val="minor"/>
      </rPr>
      <t>-繰越可</t>
    </r>
    <rPh sb="11" eb="13">
      <t>クリコシ</t>
    </rPh>
    <rPh sb="13" eb="14">
      <t>カ</t>
    </rPh>
    <phoneticPr fontId="27"/>
  </si>
  <si>
    <t>EG422</t>
    <phoneticPr fontId="20"/>
  </si>
  <si>
    <t>19共環金村日本自</t>
    <rPh sb="2" eb="3">
      <t>キョウ</t>
    </rPh>
    <rPh sb="3" eb="4">
      <t>カン</t>
    </rPh>
    <rPh sb="4" eb="6">
      <t>カナムラ</t>
    </rPh>
    <rPh sb="6" eb="8">
      <t>ニホン</t>
    </rPh>
    <rPh sb="8" eb="9">
      <t>ジ</t>
    </rPh>
    <phoneticPr fontId="27"/>
  </si>
  <si>
    <t>2019/07/01-2020/03/30★注意★</t>
    <rPh sb="22" eb="24">
      <t>チュウイ</t>
    </rPh>
    <phoneticPr fontId="27"/>
  </si>
  <si>
    <t>EG435</t>
    <phoneticPr fontId="20"/>
  </si>
  <si>
    <t>19共環首藤日立</t>
    <rPh sb="2" eb="3">
      <t>キョウ</t>
    </rPh>
    <rPh sb="3" eb="4">
      <t>カン</t>
    </rPh>
    <rPh sb="4" eb="6">
      <t>シュドウ</t>
    </rPh>
    <rPh sb="6" eb="8">
      <t>ヒタチ</t>
    </rPh>
    <phoneticPr fontId="20"/>
  </si>
  <si>
    <t>2019/09/19-2020/03/31[年度末]</t>
    <rPh sb="22" eb="25">
      <t>ネンドマツ</t>
    </rPh>
    <phoneticPr fontId="22"/>
  </si>
  <si>
    <t>E15011</t>
    <phoneticPr fontId="20"/>
  </si>
  <si>
    <t>19研究生盤劉吉嶺</t>
    <rPh sb="6" eb="7">
      <t>リュウ</t>
    </rPh>
    <rPh sb="7" eb="9">
      <t>ヨシミネ</t>
    </rPh>
    <phoneticPr fontId="20"/>
  </si>
  <si>
    <t>2019/10/01-2020/03/31</t>
    <phoneticPr fontId="20"/>
  </si>
  <si>
    <t>E15012</t>
    <phoneticPr fontId="20"/>
  </si>
  <si>
    <t>19研究生盤マグタグノブ中村</t>
    <rPh sb="12" eb="14">
      <t>ナカムラ</t>
    </rPh>
    <phoneticPr fontId="20"/>
  </si>
  <si>
    <t>E15023</t>
    <phoneticPr fontId="20"/>
  </si>
  <si>
    <t>19研究生建曽高木</t>
    <rPh sb="6" eb="7">
      <t>ソウ</t>
    </rPh>
    <rPh sb="7" eb="9">
      <t>タカギ</t>
    </rPh>
    <phoneticPr fontId="20"/>
  </si>
  <si>
    <t>E15024</t>
    <phoneticPr fontId="20"/>
  </si>
  <si>
    <t>E15042</t>
    <phoneticPr fontId="20"/>
  </si>
  <si>
    <t>19研究生応水木益田</t>
    <rPh sb="6" eb="8">
      <t>ミズキ</t>
    </rPh>
    <rPh sb="8" eb="10">
      <t>マスダ</t>
    </rPh>
    <phoneticPr fontId="20"/>
  </si>
  <si>
    <t>益田秀樹</t>
    <rPh sb="0" eb="2">
      <t>マスダ</t>
    </rPh>
    <rPh sb="2" eb="4">
      <t>ヒデキ</t>
    </rPh>
    <phoneticPr fontId="20"/>
  </si>
  <si>
    <t>E15025</t>
    <phoneticPr fontId="20"/>
  </si>
  <si>
    <t>19研究生建李多幾山</t>
    <rPh sb="6" eb="7">
      <t>リ</t>
    </rPh>
    <rPh sb="7" eb="10">
      <t>タキヤマ</t>
    </rPh>
    <phoneticPr fontId="20"/>
  </si>
  <si>
    <t>E15051</t>
    <phoneticPr fontId="20"/>
  </si>
  <si>
    <t>19研究生観アブド沼田</t>
    <rPh sb="2" eb="5">
      <t>ケンキュウセイ</t>
    </rPh>
    <rPh sb="5" eb="6">
      <t>カン</t>
    </rPh>
    <rPh sb="9" eb="11">
      <t>ヌマタ</t>
    </rPh>
    <phoneticPr fontId="20"/>
  </si>
  <si>
    <t>観光科学科</t>
    <rPh sb="0" eb="2">
      <t>カンコウ</t>
    </rPh>
    <rPh sb="2" eb="4">
      <t>カガク</t>
    </rPh>
    <rPh sb="3" eb="5">
      <t>ガッカ</t>
    </rPh>
    <phoneticPr fontId="27"/>
  </si>
  <si>
    <t>EA055</t>
    <phoneticPr fontId="20"/>
  </si>
  <si>
    <t>EA065</t>
    <phoneticPr fontId="20"/>
  </si>
  <si>
    <t>基観　Wu Lingling</t>
    <phoneticPr fontId="20"/>
  </si>
  <si>
    <t>Wu Lingling</t>
    <phoneticPr fontId="20"/>
  </si>
  <si>
    <t>EB903</t>
    <phoneticPr fontId="27"/>
  </si>
  <si>
    <t>19傾全学若観日原</t>
    <rPh sb="2" eb="3">
      <t>ケイ</t>
    </rPh>
    <rPh sb="3" eb="5">
      <t>ゼンガク</t>
    </rPh>
    <rPh sb="5" eb="6">
      <t>ワカ</t>
    </rPh>
    <rPh sb="6" eb="7">
      <t>カン</t>
    </rPh>
    <rPh sb="7" eb="9">
      <t>ヒハラ</t>
    </rPh>
    <phoneticPr fontId="27"/>
  </si>
  <si>
    <t>観光科学科</t>
    <rPh sb="0" eb="5">
      <t>カンコウカガクカ</t>
    </rPh>
    <phoneticPr fontId="27"/>
  </si>
  <si>
    <t>EC110</t>
    <phoneticPr fontId="20"/>
  </si>
  <si>
    <t>19傾部スWu</t>
    <phoneticPr fontId="20"/>
  </si>
  <si>
    <t>19助地高橋洋国土</t>
    <rPh sb="2" eb="3">
      <t>スケ</t>
    </rPh>
    <rPh sb="3" eb="4">
      <t>チ</t>
    </rPh>
    <rPh sb="4" eb="6">
      <t>タカハシ</t>
    </rPh>
    <rPh sb="6" eb="7">
      <t>ヒロシ</t>
    </rPh>
    <rPh sb="7" eb="9">
      <t>コクド</t>
    </rPh>
    <phoneticPr fontId="27"/>
  </si>
  <si>
    <t>高橋　洋　</t>
    <phoneticPr fontId="27"/>
  </si>
  <si>
    <t>19研究生建馬一ノ瀬</t>
    <rPh sb="6" eb="7">
      <t>ウマ</t>
    </rPh>
    <rPh sb="7" eb="8">
      <t>イチ</t>
    </rPh>
    <rPh sb="9" eb="10">
      <t>セ</t>
    </rPh>
    <phoneticPr fontId="20"/>
  </si>
  <si>
    <t>EQ101</t>
    <phoneticPr fontId="20"/>
  </si>
  <si>
    <r>
      <t>2019</t>
    </r>
    <r>
      <rPr>
        <sz val="11"/>
        <color theme="1"/>
        <rFont val="ＭＳ Ｐゴシック"/>
        <family val="2"/>
        <charset val="128"/>
        <scheme val="minor"/>
      </rPr>
      <t>/04/01-2019/08/31</t>
    </r>
    <phoneticPr fontId="27"/>
  </si>
  <si>
    <t>EQ213</t>
    <phoneticPr fontId="20"/>
  </si>
  <si>
    <t>19助都小泉水道</t>
    <phoneticPr fontId="27"/>
  </si>
  <si>
    <t>2019/10/31-2020/3/31 繰越可</t>
    <rPh sb="21" eb="23">
      <t>クリコシ</t>
    </rPh>
    <rPh sb="23" eb="24">
      <t>カ</t>
    </rPh>
    <phoneticPr fontId="27"/>
  </si>
  <si>
    <t>EQ214</t>
    <phoneticPr fontId="20"/>
  </si>
  <si>
    <t>19助都荒井水道</t>
    <rPh sb="2" eb="3">
      <t>スケ</t>
    </rPh>
    <rPh sb="3" eb="4">
      <t>ト</t>
    </rPh>
    <rPh sb="4" eb="6">
      <t>アライ</t>
    </rPh>
    <rPh sb="6" eb="8">
      <t>スイドウ</t>
    </rPh>
    <phoneticPr fontId="27"/>
  </si>
  <si>
    <t>EQ212</t>
    <phoneticPr fontId="20"/>
  </si>
  <si>
    <t>19特都上野敦</t>
    <rPh sb="3" eb="4">
      <t>ト</t>
    </rPh>
    <rPh sb="4" eb="6">
      <t>ウエノ</t>
    </rPh>
    <rPh sb="6" eb="7">
      <t>アツシ</t>
    </rPh>
    <phoneticPr fontId="27"/>
  </si>
  <si>
    <t>2019/10/31-2020/03/31 繰越可</t>
    <rPh sb="22" eb="24">
      <t>クリコシ</t>
    </rPh>
    <rPh sb="24" eb="25">
      <t>カ</t>
    </rPh>
    <phoneticPr fontId="27"/>
  </si>
  <si>
    <t>EG206</t>
    <phoneticPr fontId="27"/>
  </si>
  <si>
    <t>19共都上野太平洋</t>
    <rPh sb="6" eb="9">
      <t>タイヘイヨウ</t>
    </rPh>
    <phoneticPr fontId="27"/>
  </si>
  <si>
    <t>2019/07/01-2020/03/31[年度末]</t>
    <rPh sb="22" eb="25">
      <t>ネンドマツ</t>
    </rPh>
    <phoneticPr fontId="27"/>
  </si>
  <si>
    <t>2019/09/13-2020/03/31</t>
    <phoneticPr fontId="20"/>
  </si>
  <si>
    <t>E56011S03</t>
    <phoneticPr fontId="27"/>
  </si>
  <si>
    <t>学長室の改革推進費（ダイバーシティ）観大澤</t>
    <rPh sb="18" eb="19">
      <t>カン</t>
    </rPh>
    <rPh sb="19" eb="21">
      <t>オオサワ</t>
    </rPh>
    <phoneticPr fontId="27"/>
  </si>
  <si>
    <t>2019/10/01-2020/03/31</t>
    <phoneticPr fontId="27"/>
  </si>
  <si>
    <t>大澤剛士</t>
    <rPh sb="0" eb="2">
      <t>オオサワ</t>
    </rPh>
    <rPh sb="2" eb="3">
      <t>ツヨシ</t>
    </rPh>
    <rPh sb="3" eb="4">
      <t>シ</t>
    </rPh>
    <phoneticPr fontId="20"/>
  </si>
  <si>
    <t>E10864A309</t>
  </si>
  <si>
    <t>19都市外交地松本マナロ</t>
    <rPh sb="2" eb="4">
      <t>トシ</t>
    </rPh>
    <rPh sb="4" eb="6">
      <t>ガイコウ</t>
    </rPh>
    <rPh sb="6" eb="7">
      <t>チ</t>
    </rPh>
    <rPh sb="7" eb="9">
      <t>マツモト</t>
    </rPh>
    <phoneticPr fontId="22"/>
  </si>
  <si>
    <t>E10864A310</t>
  </si>
  <si>
    <t>19都市外交地渡邊ニャムサンジャ</t>
    <rPh sb="2" eb="4">
      <t>トシ</t>
    </rPh>
    <rPh sb="4" eb="6">
      <t>ガイコウ</t>
    </rPh>
    <rPh sb="6" eb="7">
      <t>チ</t>
    </rPh>
    <rPh sb="7" eb="9">
      <t>ワタナベ</t>
    </rPh>
    <phoneticPr fontId="22"/>
  </si>
  <si>
    <t>地理環境学科</t>
    <rPh sb="0" eb="4">
      <t>チリカンキョウ</t>
    </rPh>
    <rPh sb="4" eb="6">
      <t>ガッカ</t>
    </rPh>
    <phoneticPr fontId="20"/>
  </si>
  <si>
    <t>渡邊眞紀子</t>
    <rPh sb="0" eb="2">
      <t>ワタナベ</t>
    </rPh>
    <rPh sb="2" eb="3">
      <t>マ</t>
    </rPh>
    <rPh sb="3" eb="4">
      <t>キ</t>
    </rPh>
    <rPh sb="4" eb="5">
      <t>コ</t>
    </rPh>
    <phoneticPr fontId="20"/>
  </si>
  <si>
    <t>E10864A311</t>
  </si>
  <si>
    <t>19都市外交盤横山レ</t>
    <rPh sb="2" eb="4">
      <t>トシ</t>
    </rPh>
    <rPh sb="4" eb="6">
      <t>ガイコウ</t>
    </rPh>
    <rPh sb="6" eb="7">
      <t>バン</t>
    </rPh>
    <rPh sb="7" eb="9">
      <t>ヨコヤマ</t>
    </rPh>
    <phoneticPr fontId="22"/>
  </si>
  <si>
    <t>都市基盤環境学科</t>
    <phoneticPr fontId="20"/>
  </si>
  <si>
    <t>横山勝英</t>
    <rPh sb="0" eb="2">
      <t>ヨコヤマ</t>
    </rPh>
    <rPh sb="2" eb="4">
      <t>カツヒデ</t>
    </rPh>
    <phoneticPr fontId="20"/>
  </si>
  <si>
    <t>E10864A312</t>
  </si>
  <si>
    <t>19都市外交盤酒井シェーン</t>
    <rPh sb="2" eb="4">
      <t>トシ</t>
    </rPh>
    <rPh sb="4" eb="6">
      <t>ガイコウ</t>
    </rPh>
    <rPh sb="6" eb="7">
      <t>バン</t>
    </rPh>
    <rPh sb="7" eb="9">
      <t>サカイ</t>
    </rPh>
    <phoneticPr fontId="22"/>
  </si>
  <si>
    <t>酒井宏治</t>
    <rPh sb="0" eb="2">
      <t>サカイ</t>
    </rPh>
    <rPh sb="2" eb="4">
      <t>ヒロハル</t>
    </rPh>
    <phoneticPr fontId="20"/>
  </si>
  <si>
    <t>E10864A313</t>
  </si>
  <si>
    <t>19都市外交応高木アビン</t>
    <rPh sb="2" eb="4">
      <t>トシ</t>
    </rPh>
    <rPh sb="4" eb="6">
      <t>ガイコウ</t>
    </rPh>
    <rPh sb="6" eb="7">
      <t>オウ</t>
    </rPh>
    <rPh sb="7" eb="9">
      <t>タカギ</t>
    </rPh>
    <phoneticPr fontId="22"/>
  </si>
  <si>
    <t>高木慎介</t>
    <rPh sb="0" eb="2">
      <t>タカギ</t>
    </rPh>
    <rPh sb="2" eb="4">
      <t>シンスケ</t>
    </rPh>
    <phoneticPr fontId="20"/>
  </si>
  <si>
    <t>E10864A314</t>
  </si>
  <si>
    <t>19都市外交観沼田メルヘン</t>
    <rPh sb="2" eb="4">
      <t>トシ</t>
    </rPh>
    <rPh sb="4" eb="6">
      <t>ガイコウ</t>
    </rPh>
    <rPh sb="6" eb="7">
      <t>カン</t>
    </rPh>
    <rPh sb="7" eb="9">
      <t>ヌマタ</t>
    </rPh>
    <phoneticPr fontId="22"/>
  </si>
  <si>
    <t>観光科学科</t>
    <rPh sb="0" eb="5">
      <t>カンコウカガクカ</t>
    </rPh>
    <phoneticPr fontId="20"/>
  </si>
  <si>
    <t>E10864A315</t>
  </si>
  <si>
    <t>19都市外交観沼田アフサナ</t>
    <rPh sb="2" eb="4">
      <t>トシ</t>
    </rPh>
    <rPh sb="4" eb="6">
      <t>ガイコウ</t>
    </rPh>
    <rPh sb="6" eb="7">
      <t>カン</t>
    </rPh>
    <rPh sb="7" eb="9">
      <t>ヌマタ</t>
    </rPh>
    <phoneticPr fontId="22"/>
  </si>
  <si>
    <t>E10864A316</t>
  </si>
  <si>
    <t>19都市外交観沼田フェリエレン</t>
    <rPh sb="2" eb="4">
      <t>トシ</t>
    </rPh>
    <rPh sb="4" eb="6">
      <t>ガイコウ</t>
    </rPh>
    <rPh sb="6" eb="7">
      <t>カン</t>
    </rPh>
    <rPh sb="7" eb="9">
      <t>ヌマタ</t>
    </rPh>
    <phoneticPr fontId="22"/>
  </si>
  <si>
    <t>E10864A317</t>
  </si>
  <si>
    <t>19都市外交観清水ヌルザフィラ</t>
    <rPh sb="2" eb="4">
      <t>トシ</t>
    </rPh>
    <rPh sb="4" eb="6">
      <t>ガイコウ</t>
    </rPh>
    <rPh sb="6" eb="7">
      <t>カン</t>
    </rPh>
    <rPh sb="7" eb="9">
      <t>シミズ</t>
    </rPh>
    <phoneticPr fontId="22"/>
  </si>
  <si>
    <t>EQ215</t>
    <phoneticPr fontId="20"/>
  </si>
  <si>
    <t>19特都宇治公隆</t>
    <rPh sb="2" eb="3">
      <t>トク</t>
    </rPh>
    <rPh sb="3" eb="4">
      <t>ト</t>
    </rPh>
    <rPh sb="4" eb="6">
      <t>ウジ</t>
    </rPh>
    <rPh sb="6" eb="7">
      <t>コウ</t>
    </rPh>
    <rPh sb="7" eb="8">
      <t>タカシ</t>
    </rPh>
    <phoneticPr fontId="27"/>
  </si>
  <si>
    <r>
      <t>2019</t>
    </r>
    <r>
      <rPr>
        <sz val="11"/>
        <color theme="1"/>
        <rFont val="ＭＳ Ｐゴシック"/>
        <family val="2"/>
        <charset val="128"/>
        <scheme val="minor"/>
      </rPr>
      <t>/11/06-2020/03/31繰越可</t>
    </r>
    <rPh sb="21" eb="23">
      <t>クリコシ</t>
    </rPh>
    <rPh sb="23" eb="24">
      <t>カ</t>
    </rPh>
    <phoneticPr fontId="27"/>
  </si>
  <si>
    <t>EI205</t>
    <phoneticPr fontId="20"/>
  </si>
  <si>
    <t>19提都酒井SSP</t>
    <phoneticPr fontId="27"/>
  </si>
  <si>
    <t>2019/10/16-2020/03/16 ★注意★</t>
    <rPh sb="23" eb="25">
      <t>チュウイ</t>
    </rPh>
    <phoneticPr fontId="27"/>
  </si>
  <si>
    <t>EI407</t>
    <phoneticPr fontId="20"/>
  </si>
  <si>
    <t>19提環内山SSP</t>
    <phoneticPr fontId="27"/>
  </si>
  <si>
    <t>EQ216</t>
    <phoneticPr fontId="20"/>
  </si>
  <si>
    <t>19特都村越潤</t>
    <rPh sb="2" eb="3">
      <t>トク</t>
    </rPh>
    <rPh sb="3" eb="4">
      <t>ト</t>
    </rPh>
    <rPh sb="4" eb="6">
      <t>ムラコシ</t>
    </rPh>
    <rPh sb="6" eb="7">
      <t>ジュン</t>
    </rPh>
    <phoneticPr fontId="27"/>
  </si>
  <si>
    <t>2019/10/10-2020/3/31 繰越可</t>
    <rPh sb="21" eb="23">
      <t>クリコシ</t>
    </rPh>
    <rPh sb="23" eb="24">
      <t>カ</t>
    </rPh>
    <phoneticPr fontId="27"/>
  </si>
  <si>
    <t>EL208</t>
    <phoneticPr fontId="27"/>
  </si>
  <si>
    <r>
      <t>19</t>
    </r>
    <r>
      <rPr>
        <sz val="11"/>
        <color theme="1"/>
        <rFont val="ＭＳ Ｐゴシック"/>
        <family val="2"/>
        <charset val="128"/>
        <scheme val="minor"/>
      </rPr>
      <t>事都連プ都横山（お台場海浜公園）</t>
    </r>
    <rPh sb="4" eb="5">
      <t>レン</t>
    </rPh>
    <rPh sb="6" eb="7">
      <t>ト</t>
    </rPh>
    <rPh sb="7" eb="9">
      <t>ヨコヤマ</t>
    </rPh>
    <rPh sb="11" eb="17">
      <t>ダイバカイヒンコウエン</t>
    </rPh>
    <phoneticPr fontId="27"/>
  </si>
  <si>
    <t>2019/10/18-2019/10/31★注意</t>
    <phoneticPr fontId="27"/>
  </si>
  <si>
    <t>EZ204</t>
    <phoneticPr fontId="20"/>
  </si>
  <si>
    <t>19学都小泉クボタ</t>
    <phoneticPr fontId="27"/>
  </si>
  <si>
    <t>2019/11/01-2020/03/31 繰越可</t>
    <rPh sb="22" eb="24">
      <t>クリコシ</t>
    </rPh>
    <rPh sb="24" eb="25">
      <t>カ</t>
    </rPh>
    <phoneticPr fontId="27"/>
  </si>
  <si>
    <t>EZ405</t>
    <phoneticPr fontId="20"/>
  </si>
  <si>
    <t>19学環金村パナ</t>
    <phoneticPr fontId="27"/>
  </si>
  <si>
    <t>2019/06/21-2020/03/31〔年度末〕</t>
    <phoneticPr fontId="27"/>
  </si>
  <si>
    <t>19HP524300</t>
  </si>
  <si>
    <t>EG207</t>
    <phoneticPr fontId="20"/>
  </si>
  <si>
    <t>19共都砂金日製鉄</t>
    <rPh sb="2" eb="3">
      <t>キョウ</t>
    </rPh>
    <rPh sb="3" eb="4">
      <t>ト</t>
    </rPh>
    <rPh sb="4" eb="6">
      <t>イサゴ</t>
    </rPh>
    <rPh sb="6" eb="7">
      <t>ニチ</t>
    </rPh>
    <rPh sb="7" eb="9">
      <t>セイテツ</t>
    </rPh>
    <phoneticPr fontId="27"/>
  </si>
  <si>
    <t>2019/04/01-2020/03/31[2022/03/31]</t>
    <phoneticPr fontId="27"/>
  </si>
  <si>
    <t>EH401</t>
    <phoneticPr fontId="20"/>
  </si>
  <si>
    <t>19受環川上交通研</t>
    <rPh sb="2" eb="3">
      <t>ウケ</t>
    </rPh>
    <rPh sb="3" eb="4">
      <t>ワ</t>
    </rPh>
    <rPh sb="4" eb="6">
      <t>カワカミ</t>
    </rPh>
    <rPh sb="6" eb="8">
      <t>コウツウ</t>
    </rPh>
    <rPh sb="8" eb="9">
      <t>ケン</t>
    </rPh>
    <phoneticPr fontId="27"/>
  </si>
  <si>
    <t>2019/11/06-2020/01/31★注意★</t>
    <phoneticPr fontId="27"/>
  </si>
  <si>
    <t>川上浩良</t>
    <rPh sb="0" eb="2">
      <t>カワカミ</t>
    </rPh>
    <rPh sb="2" eb="3">
      <t>ヒロシ</t>
    </rPh>
    <rPh sb="3" eb="4">
      <t>リョウ</t>
    </rPh>
    <phoneticPr fontId="27"/>
  </si>
  <si>
    <t>EG436</t>
    <phoneticPr fontId="20"/>
  </si>
  <si>
    <t>19共環金村現代自</t>
    <rPh sb="2" eb="3">
      <t>キョウ</t>
    </rPh>
    <rPh sb="3" eb="4">
      <t>カン</t>
    </rPh>
    <rPh sb="4" eb="6">
      <t>カナムラ</t>
    </rPh>
    <rPh sb="6" eb="8">
      <t>ゲンダイ</t>
    </rPh>
    <rPh sb="8" eb="9">
      <t>ジ</t>
    </rPh>
    <phoneticPr fontId="20"/>
  </si>
  <si>
    <t>2019/10/01-2020/03/31[2020/06/30]</t>
    <phoneticPr fontId="22"/>
  </si>
  <si>
    <t>EQ601</t>
    <phoneticPr fontId="20"/>
  </si>
  <si>
    <t>19助政饗庭minto</t>
    <rPh sb="2" eb="3">
      <t>スケ</t>
    </rPh>
    <rPh sb="3" eb="4">
      <t>セイ</t>
    </rPh>
    <rPh sb="4" eb="6">
      <t>アイバ</t>
    </rPh>
    <phoneticPr fontId="27"/>
  </si>
  <si>
    <t>2019/11/1-2020/03/31[年度末]</t>
    <rPh sb="21" eb="24">
      <t>ネンドマツ</t>
    </rPh>
    <phoneticPr fontId="27"/>
  </si>
  <si>
    <t>EG437</t>
    <phoneticPr fontId="20"/>
  </si>
  <si>
    <t>19共環川上日産自</t>
    <rPh sb="2" eb="3">
      <t>トモ</t>
    </rPh>
    <rPh sb="3" eb="4">
      <t>カン</t>
    </rPh>
    <rPh sb="4" eb="6">
      <t>カワカミ</t>
    </rPh>
    <rPh sb="6" eb="8">
      <t>ニッサン</t>
    </rPh>
    <rPh sb="8" eb="9">
      <t>ジ</t>
    </rPh>
    <phoneticPr fontId="27"/>
  </si>
  <si>
    <t>2019/09/01-2020/03/31[年度末]</t>
    <rPh sb="22" eb="25">
      <t>ネンドマツ</t>
    </rPh>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</si>
</sst>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quot;¥&quot;\-#,##0"/>
    <numFmt numFmtId="41" formatCode="_ * #,##0_ ;_ * \-#,##0_ ;_ * &quot;-&quot;_ ;_ @_ "/>
    <numFmt numFmtId="176" formatCode="yyyy&quot;年&quot;m&quot;月&quot;d&quot;日&quot;;@"/>
    <numFmt numFmtId="177" formatCode="0_);[Red]\(0\)"/>
    <numFmt numFmtId="178" formatCode="m/d;@"/>
    <numFmt numFmtId="179" formatCode="m&quot;月&quot;d&quot;日(&quot;aaa&quot;)&quot;"/>
    <numFmt numFmtId="180" formatCode="0;\-0;;@"/>
    <numFmt numFmtId="181" formatCode="#,##0_ "/>
    <numFmt numFmtId="182" formatCode="[$-409]d\-mmm\-yy;@"/>
    <numFmt numFmtId="183" formatCode="yyyy&quot;年&quot;m&quot;月&quot;d&quot;日  (&quot;aaa&quot;)&quot;"/>
    <numFmt numFmtId="184" formatCode="[$-411]ggge&quot;年&quot;m&quot;月&quot;d&quot;日&quot;;@"/>
    <numFmt numFmtId="185" formatCode="h&quot;時&quot;mm&quot;分&quot;;@"/>
    <numFmt numFmtId="186" formatCode="m\.d\ \(aaa\)"/>
    <numFmt numFmtId="187" formatCode="&quot;〔&quot;\ yyyy&quot;年&quot;m&quot;月分 〕&quot;"/>
    <numFmt numFmtId="188" formatCode="\(\ yyyy&quot;年&quot;m&quot;月分 ）&quot;"/>
  </numFmts>
  <fonts count="121" x14ac:knownFonts="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4"/>
      <name val="ＭＳ Ｐゴシック"/>
      <family val="3"/>
      <charset val="128"/>
    </font>
    <font>
      <b/>
      <sz val="11"/>
      <name val="ＭＳ Ｐゴシック"/>
      <family val="3"/>
      <charset val="128"/>
    </font>
    <font>
      <b/>
      <sz val="24"/>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b/>
      <sz val="18"/>
      <name val="HGS明朝E"/>
      <family val="1"/>
      <charset val="128"/>
    </font>
    <font>
      <sz val="16"/>
      <name val="ＭＳ Ｐゴシック"/>
      <family val="3"/>
      <charset val="128"/>
    </font>
    <font>
      <b/>
      <sz val="9"/>
      <color rgb="FFFF0000"/>
      <name val="ＭＳ Ｐゴシック"/>
      <family val="3"/>
      <charset val="128"/>
    </font>
    <font>
      <b/>
      <sz val="20"/>
      <name val="ＭＳ Ｐゴシック"/>
      <family val="3"/>
      <charset val="128"/>
    </font>
    <font>
      <b/>
      <sz val="16"/>
      <name val="ＭＳ Ｐゴシック"/>
      <family val="3"/>
      <charset val="128"/>
    </font>
    <font>
      <b/>
      <sz val="12"/>
      <name val="HGP教科書体"/>
      <family val="1"/>
      <charset val="128"/>
    </font>
    <font>
      <sz val="11"/>
      <name val="HGP創英ﾌﾟﾚｾﾞﾝｽEB"/>
      <family val="1"/>
      <charset val="128"/>
    </font>
    <font>
      <sz val="28"/>
      <name val="ＭＳ Ｐゴシック"/>
      <family val="3"/>
      <charset val="128"/>
    </font>
    <font>
      <b/>
      <sz val="20"/>
      <name val="HGS明朝E"/>
      <family val="1"/>
      <charset val="128"/>
    </font>
    <font>
      <sz val="10"/>
      <name val="ＭＳ Ｐゴシック"/>
      <family val="3"/>
      <charset val="128"/>
    </font>
    <font>
      <sz val="11"/>
      <color rgb="FFFF0000"/>
      <name val="ＭＳ Ｐゴシック"/>
      <family val="3"/>
      <charset val="128"/>
    </font>
    <font>
      <sz val="8.5"/>
      <name val="ＭＳ Ｐゴシック"/>
      <family val="3"/>
      <charset val="128"/>
    </font>
    <font>
      <b/>
      <sz val="12"/>
      <color indexed="81"/>
      <name val="ＭＳ Ｐゴシック"/>
      <family val="3"/>
      <charset val="128"/>
    </font>
    <font>
      <sz val="11"/>
      <color indexed="8"/>
      <name val="ＭＳ Ｐゴシック"/>
      <family val="3"/>
      <charset val="128"/>
    </font>
    <font>
      <b/>
      <sz val="14"/>
      <color indexed="18"/>
      <name val="ＭＳ Ｐゴシック"/>
      <family val="3"/>
      <charset val="128"/>
    </font>
    <font>
      <sz val="14"/>
      <color indexed="18"/>
      <name val="ＭＳ Ｐゴシック"/>
      <family val="3"/>
      <charset val="128"/>
    </font>
    <font>
      <sz val="14"/>
      <color indexed="8"/>
      <name val="ＭＳ Ｐゴシック"/>
      <family val="3"/>
      <charset val="128"/>
    </font>
    <font>
      <sz val="11"/>
      <color indexed="18"/>
      <name val="ＭＳ Ｐゴシック"/>
      <family val="3"/>
      <charset val="128"/>
    </font>
    <font>
      <sz val="18"/>
      <color indexed="9"/>
      <name val="HGS明朝B"/>
      <family val="1"/>
      <charset val="128"/>
    </font>
    <font>
      <b/>
      <sz val="9"/>
      <color indexed="56"/>
      <name val="ＭＳ Ｐゴシック"/>
      <family val="3"/>
      <charset val="128"/>
    </font>
    <font>
      <b/>
      <sz val="14"/>
      <color theme="3" tint="-0.249977111117893"/>
      <name val="ＭＳ Ｐゴシック"/>
      <family val="3"/>
      <charset val="128"/>
    </font>
    <font>
      <sz val="12"/>
      <color indexed="18"/>
      <name val="ＭＳ Ｐゴシック"/>
      <family val="3"/>
      <charset val="128"/>
    </font>
    <font>
      <b/>
      <sz val="11"/>
      <color indexed="18"/>
      <name val="ＭＳ Ｐゴシック"/>
      <family val="3"/>
      <charset val="128"/>
    </font>
    <font>
      <sz val="11"/>
      <color rgb="FF002060"/>
      <name val="ＭＳ Ｐゴシック"/>
      <family val="3"/>
      <charset val="128"/>
    </font>
    <font>
      <sz val="11"/>
      <color indexed="10"/>
      <name val="ＭＳ Ｐゴシック"/>
      <family val="3"/>
      <charset val="128"/>
    </font>
    <font>
      <sz val="11"/>
      <color rgb="FFC00000"/>
      <name val="ＭＳ Ｐゴシック"/>
      <family val="3"/>
      <charset val="128"/>
    </font>
    <font>
      <b/>
      <sz val="14"/>
      <color rgb="FF000099"/>
      <name val="ＭＳ Ｐゴシック"/>
      <family val="3"/>
      <charset val="128"/>
    </font>
    <font>
      <i/>
      <sz val="11"/>
      <color indexed="23"/>
      <name val="ＭＳ Ｐゴシック"/>
      <family val="3"/>
      <charset val="128"/>
    </font>
    <font>
      <sz val="11"/>
      <color rgb="FF7030A0"/>
      <name val="ＭＳ Ｐゴシック"/>
      <family val="3"/>
      <charset val="128"/>
    </font>
    <font>
      <b/>
      <sz val="11"/>
      <color indexed="8"/>
      <name val="ＭＳ Ｐゴシック"/>
      <family val="3"/>
      <charset val="128"/>
    </font>
    <font>
      <b/>
      <sz val="15"/>
      <color indexed="56"/>
      <name val="ＭＳ Ｐゴシック"/>
      <family val="3"/>
      <charset val="128"/>
    </font>
    <font>
      <b/>
      <sz val="18"/>
      <color indexed="56"/>
      <name val="ＭＳ Ｐゴシック"/>
      <family val="3"/>
      <charset val="128"/>
    </font>
    <font>
      <b/>
      <sz val="14"/>
      <color indexed="10"/>
      <name val="ＭＳ Ｐゴシック"/>
      <family val="3"/>
      <charset val="128"/>
    </font>
    <font>
      <sz val="14"/>
      <color indexed="10"/>
      <name val="ＭＳ Ｐゴシック"/>
      <family val="3"/>
      <charset val="128"/>
    </font>
    <font>
      <sz val="11"/>
      <color theme="0"/>
      <name val="ＭＳ Ｐゴシック"/>
      <family val="3"/>
      <charset val="128"/>
    </font>
    <font>
      <sz val="18"/>
      <color indexed="9"/>
      <name val="ＭＳ Ｐゴシック"/>
      <family val="3"/>
      <charset val="128"/>
    </font>
    <font>
      <sz val="11"/>
      <color indexed="9"/>
      <name val="ＭＳ Ｐゴシック"/>
      <family val="3"/>
      <charset val="128"/>
    </font>
    <font>
      <sz val="9"/>
      <color indexed="81"/>
      <name val="ＭＳ Ｐゴシック"/>
      <family val="3"/>
      <charset val="128"/>
    </font>
    <font>
      <b/>
      <sz val="9"/>
      <color indexed="81"/>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ゴシック"/>
      <family val="3"/>
      <charset val="128"/>
      <scheme val="minor"/>
    </font>
    <font>
      <sz val="10.5"/>
      <name val="ＭＳ Ｐゴシック"/>
      <family val="3"/>
      <charset val="128"/>
    </font>
    <font>
      <sz val="12"/>
      <name val="ＭＳ Ｐ明朝"/>
      <family val="1"/>
      <charset val="128"/>
    </font>
    <font>
      <b/>
      <sz val="14"/>
      <color indexed="81"/>
      <name val="Meiryo UI"/>
      <family val="3"/>
      <charset val="128"/>
    </font>
    <font>
      <b/>
      <sz val="14"/>
      <color indexed="10"/>
      <name val="Meiryo UI"/>
      <family val="3"/>
      <charset val="128"/>
    </font>
    <font>
      <sz val="9"/>
      <color indexed="81"/>
      <name val="Meiryo UI"/>
      <family val="3"/>
      <charset val="128"/>
    </font>
    <font>
      <b/>
      <sz val="9"/>
      <color rgb="FF002060"/>
      <name val="ＭＳ Ｐゴシック"/>
      <family val="3"/>
      <charset val="128"/>
    </font>
    <font>
      <sz val="11"/>
      <name val="ＭＳ Ｐゴシック"/>
      <family val="3"/>
      <charset val="128"/>
      <scheme val="minor"/>
    </font>
    <font>
      <b/>
      <sz val="11"/>
      <color rgb="FFFF0000"/>
      <name val="ＭＳ Ｐゴシック"/>
      <family val="3"/>
      <charset val="128"/>
      <scheme val="minor"/>
    </font>
    <font>
      <sz val="11"/>
      <color rgb="FF0070C0"/>
      <name val="ＭＳ Ｐゴシック"/>
      <family val="3"/>
      <charset val="128"/>
    </font>
    <font>
      <sz val="11"/>
      <color rgb="FF000080"/>
      <name val="ＭＳ Ｐゴシック"/>
      <family val="3"/>
      <charset val="128"/>
    </font>
    <font>
      <sz val="11"/>
      <color rgb="FF000080"/>
      <name val="ＭＳ Ｐゴシック"/>
      <family val="3"/>
      <charset val="128"/>
      <scheme val="minor"/>
    </font>
    <font>
      <b/>
      <sz val="11"/>
      <color rgb="FF002060"/>
      <name val="ＭＳ Ｐゴシック"/>
      <family val="3"/>
      <charset val="128"/>
    </font>
    <font>
      <sz val="11"/>
      <color rgb="FFFF0000"/>
      <name val="ＭＳ Ｐゴシック"/>
      <family val="3"/>
      <charset val="128"/>
      <scheme val="minor"/>
    </font>
  </fonts>
  <fills count="5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indexed="13"/>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CCFF"/>
        <bgColor indexed="64"/>
      </patternFill>
    </fill>
    <fill>
      <patternFill patternType="solid">
        <fgColor theme="0" tint="-0.499984740745262"/>
        <bgColor indexed="64"/>
      </patternFill>
    </fill>
  </fills>
  <borders count="19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bottom style="double">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hair">
        <color theme="0" tint="-0.14996795556505021"/>
      </left>
      <right/>
      <top style="thin">
        <color indexed="64"/>
      </top>
      <bottom style="thick">
        <color indexed="64"/>
      </bottom>
      <diagonal/>
    </border>
    <border>
      <left/>
      <right style="hair">
        <color theme="0" tint="-0.14996795556505021"/>
      </right>
      <top style="thin">
        <color indexed="64"/>
      </top>
      <bottom style="thick">
        <color indexed="64"/>
      </bottom>
      <diagonal/>
    </border>
    <border>
      <left/>
      <right style="thick">
        <color indexed="64"/>
      </right>
      <top style="thin">
        <color indexed="64"/>
      </top>
      <bottom style="thick">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diagonalUp="1">
      <left style="hair">
        <color indexed="64"/>
      </left>
      <right style="hair">
        <color indexed="64"/>
      </right>
      <top style="hair">
        <color indexed="64"/>
      </top>
      <bottom style="hair">
        <color indexed="64"/>
      </bottom>
      <diagonal style="hair">
        <color indexed="64"/>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right style="hair">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8"/>
      </top>
      <bottom/>
      <diagonal/>
    </border>
    <border>
      <left style="thin">
        <color indexed="8"/>
      </left>
      <right/>
      <top/>
      <bottom/>
      <diagonal/>
    </border>
  </borders>
  <cellStyleXfs count="67">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xf numFmtId="0" fontId="22" fillId="0" borderId="0"/>
    <xf numFmtId="0" fontId="78" fillId="0" borderId="0"/>
    <xf numFmtId="0" fontId="22" fillId="0" borderId="0">
      <alignment vertical="center"/>
    </xf>
    <xf numFmtId="0" fontId="22" fillId="0" borderId="0"/>
    <xf numFmtId="0" fontId="22" fillId="0" borderId="0"/>
    <xf numFmtId="0" fontId="22" fillId="0" borderId="0"/>
    <xf numFmtId="0" fontId="22" fillId="0" borderId="0"/>
    <xf numFmtId="38" fontId="22" fillId="0" borderId="0" applyFont="0" applyFill="0" applyBorder="0" applyAlignment="0" applyProtection="0">
      <alignment vertical="center"/>
    </xf>
    <xf numFmtId="0" fontId="22" fillId="0" borderId="0">
      <alignment vertical="center"/>
    </xf>
    <xf numFmtId="0" fontId="1" fillId="0" borderId="0">
      <alignment vertical="center"/>
    </xf>
  </cellStyleXfs>
  <cellXfs count="1487">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3" fillId="0" borderId="0" xfId="0" applyFont="1" applyBorder="1" applyAlignment="1" applyProtection="1">
      <alignment horizontal="center" vertical="center" textRotation="255"/>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40" fillId="34" borderId="28" xfId="0" applyFont="1" applyFill="1" applyBorder="1" applyAlignment="1" applyProtection="1">
      <alignment horizontal="left" vertical="center"/>
      <protection locked="0"/>
    </xf>
    <xf numFmtId="0" fontId="40" fillId="34" borderId="28" xfId="0" applyFont="1" applyFill="1" applyBorder="1" applyAlignment="1" applyProtection="1">
      <alignment horizontal="right" vertical="center"/>
      <protection locked="0"/>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40" fillId="34" borderId="44" xfId="0" applyFont="1" applyFill="1" applyBorder="1" applyAlignment="1" applyProtection="1">
      <alignment horizontal="left" vertical="center"/>
      <protection locked="0"/>
    </xf>
    <xf numFmtId="0" fontId="40" fillId="34" borderId="63" xfId="0" applyFont="1" applyFill="1" applyBorder="1" applyAlignment="1" applyProtection="1">
      <alignment horizontal="left" vertical="center"/>
      <protection locked="0"/>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40" fillId="34" borderId="72" xfId="0" applyFont="1" applyFill="1" applyBorder="1" applyAlignment="1" applyProtection="1">
      <alignment horizontal="left" vertical="center"/>
      <protection locked="0"/>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40" fillId="34" borderId="19" xfId="0" applyFont="1" applyFill="1" applyBorder="1" applyAlignment="1" applyProtection="1">
      <alignment horizontal="left" vertical="center"/>
      <protection locked="0"/>
    </xf>
    <xf numFmtId="0" fontId="40" fillId="34" borderId="19" xfId="0" applyFont="1" applyFill="1" applyBorder="1" applyAlignment="1" applyProtection="1">
      <alignment horizontal="right" vertical="center"/>
      <protection locked="0"/>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left" vertical="center"/>
    </xf>
    <xf numFmtId="0" fontId="34" fillId="0" borderId="0" xfId="0" applyFont="1" applyFill="1" applyAlignment="1" applyProtection="1">
      <alignment vertical="center"/>
    </xf>
    <xf numFmtId="0" fontId="34" fillId="0" borderId="0" xfId="0" applyFont="1" applyFill="1" applyAlignment="1" applyProtection="1"/>
    <xf numFmtId="0" fontId="21" fillId="0" borderId="0" xfId="0" applyFont="1" applyFill="1" applyAlignment="1" applyProtection="1"/>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72" xfId="0" applyFont="1" applyFill="1" applyBorder="1" applyAlignment="1" applyProtection="1">
      <alignment horizontal="left" vertical="center" wrapText="1"/>
    </xf>
    <xf numFmtId="0" fontId="33" fillId="34" borderId="57" xfId="0" applyFont="1" applyFill="1" applyBorder="1" applyAlignment="1" applyProtection="1">
      <alignmen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16" xfId="0" applyFont="1" applyFill="1" applyBorder="1" applyAlignment="1" applyProtection="1">
      <alignment horizontal="center"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3" xfId="0" applyFont="1" applyFill="1" applyBorder="1" applyAlignment="1" applyProtection="1">
      <alignment horizontal="center" vertical="center"/>
    </xf>
    <xf numFmtId="0" fontId="33" fillId="34" borderId="64" xfId="0" applyFont="1" applyFill="1" applyBorder="1" applyAlignment="1" applyProtection="1">
      <alignment horizontal="right" vertical="center"/>
    </xf>
    <xf numFmtId="0" fontId="33" fillId="34" borderId="19" xfId="0" applyFont="1" applyFill="1" applyBorder="1" applyAlignment="1" applyProtection="1">
      <alignment horizontal="center"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49" fontId="21" fillId="0" borderId="0" xfId="0" applyNumberFormat="1" applyFont="1" applyFill="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40" fillId="0" borderId="15" xfId="0" applyFont="1" applyBorder="1" applyAlignment="1" applyProtection="1">
      <alignment horizontal="right" vertical="center"/>
      <protection locked="0"/>
    </xf>
    <xf numFmtId="0" fontId="33" fillId="0" borderId="16" xfId="0" applyFont="1" applyBorder="1" applyAlignment="1" applyProtection="1">
      <alignment vertical="center"/>
      <protection locked="0"/>
    </xf>
    <xf numFmtId="0" fontId="40" fillId="0" borderId="16" xfId="0" applyFont="1" applyBorder="1" applyAlignment="1" applyProtection="1">
      <alignment horizontal="center" vertical="center"/>
      <protection locked="0"/>
    </xf>
    <xf numFmtId="0" fontId="33" fillId="0" borderId="0" xfId="0" applyFont="1" applyProtection="1">
      <alignment vertical="center"/>
      <protection locked="0"/>
    </xf>
    <xf numFmtId="0" fontId="21" fillId="0" borderId="0" xfId="0" applyFont="1" applyProtection="1">
      <alignment vertical="center"/>
      <protection locked="0"/>
    </xf>
    <xf numFmtId="0" fontId="33" fillId="0" borderId="85" xfId="0" applyFont="1" applyBorder="1" applyAlignment="1" applyProtection="1">
      <alignment vertical="center"/>
      <protection locked="0"/>
    </xf>
    <xf numFmtId="0" fontId="33" fillId="0" borderId="86" xfId="0" applyFont="1" applyBorder="1" applyAlignment="1" applyProtection="1">
      <alignment vertical="center"/>
      <protection locked="0"/>
    </xf>
    <xf numFmtId="0" fontId="40" fillId="0" borderId="10" xfId="0" applyFont="1" applyBorder="1" applyAlignment="1" applyProtection="1">
      <alignment horizontal="right" vertical="center"/>
      <protection locked="0"/>
    </xf>
    <xf numFmtId="0" fontId="33" fillId="0" borderId="0" xfId="0" applyFont="1" applyBorder="1" applyAlignment="1" applyProtection="1">
      <alignment vertical="center"/>
      <protection locked="0"/>
    </xf>
    <xf numFmtId="0" fontId="40" fillId="0" borderId="0" xfId="0" applyFont="1" applyBorder="1" applyAlignment="1" applyProtection="1">
      <alignment horizontal="center" vertical="center"/>
      <protection locked="0"/>
    </xf>
    <xf numFmtId="0" fontId="33" fillId="0" borderId="21" xfId="0" applyFont="1" applyBorder="1" applyAlignment="1" applyProtection="1">
      <alignment vertical="center"/>
      <protection locked="0"/>
    </xf>
    <xf numFmtId="0" fontId="40" fillId="0" borderId="18" xfId="0" applyFont="1" applyBorder="1" applyAlignment="1" applyProtection="1">
      <alignment horizontal="right" vertical="center"/>
      <protection locked="0"/>
    </xf>
    <xf numFmtId="0" fontId="33" fillId="0" borderId="19" xfId="0" applyFont="1" applyBorder="1" applyAlignment="1" applyProtection="1">
      <alignment vertical="center"/>
      <protection locked="0"/>
    </xf>
    <xf numFmtId="0" fontId="40" fillId="0" borderId="19" xfId="0" applyFont="1" applyBorder="1" applyAlignment="1" applyProtection="1">
      <alignment horizontal="center" vertical="center"/>
      <protection locked="0"/>
    </xf>
    <xf numFmtId="0" fontId="21" fillId="0" borderId="19" xfId="0" applyFont="1" applyBorder="1" applyProtection="1">
      <alignment vertical="center"/>
      <protection locked="0"/>
    </xf>
    <xf numFmtId="0" fontId="33" fillId="0" borderId="20" xfId="0" applyFont="1" applyBorder="1" applyAlignment="1" applyProtection="1">
      <alignment vertical="center"/>
      <protection locked="0"/>
    </xf>
    <xf numFmtId="0" fontId="61" fillId="0" borderId="0" xfId="42" applyFont="1" applyAlignment="1" applyProtection="1">
      <alignment vertical="center"/>
      <protection locked="0"/>
    </xf>
    <xf numFmtId="0" fontId="62" fillId="0" borderId="0" xfId="42" applyFont="1" applyAlignment="1" applyProtection="1">
      <alignment vertical="center"/>
    </xf>
    <xf numFmtId="0" fontId="22" fillId="0" borderId="0" xfId="42" applyProtection="1">
      <alignment vertical="center"/>
      <protection locked="0"/>
    </xf>
    <xf numFmtId="0" fontId="63" fillId="0" borderId="0" xfId="42" applyFont="1" applyFill="1" applyBorder="1" applyAlignment="1" applyProtection="1"/>
    <xf numFmtId="0" fontId="22" fillId="0" borderId="0" xfId="42" applyBorder="1" applyAlignment="1" applyProtection="1">
      <alignment vertical="center"/>
    </xf>
    <xf numFmtId="0" fontId="66" fillId="0" borderId="0" xfId="42" applyFont="1" applyBorder="1" applyAlignment="1" applyProtection="1">
      <alignment vertical="center"/>
    </xf>
    <xf numFmtId="0" fontId="22" fillId="0" borderId="0" xfId="42" applyFill="1" applyBorder="1" applyProtection="1">
      <alignment vertical="center"/>
    </xf>
    <xf numFmtId="0" fontId="63" fillId="0" borderId="0" xfId="42" applyFont="1" applyFill="1" applyBorder="1" applyAlignment="1" applyProtection="1">
      <alignment vertical="top"/>
    </xf>
    <xf numFmtId="0" fontId="58"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7" fillId="0" borderId="0" xfId="42" applyFont="1" applyBorder="1" applyAlignment="1" applyProtection="1"/>
    <xf numFmtId="0" fontId="22" fillId="0" borderId="0" xfId="42" applyProtection="1">
      <alignment vertical="center"/>
    </xf>
    <xf numFmtId="179" fontId="22" fillId="0" borderId="0" xfId="42" applyNumberFormat="1" applyProtection="1">
      <alignment vertical="center"/>
      <protection locked="0"/>
    </xf>
    <xf numFmtId="0" fontId="52" fillId="0" borderId="0" xfId="42" applyFont="1" applyBorder="1" applyAlignment="1" applyProtection="1">
      <alignment vertical="center" wrapText="1"/>
    </xf>
    <xf numFmtId="0" fontId="71"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72" fillId="0" borderId="0" xfId="42" applyNumberFormat="1" applyFont="1" applyFill="1" applyBorder="1" applyAlignment="1" applyProtection="1">
      <alignment horizontal="center" vertical="center"/>
    </xf>
    <xf numFmtId="179"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9" fillId="0" borderId="146" xfId="42" applyFont="1" applyFill="1" applyBorder="1" applyAlignment="1" applyProtection="1">
      <alignment horizontal="center" vertical="center"/>
    </xf>
    <xf numFmtId="0" fontId="69" fillId="0" borderId="147" xfId="42" applyFont="1" applyFill="1" applyBorder="1" applyAlignment="1" applyProtection="1">
      <alignment horizontal="center" vertical="center"/>
    </xf>
    <xf numFmtId="0" fontId="69" fillId="0" borderId="148" xfId="42" applyFont="1" applyFill="1" applyBorder="1" applyAlignment="1" applyProtection="1">
      <alignment horizontal="center" vertical="center"/>
    </xf>
    <xf numFmtId="0" fontId="69" fillId="0" borderId="149" xfId="42" applyFont="1" applyFill="1" applyBorder="1" applyAlignment="1" applyProtection="1">
      <alignment horizontal="center" vertical="center"/>
    </xf>
    <xf numFmtId="0" fontId="69" fillId="0" borderId="150" xfId="42" applyFont="1" applyFill="1" applyBorder="1" applyAlignment="1" applyProtection="1">
      <alignment horizontal="center" vertical="center"/>
    </xf>
    <xf numFmtId="0" fontId="69" fillId="0" borderId="72" xfId="42" applyFont="1" applyFill="1" applyBorder="1" applyAlignment="1" applyProtection="1">
      <alignment vertical="center"/>
    </xf>
    <xf numFmtId="0" fontId="69" fillId="0" borderId="151" xfId="42" applyFont="1" applyFill="1" applyBorder="1" applyAlignment="1" applyProtection="1">
      <alignment vertical="center"/>
    </xf>
    <xf numFmtId="0" fontId="69" fillId="0" borderId="152" xfId="42" applyFont="1" applyFill="1" applyBorder="1" applyAlignment="1" applyProtection="1">
      <alignment vertical="center"/>
    </xf>
    <xf numFmtId="0" fontId="69" fillId="0" borderId="88" xfId="42" applyFont="1" applyFill="1" applyBorder="1" applyAlignment="1" applyProtection="1">
      <alignment vertical="center"/>
    </xf>
    <xf numFmtId="0" fontId="69" fillId="0" borderId="74" xfId="42" applyFont="1" applyFill="1" applyBorder="1" applyAlignment="1" applyProtection="1">
      <alignment vertical="center"/>
    </xf>
    <xf numFmtId="0" fontId="69" fillId="0" borderId="107" xfId="42" applyFont="1" applyFill="1" applyBorder="1" applyAlignment="1" applyProtection="1">
      <alignment vertical="center"/>
    </xf>
    <xf numFmtId="0" fontId="69" fillId="0" borderId="49" xfId="42" applyFont="1" applyFill="1" applyBorder="1" applyAlignment="1" applyProtection="1">
      <alignment vertical="center"/>
    </xf>
    <xf numFmtId="0" fontId="69" fillId="0" borderId="154" xfId="42" applyFont="1" applyFill="1" applyBorder="1" applyAlignment="1" applyProtection="1">
      <alignment vertical="center"/>
    </xf>
    <xf numFmtId="0" fontId="69" fillId="0" borderId="155" xfId="42" applyFont="1" applyFill="1" applyBorder="1" applyAlignment="1" applyProtection="1">
      <alignment vertical="center"/>
    </xf>
    <xf numFmtId="0" fontId="69" fillId="0" borderId="108" xfId="42" applyFont="1" applyFill="1" applyBorder="1" applyAlignment="1" applyProtection="1">
      <alignment vertical="center"/>
    </xf>
    <xf numFmtId="0" fontId="69" fillId="0" borderId="44" xfId="42" applyFont="1" applyFill="1" applyBorder="1" applyAlignment="1" applyProtection="1">
      <alignment vertical="center"/>
    </xf>
    <xf numFmtId="0" fontId="69" fillId="0" borderId="156" xfId="42" applyFont="1" applyFill="1" applyBorder="1" applyAlignment="1" applyProtection="1">
      <alignment vertical="center"/>
    </xf>
    <xf numFmtId="0" fontId="69" fillId="0" borderId="157" xfId="42" applyFont="1" applyFill="1" applyBorder="1" applyAlignment="1" applyProtection="1">
      <alignment vertical="center"/>
    </xf>
    <xf numFmtId="0" fontId="69" fillId="0" borderId="135" xfId="42" applyFont="1" applyFill="1" applyBorder="1" applyAlignment="1" applyProtection="1">
      <alignment vertical="center"/>
    </xf>
    <xf numFmtId="0" fontId="69" fillId="0" borderId="45" xfId="42" applyFont="1" applyFill="1" applyBorder="1" applyAlignment="1" applyProtection="1">
      <alignment vertical="center"/>
    </xf>
    <xf numFmtId="0" fontId="69" fillId="0" borderId="37" xfId="42" applyFont="1" applyFill="1" applyBorder="1" applyAlignment="1" applyProtection="1">
      <alignment vertical="center"/>
    </xf>
    <xf numFmtId="0" fontId="69" fillId="0" borderId="38" xfId="42" applyFont="1" applyFill="1" applyBorder="1" applyAlignment="1" applyProtection="1">
      <alignment vertical="center"/>
    </xf>
    <xf numFmtId="0" fontId="69" fillId="0" borderId="159" xfId="42" applyFont="1" applyFill="1" applyBorder="1" applyAlignment="1" applyProtection="1">
      <alignment vertical="center"/>
    </xf>
    <xf numFmtId="0" fontId="69" fillId="0" borderId="160" xfId="42" applyFont="1" applyFill="1" applyBorder="1" applyAlignment="1" applyProtection="1">
      <alignment vertical="center"/>
    </xf>
    <xf numFmtId="0" fontId="69" fillId="0" borderId="39" xfId="42" applyFont="1" applyFill="1" applyBorder="1" applyAlignment="1" applyProtection="1">
      <alignment vertical="center"/>
    </xf>
    <xf numFmtId="0" fontId="69" fillId="0" borderId="40" xfId="42" applyFont="1" applyFill="1" applyBorder="1" applyAlignment="1" applyProtection="1">
      <alignment vertical="center"/>
    </xf>
    <xf numFmtId="0" fontId="22" fillId="0" borderId="72" xfId="42" applyFont="1" applyBorder="1" applyAlignment="1" applyProtection="1">
      <alignment horizontal="left" vertical="center"/>
    </xf>
    <xf numFmtId="0" fontId="22" fillId="0" borderId="74" xfId="42" applyFont="1" applyBorder="1" applyAlignment="1" applyProtection="1">
      <alignment horizontal="left" vertical="center"/>
    </xf>
    <xf numFmtId="0" fontId="59" fillId="0" borderId="59" xfId="42" applyFont="1" applyBorder="1" applyAlignment="1" applyProtection="1">
      <alignment horizontal="center" vertical="center"/>
    </xf>
    <xf numFmtId="0" fontId="22" fillId="0" borderId="31" xfId="42" applyFill="1" applyBorder="1" applyAlignment="1" applyProtection="1">
      <alignment horizontal="center" vertical="center"/>
    </xf>
    <xf numFmtId="0" fontId="22" fillId="0" borderId="33" xfId="42" applyBorder="1" applyAlignment="1" applyProtection="1">
      <alignment horizontal="center" vertical="center"/>
    </xf>
    <xf numFmtId="0" fontId="22" fillId="0" borderId="0" xfId="42" applyFill="1" applyProtection="1">
      <alignment vertical="center"/>
      <protection locked="0"/>
    </xf>
    <xf numFmtId="0" fontId="22" fillId="0" borderId="141" xfId="42" applyBorder="1" applyProtection="1">
      <alignment vertical="center"/>
    </xf>
    <xf numFmtId="0" fontId="22" fillId="0" borderId="46" xfId="42" applyBorder="1" applyProtection="1">
      <alignment vertical="center"/>
    </xf>
    <xf numFmtId="0" fontId="22" fillId="0" borderId="55" xfId="42" applyBorder="1" applyProtection="1">
      <alignment vertical="center"/>
    </xf>
    <xf numFmtId="0" fontId="22" fillId="0" borderId="19" xfId="42" applyBorder="1" applyProtection="1">
      <alignment vertical="center"/>
    </xf>
    <xf numFmtId="0" fontId="74" fillId="0" borderId="89" xfId="42" applyFont="1" applyBorder="1" applyProtection="1">
      <alignment vertical="center"/>
    </xf>
    <xf numFmtId="0" fontId="74" fillId="0" borderId="85" xfId="42" applyFont="1" applyBorder="1" applyProtection="1">
      <alignment vertical="center"/>
    </xf>
    <xf numFmtId="0" fontId="74" fillId="0" borderId="86" xfId="42" applyFont="1" applyBorder="1" applyProtection="1">
      <alignment vertical="center"/>
    </xf>
    <xf numFmtId="0" fontId="74" fillId="0" borderId="0" xfId="42" applyFont="1" applyProtection="1">
      <alignment vertical="center"/>
    </xf>
    <xf numFmtId="0" fontId="74" fillId="0" borderId="0" xfId="42" applyFont="1" applyBorder="1" applyAlignment="1" applyProtection="1">
      <alignment horizontal="right" vertical="center"/>
    </xf>
    <xf numFmtId="0" fontId="74" fillId="0" borderId="0" xfId="42" applyFont="1" applyBorder="1" applyAlignment="1" applyProtection="1">
      <alignment vertical="center"/>
    </xf>
    <xf numFmtId="0" fontId="74" fillId="0" borderId="21" xfId="42" applyFont="1" applyBorder="1" applyAlignment="1" applyProtection="1">
      <alignment vertical="center"/>
    </xf>
    <xf numFmtId="0" fontId="22" fillId="0" borderId="48" xfId="42" applyBorder="1" applyProtection="1">
      <alignment vertical="center"/>
    </xf>
    <xf numFmtId="0" fontId="74" fillId="0" borderId="10" xfId="42" applyFont="1" applyBorder="1" applyProtection="1">
      <alignment vertical="center"/>
    </xf>
    <xf numFmtId="0" fontId="74" fillId="0" borderId="0" xfId="42" applyFont="1" applyBorder="1" applyProtection="1">
      <alignment vertical="center"/>
    </xf>
    <xf numFmtId="0" fontId="74" fillId="0" borderId="21" xfId="42" applyFont="1" applyBorder="1" applyProtection="1">
      <alignment vertical="center"/>
    </xf>
    <xf numFmtId="0" fontId="74" fillId="0" borderId="18" xfId="42" applyFont="1" applyBorder="1" applyProtection="1">
      <alignment vertical="center"/>
    </xf>
    <xf numFmtId="0" fontId="74" fillId="0" borderId="19" xfId="42" applyFont="1" applyBorder="1" applyProtection="1">
      <alignment vertical="center"/>
    </xf>
    <xf numFmtId="0" fontId="74" fillId="0" borderId="20" xfId="42" applyFont="1" applyBorder="1" applyProtection="1">
      <alignment vertical="center"/>
    </xf>
    <xf numFmtId="0" fontId="22" fillId="0" borderId="48"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66" fillId="0" borderId="38" xfId="42" applyFont="1" applyFill="1" applyBorder="1" applyAlignment="1" applyProtection="1">
      <alignment vertical="center"/>
    </xf>
    <xf numFmtId="0" fontId="22" fillId="0" borderId="170" xfId="42" applyBorder="1" applyProtection="1">
      <alignment vertical="center"/>
    </xf>
    <xf numFmtId="0" fontId="22" fillId="0" borderId="111" xfId="42" applyBorder="1" applyProtection="1">
      <alignment vertical="center"/>
    </xf>
    <xf numFmtId="0" fontId="22" fillId="0" borderId="171" xfId="42" applyBorder="1" applyProtection="1">
      <alignment vertical="center"/>
    </xf>
    <xf numFmtId="0" fontId="22" fillId="0" borderId="0" xfId="42" applyAlignment="1" applyProtection="1">
      <alignment vertical="center"/>
      <protection locked="0"/>
    </xf>
    <xf numFmtId="0" fontId="22" fillId="0" borderId="0" xfId="42" applyBorder="1" applyProtection="1">
      <alignment vertical="center"/>
      <protection locked="0"/>
    </xf>
    <xf numFmtId="49" fontId="0" fillId="44" borderId="71" xfId="56" applyNumberFormat="1" applyFont="1" applyFill="1" applyBorder="1" applyAlignment="1">
      <alignment horizontal="center" vertical="center"/>
    </xf>
    <xf numFmtId="49" fontId="22" fillId="44" borderId="71" xfId="56" applyNumberFormat="1" applyFill="1" applyBorder="1" applyAlignment="1">
      <alignment horizontal="center" vertical="center"/>
    </xf>
    <xf numFmtId="41" fontId="22" fillId="44" borderId="71" xfId="57" applyNumberFormat="1" applyFill="1" applyBorder="1" applyAlignment="1">
      <alignment horizontal="center" vertical="center"/>
    </xf>
    <xf numFmtId="49" fontId="0" fillId="44" borderId="71" xfId="56" applyNumberFormat="1" applyFont="1" applyFill="1" applyBorder="1" applyAlignment="1">
      <alignment horizontal="center" vertical="center" shrinkToFit="1"/>
    </xf>
    <xf numFmtId="0" fontId="22" fillId="0" borderId="172" xfId="42" applyBorder="1">
      <alignment vertical="center"/>
    </xf>
    <xf numFmtId="0" fontId="22" fillId="0" borderId="0" xfId="42" applyBorder="1">
      <alignment vertical="center"/>
    </xf>
    <xf numFmtId="0" fontId="22" fillId="0" borderId="0" xfId="42">
      <alignment vertical="center"/>
    </xf>
    <xf numFmtId="0" fontId="22" fillId="0" borderId="172" xfId="42" applyFill="1" applyBorder="1">
      <alignment vertical="center"/>
    </xf>
    <xf numFmtId="0" fontId="22" fillId="46" borderId="63" xfId="62" applyFill="1" applyBorder="1"/>
    <xf numFmtId="49" fontId="79" fillId="46" borderId="172" xfId="59" applyNumberFormat="1" applyFont="1" applyFill="1" applyBorder="1" applyAlignment="1">
      <alignment vertical="center" shrinkToFit="1"/>
    </xf>
    <xf numFmtId="49" fontId="80" fillId="46" borderId="172" xfId="59" applyNumberFormat="1" applyFont="1" applyFill="1" applyBorder="1" applyAlignment="1">
      <alignment vertical="center" shrinkToFit="1"/>
    </xf>
    <xf numFmtId="49" fontId="82" fillId="46" borderId="172" xfId="59" applyNumberFormat="1" applyFont="1" applyFill="1" applyBorder="1" applyAlignment="1">
      <alignment horizontal="center" vertical="center"/>
    </xf>
    <xf numFmtId="0" fontId="38" fillId="49" borderId="172" xfId="61" applyFont="1" applyFill="1" applyBorder="1" applyAlignment="1">
      <alignment vertical="center"/>
    </xf>
    <xf numFmtId="49" fontId="87" fillId="46" borderId="172" xfId="59" applyNumberFormat="1" applyFont="1" applyFill="1" applyBorder="1" applyAlignment="1">
      <alignment vertical="center" shrinkToFit="1"/>
    </xf>
    <xf numFmtId="49" fontId="82" fillId="46" borderId="172" xfId="59" applyNumberFormat="1" applyFont="1" applyFill="1" applyBorder="1" applyAlignment="1">
      <alignment vertical="center" wrapText="1" shrinkToFit="1"/>
    </xf>
    <xf numFmtId="0" fontId="79" fillId="50" borderId="172" xfId="61" applyFont="1" applyFill="1" applyBorder="1" applyAlignment="1">
      <alignment vertical="center"/>
    </xf>
    <xf numFmtId="0" fontId="80" fillId="46" borderId="172" xfId="60" applyFont="1" applyFill="1" applyBorder="1" applyAlignment="1">
      <alignment vertical="center"/>
    </xf>
    <xf numFmtId="0" fontId="79" fillId="46" borderId="172" xfId="61" applyFont="1" applyFill="1" applyBorder="1" applyAlignment="1">
      <alignment vertical="center" shrinkToFit="1"/>
    </xf>
    <xf numFmtId="0" fontId="80" fillId="46" borderId="172" xfId="61" applyFont="1" applyFill="1" applyBorder="1" applyAlignment="1">
      <alignment vertical="center" shrinkToFit="1"/>
    </xf>
    <xf numFmtId="0" fontId="79" fillId="46" borderId="172" xfId="61" applyFont="1" applyFill="1" applyBorder="1" applyAlignment="1">
      <alignment vertical="center"/>
    </xf>
    <xf numFmtId="0" fontId="79" fillId="46" borderId="172" xfId="61" applyFont="1" applyFill="1" applyBorder="1" applyAlignment="1">
      <alignment horizontal="center" vertical="center"/>
    </xf>
    <xf numFmtId="0" fontId="38" fillId="50" borderId="172" xfId="61" applyFont="1" applyFill="1" applyBorder="1" applyAlignment="1">
      <alignment vertical="center"/>
    </xf>
    <xf numFmtId="0" fontId="87" fillId="46" borderId="172" xfId="61" applyFont="1" applyFill="1" applyBorder="1" applyAlignment="1">
      <alignment vertical="center"/>
    </xf>
    <xf numFmtId="0" fontId="82" fillId="46" borderId="172" xfId="60" applyFont="1" applyFill="1" applyBorder="1" applyAlignment="1">
      <alignment vertical="center"/>
    </xf>
    <xf numFmtId="0" fontId="82" fillId="46" borderId="172" xfId="61" applyFont="1" applyFill="1" applyBorder="1" applyAlignment="1">
      <alignment vertical="center" shrinkToFit="1"/>
    </xf>
    <xf numFmtId="0" fontId="82" fillId="46" borderId="172" xfId="61" applyFont="1" applyFill="1" applyBorder="1" applyAlignment="1">
      <alignment vertical="center"/>
    </xf>
    <xf numFmtId="0" fontId="22" fillId="0" borderId="0" xfId="42" applyFill="1" applyBorder="1">
      <alignment vertical="center"/>
    </xf>
    <xf numFmtId="0" fontId="22" fillId="0" borderId="71" xfId="42" applyFill="1" applyBorder="1">
      <alignment vertical="center"/>
    </xf>
    <xf numFmtId="0" fontId="79" fillId="52" borderId="49" xfId="61" applyFont="1" applyFill="1" applyBorder="1" applyAlignment="1">
      <alignment vertical="center"/>
    </xf>
    <xf numFmtId="0" fontId="59" fillId="52" borderId="172" xfId="60" applyFont="1" applyFill="1" applyBorder="1" applyAlignment="1">
      <alignment vertical="center"/>
    </xf>
    <xf numFmtId="0" fontId="22" fillId="0" borderId="71" xfId="42" applyBorder="1">
      <alignment vertical="center"/>
    </xf>
    <xf numFmtId="0" fontId="22" fillId="0" borderId="71" xfId="42" applyBorder="1" applyAlignment="1">
      <alignment horizontal="center" vertical="center"/>
    </xf>
    <xf numFmtId="0" fontId="22" fillId="0" borderId="26" xfId="42" applyBorder="1">
      <alignment vertical="center"/>
    </xf>
    <xf numFmtId="0" fontId="59" fillId="41" borderId="177" xfId="42" applyFont="1" applyFill="1" applyBorder="1" applyAlignment="1">
      <alignment horizontal="center" vertical="center"/>
    </xf>
    <xf numFmtId="0" fontId="59" fillId="41" borderId="178" xfId="42" applyFont="1" applyFill="1" applyBorder="1">
      <alignment vertical="center"/>
    </xf>
    <xf numFmtId="0" fontId="59" fillId="41" borderId="178" xfId="42" applyFont="1" applyFill="1" applyBorder="1" applyAlignment="1">
      <alignment horizontal="center" vertical="center"/>
    </xf>
    <xf numFmtId="0" fontId="59" fillId="41" borderId="179" xfId="42" applyFont="1" applyFill="1" applyBorder="1">
      <alignment vertical="center"/>
    </xf>
    <xf numFmtId="0" fontId="59" fillId="41" borderId="71" xfId="42" applyFont="1" applyFill="1" applyBorder="1">
      <alignment vertical="center"/>
    </xf>
    <xf numFmtId="0" fontId="59" fillId="41" borderId="26" xfId="42" applyNumberFormat="1" applyFont="1" applyFill="1" applyBorder="1">
      <alignment vertical="center"/>
    </xf>
    <xf numFmtId="0" fontId="59" fillId="41" borderId="20" xfId="42" applyFont="1" applyFill="1" applyBorder="1">
      <alignment vertical="center"/>
    </xf>
    <xf numFmtId="0" fontId="59" fillId="41" borderId="19" xfId="42" applyFont="1" applyFill="1" applyBorder="1">
      <alignment vertical="center"/>
    </xf>
    <xf numFmtId="0" fontId="59" fillId="41" borderId="19" xfId="42" applyFont="1" applyFill="1" applyBorder="1" applyAlignment="1">
      <alignment horizontal="center" vertical="center"/>
    </xf>
    <xf numFmtId="0" fontId="59" fillId="41" borderId="98" xfId="42" applyFont="1" applyFill="1" applyBorder="1">
      <alignment vertical="center"/>
    </xf>
    <xf numFmtId="0" fontId="59" fillId="40" borderId="71" xfId="42" applyFont="1" applyFill="1" applyBorder="1" applyAlignment="1">
      <alignment horizontal="center" vertical="center"/>
    </xf>
    <xf numFmtId="0" fontId="22" fillId="0" borderId="0" xfId="42" applyBorder="1" applyAlignment="1">
      <alignment horizontal="center" vertical="center"/>
    </xf>
    <xf numFmtId="0" fontId="22" fillId="0" borderId="180" xfId="42" applyBorder="1">
      <alignment vertical="center"/>
    </xf>
    <xf numFmtId="0" fontId="22" fillId="0" borderId="181" xfId="42" applyBorder="1">
      <alignment vertical="center"/>
    </xf>
    <xf numFmtId="0" fontId="22" fillId="0" borderId="72" xfId="42" applyBorder="1">
      <alignment vertical="center"/>
    </xf>
    <xf numFmtId="0" fontId="22" fillId="0" borderId="88" xfId="42" applyBorder="1">
      <alignment vertical="center"/>
    </xf>
    <xf numFmtId="0" fontId="22" fillId="0" borderId="88" xfId="42" applyFill="1" applyBorder="1">
      <alignment vertical="center"/>
    </xf>
    <xf numFmtId="0" fontId="22" fillId="0" borderId="71" xfId="42" applyFont="1" applyFill="1" applyBorder="1" applyAlignment="1">
      <alignment horizontal="center" vertical="center"/>
    </xf>
    <xf numFmtId="0" fontId="22" fillId="0" borderId="71" xfId="42" applyBorder="1" applyAlignment="1">
      <alignment vertical="center" wrapText="1"/>
    </xf>
    <xf numFmtId="0" fontId="22" fillId="0" borderId="0" xfId="42" applyBorder="1" applyAlignment="1">
      <alignment vertical="center" wrapText="1"/>
    </xf>
    <xf numFmtId="0" fontId="22" fillId="0" borderId="0" xfId="42" applyFill="1" applyBorder="1" applyAlignment="1">
      <alignment vertical="center"/>
    </xf>
    <xf numFmtId="0" fontId="22" fillId="0" borderId="181" xfId="42" applyFill="1" applyBorder="1">
      <alignment vertical="center"/>
    </xf>
    <xf numFmtId="0" fontId="59" fillId="0" borderId="0" xfId="42" applyFont="1" applyFill="1" applyBorder="1" applyAlignment="1">
      <alignment horizontal="center" vertical="center"/>
    </xf>
    <xf numFmtId="0" fontId="22" fillId="0" borderId="181" xfId="42" applyBorder="1" applyAlignment="1">
      <alignment vertical="center" wrapText="1"/>
    </xf>
    <xf numFmtId="0" fontId="22" fillId="0" borderId="0" xfId="42" applyFill="1" applyBorder="1" applyAlignment="1">
      <alignment horizontal="center" vertical="center"/>
    </xf>
    <xf numFmtId="0" fontId="22" fillId="0" borderId="0" xfId="42" applyFont="1" applyFill="1" applyBorder="1" applyAlignment="1">
      <alignment horizontal="center" vertical="center"/>
    </xf>
    <xf numFmtId="0" fontId="22" fillId="0" borderId="89" xfId="42" applyFill="1" applyBorder="1">
      <alignment vertical="center"/>
    </xf>
    <xf numFmtId="0" fontId="22" fillId="0" borderId="172" xfId="42" applyFont="1" applyBorder="1" applyAlignment="1">
      <alignment vertical="center"/>
    </xf>
    <xf numFmtId="0" fontId="22" fillId="0" borderId="180" xfId="42" applyFill="1" applyBorder="1">
      <alignment vertical="center"/>
    </xf>
    <xf numFmtId="0" fontId="22" fillId="0" borderId="181" xfId="42" applyFill="1" applyBorder="1" applyAlignment="1">
      <alignment vertical="center" wrapText="1"/>
    </xf>
    <xf numFmtId="0" fontId="22" fillId="0" borderId="71" xfId="42" applyFill="1" applyBorder="1" applyAlignment="1">
      <alignment vertical="center" shrinkToFit="1"/>
    </xf>
    <xf numFmtId="0" fontId="22" fillId="0" borderId="26" xfId="42" applyFill="1" applyBorder="1">
      <alignment vertical="center"/>
    </xf>
    <xf numFmtId="0" fontId="22" fillId="0" borderId="172" xfId="42" applyFill="1" applyBorder="1" applyAlignment="1">
      <alignment vertical="center" wrapText="1"/>
    </xf>
    <xf numFmtId="0" fontId="22" fillId="0" borderId="172" xfId="42" applyBorder="1" applyAlignment="1">
      <alignment vertical="center" wrapText="1"/>
    </xf>
    <xf numFmtId="0" fontId="22" fillId="0" borderId="180" xfId="42" applyBorder="1" applyAlignment="1">
      <alignment vertical="center" wrapText="1"/>
    </xf>
    <xf numFmtId="0" fontId="22" fillId="0" borderId="182" xfId="42" applyBorder="1">
      <alignment vertical="center"/>
    </xf>
    <xf numFmtId="0" fontId="22" fillId="0" borderId="183" xfId="42" applyBorder="1">
      <alignment vertical="center"/>
    </xf>
    <xf numFmtId="0" fontId="22" fillId="0" borderId="184" xfId="42" applyBorder="1">
      <alignment vertical="center"/>
    </xf>
    <xf numFmtId="0" fontId="59" fillId="0" borderId="114" xfId="42" applyFont="1" applyFill="1" applyBorder="1" applyAlignment="1" applyProtection="1"/>
    <xf numFmtId="0" fontId="33" fillId="54" borderId="72" xfId="0" applyFont="1" applyFill="1" applyBorder="1" applyAlignment="1" applyProtection="1">
      <alignment vertical="center"/>
    </xf>
    <xf numFmtId="0" fontId="33" fillId="54" borderId="83" xfId="0" applyFont="1" applyFill="1" applyBorder="1" applyAlignment="1" applyProtection="1">
      <alignment vertical="center"/>
    </xf>
    <xf numFmtId="0" fontId="40" fillId="54" borderId="72" xfId="0" applyFont="1" applyFill="1" applyBorder="1" applyAlignment="1" applyProtection="1">
      <alignment horizontal="left" vertical="center"/>
      <protection locked="0"/>
    </xf>
    <xf numFmtId="0" fontId="33" fillId="54" borderId="72" xfId="0" applyFont="1" applyFill="1" applyBorder="1" applyAlignment="1" applyProtection="1">
      <alignment horizontal="left" vertical="center"/>
    </xf>
    <xf numFmtId="0" fontId="40" fillId="54" borderId="72" xfId="0" applyFont="1" applyFill="1" applyBorder="1" applyAlignment="1" applyProtection="1">
      <alignment horizontal="right" vertical="center"/>
      <protection locked="0"/>
    </xf>
    <xf numFmtId="0" fontId="21" fillId="54" borderId="72" xfId="0" applyFont="1" applyFill="1" applyBorder="1" applyProtection="1">
      <alignment vertical="center"/>
    </xf>
    <xf numFmtId="0" fontId="33" fillId="54" borderId="74" xfId="0" applyFont="1" applyFill="1" applyBorder="1" applyAlignment="1" applyProtection="1">
      <alignment horizontal="right" vertical="center"/>
    </xf>
    <xf numFmtId="0" fontId="21" fillId="54" borderId="19" xfId="0" applyFont="1" applyFill="1" applyBorder="1" applyProtection="1">
      <alignment vertical="center"/>
    </xf>
    <xf numFmtId="0" fontId="33" fillId="54" borderId="42" xfId="0" applyFont="1" applyFill="1" applyBorder="1" applyAlignment="1" applyProtection="1">
      <alignment horizontal="right" vertical="center"/>
    </xf>
    <xf numFmtId="0" fontId="43" fillId="55"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59" fillId="40" borderId="0" xfId="42" applyFont="1" applyFill="1" applyBorder="1" applyAlignment="1">
      <alignment horizontal="center" vertical="center"/>
    </xf>
    <xf numFmtId="0" fontId="59" fillId="41" borderId="14" xfId="42" applyFont="1" applyFill="1" applyBorder="1">
      <alignment vertical="center"/>
    </xf>
    <xf numFmtId="0" fontId="22" fillId="0" borderId="71" xfId="42" applyFont="1" applyBorder="1">
      <alignment vertical="center"/>
    </xf>
    <xf numFmtId="0" fontId="0" fillId="0" borderId="71" xfId="61" applyFont="1" applyFill="1" applyBorder="1" applyAlignment="1">
      <alignment vertical="center"/>
    </xf>
    <xf numFmtId="0" fontId="22" fillId="46" borderId="71" xfId="42" applyFill="1" applyBorder="1" applyAlignment="1">
      <alignment vertical="center" shrinkToFit="1"/>
    </xf>
    <xf numFmtId="49" fontId="22" fillId="46" borderId="71" xfId="58" applyNumberFormat="1" applyFont="1" applyFill="1" applyBorder="1" applyAlignment="1">
      <alignment vertical="center" shrinkToFit="1"/>
    </xf>
    <xf numFmtId="0" fontId="105" fillId="0" borderId="0" xfId="42" applyFont="1" applyFill="1" applyBorder="1" applyAlignment="1" applyProtection="1"/>
    <xf numFmtId="0" fontId="69" fillId="0" borderId="31" xfId="42" applyFont="1" applyFill="1" applyBorder="1" applyAlignment="1" applyProtection="1">
      <alignment horizontal="center" vertical="center" shrinkToFit="1"/>
      <protection locked="0"/>
    </xf>
    <xf numFmtId="0" fontId="22" fillId="0" borderId="31" xfId="42" applyBorder="1" applyProtection="1">
      <alignment vertical="center"/>
      <protection locked="0"/>
    </xf>
    <xf numFmtId="0" fontId="69" fillId="42" borderId="31" xfId="42" applyFont="1" applyFill="1" applyBorder="1" applyAlignment="1" applyProtection="1">
      <alignment horizontal="center" vertical="center"/>
      <protection locked="0"/>
    </xf>
    <xf numFmtId="0" fontId="55" fillId="0" borderId="38" xfId="42" applyFont="1" applyFill="1" applyBorder="1" applyAlignment="1" applyProtection="1">
      <alignment horizontal="center" vertical="center" wrapText="1"/>
    </xf>
    <xf numFmtId="0" fontId="22" fillId="0" borderId="38" xfId="42" applyFill="1" applyBorder="1" applyAlignment="1" applyProtection="1">
      <alignment vertical="center"/>
    </xf>
    <xf numFmtId="5" fontId="72" fillId="0" borderId="38" xfId="42" applyNumberFormat="1" applyFont="1" applyFill="1" applyBorder="1" applyAlignment="1" applyProtection="1">
      <alignment horizontal="center" vertical="center"/>
    </xf>
    <xf numFmtId="179" fontId="53" fillId="0" borderId="85" xfId="42" applyNumberFormat="1" applyFont="1" applyFill="1" applyBorder="1" applyAlignment="1" applyProtection="1">
      <alignment horizontal="distributed" vertical="center" indent="1"/>
      <protection locked="0"/>
    </xf>
    <xf numFmtId="0" fontId="22" fillId="0" borderId="85" xfId="42" applyFill="1" applyBorder="1" applyAlignment="1" applyProtection="1">
      <alignment horizontal="center" vertical="center"/>
    </xf>
    <xf numFmtId="0" fontId="69" fillId="0" borderId="85" xfId="42" applyFont="1" applyFill="1" applyBorder="1" applyAlignment="1" applyProtection="1">
      <alignment horizontal="center" vertical="center" shrinkToFit="1"/>
      <protection locked="0"/>
    </xf>
    <xf numFmtId="0" fontId="69" fillId="0" borderId="87" xfId="42" applyFont="1" applyFill="1" applyBorder="1" applyAlignment="1" applyProtection="1">
      <alignment horizontal="center" vertical="center" shrinkToFit="1"/>
      <protection locked="0"/>
    </xf>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89"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93"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94"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109" fillId="0" borderId="0" xfId="42" applyFont="1" applyAlignment="1">
      <alignment vertical="center"/>
    </xf>
    <xf numFmtId="0" fontId="66" fillId="42" borderId="31" xfId="42" applyFont="1" applyFill="1" applyBorder="1" applyAlignment="1" applyProtection="1">
      <alignment vertical="center"/>
      <protection locked="0"/>
    </xf>
    <xf numFmtId="0" fontId="59" fillId="0" borderId="38" xfId="42" applyFont="1" applyFill="1" applyBorder="1" applyAlignment="1" applyProtection="1"/>
    <xf numFmtId="0" fontId="52" fillId="0" borderId="0" xfId="42" applyFont="1" applyFill="1" applyBorder="1" applyAlignment="1" applyProtection="1">
      <alignment horizontal="center" vertical="center" wrapText="1"/>
    </xf>
    <xf numFmtId="49" fontId="0" fillId="37" borderId="71" xfId="0" applyNumberFormat="1" applyFill="1" applyBorder="1" applyAlignment="1">
      <alignment horizontal="center" vertical="center"/>
    </xf>
    <xf numFmtId="0" fontId="0" fillId="0" borderId="0" xfId="0" applyAlignment="1">
      <alignment horizontal="center" vertical="center"/>
    </xf>
    <xf numFmtId="0" fontId="0" fillId="0" borderId="172" xfId="0" applyBorder="1" applyAlignment="1">
      <alignment horizontal="center" vertical="center"/>
    </xf>
    <xf numFmtId="0" fontId="0" fillId="0" borderId="172" xfId="0" applyBorder="1">
      <alignment vertical="center"/>
    </xf>
    <xf numFmtId="0" fontId="0" fillId="56" borderId="172" xfId="0" applyFill="1" applyBorder="1" applyAlignment="1">
      <alignment vertical="center" shrinkToFit="1"/>
    </xf>
    <xf numFmtId="0" fontId="0" fillId="56" borderId="172" xfId="0" applyFill="1" applyBorder="1">
      <alignment vertical="center"/>
    </xf>
    <xf numFmtId="0" fontId="114" fillId="56" borderId="172" xfId="60" applyFont="1" applyFill="1" applyBorder="1" applyAlignment="1">
      <alignment vertical="center" shrinkToFit="1"/>
    </xf>
    <xf numFmtId="0" fontId="22" fillId="45" borderId="172" xfId="0" applyFont="1" applyFill="1" applyBorder="1" applyAlignment="1">
      <alignment vertical="center" shrinkToFit="1"/>
    </xf>
    <xf numFmtId="0" fontId="0" fillId="45" borderId="172" xfId="0" applyFill="1" applyBorder="1">
      <alignment vertical="center"/>
    </xf>
    <xf numFmtId="0" fontId="22" fillId="46" borderId="172" xfId="0" applyFont="1" applyFill="1" applyBorder="1" applyAlignment="1">
      <alignment vertical="center" shrinkToFit="1"/>
    </xf>
    <xf numFmtId="0" fontId="0" fillId="46" borderId="172" xfId="0" applyFill="1" applyBorder="1">
      <alignment vertical="center"/>
    </xf>
    <xf numFmtId="0" fontId="114" fillId="0" borderId="0" xfId="0" applyFont="1">
      <alignment vertical="center"/>
    </xf>
    <xf numFmtId="0" fontId="114" fillId="47" borderId="172" xfId="0" applyFont="1" applyFill="1" applyBorder="1">
      <alignment vertical="center"/>
    </xf>
    <xf numFmtId="0" fontId="114" fillId="47" borderId="172" xfId="61" applyFont="1" applyFill="1" applyBorder="1" applyAlignment="1">
      <alignment vertical="center"/>
    </xf>
    <xf numFmtId="49" fontId="114" fillId="56" borderId="172" xfId="61" applyNumberFormat="1" applyFont="1" applyFill="1" applyBorder="1" applyAlignment="1">
      <alignment horizontal="center" vertical="center"/>
    </xf>
    <xf numFmtId="0" fontId="114" fillId="56" borderId="172" xfId="0" applyFont="1" applyFill="1" applyBorder="1">
      <alignment vertical="center"/>
    </xf>
    <xf numFmtId="0" fontId="0" fillId="46" borderId="172" xfId="0" applyFill="1" applyBorder="1" applyAlignment="1">
      <alignment horizontal="center" vertical="center"/>
    </xf>
    <xf numFmtId="0" fontId="114" fillId="46" borderId="172" xfId="0" applyFont="1" applyFill="1" applyBorder="1" applyAlignment="1">
      <alignment vertical="center" shrinkToFit="1"/>
    </xf>
    <xf numFmtId="0" fontId="114" fillId="46" borderId="172" xfId="0" applyFont="1" applyFill="1" applyBorder="1" applyAlignment="1">
      <alignment horizontal="center" vertical="center"/>
    </xf>
    <xf numFmtId="0" fontId="114" fillId="46" borderId="172" xfId="0" applyFont="1" applyFill="1" applyBorder="1">
      <alignment vertical="center"/>
    </xf>
    <xf numFmtId="0" fontId="114" fillId="56" borderId="172" xfId="0" applyFont="1" applyFill="1" applyBorder="1" applyAlignment="1">
      <alignment vertical="center" shrinkToFit="1"/>
    </xf>
    <xf numFmtId="49" fontId="114" fillId="56" borderId="172" xfId="0" applyNumberFormat="1" applyFont="1" applyFill="1" applyBorder="1">
      <alignment vertical="center"/>
    </xf>
    <xf numFmtId="0" fontId="114" fillId="56" borderId="172" xfId="61" applyFont="1" applyFill="1" applyBorder="1" applyAlignment="1">
      <alignment vertical="center"/>
    </xf>
    <xf numFmtId="49" fontId="0" fillId="56" borderId="172" xfId="0" applyNumberFormat="1" applyFill="1" applyBorder="1">
      <alignment vertical="center"/>
    </xf>
    <xf numFmtId="0" fontId="38" fillId="56" borderId="172" xfId="61" applyFont="1" applyFill="1" applyBorder="1" applyAlignment="1">
      <alignment vertical="center"/>
    </xf>
    <xf numFmtId="0" fontId="114" fillId="48" borderId="172" xfId="0" applyFont="1" applyFill="1" applyBorder="1" applyAlignment="1">
      <alignment vertical="center" shrinkToFit="1"/>
    </xf>
    <xf numFmtId="0" fontId="114" fillId="48" borderId="172" xfId="0" applyFont="1" applyFill="1" applyBorder="1">
      <alignment vertical="center"/>
    </xf>
    <xf numFmtId="0" fontId="114" fillId="49" borderId="172" xfId="0" applyFont="1" applyFill="1" applyBorder="1">
      <alignment vertical="center"/>
    </xf>
    <xf numFmtId="0" fontId="114" fillId="49" borderId="172" xfId="61" applyFont="1" applyFill="1" applyBorder="1" applyAlignment="1">
      <alignment vertical="center"/>
    </xf>
    <xf numFmtId="0" fontId="22" fillId="46" borderId="172" xfId="0" applyFont="1" applyFill="1" applyBorder="1" applyAlignment="1">
      <alignment horizontal="center" vertical="center"/>
    </xf>
    <xf numFmtId="0" fontId="22" fillId="46" borderId="172" xfId="0" applyFont="1" applyFill="1" applyBorder="1">
      <alignment vertical="center"/>
    </xf>
    <xf numFmtId="0" fontId="114" fillId="48" borderId="172" xfId="61" applyFont="1" applyFill="1" applyBorder="1" applyAlignment="1">
      <alignment vertical="center"/>
    </xf>
    <xf numFmtId="0" fontId="114" fillId="49" borderId="172" xfId="0" applyFont="1" applyFill="1" applyBorder="1" applyAlignment="1">
      <alignment vertical="center" shrinkToFit="1"/>
    </xf>
    <xf numFmtId="0" fontId="114" fillId="50" borderId="172" xfId="0" applyFont="1" applyFill="1" applyBorder="1" applyAlignment="1">
      <alignment vertical="center" shrinkToFit="1"/>
    </xf>
    <xf numFmtId="0" fontId="114" fillId="50" borderId="172" xfId="0" applyFont="1" applyFill="1" applyBorder="1">
      <alignment vertical="center"/>
    </xf>
    <xf numFmtId="49" fontId="114" fillId="50" borderId="172" xfId="61" applyNumberFormat="1" applyFont="1" applyFill="1" applyBorder="1" applyAlignment="1">
      <alignment vertical="center"/>
    </xf>
    <xf numFmtId="49" fontId="82" fillId="50" borderId="172" xfId="59" applyNumberFormat="1" applyFont="1" applyFill="1" applyBorder="1" applyAlignment="1">
      <alignment vertical="center" shrinkToFit="1"/>
    </xf>
    <xf numFmtId="49" fontId="82" fillId="50" borderId="172" xfId="59" applyNumberFormat="1" applyFont="1" applyFill="1" applyBorder="1" applyAlignment="1">
      <alignment horizontal="center" vertical="center"/>
    </xf>
    <xf numFmtId="0" fontId="0" fillId="50" borderId="172" xfId="0" applyFill="1" applyBorder="1">
      <alignment vertical="center"/>
    </xf>
    <xf numFmtId="0" fontId="0" fillId="50" borderId="172" xfId="0" applyFill="1" applyBorder="1" applyAlignment="1">
      <alignment vertical="center" shrinkToFit="1"/>
    </xf>
    <xf numFmtId="0" fontId="75" fillId="50" borderId="172" xfId="61" applyFont="1" applyFill="1" applyBorder="1" applyAlignment="1">
      <alignment vertical="center"/>
    </xf>
    <xf numFmtId="0" fontId="75" fillId="50" borderId="172" xfId="60" applyFont="1" applyFill="1" applyBorder="1" applyAlignment="1">
      <alignment vertical="center"/>
    </xf>
    <xf numFmtId="0" fontId="114" fillId="51" borderId="172" xfId="0" applyFont="1" applyFill="1" applyBorder="1" applyAlignment="1">
      <alignment vertical="center" shrinkToFit="1"/>
    </xf>
    <xf numFmtId="0" fontId="114" fillId="51" borderId="172" xfId="60" applyFont="1" applyFill="1" applyBorder="1" applyAlignment="1">
      <alignment vertical="center" shrinkToFit="1"/>
    </xf>
    <xf numFmtId="0" fontId="114" fillId="51" borderId="172" xfId="0" applyFont="1" applyFill="1" applyBorder="1">
      <alignment vertical="center"/>
    </xf>
    <xf numFmtId="49" fontId="114" fillId="51" borderId="172" xfId="61" applyNumberFormat="1" applyFont="1" applyFill="1" applyBorder="1" applyAlignment="1">
      <alignment vertical="center"/>
    </xf>
    <xf numFmtId="0" fontId="80" fillId="50" borderId="172" xfId="60" applyFont="1" applyFill="1" applyBorder="1" applyAlignment="1">
      <alignment vertical="center"/>
    </xf>
    <xf numFmtId="0" fontId="79" fillId="50" borderId="172" xfId="61" applyFont="1" applyFill="1" applyBorder="1" applyAlignment="1">
      <alignment vertical="center" shrinkToFit="1"/>
    </xf>
    <xf numFmtId="0" fontId="80" fillId="50" borderId="172" xfId="61" applyFont="1" applyFill="1" applyBorder="1" applyAlignment="1">
      <alignment vertical="center" shrinkToFit="1"/>
    </xf>
    <xf numFmtId="0" fontId="80" fillId="50" borderId="172" xfId="60" applyFont="1" applyFill="1" applyBorder="1" applyAlignment="1">
      <alignment horizontal="center" vertical="center"/>
    </xf>
    <xf numFmtId="0" fontId="0" fillId="50" borderId="172" xfId="0" applyFill="1" applyBorder="1" applyAlignment="1">
      <alignment horizontal="center" vertical="center"/>
    </xf>
    <xf numFmtId="49" fontId="114" fillId="50" borderId="172" xfId="61" applyNumberFormat="1" applyFont="1" applyFill="1" applyBorder="1" applyAlignment="1">
      <alignment vertical="center" shrinkToFit="1"/>
    </xf>
    <xf numFmtId="0" fontId="114" fillId="50" borderId="172" xfId="0" applyFont="1" applyFill="1" applyBorder="1" applyAlignment="1">
      <alignment horizontal="center" vertical="center"/>
    </xf>
    <xf numFmtId="0" fontId="114" fillId="50" borderId="172" xfId="60" applyFont="1" applyFill="1" applyBorder="1" applyAlignment="1">
      <alignment vertical="center" shrinkToFit="1"/>
    </xf>
    <xf numFmtId="49" fontId="89" fillId="50" borderId="172" xfId="59" applyNumberFormat="1" applyFont="1" applyFill="1" applyBorder="1" applyAlignment="1">
      <alignment horizontal="center" vertical="center"/>
    </xf>
    <xf numFmtId="49" fontId="89" fillId="50" borderId="172" xfId="59" applyNumberFormat="1" applyFont="1" applyFill="1" applyBorder="1" applyAlignment="1">
      <alignment vertical="center" shrinkToFit="1"/>
    </xf>
    <xf numFmtId="0" fontId="79" fillId="50" borderId="172" xfId="61" applyFont="1" applyFill="1" applyBorder="1" applyAlignment="1">
      <alignment horizontal="center" vertical="center"/>
    </xf>
    <xf numFmtId="0" fontId="82" fillId="50" borderId="172" xfId="61" applyFont="1" applyFill="1" applyBorder="1" applyAlignment="1">
      <alignment vertical="center" shrinkToFit="1"/>
    </xf>
    <xf numFmtId="49" fontId="114" fillId="50" borderId="172" xfId="63" applyNumberFormat="1" applyFont="1" applyFill="1" applyBorder="1" applyAlignment="1" applyProtection="1">
      <alignment vertical="center" shrinkToFit="1"/>
      <protection locked="0"/>
    </xf>
    <xf numFmtId="0" fontId="0" fillId="49" borderId="172" xfId="0" applyFill="1" applyBorder="1" applyAlignment="1">
      <alignment vertical="center" shrinkToFit="1"/>
    </xf>
    <xf numFmtId="0" fontId="0" fillId="49" borderId="172" xfId="0" applyFill="1" applyBorder="1" applyAlignment="1">
      <alignment horizontal="left" vertical="center" shrinkToFit="1"/>
    </xf>
    <xf numFmtId="0" fontId="0" fillId="49" borderId="172" xfId="0" applyFill="1" applyBorder="1" applyAlignment="1">
      <alignment horizontal="center" vertical="center"/>
    </xf>
    <xf numFmtId="0" fontId="0" fillId="49" borderId="172" xfId="0" applyFill="1" applyBorder="1">
      <alignment vertical="center"/>
    </xf>
    <xf numFmtId="0" fontId="0" fillId="56" borderId="172" xfId="0" applyFill="1" applyBorder="1" applyAlignment="1">
      <alignment horizontal="center" vertical="center"/>
    </xf>
    <xf numFmtId="0" fontId="0" fillId="0" borderId="71" xfId="0" applyBorder="1">
      <alignment vertical="center"/>
    </xf>
    <xf numFmtId="49" fontId="114" fillId="56" borderId="172" xfId="61" applyNumberFormat="1" applyFont="1" applyFill="1" applyBorder="1" applyAlignment="1">
      <alignment vertical="center"/>
    </xf>
    <xf numFmtId="0" fontId="114" fillId="56" borderId="0" xfId="0" applyFont="1" applyFill="1">
      <alignment vertical="center"/>
    </xf>
    <xf numFmtId="0" fontId="0" fillId="56" borderId="0" xfId="0" applyFill="1">
      <alignment vertical="center"/>
    </xf>
    <xf numFmtId="49" fontId="116" fillId="46" borderId="172" xfId="59" applyNumberFormat="1" applyFont="1" applyFill="1" applyBorder="1" applyAlignment="1">
      <alignment vertical="center" shrinkToFit="1"/>
    </xf>
    <xf numFmtId="49" fontId="22" fillId="44" borderId="71" xfId="56" applyNumberFormat="1" applyFill="1" applyBorder="1" applyAlignment="1">
      <alignment horizontal="center" vertical="center" shrinkToFit="1"/>
    </xf>
    <xf numFmtId="49" fontId="0" fillId="44" borderId="0" xfId="57" applyNumberFormat="1" applyFont="1" applyFill="1" applyAlignment="1">
      <alignment horizontal="center" vertical="center"/>
    </xf>
    <xf numFmtId="0" fontId="80" fillId="0" borderId="172" xfId="59" applyFont="1" applyBorder="1" applyAlignment="1">
      <alignment vertical="center" shrinkToFit="1"/>
    </xf>
    <xf numFmtId="49" fontId="22" fillId="0" borderId="172" xfId="60" applyNumberFormat="1" applyBorder="1" applyAlignment="1">
      <alignment vertical="center"/>
    </xf>
    <xf numFmtId="0" fontId="22" fillId="0" borderId="172" xfId="0" applyFont="1" applyBorder="1" applyAlignment="1">
      <alignment vertical="center" shrinkToFit="1"/>
    </xf>
    <xf numFmtId="49" fontId="22" fillId="0" borderId="172" xfId="61" applyNumberFormat="1" applyBorder="1" applyAlignment="1">
      <alignment horizontal="center" vertical="center"/>
    </xf>
    <xf numFmtId="0" fontId="114" fillId="0" borderId="172" xfId="60" applyFont="1" applyBorder="1" applyAlignment="1">
      <alignment vertical="center" shrinkToFit="1"/>
    </xf>
    <xf numFmtId="49" fontId="22" fillId="0" borderId="172" xfId="61" applyNumberFormat="1" applyBorder="1" applyAlignment="1">
      <alignment vertical="center"/>
    </xf>
    <xf numFmtId="0" fontId="22" fillId="0" borderId="172" xfId="60" applyBorder="1" applyAlignment="1">
      <alignment vertical="center"/>
    </xf>
    <xf numFmtId="0" fontId="22" fillId="0" borderId="172" xfId="61" applyBorder="1" applyAlignment="1">
      <alignment vertical="center"/>
    </xf>
    <xf numFmtId="49" fontId="0" fillId="0" borderId="172" xfId="61" applyNumberFormat="1" applyFont="1" applyBorder="1" applyAlignment="1">
      <alignment vertical="center"/>
    </xf>
    <xf numFmtId="49" fontId="114" fillId="0" borderId="172" xfId="59" applyNumberFormat="1" applyFont="1" applyBorder="1">
      <alignment vertical="center"/>
    </xf>
    <xf numFmtId="49" fontId="22" fillId="0" borderId="172" xfId="59" applyNumberFormat="1" applyBorder="1">
      <alignment vertical="center"/>
    </xf>
    <xf numFmtId="49" fontId="22" fillId="56" borderId="172" xfId="60" applyNumberFormat="1" applyFill="1" applyBorder="1" applyAlignment="1">
      <alignment vertical="center"/>
    </xf>
    <xf numFmtId="49" fontId="22" fillId="56" borderId="172" xfId="61" applyNumberFormat="1" applyFill="1" applyBorder="1" applyAlignment="1">
      <alignment horizontal="center" vertical="center"/>
    </xf>
    <xf numFmtId="49" fontId="22" fillId="56" borderId="172" xfId="61" applyNumberFormat="1" applyFill="1" applyBorder="1" applyAlignment="1">
      <alignment vertical="center"/>
    </xf>
    <xf numFmtId="49" fontId="22" fillId="56" borderId="172" xfId="59" applyNumberFormat="1" applyFill="1" applyBorder="1">
      <alignment vertical="center"/>
    </xf>
    <xf numFmtId="0" fontId="22" fillId="56" borderId="172" xfId="60" applyFill="1" applyBorder="1" applyAlignment="1">
      <alignment vertical="center"/>
    </xf>
    <xf numFmtId="0" fontId="22" fillId="56" borderId="172" xfId="61" applyFill="1" applyBorder="1" applyAlignment="1">
      <alignment vertical="center"/>
    </xf>
    <xf numFmtId="0" fontId="22" fillId="0" borderId="172" xfId="60" applyBorder="1" applyAlignment="1">
      <alignment vertical="center" shrinkToFit="1"/>
    </xf>
    <xf numFmtId="181" fontId="59" fillId="0" borderId="172" xfId="62" applyNumberFormat="1" applyFont="1" applyBorder="1" applyAlignment="1">
      <alignment horizontal="left" vertical="center"/>
    </xf>
    <xf numFmtId="181" fontId="0" fillId="0" borderId="172" xfId="62" applyNumberFormat="1" applyFont="1" applyBorder="1" applyAlignment="1">
      <alignment horizontal="left" vertical="center" shrinkToFit="1"/>
    </xf>
    <xf numFmtId="49" fontId="22" fillId="45" borderId="172" xfId="60" applyNumberFormat="1" applyFill="1" applyBorder="1" applyAlignment="1">
      <alignment vertical="center"/>
    </xf>
    <xf numFmtId="181" fontId="22" fillId="45" borderId="172" xfId="62" applyNumberFormat="1" applyFill="1" applyBorder="1" applyAlignment="1">
      <alignment horizontal="left" vertical="center" shrinkToFit="1"/>
    </xf>
    <xf numFmtId="49" fontId="22" fillId="45" borderId="172" xfId="61" applyNumberFormat="1" applyFill="1" applyBorder="1" applyAlignment="1">
      <alignment horizontal="center" vertical="center"/>
    </xf>
    <xf numFmtId="0" fontId="22" fillId="45" borderId="172" xfId="60" applyFill="1" applyBorder="1" applyAlignment="1">
      <alignment vertical="center" shrinkToFit="1"/>
    </xf>
    <xf numFmtId="0" fontId="22" fillId="45" borderId="172" xfId="60" applyFill="1" applyBorder="1" applyAlignment="1">
      <alignment vertical="center"/>
    </xf>
    <xf numFmtId="0" fontId="22" fillId="45" borderId="172" xfId="61" applyFill="1" applyBorder="1" applyAlignment="1">
      <alignment vertical="center"/>
    </xf>
    <xf numFmtId="49" fontId="22" fillId="45" borderId="172" xfId="61" applyNumberFormat="1" applyFill="1" applyBorder="1" applyAlignment="1">
      <alignment vertical="center"/>
    </xf>
    <xf numFmtId="49" fontId="22" fillId="45" borderId="172" xfId="59" applyNumberFormat="1" applyFill="1" applyBorder="1">
      <alignment vertical="center"/>
    </xf>
    <xf numFmtId="0" fontId="22" fillId="45" borderId="92" xfId="62" applyFill="1" applyBorder="1"/>
    <xf numFmtId="0" fontId="22" fillId="45" borderId="0" xfId="62" applyFill="1"/>
    <xf numFmtId="0" fontId="0" fillId="0" borderId="172" xfId="60" applyFont="1" applyBorder="1" applyAlignment="1">
      <alignment vertical="center"/>
    </xf>
    <xf numFmtId="0" fontId="22" fillId="0" borderId="92" xfId="62" applyBorder="1"/>
    <xf numFmtId="0" fontId="22" fillId="0" borderId="0" xfId="62"/>
    <xf numFmtId="181" fontId="22" fillId="0" borderId="172" xfId="62" applyNumberFormat="1" applyBorder="1" applyAlignment="1">
      <alignment horizontal="left" vertical="center" shrinkToFit="1"/>
    </xf>
    <xf numFmtId="0" fontId="0" fillId="0" borderId="172" xfId="0" applyBorder="1" applyAlignment="1">
      <alignment horizontal="left" vertical="center" shrinkToFit="1"/>
    </xf>
    <xf numFmtId="0" fontId="0" fillId="0" borderId="172" xfId="60" applyFont="1" applyBorder="1" applyAlignment="1">
      <alignment vertical="center" shrinkToFit="1"/>
    </xf>
    <xf numFmtId="0" fontId="22" fillId="0" borderId="172" xfId="62" applyBorder="1"/>
    <xf numFmtId="0" fontId="22" fillId="0" borderId="173" xfId="62" applyBorder="1"/>
    <xf numFmtId="0" fontId="22" fillId="0" borderId="63" xfId="62" applyBorder="1"/>
    <xf numFmtId="49" fontId="22" fillId="46" borderId="172" xfId="60" applyNumberFormat="1" applyFill="1" applyBorder="1" applyAlignment="1">
      <alignment vertical="center"/>
    </xf>
    <xf numFmtId="49" fontId="22" fillId="46" borderId="172" xfId="61" applyNumberFormat="1" applyFill="1" applyBorder="1" applyAlignment="1">
      <alignment horizontal="center" vertical="center"/>
    </xf>
    <xf numFmtId="0" fontId="22" fillId="46" borderId="172" xfId="60" applyFill="1" applyBorder="1" applyAlignment="1">
      <alignment vertical="center" shrinkToFit="1"/>
    </xf>
    <xf numFmtId="0" fontId="22" fillId="46" borderId="172" xfId="60" applyFill="1" applyBorder="1" applyAlignment="1">
      <alignment vertical="center"/>
    </xf>
    <xf numFmtId="49" fontId="22" fillId="46" borderId="172" xfId="59" applyNumberFormat="1" applyFill="1" applyBorder="1">
      <alignment vertical="center"/>
    </xf>
    <xf numFmtId="49" fontId="114" fillId="0" borderId="172" xfId="61" applyNumberFormat="1" applyFont="1" applyBorder="1" applyAlignment="1">
      <alignment horizontal="center" vertical="center"/>
    </xf>
    <xf numFmtId="0" fontId="114" fillId="0" borderId="172" xfId="0" applyFont="1" applyBorder="1">
      <alignment vertical="center"/>
    </xf>
    <xf numFmtId="49" fontId="22" fillId="47" borderId="172" xfId="60" applyNumberFormat="1" applyFill="1" applyBorder="1" applyAlignment="1">
      <alignment vertical="center"/>
    </xf>
    <xf numFmtId="49" fontId="22" fillId="47" borderId="172" xfId="61" applyNumberFormat="1" applyFill="1" applyBorder="1" applyAlignment="1">
      <alignment horizontal="center" vertical="center"/>
    </xf>
    <xf numFmtId="0" fontId="22" fillId="47" borderId="172" xfId="60" applyFill="1" applyBorder="1" applyAlignment="1">
      <alignment vertical="center" shrinkToFit="1"/>
    </xf>
    <xf numFmtId="0" fontId="22" fillId="47" borderId="172" xfId="60" applyFill="1" applyBorder="1" applyAlignment="1">
      <alignment vertical="center"/>
    </xf>
    <xf numFmtId="0" fontId="22" fillId="47" borderId="172" xfId="61" applyFill="1" applyBorder="1" applyAlignment="1">
      <alignment vertical="center"/>
    </xf>
    <xf numFmtId="0" fontId="79" fillId="46" borderId="172" xfId="59" applyFont="1" applyFill="1" applyBorder="1">
      <alignment vertical="center"/>
    </xf>
    <xf numFmtId="0" fontId="114" fillId="0" borderId="172" xfId="61" applyFont="1" applyBorder="1" applyAlignment="1">
      <alignment vertical="center"/>
    </xf>
    <xf numFmtId="49" fontId="79" fillId="46" borderId="172" xfId="59" applyNumberFormat="1" applyFont="1" applyFill="1" applyBorder="1">
      <alignment vertical="center"/>
    </xf>
    <xf numFmtId="0" fontId="79" fillId="46" borderId="172" xfId="59" applyFont="1" applyFill="1" applyBorder="1" applyAlignment="1">
      <alignment horizontal="center" vertical="center"/>
    </xf>
    <xf numFmtId="0" fontId="80" fillId="46" borderId="172" xfId="59" applyFont="1" applyFill="1" applyBorder="1" applyAlignment="1">
      <alignment vertical="center" shrinkToFit="1"/>
    </xf>
    <xf numFmtId="49" fontId="82" fillId="46" borderId="172" xfId="59" applyNumberFormat="1" applyFont="1" applyFill="1" applyBorder="1">
      <alignment vertical="center"/>
    </xf>
    <xf numFmtId="49" fontId="59" fillId="0" borderId="172" xfId="59" applyNumberFormat="1" applyFont="1" applyBorder="1">
      <alignment vertical="center"/>
    </xf>
    <xf numFmtId="0" fontId="114" fillId="0" borderId="172" xfId="0" applyFont="1" applyBorder="1" applyAlignment="1">
      <alignment vertical="center" shrinkToFit="1"/>
    </xf>
    <xf numFmtId="49" fontId="22" fillId="0" borderId="172" xfId="59" applyNumberFormat="1" applyBorder="1" applyAlignment="1">
      <alignment vertical="center" shrinkToFit="1"/>
    </xf>
    <xf numFmtId="49" fontId="114" fillId="0" borderId="172" xfId="61" applyNumberFormat="1" applyFont="1" applyBorder="1" applyAlignment="1">
      <alignment vertical="center"/>
    </xf>
    <xf numFmtId="0" fontId="22" fillId="0" borderId="172" xfId="59" applyBorder="1">
      <alignment vertical="center"/>
    </xf>
    <xf numFmtId="49" fontId="22" fillId="46" borderId="172" xfId="59" applyNumberFormat="1" applyFill="1" applyBorder="1" applyAlignment="1">
      <alignment vertical="center" shrinkToFit="1"/>
    </xf>
    <xf numFmtId="49" fontId="22" fillId="46" borderId="172" xfId="59" applyNumberFormat="1" applyFill="1" applyBorder="1" applyAlignment="1">
      <alignment horizontal="center" vertical="center"/>
    </xf>
    <xf numFmtId="0" fontId="114" fillId="0" borderId="172" xfId="59" applyFont="1" applyBorder="1" applyAlignment="1">
      <alignment vertical="center" shrinkToFit="1"/>
    </xf>
    <xf numFmtId="0" fontId="22" fillId="0" borderId="172" xfId="59" applyBorder="1" applyAlignment="1">
      <alignment vertical="center" shrinkToFit="1"/>
    </xf>
    <xf numFmtId="0" fontId="114" fillId="0" borderId="172" xfId="59" applyFont="1" applyBorder="1">
      <alignment vertical="center"/>
    </xf>
    <xf numFmtId="49" fontId="116" fillId="0" borderId="172" xfId="59" applyNumberFormat="1" applyFont="1" applyBorder="1">
      <alignment vertical="center"/>
    </xf>
    <xf numFmtId="49" fontId="116" fillId="46" borderId="172" xfId="59" applyNumberFormat="1" applyFont="1" applyFill="1" applyBorder="1">
      <alignment vertical="center"/>
    </xf>
    <xf numFmtId="49" fontId="82" fillId="0" borderId="172" xfId="59" applyNumberFormat="1" applyFont="1" applyBorder="1">
      <alignment vertical="center"/>
    </xf>
    <xf numFmtId="49" fontId="22" fillId="46" borderId="172" xfId="61" applyNumberFormat="1" applyFill="1" applyBorder="1" applyAlignment="1">
      <alignment vertical="center"/>
    </xf>
    <xf numFmtId="49" fontId="114" fillId="0" borderId="172" xfId="0" applyNumberFormat="1" applyFont="1" applyBorder="1">
      <alignment vertical="center"/>
    </xf>
    <xf numFmtId="49" fontId="22" fillId="56" borderId="172" xfId="59" applyNumberFormat="1" applyFill="1" applyBorder="1" applyAlignment="1">
      <alignment vertical="center" shrinkToFit="1"/>
    </xf>
    <xf numFmtId="0" fontId="22" fillId="56" borderId="172" xfId="60" applyFill="1" applyBorder="1" applyAlignment="1">
      <alignment vertical="center" shrinkToFit="1"/>
    </xf>
    <xf numFmtId="49" fontId="117" fillId="0" borderId="172" xfId="59" applyNumberFormat="1" applyFont="1" applyBorder="1">
      <alignment vertical="center"/>
    </xf>
    <xf numFmtId="0" fontId="114" fillId="0" borderId="174" xfId="0" applyFont="1" applyBorder="1" applyAlignment="1">
      <alignment vertical="center" shrinkToFit="1"/>
    </xf>
    <xf numFmtId="49" fontId="22" fillId="0" borderId="173" xfId="60" applyNumberFormat="1" applyBorder="1" applyAlignment="1">
      <alignment vertical="center"/>
    </xf>
    <xf numFmtId="49" fontId="22" fillId="0" borderId="92" xfId="60" applyNumberFormat="1" applyBorder="1" applyAlignment="1">
      <alignment vertical="center"/>
    </xf>
    <xf numFmtId="49" fontId="59" fillId="56" borderId="172" xfId="59" applyNumberFormat="1" applyFont="1" applyFill="1" applyBorder="1">
      <alignment vertical="center"/>
    </xf>
    <xf numFmtId="49" fontId="22" fillId="56" borderId="173" xfId="60" applyNumberFormat="1" applyFill="1" applyBorder="1" applyAlignment="1">
      <alignment vertical="center"/>
    </xf>
    <xf numFmtId="49" fontId="22" fillId="56" borderId="92" xfId="60" applyNumberFormat="1" applyFill="1" applyBorder="1" applyAlignment="1">
      <alignment vertical="center"/>
    </xf>
    <xf numFmtId="49" fontId="114" fillId="0" borderId="172" xfId="59" applyNumberFormat="1" applyFont="1" applyBorder="1" applyAlignment="1">
      <alignment vertical="center" shrinkToFit="1"/>
    </xf>
    <xf numFmtId="49" fontId="79" fillId="0" borderId="172" xfId="59" applyNumberFormat="1" applyFont="1" applyBorder="1">
      <alignment vertical="center"/>
    </xf>
    <xf numFmtId="49" fontId="59" fillId="0" borderId="172" xfId="59" applyNumberFormat="1" applyFont="1" applyBorder="1" applyAlignment="1">
      <alignment vertical="center" wrapText="1"/>
    </xf>
    <xf numFmtId="0" fontId="79" fillId="0" borderId="172" xfId="59" applyFont="1" applyBorder="1">
      <alignment vertical="center"/>
    </xf>
    <xf numFmtId="49" fontId="79" fillId="0" borderId="172" xfId="59" applyNumberFormat="1" applyFont="1" applyBorder="1" applyAlignment="1">
      <alignment vertical="center" shrinkToFit="1"/>
    </xf>
    <xf numFmtId="49" fontId="80" fillId="0" borderId="172" xfId="59" applyNumberFormat="1" applyFont="1" applyBorder="1" applyAlignment="1">
      <alignment vertical="center" shrinkToFit="1"/>
    </xf>
    <xf numFmtId="0" fontId="79" fillId="0" borderId="172" xfId="59" applyFont="1" applyBorder="1" applyAlignment="1">
      <alignment horizontal="center" vertical="center"/>
    </xf>
    <xf numFmtId="0" fontId="22" fillId="0" borderId="0" xfId="0" applyFont="1">
      <alignment vertical="center"/>
    </xf>
    <xf numFmtId="49" fontId="114" fillId="0" borderId="172" xfId="61" applyNumberFormat="1" applyFont="1" applyBorder="1" applyAlignment="1">
      <alignment vertical="center" shrinkToFit="1"/>
    </xf>
    <xf numFmtId="0" fontId="114" fillId="0" borderId="172" xfId="60" applyFont="1" applyBorder="1" applyAlignment="1">
      <alignment vertical="center"/>
    </xf>
    <xf numFmtId="0" fontId="22" fillId="0" borderId="172" xfId="0" applyFont="1" applyBorder="1">
      <alignment vertical="center"/>
    </xf>
    <xf numFmtId="49" fontId="0" fillId="0" borderId="172" xfId="59" applyNumberFormat="1" applyFont="1" applyBorder="1">
      <alignment vertical="center"/>
    </xf>
    <xf numFmtId="49" fontId="80" fillId="46" borderId="172" xfId="59" applyNumberFormat="1" applyFont="1" applyFill="1" applyBorder="1">
      <alignment vertical="center"/>
    </xf>
    <xf numFmtId="49" fontId="22" fillId="47" borderId="172" xfId="59" applyNumberFormat="1" applyFill="1" applyBorder="1" applyAlignment="1">
      <alignment vertical="center" shrinkToFit="1"/>
    </xf>
    <xf numFmtId="49" fontId="114" fillId="0" borderId="172" xfId="59" applyNumberFormat="1" applyFont="1" applyBorder="1" applyAlignment="1">
      <alignment vertical="center" wrapText="1" shrinkToFit="1"/>
    </xf>
    <xf numFmtId="49" fontId="22" fillId="0" borderId="173" xfId="60" applyNumberFormat="1" applyBorder="1" applyAlignment="1">
      <alignment horizontal="center" vertical="center"/>
    </xf>
    <xf numFmtId="49" fontId="22" fillId="49" borderId="172" xfId="60" applyNumberFormat="1" applyFill="1" applyBorder="1" applyAlignment="1">
      <alignment vertical="center"/>
    </xf>
    <xf numFmtId="49" fontId="22" fillId="49" borderId="172" xfId="61" applyNumberFormat="1" applyFill="1" applyBorder="1" applyAlignment="1">
      <alignment horizontal="center" vertical="center"/>
    </xf>
    <xf numFmtId="0" fontId="22" fillId="49" borderId="172" xfId="60" applyFill="1" applyBorder="1" applyAlignment="1">
      <alignment vertical="center" shrinkToFit="1"/>
    </xf>
    <xf numFmtId="49" fontId="22" fillId="49" borderId="172" xfId="61" applyNumberFormat="1" applyFill="1" applyBorder="1" applyAlignment="1">
      <alignment vertical="center"/>
    </xf>
    <xf numFmtId="0" fontId="22" fillId="49" borderId="172" xfId="61" applyFill="1" applyBorder="1" applyAlignment="1">
      <alignment vertical="center"/>
    </xf>
    <xf numFmtId="0" fontId="22" fillId="49" borderId="92" xfId="62" applyFill="1" applyBorder="1"/>
    <xf numFmtId="0" fontId="22" fillId="49" borderId="0" xfId="62" applyFill="1"/>
    <xf numFmtId="0" fontId="22" fillId="49" borderId="172" xfId="60" applyFill="1" applyBorder="1" applyAlignment="1">
      <alignment vertical="center"/>
    </xf>
    <xf numFmtId="49" fontId="114" fillId="0" borderId="172" xfId="61" applyNumberFormat="1" applyFont="1" applyBorder="1" applyAlignment="1">
      <alignment horizontal="center" vertical="center" shrinkToFit="1"/>
    </xf>
    <xf numFmtId="49" fontId="0" fillId="0" borderId="172" xfId="0" applyNumberFormat="1" applyBorder="1">
      <alignment vertical="center"/>
    </xf>
    <xf numFmtId="49" fontId="22" fillId="48" borderId="172" xfId="60" applyNumberFormat="1" applyFill="1" applyBorder="1" applyAlignment="1">
      <alignment vertical="center"/>
    </xf>
    <xf numFmtId="49" fontId="22" fillId="48" borderId="172" xfId="61" applyNumberFormat="1" applyFill="1" applyBorder="1" applyAlignment="1">
      <alignment horizontal="center" vertical="center"/>
    </xf>
    <xf numFmtId="0" fontId="22" fillId="48" borderId="172" xfId="60" applyFill="1" applyBorder="1" applyAlignment="1">
      <alignment vertical="center" shrinkToFit="1"/>
    </xf>
    <xf numFmtId="0" fontId="22" fillId="48" borderId="172" xfId="60" applyFill="1" applyBorder="1" applyAlignment="1">
      <alignment vertical="center"/>
    </xf>
    <xf numFmtId="49" fontId="22" fillId="48" borderId="172" xfId="59" applyNumberFormat="1" applyFill="1" applyBorder="1">
      <alignment vertical="center"/>
    </xf>
    <xf numFmtId="0" fontId="22" fillId="48" borderId="172" xfId="61" applyFill="1" applyBorder="1" applyAlignment="1">
      <alignment vertical="center"/>
    </xf>
    <xf numFmtId="0" fontId="87" fillId="46" borderId="172" xfId="59" applyFont="1" applyFill="1" applyBorder="1">
      <alignment vertical="center"/>
    </xf>
    <xf numFmtId="49" fontId="87" fillId="46" borderId="172" xfId="59" applyNumberFormat="1" applyFont="1" applyFill="1" applyBorder="1">
      <alignment vertical="center"/>
    </xf>
    <xf numFmtId="0" fontId="87" fillId="46" borderId="172" xfId="59" applyFont="1" applyFill="1" applyBorder="1" applyAlignment="1">
      <alignment horizontal="center" vertical="center"/>
    </xf>
    <xf numFmtId="0" fontId="82" fillId="46" borderId="172" xfId="59" applyFont="1" applyFill="1" applyBorder="1" applyAlignment="1">
      <alignment vertical="center" shrinkToFit="1"/>
    </xf>
    <xf numFmtId="0" fontId="87" fillId="0" borderId="172" xfId="59" applyFont="1" applyBorder="1">
      <alignment vertical="center"/>
    </xf>
    <xf numFmtId="49" fontId="87" fillId="0" borderId="172" xfId="59" applyNumberFormat="1" applyFont="1" applyBorder="1" applyAlignment="1">
      <alignment vertical="center" shrinkToFit="1"/>
    </xf>
    <xf numFmtId="49" fontId="87" fillId="0" borderId="172" xfId="59" applyNumberFormat="1" applyFont="1" applyBorder="1">
      <alignment vertical="center"/>
    </xf>
    <xf numFmtId="0" fontId="87" fillId="0" borderId="172" xfId="59" applyFont="1" applyBorder="1" applyAlignment="1">
      <alignment horizontal="center" vertical="center"/>
    </xf>
    <xf numFmtId="0" fontId="22" fillId="0" borderId="172" xfId="0" applyFont="1" applyBorder="1" applyAlignment="1">
      <alignment horizontal="center" vertical="center"/>
    </xf>
    <xf numFmtId="0" fontId="82" fillId="0" borderId="172" xfId="59" applyFont="1" applyBorder="1" applyAlignment="1">
      <alignment vertical="center" shrinkToFit="1"/>
    </xf>
    <xf numFmtId="49" fontId="22" fillId="0" borderId="172" xfId="62" applyNumberFormat="1" applyBorder="1" applyAlignment="1">
      <alignment horizontal="center" vertical="center"/>
    </xf>
    <xf numFmtId="49" fontId="22" fillId="0" borderId="172" xfId="62" applyNumberFormat="1" applyBorder="1" applyAlignment="1">
      <alignment horizontal="center"/>
    </xf>
    <xf numFmtId="49" fontId="59" fillId="56" borderId="175" xfId="59" applyNumberFormat="1" applyFont="1" applyFill="1" applyBorder="1">
      <alignment vertical="center"/>
    </xf>
    <xf numFmtId="49" fontId="22" fillId="56" borderId="172" xfId="62" applyNumberFormat="1" applyFill="1" applyBorder="1" applyAlignment="1">
      <alignment horizontal="center" vertical="center"/>
    </xf>
    <xf numFmtId="49" fontId="22" fillId="56" borderId="172" xfId="62" applyNumberFormat="1" applyFill="1" applyBorder="1" applyAlignment="1">
      <alignment horizontal="center"/>
    </xf>
    <xf numFmtId="49" fontId="22" fillId="0" borderId="172" xfId="60" applyNumberFormat="1" applyBorder="1" applyAlignment="1">
      <alignment horizontal="left" vertical="center"/>
    </xf>
    <xf numFmtId="49" fontId="0" fillId="0" borderId="172" xfId="61" applyNumberFormat="1" applyFont="1" applyBorder="1" applyAlignment="1">
      <alignment horizontal="center" vertical="center"/>
    </xf>
    <xf numFmtId="0" fontId="79" fillId="0" borderId="172" xfId="61" applyFont="1" applyBorder="1" applyAlignment="1">
      <alignment vertical="center"/>
    </xf>
    <xf numFmtId="49" fontId="82" fillId="0" borderId="172" xfId="59" applyNumberFormat="1" applyFont="1" applyBorder="1" applyAlignment="1">
      <alignment horizontal="center" vertical="center"/>
    </xf>
    <xf numFmtId="49" fontId="59" fillId="0" borderId="172" xfId="63" applyNumberFormat="1" applyFont="1" applyBorder="1" applyAlignment="1" applyProtection="1">
      <alignment vertical="center"/>
      <protection locked="0"/>
    </xf>
    <xf numFmtId="49" fontId="22" fillId="0" borderId="172" xfId="63" applyNumberFormat="1" applyBorder="1" applyAlignment="1" applyProtection="1">
      <alignment vertical="center" shrinkToFit="1"/>
      <protection locked="0"/>
    </xf>
    <xf numFmtId="49" fontId="22" fillId="0" borderId="172" xfId="60" applyNumberFormat="1" applyBorder="1" applyAlignment="1">
      <alignment horizontal="center" vertical="center"/>
    </xf>
    <xf numFmtId="0" fontId="22" fillId="0" borderId="172" xfId="60" applyBorder="1" applyAlignment="1">
      <alignment horizontal="center" vertical="center"/>
    </xf>
    <xf numFmtId="0" fontId="22" fillId="50" borderId="172" xfId="60" applyFill="1" applyBorder="1" applyAlignment="1">
      <alignment vertical="center"/>
    </xf>
    <xf numFmtId="49" fontId="22" fillId="50" borderId="172" xfId="63" applyNumberFormat="1" applyFill="1" applyBorder="1" applyAlignment="1" applyProtection="1">
      <alignment vertical="center" shrinkToFit="1"/>
      <protection locked="0"/>
    </xf>
    <xf numFmtId="49" fontId="22" fillId="50" borderId="172" xfId="60" applyNumberFormat="1" applyFill="1" applyBorder="1" applyAlignment="1">
      <alignment vertical="center"/>
    </xf>
    <xf numFmtId="49" fontId="22" fillId="50" borderId="172" xfId="60" applyNumberFormat="1" applyFill="1" applyBorder="1" applyAlignment="1">
      <alignment horizontal="center" vertical="center"/>
    </xf>
    <xf numFmtId="0" fontId="22" fillId="50" borderId="172" xfId="60" applyFill="1" applyBorder="1" applyAlignment="1">
      <alignment horizontal="center" vertical="center"/>
    </xf>
    <xf numFmtId="49" fontId="22" fillId="50" borderId="172" xfId="61" applyNumberFormat="1" applyFill="1" applyBorder="1" applyAlignment="1">
      <alignment horizontal="center" vertical="center"/>
    </xf>
    <xf numFmtId="0" fontId="22" fillId="50" borderId="172" xfId="60" applyFill="1" applyBorder="1" applyAlignment="1">
      <alignment vertical="center" shrinkToFit="1"/>
    </xf>
    <xf numFmtId="49" fontId="22" fillId="50" borderId="172" xfId="59" applyNumberFormat="1" applyFill="1" applyBorder="1">
      <alignment vertical="center"/>
    </xf>
    <xf numFmtId="0" fontId="22" fillId="50" borderId="172" xfId="61" applyFill="1" applyBorder="1" applyAlignment="1">
      <alignment vertical="center"/>
    </xf>
    <xf numFmtId="49" fontId="82" fillId="50" borderId="172" xfId="59" applyNumberFormat="1" applyFont="1" applyFill="1" applyBorder="1">
      <alignment vertical="center"/>
    </xf>
    <xf numFmtId="49" fontId="0" fillId="0" borderId="172" xfId="63" applyNumberFormat="1" applyFont="1" applyBorder="1" applyAlignment="1" applyProtection="1">
      <alignment vertical="center" shrinkToFit="1"/>
      <protection locked="0"/>
    </xf>
    <xf numFmtId="0" fontId="22" fillId="0" borderId="172" xfId="60" applyBorder="1" applyAlignment="1">
      <alignment horizontal="left" vertical="center"/>
    </xf>
    <xf numFmtId="0" fontId="75" fillId="0" borderId="172" xfId="61" applyFont="1" applyBorder="1" applyAlignment="1">
      <alignment vertical="center"/>
    </xf>
    <xf numFmtId="0" fontId="75" fillId="0" borderId="172" xfId="60" applyFont="1" applyBorder="1" applyAlignment="1">
      <alignment vertical="center"/>
    </xf>
    <xf numFmtId="0" fontId="75" fillId="0" borderId="0" xfId="0" applyFont="1">
      <alignment vertical="center"/>
    </xf>
    <xf numFmtId="49" fontId="22" fillId="50" borderId="172" xfId="61" applyNumberFormat="1" applyFill="1" applyBorder="1" applyAlignment="1">
      <alignment vertical="center"/>
    </xf>
    <xf numFmtId="49" fontId="114" fillId="0" borderId="172" xfId="63" applyNumberFormat="1" applyFont="1" applyBorder="1" applyAlignment="1" applyProtection="1">
      <alignment vertical="center" shrinkToFit="1"/>
      <protection locked="0"/>
    </xf>
    <xf numFmtId="0" fontId="22" fillId="50" borderId="172" xfId="60" applyFill="1" applyBorder="1" applyAlignment="1">
      <alignment horizontal="left" vertical="center"/>
    </xf>
    <xf numFmtId="49" fontId="22" fillId="50" borderId="172" xfId="61" applyNumberFormat="1" applyFill="1" applyBorder="1" applyAlignment="1">
      <alignment vertical="center" shrinkToFit="1"/>
    </xf>
    <xf numFmtId="0" fontId="80" fillId="0" borderId="172" xfId="60" applyFont="1" applyBorder="1" applyAlignment="1">
      <alignment vertical="center"/>
    </xf>
    <xf numFmtId="0" fontId="80" fillId="0" borderId="172" xfId="61" applyFont="1" applyBorder="1" applyAlignment="1">
      <alignment vertical="center" shrinkToFit="1"/>
    </xf>
    <xf numFmtId="49" fontId="22" fillId="56" borderId="172" xfId="60" applyNumberFormat="1" applyFill="1" applyBorder="1" applyAlignment="1">
      <alignment horizontal="center" vertical="center"/>
    </xf>
    <xf numFmtId="0" fontId="22" fillId="0" borderId="172" xfId="61" applyBorder="1" applyAlignment="1">
      <alignment horizontal="center" vertical="center"/>
    </xf>
    <xf numFmtId="0" fontId="22" fillId="51" borderId="172" xfId="60" applyFill="1" applyBorder="1" applyAlignment="1">
      <alignment vertical="center"/>
    </xf>
    <xf numFmtId="49" fontId="22" fillId="51" borderId="172" xfId="59" applyNumberFormat="1" applyFill="1" applyBorder="1">
      <alignment vertical="center"/>
    </xf>
    <xf numFmtId="49" fontId="22" fillId="51" borderId="172" xfId="60" applyNumberFormat="1" applyFill="1" applyBorder="1" applyAlignment="1">
      <alignment vertical="center"/>
    </xf>
    <xf numFmtId="49" fontId="22" fillId="51" borderId="172" xfId="60" applyNumberFormat="1" applyFill="1" applyBorder="1" applyAlignment="1">
      <alignment horizontal="center" vertical="center"/>
    </xf>
    <xf numFmtId="0" fontId="22" fillId="51" borderId="172" xfId="60" applyFill="1" applyBorder="1" applyAlignment="1">
      <alignment horizontal="center" vertical="center"/>
    </xf>
    <xf numFmtId="49" fontId="22" fillId="51" borderId="172" xfId="61" applyNumberFormat="1" applyFill="1" applyBorder="1" applyAlignment="1">
      <alignment horizontal="center" vertical="center"/>
    </xf>
    <xf numFmtId="0" fontId="22" fillId="51" borderId="172" xfId="61" applyFill="1" applyBorder="1" applyAlignment="1">
      <alignment vertical="center"/>
    </xf>
    <xf numFmtId="49" fontId="114" fillId="51" borderId="172" xfId="59" applyNumberFormat="1" applyFont="1" applyFill="1" applyBorder="1">
      <alignment vertical="center"/>
    </xf>
    <xf numFmtId="49" fontId="75" fillId="0" borderId="172" xfId="59" applyNumberFormat="1" applyFont="1" applyBorder="1" applyAlignment="1">
      <alignment horizontal="center" vertical="center"/>
    </xf>
    <xf numFmtId="14" fontId="0" fillId="0" borderId="172" xfId="60" applyNumberFormat="1" applyFont="1" applyBorder="1" applyAlignment="1">
      <alignment vertical="center" shrinkToFit="1"/>
    </xf>
    <xf numFmtId="0" fontId="22" fillId="51" borderId="172" xfId="60" applyFill="1" applyBorder="1" applyAlignment="1">
      <alignment vertical="center" shrinkToFit="1"/>
    </xf>
    <xf numFmtId="0" fontId="22" fillId="56" borderId="172" xfId="60" applyFill="1" applyBorder="1" applyAlignment="1">
      <alignment horizontal="left" vertical="center"/>
    </xf>
    <xf numFmtId="0" fontId="22" fillId="56" borderId="172" xfId="60" applyFill="1" applyBorder="1" applyAlignment="1">
      <alignment horizontal="center" vertical="center"/>
    </xf>
    <xf numFmtId="38" fontId="0" fillId="0" borderId="0" xfId="64" applyFont="1">
      <alignment vertical="center"/>
    </xf>
    <xf numFmtId="0" fontId="80" fillId="50" borderId="172" xfId="59" applyFont="1" applyFill="1" applyBorder="1" applyAlignment="1">
      <alignment vertical="center" shrinkToFit="1"/>
    </xf>
    <xf numFmtId="0" fontId="59" fillId="0" borderId="172" xfId="61" applyFont="1" applyBorder="1" applyAlignment="1">
      <alignment vertical="center"/>
    </xf>
    <xf numFmtId="49" fontId="22" fillId="50" borderId="172" xfId="59" applyNumberFormat="1" applyFill="1" applyBorder="1" applyAlignment="1">
      <alignment vertical="center" shrinkToFit="1"/>
    </xf>
    <xf numFmtId="49" fontId="22" fillId="50" borderId="172" xfId="59" applyNumberFormat="1" applyFill="1" applyBorder="1" applyAlignment="1">
      <alignment horizontal="center" vertical="center"/>
    </xf>
    <xf numFmtId="49" fontId="114" fillId="50" borderId="172" xfId="59" applyNumberFormat="1" applyFont="1" applyFill="1" applyBorder="1">
      <alignment vertical="center"/>
    </xf>
    <xf numFmtId="49" fontId="89" fillId="50" borderId="172" xfId="59" applyNumberFormat="1" applyFont="1" applyFill="1" applyBorder="1">
      <alignment vertical="center"/>
    </xf>
    <xf numFmtId="0" fontId="87" fillId="0" borderId="172" xfId="61" applyFont="1" applyBorder="1" applyAlignment="1">
      <alignment vertical="center"/>
    </xf>
    <xf numFmtId="0" fontId="114" fillId="0" borderId="172" xfId="0" applyFont="1" applyBorder="1" applyAlignment="1">
      <alignment horizontal="center" vertical="center"/>
    </xf>
    <xf numFmtId="49" fontId="22" fillId="0" borderId="172" xfId="63" applyNumberFormat="1" applyBorder="1" applyAlignment="1" applyProtection="1">
      <alignment vertical="center"/>
      <protection locked="0"/>
    </xf>
    <xf numFmtId="49" fontId="22" fillId="50" borderId="172" xfId="63" applyNumberFormat="1" applyFill="1" applyBorder="1" applyAlignment="1" applyProtection="1">
      <alignment vertical="center"/>
      <protection locked="0"/>
    </xf>
    <xf numFmtId="0" fontId="90" fillId="0" borderId="0" xfId="0" applyFont="1">
      <alignment vertical="center"/>
    </xf>
    <xf numFmtId="0" fontId="88" fillId="0" borderId="0" xfId="0" applyFont="1">
      <alignment vertical="center"/>
    </xf>
    <xf numFmtId="49" fontId="91" fillId="0" borderId="172" xfId="59" applyNumberFormat="1" applyFont="1" applyBorder="1">
      <alignment vertical="center"/>
    </xf>
    <xf numFmtId="0" fontId="82" fillId="0" borderId="172" xfId="61" applyFont="1" applyBorder="1" applyAlignment="1">
      <alignment vertical="center"/>
    </xf>
    <xf numFmtId="0" fontId="82" fillId="0" borderId="172" xfId="60" applyFont="1" applyBorder="1" applyAlignment="1">
      <alignment vertical="center"/>
    </xf>
    <xf numFmtId="0" fontId="79" fillId="0" borderId="172" xfId="61" applyFont="1" applyBorder="1" applyAlignment="1">
      <alignment horizontal="center" vertical="center"/>
    </xf>
    <xf numFmtId="0" fontId="86" fillId="0" borderId="172" xfId="61" applyFont="1" applyBorder="1" applyAlignment="1">
      <alignment vertical="center" shrinkToFit="1"/>
    </xf>
    <xf numFmtId="0" fontId="82" fillId="0" borderId="172" xfId="61" applyFont="1" applyBorder="1" applyAlignment="1">
      <alignment vertical="center" wrapText="1"/>
    </xf>
    <xf numFmtId="0" fontId="38" fillId="0" borderId="172" xfId="61" applyFont="1" applyBorder="1" applyAlignment="1">
      <alignment vertical="center"/>
    </xf>
    <xf numFmtId="0" fontId="22" fillId="0" borderId="172" xfId="61" applyBorder="1" applyAlignment="1">
      <alignment vertical="center" shrinkToFit="1"/>
    </xf>
    <xf numFmtId="0" fontId="0" fillId="0" borderId="172" xfId="61" applyFont="1" applyBorder="1" applyAlignment="1">
      <alignment vertical="center"/>
    </xf>
    <xf numFmtId="0" fontId="22" fillId="50" borderId="172" xfId="61" applyFill="1" applyBorder="1" applyAlignment="1">
      <alignment horizontal="center" vertical="center"/>
    </xf>
    <xf numFmtId="0" fontId="87" fillId="0" borderId="172" xfId="60" applyFont="1" applyBorder="1" applyAlignment="1">
      <alignment vertical="center"/>
    </xf>
    <xf numFmtId="0" fontId="59" fillId="0" borderId="172" xfId="0" applyFont="1" applyBorder="1" applyAlignment="1">
      <alignment horizontal="center" vertical="center"/>
    </xf>
    <xf numFmtId="0" fontId="59" fillId="0" borderId="172" xfId="0" applyFont="1" applyBorder="1">
      <alignment vertical="center"/>
    </xf>
    <xf numFmtId="0" fontId="93" fillId="0" borderId="0" xfId="0" applyFont="1">
      <alignment vertical="center"/>
    </xf>
    <xf numFmtId="49" fontId="87" fillId="0" borderId="172" xfId="59" applyNumberFormat="1" applyFont="1" applyBorder="1" applyAlignment="1">
      <alignment vertical="center" wrapText="1"/>
    </xf>
    <xf numFmtId="0" fontId="87" fillId="0" borderId="172" xfId="60" applyFont="1" applyBorder="1" applyAlignment="1">
      <alignment vertical="center" shrinkToFit="1"/>
    </xf>
    <xf numFmtId="49" fontId="87" fillId="0" borderId="172" xfId="59" applyNumberFormat="1" applyFont="1" applyBorder="1" applyAlignment="1">
      <alignment horizontal="left" vertical="center" shrinkToFit="1"/>
    </xf>
    <xf numFmtId="49" fontId="22" fillId="49" borderId="172" xfId="59" applyNumberFormat="1" applyFill="1" applyBorder="1">
      <alignment vertical="center"/>
    </xf>
    <xf numFmtId="0" fontId="22" fillId="49" borderId="172" xfId="60" applyFill="1" applyBorder="1" applyAlignment="1">
      <alignment horizontal="center" vertical="center"/>
    </xf>
    <xf numFmtId="49" fontId="82" fillId="0" borderId="172" xfId="59" applyNumberFormat="1" applyFont="1" applyBorder="1" applyAlignment="1">
      <alignment vertical="center" wrapText="1"/>
    </xf>
    <xf numFmtId="0" fontId="22" fillId="0" borderId="0" xfId="60" applyAlignment="1">
      <alignment vertical="center"/>
    </xf>
    <xf numFmtId="0" fontId="79" fillId="0" borderId="172" xfId="60" applyFont="1" applyBorder="1" applyAlignment="1">
      <alignment vertical="center"/>
    </xf>
    <xf numFmtId="0" fontId="79" fillId="0" borderId="172" xfId="59" applyFont="1" applyBorder="1" applyAlignment="1">
      <alignment vertical="center" shrinkToFit="1"/>
    </xf>
    <xf numFmtId="49" fontId="79" fillId="0" borderId="172" xfId="63" applyNumberFormat="1" applyFont="1" applyBorder="1" applyAlignment="1" applyProtection="1">
      <alignment vertical="center"/>
      <protection locked="0"/>
    </xf>
    <xf numFmtId="49" fontId="22" fillId="56" borderId="172" xfId="63" applyNumberFormat="1" applyFill="1" applyBorder="1" applyAlignment="1" applyProtection="1">
      <alignment vertical="center" shrinkToFit="1"/>
      <protection locked="0"/>
    </xf>
    <xf numFmtId="0" fontId="22" fillId="56" borderId="172" xfId="61" applyFill="1" applyBorder="1" applyAlignment="1">
      <alignment horizontal="center" vertical="center"/>
    </xf>
    <xf numFmtId="49" fontId="82" fillId="0" borderId="172" xfId="63" applyNumberFormat="1" applyFont="1" applyBorder="1" applyAlignment="1" applyProtection="1">
      <alignment vertical="center" shrinkToFit="1"/>
      <protection locked="0"/>
    </xf>
    <xf numFmtId="49" fontId="82" fillId="0" borderId="172" xfId="63" applyNumberFormat="1" applyFont="1" applyBorder="1" applyAlignment="1" applyProtection="1">
      <alignment vertical="center"/>
      <protection locked="0"/>
    </xf>
    <xf numFmtId="0" fontId="82" fillId="0" borderId="172" xfId="60" applyFont="1" applyBorder="1" applyAlignment="1">
      <alignment horizontal="center" vertical="center"/>
    </xf>
    <xf numFmtId="0" fontId="22" fillId="0" borderId="172" xfId="61" applyBorder="1" applyAlignment="1">
      <alignment horizontal="left" vertical="center"/>
    </xf>
    <xf numFmtId="0" fontId="22" fillId="0" borderId="173" xfId="61" applyBorder="1" applyAlignment="1">
      <alignment horizontal="left" vertical="center"/>
    </xf>
    <xf numFmtId="49" fontId="22" fillId="0" borderId="63" xfId="60" applyNumberFormat="1" applyBorder="1" applyAlignment="1">
      <alignment horizontal="center" vertical="center"/>
    </xf>
    <xf numFmtId="0" fontId="22" fillId="0" borderId="92" xfId="60" applyBorder="1" applyAlignment="1">
      <alignment horizontal="center" vertical="center"/>
    </xf>
    <xf numFmtId="49" fontId="22" fillId="0" borderId="92" xfId="60" applyNumberFormat="1" applyBorder="1" applyAlignment="1">
      <alignment horizontal="center" vertical="center"/>
    </xf>
    <xf numFmtId="49" fontId="0" fillId="0" borderId="172" xfId="59" applyNumberFormat="1" applyFont="1" applyBorder="1" applyAlignment="1">
      <alignment vertical="center" wrapText="1"/>
    </xf>
    <xf numFmtId="49" fontId="0" fillId="0" borderId="92" xfId="60" applyNumberFormat="1" applyFont="1" applyBorder="1" applyAlignment="1">
      <alignment horizontal="center" vertical="center"/>
    </xf>
    <xf numFmtId="49" fontId="114" fillId="0" borderId="92" xfId="60" applyNumberFormat="1" applyFont="1" applyBorder="1" applyAlignment="1">
      <alignment horizontal="center" vertical="center"/>
    </xf>
    <xf numFmtId="0" fontId="97" fillId="0" borderId="172" xfId="61" applyFont="1" applyBorder="1" applyAlignment="1">
      <alignment vertical="center"/>
    </xf>
    <xf numFmtId="0" fontId="98" fillId="0" borderId="172" xfId="60" applyFont="1" applyBorder="1" applyAlignment="1">
      <alignment vertical="center"/>
    </xf>
    <xf numFmtId="0" fontId="97" fillId="0" borderId="172" xfId="61" applyFont="1" applyBorder="1" applyAlignment="1">
      <alignment vertical="center" shrinkToFit="1"/>
    </xf>
    <xf numFmtId="0" fontId="98" fillId="0" borderId="172" xfId="61" applyFont="1" applyBorder="1" applyAlignment="1">
      <alignment vertical="center" shrinkToFit="1"/>
    </xf>
    <xf numFmtId="0" fontId="97" fillId="0" borderId="172" xfId="61" applyFont="1" applyBorder="1" applyAlignment="1">
      <alignment horizontal="center" vertical="center"/>
    </xf>
    <xf numFmtId="0" fontId="98" fillId="0" borderId="172" xfId="59" applyFont="1" applyBorder="1" applyAlignment="1">
      <alignment vertical="center" shrinkToFit="1"/>
    </xf>
    <xf numFmtId="49" fontId="59" fillId="0" borderId="0" xfId="63" applyNumberFormat="1" applyFont="1" applyAlignment="1" applyProtection="1">
      <alignment vertical="center"/>
      <protection locked="0"/>
    </xf>
    <xf numFmtId="0" fontId="22" fillId="0" borderId="0" xfId="60" applyAlignment="1">
      <alignment vertical="center" shrinkToFit="1"/>
    </xf>
    <xf numFmtId="49" fontId="22" fillId="0" borderId="0" xfId="63" applyNumberFormat="1" applyAlignment="1" applyProtection="1">
      <alignment vertical="center" shrinkToFit="1"/>
      <protection locked="0"/>
    </xf>
    <xf numFmtId="49" fontId="22" fillId="0" borderId="0" xfId="59" applyNumberFormat="1">
      <alignment vertical="center"/>
    </xf>
    <xf numFmtId="0" fontId="22" fillId="0" borderId="0" xfId="60" applyAlignment="1">
      <alignment horizontal="center" vertical="center"/>
    </xf>
    <xf numFmtId="49" fontId="22" fillId="0" borderId="0" xfId="61" applyNumberFormat="1" applyAlignment="1">
      <alignment horizontal="center" vertical="center"/>
    </xf>
    <xf numFmtId="0" fontId="59" fillId="0" borderId="172" xfId="60" applyFont="1" applyBorder="1" applyAlignment="1">
      <alignment vertical="center"/>
    </xf>
    <xf numFmtId="14" fontId="22" fillId="52" borderId="0" xfId="64" applyNumberFormat="1" applyFill="1">
      <alignment vertical="center"/>
    </xf>
    <xf numFmtId="38" fontId="22" fillId="52" borderId="0" xfId="64" applyFill="1">
      <alignment vertical="center"/>
    </xf>
    <xf numFmtId="49" fontId="59" fillId="0" borderId="176" xfId="59" applyNumberFormat="1" applyFont="1" applyBorder="1">
      <alignment vertical="center"/>
    </xf>
    <xf numFmtId="49" fontId="59" fillId="46" borderId="77" xfId="59" applyNumberFormat="1" applyFont="1" applyFill="1" applyBorder="1">
      <alignment vertical="center"/>
    </xf>
    <xf numFmtId="0" fontId="118" fillId="0" borderId="172" xfId="60" applyFont="1" applyBorder="1" applyAlignment="1">
      <alignment vertical="center" shrinkToFit="1"/>
    </xf>
    <xf numFmtId="49" fontId="59" fillId="46" borderId="172" xfId="59" applyNumberFormat="1" applyFont="1" applyFill="1" applyBorder="1">
      <alignment vertical="center"/>
    </xf>
    <xf numFmtId="0" fontId="1" fillId="52" borderId="0" xfId="66" applyFill="1">
      <alignment vertical="center"/>
    </xf>
    <xf numFmtId="0" fontId="1" fillId="52" borderId="0" xfId="66" applyFill="1" applyAlignment="1">
      <alignment vertical="center" shrinkToFit="1"/>
    </xf>
    <xf numFmtId="49" fontId="1" fillId="52" borderId="0" xfId="66" applyNumberFormat="1" applyFill="1">
      <alignment vertical="center"/>
    </xf>
    <xf numFmtId="49" fontId="1" fillId="52" borderId="0" xfId="66" applyNumberFormat="1" applyFill="1" applyAlignment="1">
      <alignment horizontal="center" vertical="center"/>
    </xf>
    <xf numFmtId="0" fontId="1" fillId="52" borderId="71" xfId="66" applyFill="1" applyBorder="1">
      <alignment vertical="center"/>
    </xf>
    <xf numFmtId="0" fontId="1" fillId="0" borderId="71" xfId="66" applyBorder="1">
      <alignment vertical="center"/>
    </xf>
    <xf numFmtId="0" fontId="1" fillId="0" borderId="71" xfId="66" applyBorder="1" applyAlignment="1">
      <alignment horizontal="center" vertical="center"/>
    </xf>
    <xf numFmtId="182" fontId="1" fillId="0" borderId="71" xfId="66" applyNumberFormat="1" applyBorder="1" applyAlignment="1">
      <alignment horizontal="center" vertical="center"/>
    </xf>
    <xf numFmtId="0" fontId="1" fillId="0" borderId="71" xfId="66" applyBorder="1" applyAlignment="1">
      <alignment horizontal="left" vertical="center"/>
    </xf>
    <xf numFmtId="0" fontId="1" fillId="0" borderId="98" xfId="66" applyBorder="1">
      <alignment vertical="center"/>
    </xf>
    <xf numFmtId="0" fontId="1" fillId="0" borderId="172" xfId="66" applyBorder="1" applyAlignment="1">
      <alignment horizontal="left" vertical="center"/>
    </xf>
    <xf numFmtId="0" fontId="1" fillId="0" borderId="98" xfId="66" applyBorder="1" applyAlignment="1">
      <alignment horizontal="center" vertical="center"/>
    </xf>
    <xf numFmtId="182" fontId="115" fillId="0" borderId="71" xfId="66" applyNumberFormat="1" applyFont="1" applyBorder="1" applyAlignment="1">
      <alignment horizontal="center" vertical="center"/>
    </xf>
    <xf numFmtId="49" fontId="119" fillId="0" borderId="172" xfId="59" applyNumberFormat="1" applyFont="1" applyBorder="1">
      <alignment vertical="center"/>
    </xf>
    <xf numFmtId="182" fontId="14" fillId="0" borderId="71" xfId="66" applyNumberFormat="1" applyFont="1" applyBorder="1" applyAlignment="1">
      <alignment horizontal="center" vertical="center"/>
    </xf>
    <xf numFmtId="182" fontId="120" fillId="0" borderId="71" xfId="66" applyNumberFormat="1" applyFont="1" applyBorder="1" applyAlignment="1">
      <alignment horizontal="center" vertical="center"/>
    </xf>
    <xf numFmtId="0" fontId="1" fillId="0" borderId="0" xfId="66">
      <alignment vertical="center"/>
    </xf>
    <xf numFmtId="0" fontId="1" fillId="0" borderId="13" xfId="66" applyBorder="1" applyAlignment="1">
      <alignment horizontal="left" vertical="center"/>
    </xf>
    <xf numFmtId="0" fontId="1" fillId="0" borderId="85" xfId="66" applyBorder="1">
      <alignment vertical="center"/>
    </xf>
    <xf numFmtId="0" fontId="1" fillId="0" borderId="85" xfId="66" applyBorder="1" applyAlignment="1">
      <alignment horizontal="center" vertical="center"/>
    </xf>
    <xf numFmtId="177" fontId="1" fillId="0" borderId="0" xfId="66" applyNumberFormat="1">
      <alignment vertical="center"/>
    </xf>
    <xf numFmtId="0" fontId="1" fillId="0" borderId="0" xfId="66" applyAlignment="1">
      <alignment horizontal="center" vertical="center"/>
    </xf>
    <xf numFmtId="0" fontId="99" fillId="53" borderId="0" xfId="66" applyFont="1" applyFill="1">
      <alignment vertical="center"/>
    </xf>
    <xf numFmtId="0" fontId="99" fillId="53" borderId="0" xfId="66" applyFont="1" applyFill="1" applyAlignment="1">
      <alignment horizontal="center" vertical="center"/>
    </xf>
    <xf numFmtId="49" fontId="79" fillId="0" borderId="172" xfId="42" applyNumberFormat="1" applyFont="1" applyBorder="1">
      <alignment vertical="center"/>
    </xf>
    <xf numFmtId="0" fontId="79" fillId="0" borderId="172" xfId="42" applyFont="1" applyBorder="1">
      <alignment vertical="center"/>
    </xf>
    <xf numFmtId="49" fontId="79" fillId="0" borderId="172" xfId="42" applyNumberFormat="1" applyFont="1" applyBorder="1" applyAlignment="1">
      <alignment vertical="center" shrinkToFit="1"/>
    </xf>
    <xf numFmtId="49" fontId="80" fillId="0" borderId="172" xfId="42" applyNumberFormat="1" applyFont="1" applyBorder="1" applyAlignment="1">
      <alignment vertical="center" shrinkToFit="1"/>
    </xf>
    <xf numFmtId="0" fontId="79" fillId="0" borderId="172" xfId="42" applyFont="1" applyBorder="1" applyAlignment="1">
      <alignment horizontal="center" vertical="center"/>
    </xf>
    <xf numFmtId="0" fontId="80" fillId="0" borderId="172" xfId="42" applyFont="1" applyBorder="1">
      <alignment vertical="center"/>
    </xf>
    <xf numFmtId="49" fontId="59" fillId="0" borderId="172" xfId="42" applyNumberFormat="1" applyFont="1" applyBorder="1">
      <alignment vertical="center"/>
    </xf>
    <xf numFmtId="49" fontId="22" fillId="0" borderId="172" xfId="42" applyNumberFormat="1" applyBorder="1" applyAlignment="1">
      <alignment vertical="center" shrinkToFit="1"/>
    </xf>
    <xf numFmtId="49" fontId="22" fillId="0" borderId="172" xfId="42" applyNumberFormat="1" applyBorder="1">
      <alignment vertical="center"/>
    </xf>
    <xf numFmtId="0" fontId="114" fillId="0" borderId="172" xfId="42" applyFont="1" applyBorder="1">
      <alignment vertical="center"/>
    </xf>
    <xf numFmtId="49" fontId="0" fillId="0" borderId="172" xfId="42" applyNumberFormat="1" applyFont="1" applyBorder="1" applyAlignment="1">
      <alignment vertical="center" shrinkToFit="1"/>
    </xf>
    <xf numFmtId="49" fontId="22" fillId="56" borderId="172" xfId="42" applyNumberFormat="1" applyFill="1" applyBorder="1" applyAlignment="1">
      <alignment vertical="center" shrinkToFit="1"/>
    </xf>
    <xf numFmtId="49" fontId="22" fillId="56" borderId="172" xfId="42" applyNumberFormat="1" applyFill="1" applyBorder="1">
      <alignment vertical="center"/>
    </xf>
    <xf numFmtId="49" fontId="22" fillId="45" borderId="172" xfId="42" applyNumberFormat="1" applyFill="1" applyBorder="1">
      <alignment vertical="center"/>
    </xf>
    <xf numFmtId="0" fontId="22" fillId="45" borderId="172" xfId="42" applyFill="1" applyBorder="1">
      <alignment vertical="center"/>
    </xf>
    <xf numFmtId="0" fontId="0" fillId="0" borderId="172" xfId="42" applyFont="1" applyBorder="1">
      <alignment vertical="center"/>
    </xf>
    <xf numFmtId="49" fontId="79" fillId="46" borderId="172" xfId="42" applyNumberFormat="1" applyFont="1" applyFill="1" applyBorder="1">
      <alignment vertical="center"/>
    </xf>
    <xf numFmtId="49" fontId="22" fillId="46" borderId="172" xfId="42" applyNumberFormat="1" applyFill="1" applyBorder="1" applyAlignment="1">
      <alignment vertical="center" shrinkToFit="1"/>
    </xf>
    <xf numFmtId="49" fontId="22" fillId="46" borderId="172" xfId="42" applyNumberFormat="1" applyFill="1" applyBorder="1">
      <alignment vertical="center"/>
    </xf>
    <xf numFmtId="49" fontId="114" fillId="0" borderId="172" xfId="42" applyNumberFormat="1" applyFont="1" applyBorder="1" applyAlignment="1">
      <alignment vertical="center" shrinkToFit="1"/>
    </xf>
    <xf numFmtId="49" fontId="114" fillId="0" borderId="172" xfId="42" applyNumberFormat="1" applyFont="1" applyBorder="1">
      <alignment vertical="center"/>
    </xf>
    <xf numFmtId="49" fontId="22" fillId="47" borderId="172" xfId="42" applyNumberFormat="1" applyFill="1" applyBorder="1" applyAlignment="1">
      <alignment vertical="center" shrinkToFit="1"/>
    </xf>
    <xf numFmtId="49" fontId="114" fillId="47" borderId="172" xfId="42" applyNumberFormat="1" applyFont="1" applyFill="1" applyBorder="1">
      <alignment vertical="center"/>
    </xf>
    <xf numFmtId="49" fontId="22" fillId="47" borderId="172" xfId="42" applyNumberFormat="1" applyFill="1" applyBorder="1">
      <alignment vertical="center"/>
    </xf>
    <xf numFmtId="0" fontId="22" fillId="47" borderId="172" xfId="42" applyFill="1" applyBorder="1">
      <alignment vertical="center"/>
    </xf>
    <xf numFmtId="49" fontId="114" fillId="56" borderId="172" xfId="42" applyNumberFormat="1" applyFont="1" applyFill="1" applyBorder="1" applyAlignment="1">
      <alignment vertical="center" shrinkToFit="1"/>
    </xf>
    <xf numFmtId="49" fontId="114" fillId="56" borderId="172" xfId="42" applyNumberFormat="1" applyFont="1" applyFill="1" applyBorder="1">
      <alignment vertical="center"/>
    </xf>
    <xf numFmtId="0" fontId="22" fillId="56" borderId="172" xfId="42" applyFill="1" applyBorder="1">
      <alignment vertical="center"/>
    </xf>
    <xf numFmtId="0" fontId="79" fillId="46" borderId="172" xfId="42" applyFont="1" applyFill="1" applyBorder="1">
      <alignment vertical="center"/>
    </xf>
    <xf numFmtId="0" fontId="58" fillId="46" borderId="172" xfId="42" applyFont="1" applyFill="1" applyBorder="1">
      <alignment vertical="center"/>
    </xf>
    <xf numFmtId="49" fontId="22" fillId="0" borderId="174" xfId="42" applyNumberFormat="1" applyBorder="1">
      <alignment vertical="center"/>
    </xf>
    <xf numFmtId="0" fontId="22" fillId="46" borderId="172" xfId="42" applyFill="1" applyBorder="1">
      <alignment vertical="center"/>
    </xf>
    <xf numFmtId="0" fontId="59" fillId="0" borderId="172" xfId="42" applyFont="1" applyBorder="1">
      <alignment vertical="center"/>
    </xf>
    <xf numFmtId="49" fontId="22" fillId="49" borderId="172" xfId="42" applyNumberFormat="1" applyFill="1" applyBorder="1">
      <alignment vertical="center"/>
    </xf>
    <xf numFmtId="49" fontId="114" fillId="49" borderId="172" xfId="42" applyNumberFormat="1" applyFont="1" applyFill="1" applyBorder="1">
      <alignment vertical="center"/>
    </xf>
    <xf numFmtId="0" fontId="22" fillId="49" borderId="172" xfId="42" applyFill="1" applyBorder="1">
      <alignment vertical="center"/>
    </xf>
    <xf numFmtId="49" fontId="85" fillId="0" borderId="172" xfId="42" applyNumberFormat="1" applyFont="1" applyBorder="1">
      <alignment vertical="center"/>
    </xf>
    <xf numFmtId="181" fontId="22" fillId="0" borderId="172" xfId="42" applyNumberFormat="1" applyBorder="1">
      <alignment vertical="center"/>
    </xf>
    <xf numFmtId="49" fontId="0" fillId="0" borderId="172" xfId="42" quotePrefix="1" applyNumberFormat="1" applyFont="1" applyBorder="1" applyAlignment="1">
      <alignment vertical="center" shrinkToFit="1"/>
    </xf>
    <xf numFmtId="49" fontId="22" fillId="48" borderId="172" xfId="42" applyNumberFormat="1" applyFill="1" applyBorder="1" applyAlignment="1">
      <alignment vertical="center" shrinkToFit="1"/>
    </xf>
    <xf numFmtId="49" fontId="114" fillId="48" borderId="172" xfId="42" applyNumberFormat="1" applyFont="1" applyFill="1" applyBorder="1">
      <alignment vertical="center"/>
    </xf>
    <xf numFmtId="49" fontId="22" fillId="48" borderId="172" xfId="42" applyNumberFormat="1" applyFill="1" applyBorder="1">
      <alignment vertical="center"/>
    </xf>
    <xf numFmtId="181" fontId="114" fillId="0" borderId="172" xfId="42" applyNumberFormat="1" applyFont="1" applyBorder="1">
      <alignment vertical="center"/>
    </xf>
    <xf numFmtId="49" fontId="87" fillId="46" borderId="172" xfId="42" applyNumberFormat="1" applyFont="1" applyFill="1" applyBorder="1">
      <alignment vertical="center"/>
    </xf>
    <xf numFmtId="181" fontId="22" fillId="48" borderId="172" xfId="42" applyNumberFormat="1" applyFill="1" applyBorder="1">
      <alignment vertical="center"/>
    </xf>
    <xf numFmtId="49" fontId="87" fillId="0" borderId="172" xfId="42" applyNumberFormat="1" applyFont="1" applyBorder="1">
      <alignment vertical="center"/>
    </xf>
    <xf numFmtId="181" fontId="22" fillId="56" borderId="172" xfId="42" applyNumberFormat="1" applyFill="1" applyBorder="1">
      <alignment vertical="center"/>
    </xf>
    <xf numFmtId="181" fontId="0" fillId="0" borderId="172" xfId="42" applyNumberFormat="1" applyFont="1" applyBorder="1">
      <alignment vertical="center"/>
    </xf>
    <xf numFmtId="49" fontId="114" fillId="0" borderId="172" xfId="42" applyNumberFormat="1" applyFont="1" applyBorder="1" applyAlignment="1">
      <alignment horizontal="left" vertical="center"/>
    </xf>
    <xf numFmtId="49" fontId="22" fillId="0" borderId="172" xfId="42" applyNumberFormat="1" applyBorder="1" applyAlignment="1">
      <alignment horizontal="left" vertical="center"/>
    </xf>
    <xf numFmtId="49" fontId="22" fillId="0" borderId="172" xfId="42" applyNumberFormat="1" applyBorder="1" applyAlignment="1">
      <alignment vertical="center" wrapText="1" shrinkToFit="1"/>
    </xf>
    <xf numFmtId="49" fontId="114" fillId="50" borderId="172" xfId="42" applyNumberFormat="1" applyFont="1" applyFill="1" applyBorder="1">
      <alignment vertical="center"/>
    </xf>
    <xf numFmtId="49" fontId="22" fillId="50" borderId="172" xfId="42" applyNumberFormat="1" applyFill="1" applyBorder="1">
      <alignment vertical="center"/>
    </xf>
    <xf numFmtId="49" fontId="22" fillId="50" borderId="172" xfId="42" applyNumberFormat="1" applyFill="1" applyBorder="1" applyAlignment="1">
      <alignment vertical="center" shrinkToFit="1"/>
    </xf>
    <xf numFmtId="0" fontId="22" fillId="50" borderId="172" xfId="42" applyFill="1" applyBorder="1">
      <alignment vertical="center"/>
    </xf>
    <xf numFmtId="0" fontId="75" fillId="0" borderId="172" xfId="42" applyFont="1" applyBorder="1">
      <alignment vertical="center"/>
    </xf>
    <xf numFmtId="38" fontId="0" fillId="0" borderId="0" xfId="64" applyFont="1" applyFill="1">
      <alignment vertical="center"/>
    </xf>
    <xf numFmtId="0" fontId="22" fillId="46" borderId="172" xfId="60" applyFill="1" applyBorder="1" applyAlignment="1">
      <alignment horizontal="left" vertical="center"/>
    </xf>
    <xf numFmtId="49" fontId="22" fillId="46" borderId="172" xfId="60" applyNumberFormat="1" applyFill="1" applyBorder="1" applyAlignment="1">
      <alignment horizontal="center" vertical="center"/>
    </xf>
    <xf numFmtId="0" fontId="22" fillId="46" borderId="172" xfId="60" applyFill="1" applyBorder="1" applyAlignment="1">
      <alignment horizontal="center" vertical="center"/>
    </xf>
    <xf numFmtId="0" fontId="22" fillId="46" borderId="172" xfId="61" applyFill="1" applyBorder="1" applyAlignment="1">
      <alignment vertical="center"/>
    </xf>
    <xf numFmtId="0" fontId="114" fillId="46" borderId="0" xfId="0" applyFont="1" applyFill="1">
      <alignment vertical="center"/>
    </xf>
    <xf numFmtId="0" fontId="87" fillId="0" borderId="172" xfId="61" applyFont="1" applyBorder="1" applyAlignment="1">
      <alignment vertical="center" shrinkToFit="1"/>
    </xf>
    <xf numFmtId="0" fontId="59" fillId="0" borderId="172" xfId="0" applyFont="1" applyBorder="1" applyAlignment="1">
      <alignment vertical="center" shrinkToFit="1"/>
    </xf>
    <xf numFmtId="0" fontId="82" fillId="0" borderId="172" xfId="61" applyFont="1" applyBorder="1" applyAlignment="1">
      <alignment vertical="center" shrinkToFit="1"/>
    </xf>
    <xf numFmtId="0" fontId="0" fillId="0" borderId="172" xfId="0" applyBorder="1" applyAlignment="1">
      <alignment vertical="center" shrinkToFit="1"/>
    </xf>
    <xf numFmtId="49" fontId="82" fillId="46" borderId="172" xfId="59" applyNumberFormat="1" applyFont="1" applyFill="1" applyBorder="1" applyAlignment="1">
      <alignment vertical="center" shrinkToFit="1"/>
    </xf>
    <xf numFmtId="0" fontId="0" fillId="46" borderId="172" xfId="0" applyFill="1" applyBorder="1" applyAlignment="1">
      <alignment vertical="center" shrinkToFit="1"/>
    </xf>
    <xf numFmtId="49" fontId="82" fillId="0" borderId="172" xfId="59" applyNumberFormat="1" applyFont="1" applyBorder="1" applyAlignment="1">
      <alignment vertical="center" shrinkToFit="1"/>
    </xf>
    <xf numFmtId="0" fontId="79" fillId="0" borderId="172" xfId="61" applyFont="1" applyBorder="1" applyAlignment="1">
      <alignment vertical="center" shrinkToFit="1"/>
    </xf>
    <xf numFmtId="0" fontId="67" fillId="0" borderId="114" xfId="0" applyFont="1" applyFill="1" applyBorder="1" applyAlignment="1" applyProtection="1">
      <alignment horizontal="center"/>
    </xf>
    <xf numFmtId="0" fontId="113" fillId="0" borderId="38" xfId="0" applyFont="1" applyFill="1" applyBorder="1" applyAlignment="1" applyProtection="1">
      <alignment horizontal="center" shrinkToFit="1"/>
    </xf>
    <xf numFmtId="179" fontId="53" fillId="42" borderId="30" xfId="42" applyNumberFormat="1" applyFont="1" applyFill="1" applyBorder="1" applyAlignment="1" applyProtection="1">
      <alignment horizontal="center" vertical="center" justifyLastLine="1"/>
      <protection locked="0"/>
    </xf>
    <xf numFmtId="179" fontId="53" fillId="42" borderId="31" xfId="42" applyNumberFormat="1" applyFont="1" applyFill="1" applyBorder="1" applyAlignment="1" applyProtection="1">
      <alignment horizontal="center" vertical="center" justifyLastLine="1"/>
      <protection locked="0"/>
    </xf>
    <xf numFmtId="0" fontId="22" fillId="38" borderId="30" xfId="42" applyFill="1" applyBorder="1" applyAlignment="1" applyProtection="1">
      <alignment horizontal="center" vertical="center"/>
      <protection locked="0"/>
    </xf>
    <xf numFmtId="0" fontId="22" fillId="38" borderId="31" xfId="42" applyFill="1" applyBorder="1" applyAlignment="1" applyProtection="1">
      <alignment horizontal="center" vertical="center"/>
      <protection locked="0"/>
    </xf>
    <xf numFmtId="0" fontId="22" fillId="38" borderId="32" xfId="42" applyFill="1" applyBorder="1" applyAlignment="1" applyProtection="1">
      <alignment horizontal="center" vertical="center"/>
      <protection locked="0"/>
    </xf>
    <xf numFmtId="0" fontId="22" fillId="42" borderId="26" xfId="42" applyFont="1" applyFill="1" applyBorder="1" applyAlignment="1" applyProtection="1">
      <alignment horizontal="center" vertical="center" wrapText="1"/>
      <protection locked="0"/>
    </xf>
    <xf numFmtId="0" fontId="22" fillId="42" borderId="72" xfId="42" applyFont="1" applyFill="1" applyBorder="1" applyAlignment="1" applyProtection="1">
      <alignment horizontal="center" vertical="center" wrapText="1"/>
      <protection locked="0"/>
    </xf>
    <xf numFmtId="0" fontId="22" fillId="42" borderId="73" xfId="42" applyFont="1" applyFill="1" applyBorder="1" applyAlignment="1" applyProtection="1">
      <alignment horizontal="center" vertical="center" wrapText="1"/>
      <protection locked="0"/>
    </xf>
    <xf numFmtId="0" fontId="22" fillId="42" borderId="61" xfId="42" applyFill="1" applyBorder="1" applyAlignment="1" applyProtection="1">
      <alignment horizontal="left" vertical="center"/>
      <protection locked="0"/>
    </xf>
    <xf numFmtId="0" fontId="22" fillId="42" borderId="72" xfId="42" applyFill="1" applyBorder="1" applyAlignment="1" applyProtection="1">
      <alignment horizontal="left" vertical="center"/>
      <protection locked="0"/>
    </xf>
    <xf numFmtId="0" fontId="22" fillId="42" borderId="88" xfId="42" applyFill="1" applyBorder="1" applyAlignment="1" applyProtection="1">
      <alignment horizontal="left" vertical="center"/>
      <protection locked="0"/>
    </xf>
    <xf numFmtId="0" fontId="22" fillId="42" borderId="161" xfId="42" applyFill="1" applyBorder="1" applyAlignment="1" applyProtection="1">
      <alignment horizontal="center" vertical="center"/>
      <protection locked="0"/>
    </xf>
    <xf numFmtId="0" fontId="22" fillId="42" borderId="59" xfId="42" applyFill="1" applyBorder="1" applyAlignment="1" applyProtection="1">
      <alignment horizontal="center" vertical="center"/>
      <protection locked="0"/>
    </xf>
    <xf numFmtId="0" fontId="22" fillId="42" borderId="162" xfId="42" applyFill="1" applyBorder="1" applyAlignment="1" applyProtection="1">
      <alignment horizontal="center" vertical="center"/>
      <protection locked="0"/>
    </xf>
    <xf numFmtId="0" fontId="22" fillId="42" borderId="26" xfId="42" applyFill="1" applyBorder="1" applyAlignment="1" applyProtection="1">
      <alignment horizontal="center" vertical="center"/>
      <protection locked="0"/>
    </xf>
    <xf numFmtId="0" fontId="22" fillId="42" borderId="72" xfId="42" applyFill="1" applyBorder="1" applyAlignment="1" applyProtection="1">
      <alignment horizontal="center" vertical="center"/>
      <protection locked="0"/>
    </xf>
    <xf numFmtId="0" fontId="22" fillId="42" borderId="74" xfId="42" applyFill="1" applyBorder="1" applyAlignment="1" applyProtection="1">
      <alignment horizontal="center" vertical="center"/>
      <protection locked="0"/>
    </xf>
    <xf numFmtId="0" fontId="22" fillId="42" borderId="161" xfId="42" applyFill="1" applyBorder="1" applyAlignment="1" applyProtection="1">
      <alignment horizontal="center" vertical="center" wrapText="1" shrinkToFit="1"/>
      <protection locked="0"/>
    </xf>
    <xf numFmtId="0" fontId="22" fillId="42" borderId="59" xfId="42" applyFill="1" applyBorder="1" applyAlignment="1" applyProtection="1">
      <alignment horizontal="center" vertical="center" wrapText="1" shrinkToFit="1"/>
      <protection locked="0"/>
    </xf>
    <xf numFmtId="0" fontId="22" fillId="42" borderId="60" xfId="42" applyFill="1" applyBorder="1" applyAlignment="1" applyProtection="1">
      <alignment horizontal="center" vertical="center" wrapText="1" shrinkToFit="1"/>
      <protection locked="0"/>
    </xf>
    <xf numFmtId="0" fontId="52" fillId="38" borderId="161" xfId="42" applyFont="1" applyFill="1" applyBorder="1" applyAlignment="1" applyProtection="1">
      <alignment horizontal="center" vertical="center" wrapText="1"/>
    </xf>
    <xf numFmtId="0" fontId="52" fillId="38" borderId="59" xfId="42" applyFont="1" applyFill="1" applyBorder="1" applyAlignment="1" applyProtection="1">
      <alignment horizontal="center" vertical="center" wrapText="1"/>
    </xf>
    <xf numFmtId="0" fontId="52" fillId="38" borderId="162" xfId="42" applyFont="1" applyFill="1" applyBorder="1" applyAlignment="1" applyProtection="1">
      <alignment horizontal="center" vertical="center" wrapText="1"/>
    </xf>
    <xf numFmtId="179" fontId="22" fillId="38" borderId="30" xfId="42" applyNumberFormat="1" applyFont="1" applyFill="1" applyBorder="1" applyAlignment="1" applyProtection="1">
      <alignment horizontal="center" vertical="center"/>
      <protection locked="0"/>
    </xf>
    <xf numFmtId="179" fontId="22" fillId="38" borderId="31" xfId="42" applyNumberFormat="1" applyFont="1" applyFill="1" applyBorder="1" applyAlignment="1" applyProtection="1">
      <alignment horizontal="center" vertical="center"/>
      <protection locked="0"/>
    </xf>
    <xf numFmtId="179" fontId="22" fillId="38" borderId="32" xfId="42" applyNumberFormat="1" applyFont="1" applyFill="1" applyBorder="1" applyAlignment="1" applyProtection="1">
      <alignment horizontal="center" vertical="center"/>
      <protection locked="0"/>
    </xf>
    <xf numFmtId="179" fontId="53" fillId="0" borderId="30" xfId="42" applyNumberFormat="1" applyFont="1" applyFill="1" applyBorder="1" applyAlignment="1" applyProtection="1">
      <alignment horizontal="center" vertical="center"/>
      <protection locked="0"/>
    </xf>
    <xf numFmtId="179" fontId="53" fillId="0" borderId="31" xfId="42" applyNumberFormat="1" applyFont="1" applyFill="1" applyBorder="1" applyAlignment="1" applyProtection="1">
      <alignment horizontal="center" vertical="center"/>
      <protection locked="0"/>
    </xf>
    <xf numFmtId="179" fontId="53" fillId="0" borderId="33" xfId="42" applyNumberFormat="1" applyFont="1" applyFill="1" applyBorder="1" applyAlignment="1" applyProtection="1">
      <alignment horizontal="center" vertical="center"/>
      <protection locked="0"/>
    </xf>
    <xf numFmtId="0" fontId="22" fillId="38" borderId="26" xfId="42" applyFill="1" applyBorder="1" applyAlignment="1" applyProtection="1">
      <alignment horizontal="center" vertical="center" wrapText="1"/>
    </xf>
    <xf numFmtId="0" fontId="22" fillId="38" borderId="72" xfId="42" applyFill="1" applyBorder="1" applyAlignment="1" applyProtection="1">
      <alignment horizontal="center" vertical="center" wrapText="1"/>
    </xf>
    <xf numFmtId="0" fontId="22" fillId="38" borderId="88" xfId="42" applyFill="1" applyBorder="1" applyAlignment="1" applyProtection="1">
      <alignment horizontal="center" vertical="center" wrapText="1"/>
    </xf>
    <xf numFmtId="0" fontId="52" fillId="38" borderId="58" xfId="42" applyFont="1" applyFill="1" applyBorder="1" applyAlignment="1" applyProtection="1">
      <alignment horizontal="center" vertical="center" wrapText="1"/>
    </xf>
    <xf numFmtId="0" fontId="67" fillId="38" borderId="85"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wrapText="1"/>
    </xf>
    <xf numFmtId="0" fontId="52" fillId="38" borderId="72" xfId="42" applyFont="1" applyFill="1" applyBorder="1" applyAlignment="1" applyProtection="1">
      <alignment horizontal="center" vertical="center" wrapText="1"/>
    </xf>
    <xf numFmtId="0" fontId="52" fillId="38" borderId="88" xfId="42" applyFont="1" applyFill="1" applyBorder="1" applyAlignment="1" applyProtection="1">
      <alignment horizontal="center" vertical="center" wrapText="1"/>
    </xf>
    <xf numFmtId="0" fontId="22" fillId="38" borderId="161" xfId="42" applyFill="1" applyBorder="1" applyAlignment="1" applyProtection="1">
      <alignment horizontal="center" vertical="center"/>
    </xf>
    <xf numFmtId="0" fontId="22" fillId="38" borderId="59" xfId="42" applyFill="1" applyBorder="1" applyAlignment="1" applyProtection="1">
      <alignment horizontal="center" vertical="center"/>
    </xf>
    <xf numFmtId="0" fontId="22" fillId="38" borderId="162" xfId="42" applyFill="1" applyBorder="1" applyAlignment="1" applyProtection="1">
      <alignment horizontal="center" vertical="center"/>
    </xf>
    <xf numFmtId="0" fontId="22" fillId="38" borderId="10" xfId="42" applyFont="1" applyFill="1" applyBorder="1" applyAlignment="1" applyProtection="1">
      <alignment horizontal="center" vertical="center"/>
    </xf>
    <xf numFmtId="0" fontId="22" fillId="38" borderId="0" xfId="42" applyFont="1" applyFill="1" applyBorder="1" applyAlignment="1" applyProtection="1">
      <alignment horizontal="center" vertical="center"/>
    </xf>
    <xf numFmtId="0" fontId="22" fillId="38" borderId="21" xfId="42" applyFont="1" applyFill="1" applyBorder="1" applyAlignment="1" applyProtection="1">
      <alignment horizontal="center" vertical="center"/>
    </xf>
    <xf numFmtId="0" fontId="22" fillId="38" borderId="89" xfId="42" applyFill="1" applyBorder="1" applyAlignment="1" applyProtection="1">
      <alignment horizontal="center" vertical="center"/>
    </xf>
    <xf numFmtId="0" fontId="22" fillId="38" borderId="85" xfId="42" applyFill="1" applyBorder="1" applyAlignment="1" applyProtection="1">
      <alignment horizontal="center" vertical="center"/>
    </xf>
    <xf numFmtId="0" fontId="22" fillId="38" borderId="86" xfId="42" applyFill="1" applyBorder="1" applyAlignment="1" applyProtection="1">
      <alignment horizontal="center" vertical="center"/>
    </xf>
    <xf numFmtId="0" fontId="58" fillId="42" borderId="89" xfId="42" applyFont="1" applyFill="1" applyBorder="1" applyAlignment="1" applyProtection="1">
      <alignment horizontal="center" vertical="center"/>
      <protection locked="0"/>
    </xf>
    <xf numFmtId="0" fontId="58" fillId="42" borderId="85" xfId="42" applyFont="1" applyFill="1" applyBorder="1" applyAlignment="1" applyProtection="1">
      <alignment horizontal="center" vertical="center"/>
      <protection locked="0"/>
    </xf>
    <xf numFmtId="0" fontId="58" fillId="42" borderId="86" xfId="42" applyFont="1" applyFill="1" applyBorder="1" applyAlignment="1" applyProtection="1">
      <alignment horizontal="center" vertical="center"/>
      <protection locked="0"/>
    </xf>
    <xf numFmtId="179" fontId="53" fillId="42" borderId="32" xfId="42" applyNumberFormat="1" applyFont="1" applyFill="1" applyBorder="1" applyAlignment="1" applyProtection="1">
      <alignment horizontal="center" vertical="center" justifyLastLine="1"/>
      <protection locked="0"/>
    </xf>
    <xf numFmtId="0" fontId="60" fillId="0" borderId="0" xfId="42" applyNumberFormat="1" applyFont="1" applyAlignment="1" applyProtection="1">
      <alignment horizontal="center" vertical="center"/>
    </xf>
    <xf numFmtId="0" fontId="60" fillId="0" borderId="0" xfId="42" applyFont="1" applyAlignment="1" applyProtection="1">
      <alignment horizontal="center" vertical="center"/>
    </xf>
    <xf numFmtId="0" fontId="60" fillId="0" borderId="0" xfId="42" applyFont="1" applyBorder="1" applyAlignment="1" applyProtection="1">
      <alignment horizontal="center" vertical="center"/>
    </xf>
    <xf numFmtId="0" fontId="61" fillId="0" borderId="0" xfId="42" applyFont="1" applyAlignment="1" applyProtection="1">
      <alignment horizontal="center" vertical="center"/>
      <protection locked="0"/>
    </xf>
    <xf numFmtId="0" fontId="57" fillId="0" borderId="0" xfId="42" applyFont="1" applyAlignment="1" applyProtection="1">
      <alignment horizontal="center" vertical="center"/>
    </xf>
    <xf numFmtId="0" fontId="22" fillId="38" borderId="112" xfId="42" applyFill="1" applyBorder="1" applyAlignment="1" applyProtection="1">
      <alignment horizontal="center" vertical="center"/>
    </xf>
    <xf numFmtId="0" fontId="22" fillId="38" borderId="113" xfId="42" applyFill="1" applyBorder="1" applyAlignment="1" applyProtection="1">
      <alignment horizontal="center" vertical="center"/>
    </xf>
    <xf numFmtId="0" fontId="59" fillId="0" borderId="114" xfId="42" applyFont="1" applyBorder="1" applyAlignment="1" applyProtection="1">
      <alignment horizontal="center" vertical="center" wrapText="1"/>
    </xf>
    <xf numFmtId="0" fontId="59" fillId="0" borderId="114" xfId="42" applyFont="1" applyBorder="1" applyAlignment="1" applyProtection="1">
      <alignment horizontal="center" vertical="center"/>
    </xf>
    <xf numFmtId="0" fontId="59" fillId="0" borderId="115" xfId="42" applyFont="1" applyBorder="1" applyAlignment="1" applyProtection="1">
      <alignment horizontal="center" vertical="center"/>
    </xf>
    <xf numFmtId="0" fontId="22" fillId="38" borderId="116" xfId="42" applyFill="1" applyBorder="1" applyAlignment="1" applyProtection="1">
      <alignment horizontal="center" vertical="center"/>
    </xf>
    <xf numFmtId="0" fontId="22" fillId="38" borderId="117" xfId="42" applyFill="1" applyBorder="1" applyAlignment="1" applyProtection="1">
      <alignment horizontal="center" vertical="center"/>
    </xf>
    <xf numFmtId="0" fontId="65" fillId="42" borderId="118" xfId="42" applyFont="1" applyFill="1" applyBorder="1" applyAlignment="1" applyProtection="1">
      <alignment horizontal="center" vertical="center"/>
      <protection locked="0"/>
    </xf>
    <xf numFmtId="0" fontId="65" fillId="42" borderId="114" xfId="42" applyFont="1" applyFill="1" applyBorder="1" applyAlignment="1" applyProtection="1">
      <alignment horizontal="center" vertical="center"/>
      <protection locked="0"/>
    </xf>
    <xf numFmtId="0" fontId="65" fillId="42" borderId="115" xfId="42" applyFont="1" applyFill="1" applyBorder="1" applyAlignment="1" applyProtection="1">
      <alignment horizontal="center" vertical="center"/>
      <protection locked="0"/>
    </xf>
    <xf numFmtId="0" fontId="22" fillId="38" borderId="119" xfId="42" applyFill="1" applyBorder="1" applyAlignment="1" applyProtection="1">
      <alignment horizontal="center" vertical="center"/>
    </xf>
    <xf numFmtId="0" fontId="22" fillId="38" borderId="120" xfId="42" applyFill="1" applyBorder="1" applyAlignment="1" applyProtection="1">
      <alignment horizontal="center" vertical="center"/>
    </xf>
    <xf numFmtId="0" fontId="22" fillId="38" borderId="124" xfId="42" applyFill="1" applyBorder="1" applyAlignment="1" applyProtection="1">
      <alignment horizontal="center" vertical="center"/>
    </xf>
    <xf numFmtId="0" fontId="22" fillId="38" borderId="125" xfId="42" applyFill="1" applyBorder="1" applyAlignment="1" applyProtection="1">
      <alignment horizontal="center" vertical="center"/>
    </xf>
    <xf numFmtId="0" fontId="22" fillId="0" borderId="121" xfId="42" applyBorder="1" applyAlignment="1" applyProtection="1">
      <alignment horizontal="center" vertical="center"/>
    </xf>
    <xf numFmtId="0" fontId="22" fillId="0" borderId="122" xfId="42" applyBorder="1" applyAlignment="1" applyProtection="1">
      <alignment horizontal="center" vertical="center"/>
    </xf>
    <xf numFmtId="0" fontId="22" fillId="0" borderId="126" xfId="42" applyBorder="1" applyAlignment="1" applyProtection="1">
      <alignment horizontal="center" vertical="center"/>
    </xf>
    <xf numFmtId="0" fontId="22" fillId="0" borderId="127" xfId="42" applyBorder="1" applyAlignment="1" applyProtection="1">
      <alignment horizontal="center" vertical="center"/>
    </xf>
    <xf numFmtId="0" fontId="22" fillId="0" borderId="123" xfId="42" applyBorder="1" applyAlignment="1" applyProtection="1">
      <alignment horizontal="center" vertical="center"/>
    </xf>
    <xf numFmtId="0" fontId="22" fillId="0" borderId="128" xfId="42" applyBorder="1" applyAlignment="1" applyProtection="1">
      <alignment horizontal="center" vertical="center"/>
    </xf>
    <xf numFmtId="0" fontId="59" fillId="0" borderId="0" xfId="42" applyFont="1" applyFill="1" applyBorder="1" applyAlignment="1" applyProtection="1">
      <alignment horizontal="left"/>
    </xf>
    <xf numFmtId="0" fontId="67" fillId="0" borderId="0" xfId="42" applyFont="1" applyBorder="1" applyAlignment="1" applyProtection="1">
      <alignment horizontal="left"/>
    </xf>
    <xf numFmtId="0" fontId="55" fillId="0" borderId="114" xfId="42" applyFont="1" applyBorder="1" applyAlignment="1" applyProtection="1">
      <alignment horizontal="left"/>
      <protection locked="0"/>
    </xf>
    <xf numFmtId="0" fontId="22" fillId="38" borderId="141" xfId="42" applyFill="1" applyBorder="1" applyAlignment="1" applyProtection="1">
      <alignment horizontal="center" vertical="center"/>
    </xf>
    <xf numFmtId="0" fontId="22" fillId="38" borderId="46" xfId="42" applyFill="1" applyBorder="1" applyAlignment="1" applyProtection="1">
      <alignment horizontal="center" vertical="center"/>
    </xf>
    <xf numFmtId="0" fontId="22" fillId="38" borderId="142" xfId="42" applyFill="1" applyBorder="1" applyAlignment="1" applyProtection="1">
      <alignment horizontal="center" vertical="center"/>
    </xf>
    <xf numFmtId="0" fontId="22" fillId="38" borderId="57" xfId="42" applyFill="1" applyBorder="1" applyAlignment="1" applyProtection="1">
      <alignment horizontal="center" vertical="center"/>
    </xf>
    <xf numFmtId="0" fontId="22" fillId="38" borderId="19" xfId="42" applyFill="1" applyBorder="1" applyAlignment="1" applyProtection="1">
      <alignment horizontal="center" vertical="center"/>
    </xf>
    <xf numFmtId="0" fontId="22" fillId="38" borderId="20" xfId="42" applyFill="1" applyBorder="1" applyAlignment="1" applyProtection="1">
      <alignment horizontal="center" vertical="center"/>
    </xf>
    <xf numFmtId="0" fontId="73" fillId="42" borderId="54" xfId="42" applyFont="1" applyFill="1" applyBorder="1" applyAlignment="1" applyProtection="1">
      <alignment horizontal="center" vertical="center"/>
      <protection locked="0"/>
    </xf>
    <xf numFmtId="0" fontId="73" fillId="42" borderId="46" xfId="42" applyFont="1" applyFill="1" applyBorder="1" applyAlignment="1" applyProtection="1">
      <alignment horizontal="center" vertical="center"/>
      <protection locked="0"/>
    </xf>
    <xf numFmtId="0" fontId="73" fillId="42" borderId="142" xfId="42" applyFont="1" applyFill="1" applyBorder="1" applyAlignment="1" applyProtection="1">
      <alignment horizontal="center" vertical="center"/>
      <protection locked="0"/>
    </xf>
    <xf numFmtId="0" fontId="73" fillId="42" borderId="10" xfId="42" applyFont="1" applyFill="1" applyBorder="1" applyAlignment="1" applyProtection="1">
      <alignment horizontal="center" vertical="center"/>
      <protection locked="0"/>
    </xf>
    <xf numFmtId="0" fontId="73" fillId="42" borderId="0" xfId="42" applyFont="1" applyFill="1" applyBorder="1" applyAlignment="1" applyProtection="1">
      <alignment horizontal="center" vertical="center"/>
      <protection locked="0"/>
    </xf>
    <xf numFmtId="0" fontId="73" fillId="42" borderId="19" xfId="42" applyFont="1" applyFill="1" applyBorder="1" applyAlignment="1" applyProtection="1">
      <alignment horizontal="center" vertical="center"/>
      <protection locked="0"/>
    </xf>
    <xf numFmtId="0" fontId="73" fillId="42" borderId="20" xfId="42" applyFont="1" applyFill="1" applyBorder="1" applyAlignment="1" applyProtection="1">
      <alignment horizontal="center" vertical="center"/>
      <protection locked="0"/>
    </xf>
    <xf numFmtId="0" fontId="55" fillId="38" borderId="141" xfId="42" applyFont="1" applyFill="1" applyBorder="1" applyAlignment="1" applyProtection="1">
      <alignment horizontal="center" vertical="center" wrapText="1"/>
    </xf>
    <xf numFmtId="0" fontId="55" fillId="38" borderId="46" xfId="42" applyFont="1" applyFill="1" applyBorder="1" applyAlignment="1" applyProtection="1">
      <alignment horizontal="center" vertical="center" wrapText="1"/>
    </xf>
    <xf numFmtId="0" fontId="55" fillId="38" borderId="142" xfId="42" applyFont="1" applyFill="1" applyBorder="1" applyAlignment="1" applyProtection="1">
      <alignment horizontal="center" vertical="center" wrapText="1"/>
    </xf>
    <xf numFmtId="0" fontId="55" fillId="38" borderId="55" xfId="42" applyFont="1" applyFill="1" applyBorder="1" applyAlignment="1" applyProtection="1">
      <alignment horizontal="center" vertical="center" wrapText="1"/>
    </xf>
    <xf numFmtId="0" fontId="55" fillId="38" borderId="0" xfId="42" applyFont="1" applyFill="1" applyBorder="1" applyAlignment="1" applyProtection="1">
      <alignment horizontal="center" vertical="center" wrapText="1"/>
    </xf>
    <xf numFmtId="0" fontId="55" fillId="38" borderId="21" xfId="42" applyFont="1" applyFill="1" applyBorder="1" applyAlignment="1" applyProtection="1">
      <alignment horizontal="center" vertical="center" wrapText="1"/>
    </xf>
    <xf numFmtId="0" fontId="55" fillId="38" borderId="56" xfId="42" applyFont="1" applyFill="1" applyBorder="1" applyAlignment="1" applyProtection="1">
      <alignment horizontal="center" vertical="center" wrapText="1"/>
    </xf>
    <xf numFmtId="0" fontId="55" fillId="38" borderId="38" xfId="42" applyFont="1" applyFill="1" applyBorder="1" applyAlignment="1" applyProtection="1">
      <alignment horizontal="center" vertical="center" wrapText="1"/>
    </xf>
    <xf numFmtId="0" fontId="55" fillId="38" borderId="39" xfId="42" applyFont="1" applyFill="1" applyBorder="1" applyAlignment="1" applyProtection="1">
      <alignment horizontal="center" vertical="center" wrapText="1"/>
    </xf>
    <xf numFmtId="0" fontId="22" fillId="38" borderId="129" xfId="42" applyFill="1" applyBorder="1" applyAlignment="1" applyProtection="1">
      <alignment horizontal="center" vertical="center"/>
    </xf>
    <xf numFmtId="0" fontId="22" fillId="38" borderId="130" xfId="42" applyFill="1" applyBorder="1" applyAlignment="1" applyProtection="1">
      <alignment horizontal="center" vertical="center"/>
    </xf>
    <xf numFmtId="0" fontId="22" fillId="38" borderId="131" xfId="42" applyFill="1" applyBorder="1" applyAlignment="1" applyProtection="1">
      <alignment horizontal="center" vertical="center"/>
    </xf>
    <xf numFmtId="0" fontId="22" fillId="38" borderId="31" xfId="42" applyFill="1" applyBorder="1" applyAlignment="1" applyProtection="1">
      <alignment horizontal="center" vertical="center"/>
    </xf>
    <xf numFmtId="0" fontId="22" fillId="38" borderId="32" xfId="42" applyFill="1" applyBorder="1" applyAlignment="1" applyProtection="1">
      <alignment horizontal="center" vertical="center"/>
    </xf>
    <xf numFmtId="0" fontId="22" fillId="38" borderId="132" xfId="42" applyFill="1" applyBorder="1" applyAlignment="1" applyProtection="1">
      <alignment horizontal="center" vertical="center"/>
    </xf>
    <xf numFmtId="49" fontId="68" fillId="42" borderId="133" xfId="42" applyNumberFormat="1" applyFont="1" applyFill="1" applyBorder="1" applyAlignment="1" applyProtection="1">
      <alignment horizontal="center" vertical="center"/>
      <protection locked="0"/>
    </xf>
    <xf numFmtId="49" fontId="68" fillId="42" borderId="71" xfId="42" applyNumberFormat="1" applyFont="1" applyFill="1" applyBorder="1" applyAlignment="1" applyProtection="1">
      <alignment horizontal="center" vertical="center"/>
      <protection locked="0"/>
    </xf>
    <xf numFmtId="49" fontId="68" fillId="42" borderId="134" xfId="42" applyNumberFormat="1" applyFont="1" applyFill="1" applyBorder="1" applyAlignment="1" applyProtection="1">
      <alignment horizontal="center" vertical="center"/>
      <protection locked="0"/>
    </xf>
    <xf numFmtId="49" fontId="68" fillId="42" borderId="137" xfId="42" applyNumberFormat="1" applyFont="1" applyFill="1" applyBorder="1" applyAlignment="1" applyProtection="1">
      <alignment horizontal="center" vertical="center"/>
      <protection locked="0"/>
    </xf>
    <xf numFmtId="49" fontId="68" fillId="42" borderId="138" xfId="42" applyNumberFormat="1" applyFont="1" applyFill="1" applyBorder="1" applyAlignment="1" applyProtection="1">
      <alignment horizontal="center" vertical="center"/>
      <protection locked="0"/>
    </xf>
    <xf numFmtId="49" fontId="68" fillId="42" borderId="139" xfId="42" applyNumberFormat="1" applyFont="1" applyFill="1" applyBorder="1" applyAlignment="1" applyProtection="1">
      <alignment horizontal="center" vertical="center"/>
      <protection locked="0"/>
    </xf>
    <xf numFmtId="0" fontId="69" fillId="0" borderId="44" xfId="42" applyFont="1" applyBorder="1" applyAlignment="1" applyProtection="1">
      <alignment horizontal="center" vertical="center" shrinkToFit="1"/>
    </xf>
    <xf numFmtId="0" fontId="69" fillId="0" borderId="135" xfId="42" applyFont="1" applyBorder="1" applyAlignment="1" applyProtection="1">
      <alignment horizontal="center" vertical="center" shrinkToFit="1"/>
    </xf>
    <xf numFmtId="0" fontId="53" fillId="0" borderId="71" xfId="42" applyFont="1" applyBorder="1" applyAlignment="1" applyProtection="1">
      <alignment horizontal="center" vertical="center" shrinkToFit="1"/>
    </xf>
    <xf numFmtId="0" fontId="53" fillId="0" borderId="136" xfId="42" applyFont="1" applyBorder="1" applyAlignment="1" applyProtection="1">
      <alignment horizontal="center" vertical="center" shrinkToFit="1"/>
    </xf>
    <xf numFmtId="0" fontId="70" fillId="0" borderId="0" xfId="42" applyFont="1" applyFill="1" applyBorder="1" applyAlignment="1" applyProtection="1">
      <alignment horizontal="center" vertical="center" shrinkToFit="1"/>
    </xf>
    <xf numFmtId="0" fontId="70" fillId="0" borderId="21" xfId="42" applyFont="1" applyFill="1" applyBorder="1" applyAlignment="1" applyProtection="1">
      <alignment horizontal="center" vertical="center" shrinkToFit="1"/>
    </xf>
    <xf numFmtId="0" fontId="52" fillId="38" borderId="192" xfId="42" applyFont="1" applyFill="1" applyBorder="1" applyAlignment="1" applyProtection="1">
      <alignment horizontal="center" vertical="center" wrapText="1"/>
      <protection locked="0"/>
    </xf>
    <xf numFmtId="0" fontId="52" fillId="38" borderId="59" xfId="42" applyFont="1" applyFill="1" applyBorder="1" applyAlignment="1" applyProtection="1">
      <alignment horizontal="center" vertical="center" wrapText="1"/>
      <protection locked="0"/>
    </xf>
    <xf numFmtId="0" fontId="52" fillId="38" borderId="162" xfId="42" applyFont="1" applyFill="1" applyBorder="1" applyAlignment="1" applyProtection="1">
      <alignment horizontal="center" vertical="center" wrapText="1"/>
      <protection locked="0"/>
    </xf>
    <xf numFmtId="0" fontId="107" fillId="42" borderId="161" xfId="42" applyFont="1" applyFill="1" applyBorder="1" applyAlignment="1" applyProtection="1">
      <alignment horizontal="left" vertical="center"/>
      <protection locked="0"/>
    </xf>
    <xf numFmtId="0" fontId="107" fillId="42" borderId="59" xfId="42" applyFont="1" applyFill="1" applyBorder="1" applyAlignment="1" applyProtection="1">
      <alignment horizontal="left" vertical="center"/>
      <protection locked="0"/>
    </xf>
    <xf numFmtId="0" fontId="107" fillId="42" borderId="60" xfId="42" applyFont="1" applyFill="1" applyBorder="1" applyAlignment="1" applyProtection="1">
      <alignment horizontal="left" vertical="center"/>
      <protection locked="0"/>
    </xf>
    <xf numFmtId="0" fontId="22" fillId="38" borderId="140" xfId="42" applyFill="1" applyBorder="1" applyAlignment="1" applyProtection="1">
      <alignment horizontal="center" vertical="center" wrapText="1"/>
    </xf>
    <xf numFmtId="0" fontId="22" fillId="38" borderId="14" xfId="42" applyFill="1" applyBorder="1" applyAlignment="1" applyProtection="1">
      <alignment horizontal="center" vertical="center" wrapText="1"/>
    </xf>
    <xf numFmtId="0" fontId="22" fillId="38" borderId="71" xfId="42" applyFill="1" applyBorder="1" applyAlignment="1" applyProtection="1">
      <alignment horizontal="center" vertical="center" wrapText="1"/>
    </xf>
    <xf numFmtId="0" fontId="22" fillId="38" borderId="74" xfId="42" applyFill="1" applyBorder="1" applyAlignment="1" applyProtection="1">
      <alignment horizontal="center" vertical="center" wrapText="1"/>
    </xf>
    <xf numFmtId="180" fontId="53" fillId="0" borderId="58" xfId="42" applyNumberFormat="1" applyFont="1" applyFill="1" applyBorder="1" applyAlignment="1" applyProtection="1">
      <alignment horizontal="center" vertical="center" shrinkToFit="1"/>
    </xf>
    <xf numFmtId="180" fontId="53" fillId="0" borderId="85" xfId="42" applyNumberFormat="1" applyFont="1" applyFill="1" applyBorder="1" applyAlignment="1" applyProtection="1">
      <alignment horizontal="center" vertical="center" shrinkToFit="1"/>
    </xf>
    <xf numFmtId="180" fontId="53" fillId="0" borderId="86" xfId="42" applyNumberFormat="1" applyFont="1" applyFill="1" applyBorder="1" applyAlignment="1" applyProtection="1">
      <alignment horizontal="center" vertical="center" shrinkToFit="1"/>
    </xf>
    <xf numFmtId="180" fontId="53" fillId="0" borderId="56" xfId="42" applyNumberFormat="1" applyFont="1" applyFill="1" applyBorder="1" applyAlignment="1" applyProtection="1">
      <alignment horizontal="center" vertical="center" shrinkToFit="1"/>
    </xf>
    <xf numFmtId="180" fontId="53" fillId="0" borderId="38" xfId="42" applyNumberFormat="1" applyFont="1" applyFill="1" applyBorder="1" applyAlignment="1" applyProtection="1">
      <alignment horizontal="center" vertical="center" shrinkToFit="1"/>
    </xf>
    <xf numFmtId="180" fontId="53" fillId="0" borderId="39" xfId="42" applyNumberFormat="1" applyFont="1" applyFill="1" applyBorder="1" applyAlignment="1" applyProtection="1">
      <alignment horizontal="center" vertical="center" shrinkToFit="1"/>
    </xf>
    <xf numFmtId="180" fontId="69" fillId="0" borderId="71" xfId="42" applyNumberFormat="1" applyFont="1" applyFill="1" applyBorder="1" applyAlignment="1" applyProtection="1">
      <alignment horizontal="center" vertical="center" shrinkToFit="1"/>
    </xf>
    <xf numFmtId="180" fontId="69" fillId="0" borderId="125" xfId="42" applyNumberFormat="1" applyFont="1" applyFill="1" applyBorder="1" applyAlignment="1" applyProtection="1">
      <alignment horizontal="center" vertical="center" shrinkToFit="1"/>
    </xf>
    <xf numFmtId="0" fontId="69" fillId="42" borderId="85" xfId="42" applyNumberFormat="1" applyFont="1" applyFill="1" applyBorder="1" applyAlignment="1" applyProtection="1">
      <alignment horizontal="center" vertical="center" shrinkToFit="1"/>
      <protection locked="0"/>
    </xf>
    <xf numFmtId="0" fontId="22" fillId="0" borderId="85" xfId="42" applyBorder="1" applyProtection="1">
      <alignment vertical="center"/>
      <protection locked="0"/>
    </xf>
    <xf numFmtId="0" fontId="22" fillId="0" borderId="87" xfId="42" applyBorder="1" applyProtection="1">
      <alignment vertical="center"/>
      <protection locked="0"/>
    </xf>
    <xf numFmtId="0" fontId="22" fillId="0" borderId="38" xfId="42" applyBorder="1" applyProtection="1">
      <alignment vertical="center"/>
      <protection locked="0"/>
    </xf>
    <xf numFmtId="0" fontId="22" fillId="0" borderId="40" xfId="42" applyBorder="1" applyProtection="1">
      <alignment vertical="center"/>
      <protection locked="0"/>
    </xf>
    <xf numFmtId="0" fontId="52" fillId="38" borderId="55" xfId="42" applyFont="1" applyFill="1" applyBorder="1" applyAlignment="1" applyProtection="1">
      <alignment horizontal="right" vertical="center" textRotation="255" shrinkToFit="1"/>
    </xf>
    <xf numFmtId="0" fontId="52" fillId="38" borderId="21" xfId="42" applyFont="1" applyFill="1" applyBorder="1" applyAlignment="1" applyProtection="1">
      <alignment horizontal="right" vertical="center" textRotation="255" shrinkToFit="1"/>
    </xf>
    <xf numFmtId="0" fontId="52" fillId="38" borderId="56" xfId="42" applyFont="1" applyFill="1" applyBorder="1" applyAlignment="1" applyProtection="1">
      <alignment horizontal="right" vertical="center" textRotation="255" shrinkToFit="1"/>
    </xf>
    <xf numFmtId="0" fontId="52" fillId="38" borderId="39" xfId="42" applyFont="1" applyFill="1" applyBorder="1" applyAlignment="1" applyProtection="1">
      <alignment horizontal="right" vertical="center" textRotation="255" shrinkToFit="1"/>
    </xf>
    <xf numFmtId="0" fontId="22" fillId="38" borderId="153" xfId="42" applyFill="1" applyBorder="1" applyAlignment="1" applyProtection="1">
      <alignment horizontal="center" vertical="center" wrapText="1"/>
    </xf>
    <xf numFmtId="0" fontId="22" fillId="38" borderId="43" xfId="42" applyFill="1" applyBorder="1" applyAlignment="1" applyProtection="1">
      <alignment horizontal="center" vertical="center" wrapText="1"/>
    </xf>
    <xf numFmtId="0" fontId="22" fillId="38" borderId="158" xfId="42" applyFill="1" applyBorder="1" applyAlignment="1" applyProtection="1">
      <alignment horizontal="center" vertical="center" wrapText="1"/>
    </xf>
    <xf numFmtId="0" fontId="22" fillId="38" borderId="37" xfId="42"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59" fillId="38" borderId="58" xfId="42" applyFont="1" applyFill="1" applyBorder="1" applyAlignment="1" applyProtection="1">
      <alignment horizontal="center" vertical="center" wrapText="1"/>
    </xf>
    <xf numFmtId="0" fontId="59" fillId="38" borderId="85" xfId="42" applyFont="1" applyFill="1" applyBorder="1" applyAlignment="1" applyProtection="1">
      <alignment horizontal="center" vertical="center" wrapText="1"/>
    </xf>
    <xf numFmtId="0" fontId="59" fillId="38" borderId="55" xfId="42" applyFont="1" applyFill="1" applyBorder="1" applyAlignment="1" applyProtection="1">
      <alignment horizontal="center" vertical="center" wrapText="1"/>
    </xf>
    <xf numFmtId="0" fontId="59" fillId="38" borderId="0" xfId="42" applyFont="1" applyFill="1" applyBorder="1" applyAlignment="1" applyProtection="1">
      <alignment horizontal="center" vertical="center" wrapText="1"/>
    </xf>
    <xf numFmtId="0" fontId="22" fillId="38" borderId="143" xfId="42" applyFont="1" applyFill="1" applyBorder="1" applyAlignment="1" applyProtection="1">
      <alignment horizontal="center" vertical="center"/>
    </xf>
    <xf numFmtId="0" fontId="22" fillId="38" borderId="144" xfId="42" applyFont="1" applyFill="1" applyBorder="1" applyAlignment="1" applyProtection="1">
      <alignment horizontal="center" vertical="center"/>
    </xf>
    <xf numFmtId="0" fontId="22" fillId="38" borderId="145" xfId="42" applyFont="1" applyFill="1" applyBorder="1" applyAlignment="1" applyProtection="1">
      <alignment horizontal="center" vertical="center"/>
    </xf>
    <xf numFmtId="0" fontId="22" fillId="38" borderId="19" xfId="42" applyFont="1" applyFill="1" applyBorder="1" applyAlignment="1" applyProtection="1">
      <alignment horizontal="center" vertical="center"/>
    </xf>
    <xf numFmtId="0" fontId="22" fillId="38" borderId="20" xfId="42" applyFont="1" applyFill="1" applyBorder="1" applyAlignment="1" applyProtection="1">
      <alignment horizontal="center" vertical="center"/>
    </xf>
    <xf numFmtId="0" fontId="22" fillId="38" borderId="42" xfId="42" applyFont="1" applyFill="1" applyBorder="1" applyAlignment="1" applyProtection="1">
      <alignment horizontal="center" vertical="center"/>
    </xf>
    <xf numFmtId="0" fontId="22" fillId="38" borderId="54" xfId="42" applyFill="1" applyBorder="1" applyAlignment="1" applyProtection="1">
      <alignment horizontal="center" vertical="center"/>
    </xf>
    <xf numFmtId="0" fontId="22" fillId="38" borderId="18" xfId="42" applyFill="1" applyBorder="1" applyAlignment="1" applyProtection="1">
      <alignment horizontal="center" vertical="center"/>
    </xf>
    <xf numFmtId="0" fontId="22" fillId="38" borderId="53" xfId="42" applyFont="1" applyFill="1" applyBorder="1" applyAlignment="1" applyProtection="1">
      <alignment horizontal="center" vertical="center" wrapText="1"/>
    </xf>
    <xf numFmtId="0" fontId="22" fillId="38" borderId="31" xfId="42" applyFont="1" applyFill="1" applyBorder="1" applyAlignment="1" applyProtection="1">
      <alignment horizontal="center" vertical="center" wrapText="1"/>
    </xf>
    <xf numFmtId="0" fontId="22" fillId="38" borderId="188" xfId="42" applyFill="1" applyBorder="1" applyAlignment="1" applyProtection="1">
      <alignment horizontal="center" vertical="center" wrapText="1"/>
    </xf>
    <xf numFmtId="180" fontId="53" fillId="42" borderId="120" xfId="42" applyNumberFormat="1" applyFont="1" applyFill="1" applyBorder="1" applyAlignment="1" applyProtection="1">
      <alignment horizontal="center" vertical="center" shrinkToFit="1"/>
    </xf>
    <xf numFmtId="0" fontId="22" fillId="43" borderId="72" xfId="42" applyFont="1" applyFill="1" applyBorder="1" applyAlignment="1" applyProtection="1">
      <alignment horizontal="center" vertical="center" wrapText="1" shrinkToFit="1"/>
      <protection locked="0"/>
    </xf>
    <xf numFmtId="0" fontId="22" fillId="43" borderId="72" xfId="42" applyFont="1" applyFill="1" applyBorder="1" applyAlignment="1" applyProtection="1">
      <alignment horizontal="center" vertical="center" shrinkToFit="1"/>
      <protection locked="0"/>
    </xf>
    <xf numFmtId="0" fontId="52" fillId="38" borderId="124" xfId="42" applyFont="1" applyFill="1" applyBorder="1" applyAlignment="1" applyProtection="1">
      <alignment horizontal="center" vertical="center" wrapText="1"/>
    </xf>
    <xf numFmtId="0" fontId="52" fillId="38" borderId="125" xfId="42" applyFont="1" applyFill="1" applyBorder="1" applyAlignment="1" applyProtection="1">
      <alignment horizontal="center" vertical="center" wrapText="1"/>
    </xf>
    <xf numFmtId="0" fontId="74" fillId="0" borderId="161" xfId="42" applyFont="1" applyBorder="1" applyAlignment="1" applyProtection="1">
      <alignment horizontal="center" vertical="center"/>
    </xf>
    <xf numFmtId="0" fontId="74" fillId="0" borderId="59" xfId="42" applyFont="1" applyBorder="1" applyAlignment="1" applyProtection="1">
      <alignment horizontal="center" vertical="center"/>
    </xf>
    <xf numFmtId="0" fontId="22" fillId="42" borderId="59" xfId="42" applyFill="1" applyBorder="1" applyAlignment="1" applyProtection="1">
      <alignment horizontal="center" vertical="center" shrinkToFit="1"/>
      <protection locked="0"/>
    </xf>
    <xf numFmtId="0" fontId="74" fillId="0" borderId="60" xfId="42" applyFont="1" applyBorder="1" applyAlignment="1" applyProtection="1">
      <alignment horizontal="center" vertical="center"/>
    </xf>
    <xf numFmtId="0" fontId="52" fillId="38" borderId="187" xfId="42" applyFont="1" applyFill="1" applyBorder="1" applyAlignment="1" applyProtection="1">
      <alignment horizontal="center" vertical="center" wrapText="1"/>
    </xf>
    <xf numFmtId="0" fontId="67" fillId="38" borderId="72"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xf>
    <xf numFmtId="0" fontId="52" fillId="38" borderId="88" xfId="42" applyFont="1" applyFill="1" applyBorder="1" applyAlignment="1" applyProtection="1">
      <alignment horizontal="center" vertical="center"/>
    </xf>
    <xf numFmtId="0" fontId="55" fillId="42" borderId="26" xfId="42" applyFont="1" applyFill="1" applyBorder="1" applyAlignment="1" applyProtection="1">
      <alignment horizontal="center" vertical="center" shrinkToFit="1"/>
      <protection locked="0"/>
    </xf>
    <xf numFmtId="0" fontId="55" fillId="42" borderId="72" xfId="42" applyFont="1" applyFill="1" applyBorder="1" applyAlignment="1" applyProtection="1">
      <alignment horizontal="center" vertical="center" shrinkToFit="1"/>
      <protection locked="0"/>
    </xf>
    <xf numFmtId="0" fontId="55" fillId="42" borderId="88" xfId="42" applyFont="1" applyFill="1" applyBorder="1" applyAlignment="1" applyProtection="1">
      <alignment horizontal="center" vertical="center" shrinkToFit="1"/>
      <protection locked="0"/>
    </xf>
    <xf numFmtId="49" fontId="58" fillId="42" borderId="26" xfId="42" quotePrefix="1" applyNumberFormat="1" applyFont="1" applyFill="1" applyBorder="1" applyAlignment="1" applyProtection="1">
      <alignment horizontal="center" vertical="center"/>
      <protection locked="0"/>
    </xf>
    <xf numFmtId="49" fontId="58" fillId="42" borderId="72" xfId="42" quotePrefix="1" applyNumberFormat="1" applyFont="1" applyFill="1" applyBorder="1" applyAlignment="1" applyProtection="1">
      <alignment horizontal="center" vertical="center"/>
      <protection locked="0"/>
    </xf>
    <xf numFmtId="0" fontId="22" fillId="38" borderId="71" xfId="42" applyFont="1" applyFill="1" applyBorder="1" applyAlignment="1" applyProtection="1">
      <alignment horizontal="center" vertical="center" wrapText="1"/>
    </xf>
    <xf numFmtId="0" fontId="57" fillId="42" borderId="30" xfId="42" applyFont="1" applyFill="1" applyBorder="1" applyAlignment="1" applyProtection="1">
      <alignment horizontal="center" vertical="center" shrinkToFit="1"/>
      <protection locked="0"/>
    </xf>
    <xf numFmtId="0" fontId="57" fillId="42" borderId="31" xfId="42" applyFont="1" applyFill="1" applyBorder="1" applyAlignment="1" applyProtection="1">
      <alignment horizontal="center" vertical="center" shrinkToFit="1"/>
      <protection locked="0"/>
    </xf>
    <xf numFmtId="0" fontId="22" fillId="43" borderId="26" xfId="42" applyFont="1" applyFill="1" applyBorder="1" applyAlignment="1" applyProtection="1">
      <alignment horizontal="center" vertical="center" shrinkToFit="1"/>
      <protection locked="0"/>
    </xf>
    <xf numFmtId="0" fontId="52" fillId="38" borderId="30" xfId="42" applyFont="1" applyFill="1" applyBorder="1" applyAlignment="1" applyProtection="1">
      <alignment horizontal="center" vertical="center" wrapText="1"/>
    </xf>
    <xf numFmtId="0" fontId="52" fillId="38" borderId="31" xfId="42" applyFont="1" applyFill="1" applyBorder="1" applyAlignment="1" applyProtection="1">
      <alignment horizontal="center" vertical="center" wrapText="1"/>
    </xf>
    <xf numFmtId="0" fontId="52" fillId="38" borderId="32" xfId="42" applyFont="1" applyFill="1" applyBorder="1" applyAlignment="1" applyProtection="1">
      <alignment horizontal="center" vertical="center" wrapText="1"/>
    </xf>
    <xf numFmtId="0" fontId="55" fillId="42" borderId="30" xfId="42" applyFont="1" applyFill="1" applyBorder="1" applyAlignment="1" applyProtection="1">
      <alignment horizontal="left" vertical="center" shrinkToFit="1"/>
      <protection locked="0"/>
    </xf>
    <xf numFmtId="0" fontId="55" fillId="42" borderId="31" xfId="42" applyFont="1" applyFill="1" applyBorder="1" applyAlignment="1" applyProtection="1">
      <alignment horizontal="left" vertical="center" shrinkToFit="1"/>
      <protection locked="0"/>
    </xf>
    <xf numFmtId="0" fontId="55" fillId="42" borderId="33" xfId="42" applyFont="1" applyFill="1" applyBorder="1" applyAlignment="1" applyProtection="1">
      <alignment horizontal="left" vertical="center" shrinkToFit="1"/>
      <protection locked="0"/>
    </xf>
    <xf numFmtId="0" fontId="66" fillId="42" borderId="31" xfId="42" applyFont="1" applyFill="1" applyBorder="1" applyAlignment="1" applyProtection="1">
      <alignment horizontal="center" vertical="center"/>
      <protection locked="0"/>
    </xf>
    <xf numFmtId="0" fontId="55" fillId="43" borderId="30" xfId="42" applyFont="1" applyFill="1" applyBorder="1" applyAlignment="1" applyProtection="1">
      <alignment horizontal="center" vertical="center"/>
    </xf>
    <xf numFmtId="0" fontId="55" fillId="43" borderId="191" xfId="42" applyFont="1" applyFill="1" applyBorder="1" applyAlignment="1" applyProtection="1">
      <alignment horizontal="center" vertical="center"/>
    </xf>
    <xf numFmtId="179" fontId="69" fillId="42" borderId="163" xfId="42" applyNumberFormat="1" applyFont="1" applyFill="1" applyBorder="1" applyAlignment="1" applyProtection="1">
      <alignment horizontal="distributed" vertical="center" justifyLastLine="1"/>
      <protection locked="0"/>
    </xf>
    <xf numFmtId="179" fontId="69" fillId="42" borderId="31" xfId="42" applyNumberFormat="1" applyFont="1" applyFill="1" applyBorder="1" applyAlignment="1" applyProtection="1">
      <alignment horizontal="distributed" vertical="center" justifyLastLine="1"/>
      <protection locked="0"/>
    </xf>
    <xf numFmtId="0" fontId="22" fillId="38" borderId="53" xfId="42" applyFill="1" applyBorder="1" applyAlignment="1" applyProtection="1">
      <alignment horizontal="center" vertical="center" shrinkToFit="1"/>
    </xf>
    <xf numFmtId="0" fontId="22" fillId="38" borderId="31" xfId="42" applyFill="1" applyBorder="1" applyAlignment="1" applyProtection="1">
      <alignment horizontal="center" vertical="center" shrinkToFit="1"/>
    </xf>
    <xf numFmtId="0" fontId="22" fillId="38" borderId="32" xfId="42" applyFill="1" applyBorder="1" applyAlignment="1" applyProtection="1">
      <alignment horizontal="center" vertical="center" shrinkToFit="1"/>
    </xf>
    <xf numFmtId="38" fontId="58" fillId="43" borderId="30" xfId="43" applyFont="1" applyFill="1" applyBorder="1" applyAlignment="1" applyProtection="1">
      <alignment horizontal="center" vertical="center"/>
      <protection locked="0"/>
    </xf>
    <xf numFmtId="38" fontId="58" fillId="43" borderId="31" xfId="43" applyFont="1" applyFill="1" applyBorder="1" applyAlignment="1" applyProtection="1">
      <alignment horizontal="center" vertical="center"/>
      <protection locked="0"/>
    </xf>
    <xf numFmtId="38" fontId="58" fillId="43" borderId="191" xfId="43" applyFont="1" applyFill="1" applyBorder="1" applyAlignment="1" applyProtection="1">
      <alignment horizontal="center" vertical="center"/>
      <protection locked="0"/>
    </xf>
    <xf numFmtId="38" fontId="22" fillId="42" borderId="163" xfId="43" applyFont="1" applyFill="1" applyBorder="1" applyAlignment="1" applyProtection="1">
      <alignment horizontal="center" vertical="center" shrinkToFit="1"/>
      <protection locked="0"/>
    </xf>
    <xf numFmtId="38" fontId="22" fillId="42" borderId="31" xfId="43" applyFont="1" applyFill="1" applyBorder="1" applyAlignment="1" applyProtection="1">
      <alignment horizontal="center" vertical="center" shrinkToFit="1"/>
      <protection locked="0"/>
    </xf>
    <xf numFmtId="38" fontId="22" fillId="42" borderId="32" xfId="43" applyFont="1" applyFill="1" applyBorder="1" applyAlignment="1" applyProtection="1">
      <alignment horizontal="center" vertical="center" shrinkToFit="1"/>
      <protection locked="0"/>
    </xf>
    <xf numFmtId="0" fontId="22" fillId="38" borderId="30" xfId="42" applyFill="1" applyBorder="1" applyAlignment="1" applyProtection="1">
      <alignment horizontal="center" vertical="center"/>
    </xf>
    <xf numFmtId="38" fontId="22" fillId="43" borderId="163" xfId="43" applyFont="1" applyFill="1" applyBorder="1" applyAlignment="1" applyProtection="1">
      <alignment horizontal="center" vertical="center"/>
      <protection locked="0"/>
    </xf>
    <xf numFmtId="38" fontId="22" fillId="43" borderId="31" xfId="43" applyFont="1" applyFill="1" applyBorder="1" applyAlignment="1" applyProtection="1">
      <alignment horizontal="center" vertical="center"/>
      <protection locked="0"/>
    </xf>
    <xf numFmtId="38" fontId="22" fillId="43" borderId="33" xfId="43" applyFont="1" applyFill="1" applyBorder="1" applyAlignment="1" applyProtection="1">
      <alignment horizontal="center" vertical="center"/>
      <protection locked="0"/>
    </xf>
    <xf numFmtId="0" fontId="61" fillId="0" borderId="46" xfId="42" applyFont="1" applyBorder="1" applyAlignment="1" applyProtection="1">
      <alignment horizontal="center" vertical="center"/>
      <protection locked="0"/>
    </xf>
    <xf numFmtId="0" fontId="61" fillId="0" borderId="47" xfId="42" applyFont="1" applyBorder="1" applyAlignment="1" applyProtection="1">
      <alignment horizontal="center" vertical="center"/>
      <protection locked="0"/>
    </xf>
    <xf numFmtId="0" fontId="61" fillId="0" borderId="0" xfId="42" applyFont="1" applyBorder="1" applyAlignment="1" applyProtection="1">
      <alignment horizontal="center" vertical="center"/>
      <protection locked="0"/>
    </xf>
    <xf numFmtId="0" fontId="61" fillId="0" borderId="48" xfId="42" applyFont="1" applyBorder="1" applyAlignment="1" applyProtection="1">
      <alignment horizontal="center" vertical="center"/>
      <protection locked="0"/>
    </xf>
    <xf numFmtId="0" fontId="22" fillId="0" borderId="0" xfId="42" applyBorder="1" applyAlignment="1" applyProtection="1">
      <alignment horizontal="right" vertical="center" textRotation="255" wrapText="1"/>
    </xf>
    <xf numFmtId="0" fontId="22" fillId="0" borderId="21" xfId="42" applyBorder="1" applyAlignment="1" applyProtection="1">
      <alignment horizontal="right" vertical="center" wrapText="1"/>
    </xf>
    <xf numFmtId="0" fontId="22" fillId="0" borderId="0" xfId="42" applyBorder="1" applyAlignment="1" applyProtection="1">
      <alignment horizontal="right" vertical="center" wrapText="1"/>
    </xf>
    <xf numFmtId="0" fontId="22" fillId="0" borderId="153" xfId="42" applyFill="1" applyBorder="1" applyAlignment="1" applyProtection="1">
      <alignment horizontal="center" vertical="center"/>
    </xf>
    <xf numFmtId="0" fontId="22" fillId="39" borderId="153" xfId="42" applyFill="1" applyBorder="1" applyAlignment="1" applyProtection="1">
      <alignment horizontal="center" vertical="center"/>
    </xf>
    <xf numFmtId="0" fontId="22" fillId="0" borderId="10"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43" xfId="42" applyNumberFormat="1" applyFill="1" applyBorder="1" applyAlignment="1" applyProtection="1">
      <alignment horizontal="center" vertical="center"/>
    </xf>
    <xf numFmtId="0" fontId="22" fillId="0" borderId="44" xfId="42" applyNumberFormat="1" applyFill="1" applyBorder="1" applyAlignment="1" applyProtection="1">
      <alignment horizontal="center" vertical="center"/>
    </xf>
    <xf numFmtId="0" fontId="22" fillId="0" borderId="135" xfId="42" applyNumberFormat="1" applyFill="1" applyBorder="1" applyAlignment="1" applyProtection="1">
      <alignment horizontal="center" vertical="center"/>
    </xf>
    <xf numFmtId="0" fontId="22" fillId="38" borderId="58" xfId="42" applyFill="1" applyBorder="1" applyAlignment="1" applyProtection="1">
      <alignment horizontal="center" vertical="center"/>
    </xf>
    <xf numFmtId="0" fontId="22" fillId="38" borderId="56" xfId="42" applyFill="1" applyBorder="1" applyAlignment="1" applyProtection="1">
      <alignment horizontal="center" vertical="center"/>
    </xf>
    <xf numFmtId="0" fontId="22" fillId="38" borderId="38" xfId="42" applyFill="1" applyBorder="1" applyAlignment="1" applyProtection="1">
      <alignment horizontal="center" vertical="center"/>
    </xf>
    <xf numFmtId="0" fontId="22" fillId="38" borderId="39" xfId="42" applyFill="1" applyBorder="1" applyAlignment="1" applyProtection="1">
      <alignment horizontal="center" vertical="center"/>
    </xf>
    <xf numFmtId="0" fontId="22" fillId="0" borderId="165" xfId="42" applyNumberFormat="1" applyFill="1" applyBorder="1" applyAlignment="1" applyProtection="1">
      <alignment horizontal="center" vertical="center" shrinkToFit="1"/>
    </xf>
    <xf numFmtId="0" fontId="22" fillId="0" borderId="63" xfId="42" applyNumberFormat="1" applyFill="1" applyBorder="1" applyAlignment="1" applyProtection="1">
      <alignment horizontal="center" vertical="center" shrinkToFit="1"/>
    </xf>
    <xf numFmtId="0" fontId="22" fillId="0" borderId="166" xfId="42" applyNumberFormat="1" applyFill="1" applyBorder="1" applyAlignment="1" applyProtection="1">
      <alignment horizontal="center" vertical="center" shrinkToFit="1"/>
    </xf>
    <xf numFmtId="0" fontId="22" fillId="0" borderId="71" xfId="42" applyFill="1" applyBorder="1" applyAlignment="1" applyProtection="1">
      <alignment horizontal="center" vertical="center"/>
    </xf>
    <xf numFmtId="0" fontId="22" fillId="0" borderId="165" xfId="42" applyFill="1" applyBorder="1" applyAlignment="1" applyProtection="1">
      <alignment horizontal="center" vertical="center"/>
    </xf>
    <xf numFmtId="0" fontId="22" fillId="0" borderId="63" xfId="42" applyFill="1" applyBorder="1" applyAlignment="1" applyProtection="1">
      <alignment horizontal="center" vertical="center"/>
    </xf>
    <xf numFmtId="0" fontId="22" fillId="0" borderId="165" xfId="42" applyNumberFormat="1" applyFill="1" applyBorder="1" applyAlignment="1" applyProtection="1">
      <alignment horizontal="center" vertical="center"/>
    </xf>
    <xf numFmtId="0" fontId="22" fillId="0" borderId="63" xfId="42" applyNumberFormat="1" applyFill="1" applyBorder="1" applyAlignment="1" applyProtection="1">
      <alignment horizontal="center" vertical="center"/>
    </xf>
    <xf numFmtId="0" fontId="22" fillId="0" borderId="166" xfId="42" applyNumberFormat="1" applyFill="1" applyBorder="1" applyAlignment="1" applyProtection="1">
      <alignment horizontal="center" vertical="center"/>
    </xf>
    <xf numFmtId="0" fontId="22" fillId="39" borderId="71" xfId="42" applyFill="1" applyBorder="1" applyAlignment="1" applyProtection="1">
      <alignment horizontal="center" vertical="center" shrinkToFit="1"/>
    </xf>
    <xf numFmtId="0" fontId="22" fillId="39" borderId="26" xfId="42" applyFill="1" applyBorder="1" applyAlignment="1" applyProtection="1">
      <alignment horizontal="center" vertical="center" shrinkToFit="1"/>
    </xf>
    <xf numFmtId="0" fontId="22" fillId="39" borderId="72" xfId="42" applyFill="1" applyBorder="1" applyAlignment="1" applyProtection="1">
      <alignment horizontal="center" vertical="center" shrinkToFit="1"/>
    </xf>
    <xf numFmtId="0" fontId="22" fillId="39" borderId="88" xfId="42" applyFill="1" applyBorder="1" applyAlignment="1" applyProtection="1">
      <alignment horizontal="center" vertical="center" shrinkToFit="1"/>
    </xf>
    <xf numFmtId="0" fontId="22" fillId="0" borderId="164" xfId="42" applyFill="1" applyBorder="1" applyAlignment="1" applyProtection="1">
      <alignment horizontal="center" vertical="center"/>
    </xf>
    <xf numFmtId="0" fontId="22" fillId="39" borderId="164" xfId="42" applyFill="1" applyBorder="1" applyAlignment="1" applyProtection="1">
      <alignment horizontal="center" vertical="center"/>
    </xf>
    <xf numFmtId="0" fontId="22" fillId="0" borderId="167" xfId="42" applyFill="1" applyBorder="1" applyAlignment="1" applyProtection="1">
      <alignment horizontal="center" vertical="center"/>
    </xf>
    <xf numFmtId="0" fontId="22" fillId="39" borderId="167" xfId="42" applyFill="1" applyBorder="1" applyAlignment="1" applyProtection="1">
      <alignment horizontal="center" vertical="center"/>
    </xf>
    <xf numFmtId="0" fontId="54" fillId="38" borderId="187" xfId="42" applyFont="1" applyFill="1" applyBorder="1" applyAlignment="1" applyProtection="1">
      <alignment horizontal="center" vertical="center" wrapText="1" shrinkToFit="1"/>
    </xf>
    <xf numFmtId="0" fontId="54" fillId="38" borderId="72" xfId="42" applyFont="1" applyFill="1" applyBorder="1" applyAlignment="1" applyProtection="1">
      <alignment horizontal="center" vertical="center" wrapText="1" shrinkToFit="1"/>
    </xf>
    <xf numFmtId="0" fontId="54" fillId="38" borderId="88" xfId="42" applyFont="1" applyFill="1" applyBorder="1" applyAlignment="1" applyProtection="1">
      <alignment horizontal="center" vertical="center" wrapText="1" shrinkToFit="1"/>
    </xf>
    <xf numFmtId="38" fontId="58" fillId="43" borderId="26" xfId="43" applyFont="1" applyFill="1" applyBorder="1" applyAlignment="1" applyProtection="1">
      <alignment horizontal="center" vertical="center" shrinkToFit="1"/>
      <protection locked="0"/>
    </xf>
    <xf numFmtId="38" fontId="58" fillId="43" borderId="72" xfId="43" applyFont="1" applyFill="1" applyBorder="1" applyAlignment="1" applyProtection="1">
      <alignment horizontal="center" vertical="center" shrinkToFit="1"/>
      <protection locked="0"/>
    </xf>
    <xf numFmtId="38" fontId="58" fillId="43" borderId="73" xfId="43" applyFont="1" applyFill="1" applyBorder="1" applyAlignment="1" applyProtection="1">
      <alignment horizontal="center" vertical="center" shrinkToFit="1"/>
      <protection locked="0"/>
    </xf>
    <xf numFmtId="38" fontId="74" fillId="42" borderId="61" xfId="43" applyFont="1" applyFill="1" applyBorder="1" applyAlignment="1" applyProtection="1">
      <alignment horizontal="left" vertical="center" shrinkToFit="1"/>
      <protection locked="0"/>
    </xf>
    <xf numFmtId="38" fontId="74" fillId="42" borderId="72" xfId="43" applyFont="1" applyFill="1" applyBorder="1" applyAlignment="1" applyProtection="1">
      <alignment horizontal="left" vertical="center" shrinkToFit="1"/>
      <protection locked="0"/>
    </xf>
    <xf numFmtId="38" fontId="104" fillId="42" borderId="72" xfId="43" applyFont="1" applyFill="1" applyBorder="1" applyAlignment="1" applyProtection="1">
      <alignment horizontal="center" vertical="center" shrinkToFit="1"/>
      <protection locked="0"/>
    </xf>
    <xf numFmtId="38" fontId="104" fillId="42" borderId="74" xfId="43" applyFont="1" applyFill="1" applyBorder="1" applyAlignment="1" applyProtection="1">
      <alignment horizontal="center" vertical="center" shrinkToFit="1"/>
      <protection locked="0"/>
    </xf>
    <xf numFmtId="0" fontId="22" fillId="42" borderId="153" xfId="42" applyFill="1" applyBorder="1" applyAlignment="1" applyProtection="1">
      <alignment horizontal="left" vertical="center"/>
      <protection locked="0"/>
    </xf>
    <xf numFmtId="0" fontId="22" fillId="42" borderId="185" xfId="42" applyFill="1" applyBorder="1" applyAlignment="1" applyProtection="1">
      <alignment horizontal="left" vertical="center"/>
      <protection locked="0"/>
    </xf>
    <xf numFmtId="0" fontId="22" fillId="0" borderId="168" xfId="42" applyFill="1" applyBorder="1" applyAlignment="1" applyProtection="1">
      <alignment horizontal="center" vertical="center"/>
    </xf>
    <xf numFmtId="0" fontId="22" fillId="0" borderId="65" xfId="42" applyFill="1" applyBorder="1" applyAlignment="1" applyProtection="1">
      <alignment horizontal="center" vertical="center"/>
    </xf>
    <xf numFmtId="0" fontId="22" fillId="0" borderId="168" xfId="42" applyNumberFormat="1" applyFill="1" applyBorder="1" applyAlignment="1" applyProtection="1">
      <alignment horizontal="center" vertical="center"/>
    </xf>
    <xf numFmtId="0" fontId="22" fillId="0" borderId="65" xfId="42" applyNumberFormat="1" applyFill="1" applyBorder="1" applyAlignment="1" applyProtection="1">
      <alignment horizontal="center" vertical="center"/>
    </xf>
    <xf numFmtId="0" fontId="22" fillId="0" borderId="169" xfId="42" applyNumberFormat="1" applyFill="1" applyBorder="1" applyAlignment="1" applyProtection="1">
      <alignment horizontal="center" vertical="center"/>
    </xf>
    <xf numFmtId="0" fontId="52" fillId="0" borderId="56" xfId="42" applyFont="1" applyFill="1" applyBorder="1" applyAlignment="1" applyProtection="1">
      <alignment horizontal="left" vertical="center"/>
    </xf>
    <xf numFmtId="0" fontId="52" fillId="0" borderId="38" xfId="42" applyFont="1" applyFill="1" applyBorder="1" applyAlignment="1" applyProtection="1">
      <alignment horizontal="left" vertical="center"/>
    </xf>
    <xf numFmtId="0" fontId="22" fillId="42" borderId="158" xfId="42" applyFill="1" applyBorder="1" applyAlignment="1" applyProtection="1">
      <alignment horizontal="left" vertical="center"/>
      <protection locked="0"/>
    </xf>
    <xf numFmtId="0" fontId="22" fillId="42" borderId="186" xfId="42" applyFill="1" applyBorder="1" applyAlignment="1" applyProtection="1">
      <alignment horizontal="left" vertical="center"/>
      <protection locked="0"/>
    </xf>
    <xf numFmtId="0" fontId="59" fillId="0" borderId="38" xfId="42" applyFont="1" applyFill="1" applyBorder="1" applyAlignment="1" applyProtection="1">
      <alignment horizontal="left"/>
    </xf>
    <xf numFmtId="0" fontId="25" fillId="33" borderId="103" xfId="42" applyFont="1" applyFill="1" applyBorder="1" applyAlignment="1">
      <alignment horizontal="center" vertical="center" wrapText="1"/>
    </xf>
    <xf numFmtId="0" fontId="25" fillId="33" borderId="190"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188" fontId="23" fillId="0" borderId="19" xfId="42" applyNumberFormat="1" applyFont="1" applyFill="1" applyBorder="1" applyAlignment="1" applyProtection="1">
      <alignment horizontal="center" vertical="center" wrapText="1"/>
    </xf>
    <xf numFmtId="0" fontId="25" fillId="33" borderId="106" xfId="42" applyFont="1" applyFill="1" applyBorder="1" applyAlignment="1">
      <alignment horizontal="left" vertical="center" wrapText="1"/>
    </xf>
    <xf numFmtId="184" fontId="25" fillId="33" borderId="103" xfId="42" applyNumberFormat="1" applyFont="1" applyFill="1" applyBorder="1" applyAlignment="1">
      <alignment horizontal="right" vertical="center" wrapText="1"/>
    </xf>
    <xf numFmtId="184" fontId="25" fillId="33" borderId="106" xfId="42" applyNumberFormat="1" applyFont="1" applyFill="1" applyBorder="1" applyAlignment="1">
      <alignment horizontal="right" vertical="center" wrapText="1"/>
    </xf>
    <xf numFmtId="184" fontId="25" fillId="33" borderId="104" xfId="42" applyNumberFormat="1" applyFont="1" applyFill="1" applyBorder="1" applyAlignment="1">
      <alignment horizontal="right" vertical="center" wrapText="1"/>
    </xf>
    <xf numFmtId="179" fontId="25" fillId="33" borderId="103" xfId="42" applyNumberFormat="1" applyFont="1" applyFill="1" applyBorder="1" applyAlignment="1">
      <alignment horizontal="center" vertical="center" wrapText="1"/>
    </xf>
    <xf numFmtId="179" fontId="25" fillId="33" borderId="104" xfId="42" applyNumberFormat="1" applyFont="1" applyFill="1" applyBorder="1" applyAlignment="1">
      <alignment horizontal="center"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184" fontId="25" fillId="33" borderId="103" xfId="42" quotePrefix="1"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5"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89"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0" fontId="25" fillId="33" borderId="21" xfId="42" applyFont="1" applyFill="1" applyBorder="1" applyAlignment="1">
      <alignment horizontal="left" vertical="center" wrapText="1"/>
    </xf>
    <xf numFmtId="0" fontId="25" fillId="33" borderId="85"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86"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8" xfId="42" applyFont="1" applyFill="1" applyBorder="1" applyAlignment="1" applyProtection="1">
      <alignment horizontal="center" vertical="center"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51" fillId="35" borderId="89" xfId="0" applyFont="1" applyFill="1" applyBorder="1" applyAlignment="1" applyProtection="1">
      <alignment horizontal="left" vertical="center" wrapText="1"/>
    </xf>
    <xf numFmtId="0" fontId="51" fillId="35" borderId="85" xfId="0" applyFont="1" applyFill="1" applyBorder="1" applyAlignment="1" applyProtection="1">
      <alignment horizontal="left" vertical="center" wrapText="1"/>
    </xf>
    <xf numFmtId="0" fontId="51" fillId="35"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18" fillId="35" borderId="80" xfId="0" applyFont="1" applyFill="1" applyBorder="1" applyAlignment="1" applyProtection="1">
      <alignment vertical="center" wrapText="1"/>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protection locked="0"/>
    </xf>
    <xf numFmtId="0" fontId="43" fillId="36" borderId="38" xfId="0" applyFont="1" applyFill="1" applyBorder="1" applyAlignment="1" applyProtection="1">
      <alignment horizontal="left" vertical="center" indent="1"/>
      <protection locked="0"/>
    </xf>
    <xf numFmtId="0" fontId="43" fillId="36" borderId="40" xfId="0" applyFont="1" applyFill="1" applyBorder="1" applyAlignment="1" applyProtection="1">
      <alignment horizontal="left" vertical="center" indent="1"/>
      <protection locked="0"/>
    </xf>
    <xf numFmtId="0" fontId="48" fillId="0" borderId="11" xfId="0" applyFont="1" applyFill="1" applyBorder="1" applyAlignment="1" applyProtection="1">
      <alignment horizontal="center"/>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43" fillId="35" borderId="89" xfId="0" applyFont="1" applyFill="1" applyBorder="1" applyAlignment="1" applyProtection="1">
      <alignment horizontal="left" vertical="center" wrapText="1"/>
    </xf>
    <xf numFmtId="0" fontId="43" fillId="35" borderId="85" xfId="0" applyFont="1" applyFill="1" applyBorder="1" applyAlignment="1" applyProtection="1">
      <alignment horizontal="left" vertical="center" wrapText="1"/>
    </xf>
    <xf numFmtId="0" fontId="43" fillId="35" borderId="86"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43" fillId="36" borderId="55" xfId="0" applyFont="1" applyFill="1" applyBorder="1" applyAlignment="1" applyProtection="1">
      <alignment horizontal="left" vertical="center" indent="1"/>
      <protection locked="0"/>
    </xf>
    <xf numFmtId="0" fontId="43" fillId="36" borderId="0" xfId="0" applyFont="1" applyFill="1" applyBorder="1" applyAlignment="1" applyProtection="1">
      <alignment horizontal="left" vertical="center" indent="1"/>
      <protection locked="0"/>
    </xf>
    <xf numFmtId="0" fontId="43" fillId="36" borderId="48" xfId="0" applyFont="1" applyFill="1" applyBorder="1" applyAlignment="1" applyProtection="1">
      <alignment horizontal="left" vertical="center" indent="1"/>
      <protection locked="0"/>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protection locked="0"/>
    </xf>
    <xf numFmtId="0" fontId="43" fillId="34" borderId="44" xfId="0" applyFont="1" applyFill="1" applyBorder="1" applyAlignment="1" applyProtection="1">
      <alignment horizontal="left" vertical="center" wrapText="1"/>
      <protection locked="0"/>
    </xf>
    <xf numFmtId="0" fontId="43" fillId="34" borderId="45" xfId="0" applyFont="1" applyFill="1" applyBorder="1" applyAlignment="1" applyProtection="1">
      <alignment horizontal="left" vertical="center" wrapText="1"/>
      <protection locked="0"/>
    </xf>
    <xf numFmtId="0" fontId="43" fillId="34" borderId="18" xfId="0" applyFont="1" applyFill="1" applyBorder="1" applyAlignment="1" applyProtection="1">
      <alignment horizontal="left" vertical="center" wrapText="1"/>
      <protection locked="0"/>
    </xf>
    <xf numFmtId="0" fontId="43" fillId="34" borderId="19" xfId="0" applyFont="1" applyFill="1" applyBorder="1" applyAlignment="1" applyProtection="1">
      <alignment horizontal="left" vertical="center" wrapText="1"/>
      <protection locked="0"/>
    </xf>
    <xf numFmtId="0" fontId="43" fillId="34" borderId="42" xfId="0" applyFont="1" applyFill="1" applyBorder="1" applyAlignment="1" applyProtection="1">
      <alignment horizontal="left" vertical="center" wrapText="1"/>
      <protection locked="0"/>
    </xf>
    <xf numFmtId="0" fontId="46" fillId="36" borderId="54" xfId="0" applyFont="1" applyFill="1" applyBorder="1" applyAlignment="1" applyProtection="1">
      <alignment horizontal="left" vertical="center"/>
      <protection locked="0"/>
    </xf>
    <xf numFmtId="0" fontId="46" fillId="36" borderId="46" xfId="0" applyFont="1" applyFill="1" applyBorder="1" applyAlignment="1" applyProtection="1">
      <alignment horizontal="left" vertical="center"/>
      <protection locked="0"/>
    </xf>
    <xf numFmtId="0" fontId="46" fillId="36" borderId="47" xfId="0" applyFont="1" applyFill="1" applyBorder="1" applyAlignment="1" applyProtection="1">
      <alignment horizontal="left" vertical="center"/>
      <protection locked="0"/>
    </xf>
    <xf numFmtId="0" fontId="34" fillId="0" borderId="53"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0" fontId="33" fillId="0" borderId="11" xfId="0" applyFont="1" applyBorder="1" applyAlignment="1" applyProtection="1">
      <alignment horizontal="center" vertical="center" textRotation="255"/>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49" fontId="43" fillId="34" borderId="63" xfId="0" applyNumberFormat="1" applyFont="1" applyFill="1" applyBorder="1" applyAlignment="1" applyProtection="1">
      <alignment horizontal="left" vertical="center"/>
      <protection locked="0"/>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protection locked="0"/>
    </xf>
    <xf numFmtId="178" fontId="43" fillId="34" borderId="72" xfId="0" applyNumberFormat="1" applyFont="1" applyFill="1" applyBorder="1" applyAlignment="1" applyProtection="1">
      <alignment horizontal="left" vertical="center"/>
      <protection locked="0"/>
    </xf>
    <xf numFmtId="0" fontId="43" fillId="34" borderId="63" xfId="0" applyFont="1" applyFill="1" applyBorder="1" applyAlignment="1" applyProtection="1">
      <alignment horizontal="left" vertical="center"/>
      <protection locked="0"/>
    </xf>
    <xf numFmtId="0" fontId="43" fillId="34" borderId="65" xfId="0" applyFont="1" applyFill="1" applyBorder="1" applyAlignment="1" applyProtection="1">
      <alignment horizontal="left" vertical="center"/>
      <protection locked="0"/>
    </xf>
    <xf numFmtId="0" fontId="43" fillId="34" borderId="72" xfId="0" applyFont="1" applyFill="1" applyBorder="1" applyAlignment="1" applyProtection="1">
      <alignment horizontal="left" vertical="center"/>
      <protection locked="0"/>
    </xf>
    <xf numFmtId="0" fontId="40" fillId="34" borderId="72" xfId="0" applyFont="1" applyFill="1" applyBorder="1" applyAlignment="1" applyProtection="1">
      <alignment horizontal="center" vertical="center"/>
      <protection locked="0"/>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protection locked="0"/>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19" fillId="0" borderId="11" xfId="0" applyFont="1" applyBorder="1" applyAlignment="1" applyProtection="1">
      <alignment horizontal="center" vertical="center" wrapText="1"/>
    </xf>
    <xf numFmtId="0" fontId="19" fillId="0" borderId="11" xfId="0" applyFont="1" applyBorder="1" applyAlignment="1" applyProtection="1">
      <alignment horizontal="center" vertical="center" wrapText="1"/>
      <protection locked="0"/>
    </xf>
    <xf numFmtId="0" fontId="34" fillId="0" borderId="89" xfId="0" applyFont="1" applyBorder="1" applyAlignment="1" applyProtection="1">
      <alignment horizontal="left" vertical="center" wrapText="1"/>
      <protection locked="0"/>
    </xf>
    <xf numFmtId="0" fontId="34" fillId="0" borderId="85" xfId="0" applyFont="1" applyBorder="1" applyAlignment="1" applyProtection="1">
      <alignment horizontal="left" vertical="center" wrapText="1"/>
      <protection locked="0"/>
    </xf>
    <xf numFmtId="0" fontId="34" fillId="0" borderId="86" xfId="0" applyFont="1" applyBorder="1" applyAlignment="1" applyProtection="1">
      <alignment horizontal="left" vertical="center" wrapText="1"/>
      <protection locked="0"/>
    </xf>
    <xf numFmtId="0" fontId="34" fillId="0" borderId="10" xfId="0" applyFont="1" applyBorder="1" applyAlignment="1" applyProtection="1">
      <alignment horizontal="left" vertical="center" wrapText="1"/>
      <protection locked="0"/>
    </xf>
    <xf numFmtId="0" fontId="34" fillId="0" borderId="0" xfId="0" applyFont="1" applyBorder="1" applyAlignment="1" applyProtection="1">
      <alignment horizontal="left" vertical="center" wrapText="1"/>
      <protection locked="0"/>
    </xf>
    <xf numFmtId="0" fontId="34" fillId="0" borderId="21" xfId="0" applyFont="1" applyBorder="1" applyAlignment="1" applyProtection="1">
      <alignment horizontal="left" vertical="center" wrapText="1"/>
      <protection locked="0"/>
    </xf>
    <xf numFmtId="0" fontId="34" fillId="0" borderId="18" xfId="0" applyFont="1" applyBorder="1" applyAlignment="1" applyProtection="1">
      <alignment horizontal="left" vertical="center" wrapText="1"/>
      <protection locked="0"/>
    </xf>
    <xf numFmtId="0" fontId="34" fillId="0" borderId="19" xfId="0" applyFont="1" applyBorder="1" applyAlignment="1" applyProtection="1">
      <alignment horizontal="left" vertical="center" wrapText="1"/>
      <protection locked="0"/>
    </xf>
    <xf numFmtId="0" fontId="34" fillId="0" borderId="20" xfId="0" applyFont="1" applyBorder="1" applyAlignment="1" applyProtection="1">
      <alignment horizontal="left" vertical="center" wrapText="1"/>
      <protection locked="0"/>
    </xf>
    <xf numFmtId="0" fontId="19" fillId="0" borderId="26" xfId="0" applyFont="1" applyBorder="1" applyAlignment="1" applyProtection="1">
      <alignment horizontal="center" vertical="center" wrapText="1"/>
      <protection locked="0"/>
    </xf>
    <xf numFmtId="0" fontId="19" fillId="0" borderId="72" xfId="0" applyFont="1" applyBorder="1" applyAlignment="1" applyProtection="1">
      <alignment horizontal="center" vertical="center" wrapText="1"/>
      <protection locked="0"/>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protection locked="0"/>
    </xf>
    <xf numFmtId="0" fontId="43" fillId="34" borderId="85" xfId="0" applyFont="1" applyFill="1" applyBorder="1" applyAlignment="1" applyProtection="1">
      <alignment horizontal="left" vertical="center" wrapText="1" indent="1"/>
      <protection locked="0"/>
    </xf>
    <xf numFmtId="0" fontId="43" fillId="34" borderId="87" xfId="0" applyFont="1" applyFill="1" applyBorder="1" applyAlignment="1" applyProtection="1">
      <alignment horizontal="left" vertical="center" wrapText="1" indent="1"/>
      <protection locked="0"/>
    </xf>
    <xf numFmtId="0" fontId="43" fillId="34" borderId="75" xfId="0" applyFont="1" applyFill="1" applyBorder="1" applyAlignment="1" applyProtection="1">
      <alignment horizontal="left" vertical="center" wrapText="1" indent="1"/>
      <protection locked="0"/>
    </xf>
    <xf numFmtId="0" fontId="43" fillId="34" borderId="0" xfId="0" applyFont="1" applyFill="1" applyBorder="1" applyAlignment="1" applyProtection="1">
      <alignment horizontal="left" vertical="center" wrapText="1" indent="1"/>
      <protection locked="0"/>
    </xf>
    <xf numFmtId="0" fontId="43" fillId="34" borderId="48" xfId="0" applyFont="1" applyFill="1" applyBorder="1" applyAlignment="1" applyProtection="1">
      <alignment horizontal="left" vertical="center" wrapText="1" indent="1"/>
      <protection locked="0"/>
    </xf>
    <xf numFmtId="0" fontId="43" fillId="34" borderId="76" xfId="0" applyFont="1" applyFill="1" applyBorder="1" applyAlignment="1" applyProtection="1">
      <alignment horizontal="left" vertical="center" wrapText="1" indent="1"/>
      <protection locked="0"/>
    </xf>
    <xf numFmtId="0" fontId="43" fillId="34" borderId="49" xfId="0" applyFont="1" applyFill="1" applyBorder="1" applyAlignment="1" applyProtection="1">
      <alignment horizontal="left" vertical="center" wrapText="1" indent="1"/>
      <protection locked="0"/>
    </xf>
    <xf numFmtId="0" fontId="43" fillId="34" borderId="50" xfId="0" applyFont="1" applyFill="1" applyBorder="1" applyAlignment="1" applyProtection="1">
      <alignment horizontal="left" vertical="center" wrapText="1" indent="1"/>
      <protection locked="0"/>
    </xf>
    <xf numFmtId="0" fontId="43" fillId="34" borderId="77" xfId="0" applyFont="1" applyFill="1" applyBorder="1" applyAlignment="1" applyProtection="1">
      <alignment horizontal="left" vertical="center" wrapText="1" indent="1"/>
      <protection locked="0"/>
    </xf>
    <xf numFmtId="0" fontId="43" fillId="34" borderId="51" xfId="0" applyFont="1" applyFill="1" applyBorder="1" applyAlignment="1" applyProtection="1">
      <alignment horizontal="left" vertical="center" wrapText="1" indent="1"/>
      <protection locked="0"/>
    </xf>
    <xf numFmtId="0" fontId="43" fillId="34" borderId="52" xfId="0" applyFont="1" applyFill="1" applyBorder="1" applyAlignment="1" applyProtection="1">
      <alignment horizontal="left" vertical="center" wrapText="1" indent="1"/>
      <protection locked="0"/>
    </xf>
    <xf numFmtId="0" fontId="43" fillId="34" borderId="78" xfId="0" applyFont="1" applyFill="1" applyBorder="1" applyAlignment="1" applyProtection="1">
      <alignment horizontal="left" vertical="center" wrapText="1" indent="1"/>
      <protection locked="0"/>
    </xf>
    <xf numFmtId="0" fontId="43" fillId="34" borderId="38" xfId="0" applyFont="1" applyFill="1" applyBorder="1" applyAlignment="1" applyProtection="1">
      <alignment horizontal="left" vertical="center" wrapText="1" indent="1"/>
      <protection locked="0"/>
    </xf>
    <xf numFmtId="0" fontId="43" fillId="34" borderId="40" xfId="0" applyFont="1" applyFill="1" applyBorder="1" applyAlignment="1" applyProtection="1">
      <alignment horizontal="left" vertical="center" wrapText="1" indent="1"/>
      <protection locked="0"/>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36" fillId="0" borderId="0" xfId="0" applyFont="1" applyAlignment="1" applyProtection="1">
      <alignment horizontal="center" vertical="center"/>
    </xf>
    <xf numFmtId="0" fontId="34" fillId="0" borderId="11" xfId="0" applyFont="1" applyBorder="1" applyAlignment="1" applyProtection="1">
      <alignment horizontal="center" vertical="center" wrapText="1"/>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2" xfId="0" applyFont="1" applyBorder="1" applyAlignment="1" applyProtection="1">
      <alignment horizontal="center" vertical="center"/>
    </xf>
    <xf numFmtId="0" fontId="34" fillId="0" borderId="16" xfId="0" applyFont="1" applyFill="1" applyBorder="1" applyAlignment="1" applyProtection="1">
      <alignment horizontal="center" vertical="center"/>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19"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3" xfId="0" applyFont="1" applyBorder="1" applyAlignment="1" applyProtection="1">
      <alignment horizontal="center" vertical="center"/>
    </xf>
    <xf numFmtId="183" fontId="43" fillId="35" borderId="26" xfId="0" applyNumberFormat="1" applyFont="1" applyFill="1" applyBorder="1" applyAlignment="1" applyProtection="1">
      <alignment horizontal="center" vertical="center"/>
    </xf>
    <xf numFmtId="183" fontId="43" fillId="35" borderId="72" xfId="0" applyNumberFormat="1" applyFont="1" applyFill="1" applyBorder="1" applyAlignment="1" applyProtection="1">
      <alignment horizontal="center" vertical="center"/>
    </xf>
    <xf numFmtId="183" fontId="43" fillId="35" borderId="74" xfId="0" applyNumberFormat="1" applyFont="1" applyFill="1" applyBorder="1" applyAlignment="1" applyProtection="1">
      <alignment horizontal="center" vertical="center"/>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protection locked="0"/>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xf>
    <xf numFmtId="0" fontId="19" fillId="0" borderId="88" xfId="0" applyFont="1" applyBorder="1" applyAlignment="1" applyProtection="1">
      <alignment horizontal="center" vertical="center" wrapText="1"/>
      <protection locked="0"/>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18" fillId="35" borderId="72" xfId="0" applyFont="1" applyFill="1" applyBorder="1" applyAlignment="1" applyProtection="1">
      <alignment horizontal="left" vertical="center" wrapText="1"/>
    </xf>
    <xf numFmtId="0" fontId="18" fillId="35" borderId="88"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33" fillId="54" borderId="72" xfId="0" applyFont="1" applyFill="1" applyBorder="1" applyAlignment="1" applyProtection="1">
      <alignment horizontal="right" vertical="center"/>
    </xf>
    <xf numFmtId="0" fontId="33" fillId="54" borderId="19" xfId="0" applyFont="1" applyFill="1" applyBorder="1" applyAlignment="1" applyProtection="1">
      <alignment horizontal="right" vertical="center"/>
    </xf>
    <xf numFmtId="0" fontId="33" fillId="34" borderId="72" xfId="0" applyFont="1" applyFill="1" applyBorder="1" applyAlignment="1" applyProtection="1">
      <alignment horizontal="left" vertical="center" wrapText="1"/>
    </xf>
    <xf numFmtId="0" fontId="51" fillId="34" borderId="62" xfId="0" applyFont="1" applyFill="1" applyBorder="1" applyAlignment="1" applyProtection="1">
      <alignment horizontal="left" vertical="center" wrapText="1"/>
      <protection locked="0"/>
    </xf>
    <xf numFmtId="0" fontId="51" fillId="34" borderId="72" xfId="0" applyFont="1" applyFill="1" applyBorder="1" applyAlignment="1" applyProtection="1">
      <alignment horizontal="left" vertical="center" wrapText="1"/>
      <protection locked="0"/>
    </xf>
    <xf numFmtId="0" fontId="51" fillId="34" borderId="74" xfId="0" applyFont="1" applyFill="1" applyBorder="1" applyAlignment="1" applyProtection="1">
      <alignment horizontal="left" vertical="center" wrapText="1"/>
      <protection locked="0"/>
    </xf>
    <xf numFmtId="0" fontId="43" fillId="34" borderId="62" xfId="0" applyFont="1" applyFill="1" applyBorder="1" applyAlignment="1" applyProtection="1">
      <alignment horizontal="left" vertical="center"/>
      <protection locked="0"/>
    </xf>
    <xf numFmtId="0" fontId="43" fillId="34" borderId="74" xfId="0" applyFont="1" applyFill="1" applyBorder="1" applyAlignment="1" applyProtection="1">
      <alignment horizontal="left" vertical="center"/>
      <protection locked="0"/>
    </xf>
    <xf numFmtId="49" fontId="50" fillId="35" borderId="80" xfId="0" applyNumberFormat="1" applyFont="1" applyFill="1" applyBorder="1" applyAlignment="1" applyProtection="1">
      <alignment horizontal="center" vertical="center"/>
    </xf>
    <xf numFmtId="0" fontId="50" fillId="35" borderId="80" xfId="0" applyFont="1" applyFill="1" applyBorder="1" applyAlignment="1" applyProtection="1">
      <alignment horizontal="center" vertical="center"/>
    </xf>
    <xf numFmtId="0" fontId="50" fillId="35" borderId="82" xfId="0" applyFont="1" applyFill="1" applyBorder="1" applyAlignment="1" applyProtection="1">
      <alignment horizontal="center" vertical="center"/>
    </xf>
    <xf numFmtId="49" fontId="31" fillId="35" borderId="61" xfId="0" applyNumberFormat="1" applyFont="1" applyFill="1" applyBorder="1" applyAlignment="1" applyProtection="1">
      <alignment horizontal="center" vertical="center"/>
    </xf>
    <xf numFmtId="0" fontId="31" fillId="35" borderId="72" xfId="0" applyFont="1" applyFill="1" applyBorder="1" applyAlignment="1" applyProtection="1">
      <alignment horizontal="center" vertical="center"/>
    </xf>
    <xf numFmtId="0" fontId="31" fillId="35" borderId="88" xfId="0" applyFont="1" applyFill="1" applyBorder="1" applyAlignment="1" applyProtection="1">
      <alignment horizontal="center" vertical="center"/>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protection locked="0"/>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54" borderId="58" xfId="0" applyFont="1" applyFill="1" applyBorder="1" applyAlignment="1" applyProtection="1">
      <alignment horizontal="center" vertical="center" wrapText="1"/>
    </xf>
    <xf numFmtId="0" fontId="33" fillId="54" borderId="16" xfId="0" applyFont="1" applyFill="1" applyBorder="1" applyAlignment="1" applyProtection="1">
      <alignment horizontal="center" vertical="center" wrapText="1"/>
    </xf>
    <xf numFmtId="0" fontId="33" fillId="54" borderId="17" xfId="0" applyFont="1" applyFill="1" applyBorder="1" applyAlignment="1" applyProtection="1">
      <alignment horizontal="center" vertical="center" wrapText="1"/>
    </xf>
    <xf numFmtId="0" fontId="33" fillId="54" borderId="57" xfId="0" applyFont="1" applyFill="1" applyBorder="1" applyAlignment="1" applyProtection="1">
      <alignment horizontal="center" vertical="center" wrapText="1"/>
    </xf>
    <xf numFmtId="0" fontId="33" fillId="54" borderId="19" xfId="0" applyFont="1" applyFill="1" applyBorder="1" applyAlignment="1" applyProtection="1">
      <alignment horizontal="center" vertical="center" wrapText="1"/>
    </xf>
    <xf numFmtId="0" fontId="33" fillId="54" borderId="20" xfId="0" applyFont="1" applyFill="1" applyBorder="1" applyAlignment="1" applyProtection="1">
      <alignment horizontal="center" vertical="center" wrapText="1"/>
    </xf>
    <xf numFmtId="38" fontId="42" fillId="54" borderId="72" xfId="0" applyNumberFormat="1" applyFont="1" applyFill="1" applyBorder="1" applyAlignment="1" applyProtection="1">
      <alignment horizontal="left" vertical="center"/>
      <protection locked="0"/>
    </xf>
    <xf numFmtId="0" fontId="42" fillId="54" borderId="72" xfId="0" applyFont="1" applyFill="1" applyBorder="1" applyAlignment="1" applyProtection="1">
      <alignment horizontal="left" vertical="center"/>
      <protection locked="0"/>
    </xf>
    <xf numFmtId="38" fontId="31" fillId="54" borderId="19" xfId="0" applyNumberFormat="1" applyFont="1" applyFill="1" applyBorder="1" applyAlignment="1" applyProtection="1">
      <alignment horizontal="left" vertical="center"/>
      <protection locked="0"/>
    </xf>
    <xf numFmtId="0" fontId="31" fillId="54" borderId="19" xfId="0" applyFont="1" applyFill="1" applyBorder="1" applyAlignment="1" applyProtection="1">
      <alignment horizontal="left" vertical="center"/>
      <protection locked="0"/>
    </xf>
    <xf numFmtId="0" fontId="33" fillId="34" borderId="20" xfId="0" applyFont="1" applyFill="1" applyBorder="1" applyAlignment="1" applyProtection="1">
      <alignment horizontal="left"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6" fillId="33" borderId="194"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108" fillId="0" borderId="26" xfId="42" applyFont="1" applyFill="1" applyBorder="1" applyAlignment="1" applyProtection="1">
      <alignment horizontal="center" vertical="center" shrinkToFit="1"/>
    </xf>
    <xf numFmtId="0" fontId="108" fillId="0" borderId="72" xfId="42" applyFont="1" applyFill="1" applyBorder="1" applyAlignment="1" applyProtection="1">
      <alignment horizontal="center" vertical="center" shrinkToFit="1"/>
    </xf>
    <xf numFmtId="0" fontId="108" fillId="0" borderId="88" xfId="42" applyFont="1" applyFill="1" applyBorder="1" applyAlignment="1" applyProtection="1">
      <alignment horizontal="center" vertical="center" shrinkToFit="1"/>
    </xf>
    <xf numFmtId="0" fontId="108" fillId="0" borderId="89" xfId="42" applyFont="1" applyFill="1" applyBorder="1" applyAlignment="1" applyProtection="1">
      <alignment horizontal="center" vertical="center" shrinkToFit="1"/>
    </xf>
    <xf numFmtId="0" fontId="108" fillId="0" borderId="85" xfId="42" applyFont="1" applyFill="1" applyBorder="1" applyAlignment="1" applyProtection="1">
      <alignment horizontal="center" vertical="center" shrinkToFit="1"/>
    </xf>
    <xf numFmtId="0" fontId="108" fillId="0" borderId="86" xfId="42" applyFont="1" applyFill="1" applyBorder="1" applyAlignment="1" applyProtection="1">
      <alignment horizontal="center" vertical="center" shrinkToFit="1"/>
    </xf>
    <xf numFmtId="0" fontId="24" fillId="33" borderId="182" xfId="42" applyFont="1" applyFill="1" applyBorder="1" applyAlignment="1" applyProtection="1">
      <alignment horizontal="center" vertical="center" wrapText="1"/>
    </xf>
    <xf numFmtId="0" fontId="24" fillId="33" borderId="183"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83" xfId="42" applyNumberFormat="1" applyFont="1" applyFill="1" applyBorder="1" applyAlignment="1" applyProtection="1">
      <alignment horizontal="center" vertical="center"/>
    </xf>
    <xf numFmtId="0" fontId="43" fillId="0" borderId="183" xfId="42" applyFont="1" applyFill="1" applyBorder="1" applyAlignment="1" applyProtection="1">
      <alignment horizontal="center" vertical="center"/>
    </xf>
    <xf numFmtId="0" fontId="43" fillId="0" borderId="184"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185" fontId="26" fillId="33" borderId="100" xfId="42" applyNumberFormat="1" applyFont="1" applyFill="1" applyBorder="1" applyAlignment="1">
      <alignment horizontal="center" vertical="center" wrapText="1"/>
    </xf>
    <xf numFmtId="185" fontId="26" fillId="33" borderId="101" xfId="42" applyNumberFormat="1" applyFont="1" applyFill="1" applyBorder="1" applyAlignment="1">
      <alignment horizontal="center" vertical="center" wrapText="1"/>
    </xf>
    <xf numFmtId="0" fontId="25" fillId="33" borderId="99" xfId="42" applyFont="1" applyFill="1" applyBorder="1" applyAlignment="1">
      <alignment horizontal="left" vertical="center" wrapText="1"/>
    </xf>
    <xf numFmtId="0" fontId="25" fillId="33" borderId="23" xfId="42" applyFont="1" applyFill="1" applyBorder="1" applyAlignment="1">
      <alignment horizontal="left" vertical="center" wrapText="1"/>
    </xf>
    <xf numFmtId="185" fontId="26" fillId="33" borderId="22" xfId="42" applyNumberFormat="1" applyFont="1" applyFill="1" applyBorder="1" applyAlignment="1">
      <alignment horizontal="center" vertical="center" wrapText="1"/>
    </xf>
    <xf numFmtId="185" fontId="26" fillId="33" borderId="25" xfId="42" applyNumberFormat="1"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186" fontId="26" fillId="33" borderId="102" xfId="42" applyNumberFormat="1" applyFont="1" applyFill="1" applyBorder="1" applyAlignment="1">
      <alignment horizontal="center" vertical="center" wrapText="1"/>
    </xf>
    <xf numFmtId="186" fontId="26" fillId="33" borderId="24"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5" fillId="33" borderId="0" xfId="42" applyFont="1" applyFill="1" applyBorder="1" applyAlignment="1">
      <alignment horizontal="center" vertical="top"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187" fontId="23" fillId="0" borderId="25" xfId="42" applyNumberFormat="1" applyFont="1" applyFill="1" applyBorder="1" applyAlignment="1" applyProtection="1">
      <alignment horizontal="distributed" vertical="center" wrapText="1" justifyLastLine="1"/>
    </xf>
    <xf numFmtId="0" fontId="109" fillId="33" borderId="0" xfId="42" applyFont="1" applyFill="1" applyBorder="1" applyAlignment="1">
      <alignment horizontal="center" vertical="center" wrapText="1"/>
    </xf>
    <xf numFmtId="0" fontId="25" fillId="33" borderId="193"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94" xfId="42" applyFont="1" applyFill="1" applyBorder="1" applyAlignment="1">
      <alignment horizontal="left" vertical="top" wrapText="1"/>
    </xf>
    <xf numFmtId="49" fontId="82" fillId="46" borderId="172" xfId="59" applyNumberFormat="1" applyFont="1" applyFill="1" applyBorder="1" applyAlignment="1">
      <alignment vertical="center" shrinkToFit="1"/>
    </xf>
    <xf numFmtId="0" fontId="0" fillId="46" borderId="172" xfId="0" applyFill="1" applyBorder="1" applyAlignment="1">
      <alignment vertical="center" shrinkToFit="1"/>
    </xf>
    <xf numFmtId="49" fontId="82" fillId="0" borderId="172" xfId="59" applyNumberFormat="1" applyFont="1" applyBorder="1" applyAlignment="1">
      <alignment vertical="center" shrinkToFit="1"/>
    </xf>
    <xf numFmtId="0" fontId="0" fillId="0" borderId="172" xfId="0" applyBorder="1" applyAlignment="1">
      <alignment vertical="center" shrinkToFit="1"/>
    </xf>
    <xf numFmtId="0" fontId="79" fillId="0" borderId="172" xfId="61" applyFont="1" applyBorder="1" applyAlignment="1">
      <alignment vertical="center" shrinkToFit="1"/>
    </xf>
    <xf numFmtId="0" fontId="59" fillId="0" borderId="172" xfId="0" applyFont="1" applyBorder="1" applyAlignment="1">
      <alignment vertical="center" shrinkToFit="1"/>
    </xf>
    <xf numFmtId="0" fontId="79" fillId="0" borderId="172" xfId="61" applyFont="1" applyBorder="1" applyAlignment="1">
      <alignment horizontal="center" vertical="center" wrapText="1" shrinkToFit="1"/>
    </xf>
    <xf numFmtId="0" fontId="79" fillId="0" borderId="173" xfId="61" applyFont="1" applyBorder="1" applyAlignment="1">
      <alignment horizontal="center" vertical="center" shrinkToFit="1"/>
    </xf>
    <xf numFmtId="0" fontId="79" fillId="0" borderId="63" xfId="61" applyFont="1" applyBorder="1" applyAlignment="1">
      <alignment horizontal="center" vertical="center" shrinkToFit="1"/>
    </xf>
    <xf numFmtId="0" fontId="79" fillId="0" borderId="92" xfId="61" applyFont="1" applyBorder="1" applyAlignment="1">
      <alignment horizontal="center" vertical="center" shrinkToFit="1"/>
    </xf>
    <xf numFmtId="49" fontId="87" fillId="0" borderId="172" xfId="59" applyNumberFormat="1" applyFont="1" applyBorder="1" applyAlignment="1">
      <alignment horizontal="center" vertical="center" shrinkToFit="1"/>
    </xf>
    <xf numFmtId="49" fontId="87" fillId="0" borderId="172" xfId="59" applyNumberFormat="1" applyFont="1" applyBorder="1" applyAlignment="1">
      <alignment horizontal="center" vertical="center" wrapText="1"/>
    </xf>
    <xf numFmtId="0" fontId="87" fillId="0" borderId="172" xfId="61" applyFont="1" applyBorder="1" applyAlignment="1">
      <alignment vertical="center" shrinkToFit="1"/>
    </xf>
    <xf numFmtId="0" fontId="82" fillId="0" borderId="172" xfId="61" applyFont="1" applyBorder="1" applyAlignment="1">
      <alignment horizontal="center" vertical="center" wrapText="1"/>
    </xf>
    <xf numFmtId="0" fontId="87" fillId="0" borderId="172" xfId="61" applyFont="1" applyBorder="1" applyAlignment="1">
      <alignment horizontal="center" vertical="center" shrinkToFit="1"/>
    </xf>
    <xf numFmtId="0" fontId="79" fillId="46" borderId="172" xfId="61" applyFont="1" applyFill="1" applyBorder="1" applyAlignment="1">
      <alignment horizontal="center" vertical="center" shrinkToFit="1"/>
    </xf>
    <xf numFmtId="0" fontId="82" fillId="0" borderId="172" xfId="61" applyFont="1" applyBorder="1" applyAlignment="1">
      <alignment vertical="center" shrinkToFit="1"/>
    </xf>
    <xf numFmtId="0" fontId="79" fillId="0" borderId="172" xfId="61" applyFont="1" applyBorder="1" applyAlignment="1">
      <alignment horizontal="center" vertical="center" shrinkToFit="1"/>
    </xf>
    <xf numFmtId="49" fontId="86" fillId="0" borderId="173" xfId="59" applyNumberFormat="1" applyFont="1" applyBorder="1" applyAlignment="1">
      <alignment horizontal="center" vertical="center" shrinkToFit="1"/>
    </xf>
    <xf numFmtId="49" fontId="86" fillId="0" borderId="92" xfId="59" applyNumberFormat="1" applyFont="1" applyBorder="1" applyAlignment="1">
      <alignment horizontal="center" vertical="center" shrinkToFit="1"/>
    </xf>
    <xf numFmtId="49" fontId="86" fillId="0" borderId="173" xfId="59" applyNumberFormat="1" applyFont="1" applyBorder="1" applyAlignment="1">
      <alignment horizontal="left" vertical="center" shrinkToFit="1"/>
    </xf>
    <xf numFmtId="49" fontId="86" fillId="0" borderId="92" xfId="59" applyNumberFormat="1" applyFont="1" applyBorder="1" applyAlignment="1">
      <alignment horizontal="left" vertical="center" shrinkToFit="1"/>
    </xf>
    <xf numFmtId="49" fontId="87" fillId="46" borderId="172" xfId="59" applyNumberFormat="1" applyFont="1" applyFill="1" applyBorder="1" applyAlignment="1">
      <alignment horizontal="center" vertical="center" wrapText="1"/>
    </xf>
  </cellXfs>
  <cellStyles count="67">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xr:uid="{00000000-0005-0000-0000-000020000000}"/>
    <cellStyle name="桁区切り 2 2" xfId="64" xr:uid="{00000000-0005-0000-0000-000021000000}"/>
    <cellStyle name="桁区切り 3" xfId="46" xr:uid="{00000000-0005-0000-0000-000022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10" xfId="66" xr:uid="{4377E33A-9A32-48D3-95A3-1FE4F326032F}"/>
    <cellStyle name="標準 2" xfId="42" xr:uid="{00000000-0005-0000-0000-00002C000000}"/>
    <cellStyle name="標準 2 2" xfId="58" xr:uid="{00000000-0005-0000-0000-00002D000000}"/>
    <cellStyle name="標準 3" xfId="44" xr:uid="{00000000-0005-0000-0000-00002E000000}"/>
    <cellStyle name="標準 4" xfId="45" xr:uid="{00000000-0005-0000-0000-00002F000000}"/>
    <cellStyle name="標準 5" xfId="47" xr:uid="{00000000-0005-0000-0000-000030000000}"/>
    <cellStyle name="標準 5 2" xfId="48" xr:uid="{00000000-0005-0000-0000-000031000000}"/>
    <cellStyle name="標準 5 3" xfId="49" xr:uid="{00000000-0005-0000-0000-000032000000}"/>
    <cellStyle name="標準 5 4" xfId="50" xr:uid="{00000000-0005-0000-0000-000033000000}"/>
    <cellStyle name="標準 5 5" xfId="51" xr:uid="{00000000-0005-0000-0000-000034000000}"/>
    <cellStyle name="標準 5 6" xfId="52" xr:uid="{00000000-0005-0000-0000-000035000000}"/>
    <cellStyle name="標準 5 7" xfId="53" xr:uid="{00000000-0005-0000-0000-000036000000}"/>
    <cellStyle name="標準 5 8" xfId="54" xr:uid="{00000000-0005-0000-0000-000037000000}"/>
    <cellStyle name="標準 6" xfId="55" xr:uid="{00000000-0005-0000-0000-000038000000}"/>
    <cellStyle name="標準 7" xfId="65" xr:uid="{00000000-0005-0000-0000-000039000000}"/>
    <cellStyle name="標準_0919" xfId="62" xr:uid="{00000000-0005-0000-0000-00003A000000}"/>
    <cellStyle name="標準_18購入等依頼書【都市環境学部】賃金専用" xfId="59" xr:uid="{00000000-0005-0000-0000-00003B000000}"/>
    <cellStyle name="標準_EXCELテンプレート_予算金額登録テンプレート" xfId="63" xr:uid="{00000000-0005-0000-0000-00003C000000}"/>
    <cellStyle name="標準_Sheet1" xfId="57" xr:uid="{00000000-0005-0000-0000-00003D000000}"/>
    <cellStyle name="標準_予算詳細コード" xfId="60" xr:uid="{00000000-0005-0000-0000-00003E000000}"/>
    <cellStyle name="標準_予算詳細コード表７.11" xfId="61" xr:uid="{00000000-0005-0000-0000-00003F000000}"/>
    <cellStyle name="標準_予算詳細データ（07.06.22）" xfId="56" xr:uid="{00000000-0005-0000-0000-000040000000}"/>
    <cellStyle name="良い" xfId="6" builtinId="26" customBuiltin="1"/>
  </cellStyles>
  <dxfs count="17">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condense val="0"/>
        <extend val="0"/>
        <color indexed="9"/>
      </font>
    </dxf>
    <dxf>
      <font>
        <b/>
        <i val="0"/>
        <color theme="0"/>
      </font>
      <fill>
        <patternFill>
          <bgColor rgb="FF7030A0"/>
        </patternFill>
      </fill>
    </dxf>
  </dxfs>
  <tableStyles count="0" defaultTableStyle="TableStyleMedium9" defaultPivotStyle="PivotStyleLight16"/>
  <colors>
    <mruColors>
      <color rgb="FFFFFF99"/>
      <color rgb="FFFFCCFF"/>
      <color rgb="FFCCFFCC"/>
      <color rgb="FFFF99FF"/>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47626</xdr:rowOff>
    </xdr:from>
    <xdr:to>
      <xdr:col>2</xdr:col>
      <xdr:colOff>152400</xdr:colOff>
      <xdr:row>1</xdr:row>
      <xdr:rowOff>273845</xdr:rowOff>
    </xdr:to>
    <xdr:sp macro="" textlink="">
      <xdr:nvSpPr>
        <xdr:cNvPr id="2" name="Oval 1">
          <a:extLst>
            <a:ext uri="{FF2B5EF4-FFF2-40B4-BE49-F238E27FC236}">
              <a16:creationId xmlns:a16="http://schemas.microsoft.com/office/drawing/2014/main" id="{00000000-0008-0000-0000-000002000000}"/>
            </a:ext>
          </a:extLst>
        </xdr:cNvPr>
        <xdr:cNvSpPr>
          <a:spLocks noChangeArrowheads="1"/>
        </xdr:cNvSpPr>
      </xdr:nvSpPr>
      <xdr:spPr bwMode="auto">
        <a:xfrm>
          <a:off x="85725" y="47626"/>
          <a:ext cx="523875" cy="54054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bwMode="auto">
        <a:xfrm>
          <a:off x="8743950" y="698182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0</xdr:colOff>
      <xdr:row>4</xdr:row>
      <xdr:rowOff>149678</xdr:rowOff>
    </xdr:from>
    <xdr:to>
      <xdr:col>33</xdr:col>
      <xdr:colOff>37110</xdr:colOff>
      <xdr:row>8</xdr:row>
      <xdr:rowOff>45769</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bwMode="auto">
        <a:xfrm>
          <a:off x="8776607" y="1265464"/>
          <a:ext cx="2078182" cy="75334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66673</xdr:colOff>
      <xdr:row>1</xdr:row>
      <xdr:rowOff>161925</xdr:rowOff>
    </xdr:from>
    <xdr:to>
      <xdr:col>31</xdr:col>
      <xdr:colOff>171450</xdr:colOff>
      <xdr:row>9</xdr:row>
      <xdr:rowOff>257175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0039348" y="447675"/>
          <a:ext cx="2105027" cy="26384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66676</xdr:colOff>
      <xdr:row>9</xdr:row>
      <xdr:rowOff>523875</xdr:rowOff>
    </xdr:from>
    <xdr:to>
      <xdr:col>31</xdr:col>
      <xdr:colOff>209550</xdr:colOff>
      <xdr:row>12</xdr:row>
      <xdr:rowOff>495300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10039351" y="3352800"/>
          <a:ext cx="2143124" cy="16859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0</xdr:colOff>
      <xdr:row>13</xdr:row>
      <xdr:rowOff>0</xdr:rowOff>
    </xdr:from>
    <xdr:to>
      <xdr:col>41</xdr:col>
      <xdr:colOff>371475</xdr:colOff>
      <xdr:row>19</xdr:row>
      <xdr:rowOff>152399</xdr:rowOff>
    </xdr:to>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8467725" y="2457450"/>
          <a:ext cx="2428875" cy="13525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セルに入らない場合</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0</xdr:colOff>
      <xdr:row>21</xdr:row>
      <xdr:rowOff>0</xdr:rowOff>
    </xdr:from>
    <xdr:to>
      <xdr:col>43</xdr:col>
      <xdr:colOff>323849</xdr:colOff>
      <xdr:row>25</xdr:row>
      <xdr:rowOff>19049</xdr:rowOff>
    </xdr:to>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8467725" y="4000500"/>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133350</xdr:colOff>
      <xdr:row>1</xdr:row>
      <xdr:rowOff>47625</xdr:rowOff>
    </xdr:from>
    <xdr:to>
      <xdr:col>34</xdr:col>
      <xdr:colOff>19050</xdr:colOff>
      <xdr:row>10</xdr:row>
      <xdr:rowOff>95250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810875" y="238125"/>
          <a:ext cx="1600200" cy="21431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200025</xdr:colOff>
      <xdr:row>11</xdr:row>
      <xdr:rowOff>133351</xdr:rowOff>
    </xdr:from>
    <xdr:to>
      <xdr:col>34</xdr:col>
      <xdr:colOff>19049</xdr:colOff>
      <xdr:row>23</xdr:row>
      <xdr:rowOff>152401</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10877550" y="2638426"/>
          <a:ext cx="1533524" cy="26479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IMU/AppData/Local/Microsoft/Windows/Temporary%20Internet%20Files/Content.Outlook/WGUWPI0R/0_ryohi_shiharai_tuutish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リスト1_11555" displayName="リスト1_11555" ref="I1:K7" totalsRowShown="0" headerRowDxfId="14" dataDxfId="12" headerRowBorderDxfId="13" tableBorderDxfId="11" totalsRowBorderDxfId="10">
  <tableColumns count="3">
    <tableColumn id="1" xr3:uid="{00000000-0010-0000-0000-000001000000}" name="列1" dataDxfId="9"/>
    <tableColumn id="2" xr3:uid="{00000000-0010-0000-0000-000002000000}" name="列2" dataDxfId="8"/>
    <tableColumn id="3" xr3:uid="{00000000-0010-0000-0000-000003000000}" name="列3"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リスト21481556" displayName="リスト21481556" ref="T1:V74" insertRowShift="1" totalsRowShown="0" headerRowDxfId="6" headerRowBorderDxfId="5" tableBorderDxfId="4" totalsRowBorderDxfId="3">
  <autoFilter ref="T1:V74" xr:uid="{00000000-0009-0000-0100-000003000000}"/>
  <tableColumns count="3">
    <tableColumn id="1" xr3:uid="{00000000-0010-0000-0100-000001000000}" name="列2" dataDxfId="2"/>
    <tableColumn id="2" xr3:uid="{00000000-0010-0000-0100-000002000000}" name="予算種別2" dataDxfId="1" dataCellStyle="標準 2"/>
    <tableColumn id="3" xr3:uid="{00000000-0010-0000-0100-000003000000}" name="列1" dataDxfId="0"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P57"/>
  <sheetViews>
    <sheetView tabSelected="1" workbookViewId="0">
      <selection activeCell="A7" sqref="A7:J8"/>
    </sheetView>
  </sheetViews>
  <sheetFormatPr defaultRowHeight="12.75" x14ac:dyDescent="0.25"/>
  <cols>
    <col min="1" max="5" width="3.1328125" style="138" customWidth="1"/>
    <col min="6" max="17" width="3.73046875" style="138" customWidth="1"/>
    <col min="18" max="18" width="3.86328125" style="138" customWidth="1"/>
    <col min="19" max="29" width="3.73046875" style="138" customWidth="1"/>
    <col min="30" max="30" width="9" style="138"/>
    <col min="31" max="31" width="9" style="138" customWidth="1"/>
    <col min="32" max="256" width="9" style="138"/>
    <col min="257" max="259" width="3.1328125" style="138" customWidth="1"/>
    <col min="260" max="261" width="3.3984375" style="138" customWidth="1"/>
    <col min="262" max="285" width="3.73046875" style="138" customWidth="1"/>
    <col min="286" max="286" width="9" style="138"/>
    <col min="287" max="287" width="9" style="138" customWidth="1"/>
    <col min="288" max="512" width="9" style="138"/>
    <col min="513" max="515" width="3.1328125" style="138" customWidth="1"/>
    <col min="516" max="517" width="3.3984375" style="138" customWidth="1"/>
    <col min="518" max="541" width="3.73046875" style="138" customWidth="1"/>
    <col min="542" max="542" width="9" style="138"/>
    <col min="543" max="543" width="9" style="138" customWidth="1"/>
    <col min="544" max="768" width="9" style="138"/>
    <col min="769" max="771" width="3.1328125" style="138" customWidth="1"/>
    <col min="772" max="773" width="3.3984375" style="138" customWidth="1"/>
    <col min="774" max="797" width="3.73046875" style="138" customWidth="1"/>
    <col min="798" max="798" width="9" style="138"/>
    <col min="799" max="799" width="9" style="138" customWidth="1"/>
    <col min="800" max="1024" width="9" style="138"/>
    <col min="1025" max="1027" width="3.1328125" style="138" customWidth="1"/>
    <col min="1028" max="1029" width="3.3984375" style="138" customWidth="1"/>
    <col min="1030" max="1053" width="3.73046875" style="138" customWidth="1"/>
    <col min="1054" max="1054" width="9" style="138"/>
    <col min="1055" max="1055" width="9" style="138" customWidth="1"/>
    <col min="1056" max="1280" width="9" style="138"/>
    <col min="1281" max="1283" width="3.1328125" style="138" customWidth="1"/>
    <col min="1284" max="1285" width="3.3984375" style="138" customWidth="1"/>
    <col min="1286" max="1309" width="3.73046875" style="138" customWidth="1"/>
    <col min="1310" max="1310" width="9" style="138"/>
    <col min="1311" max="1311" width="9" style="138" customWidth="1"/>
    <col min="1312" max="1536" width="9" style="138"/>
    <col min="1537" max="1539" width="3.1328125" style="138" customWidth="1"/>
    <col min="1540" max="1541" width="3.3984375" style="138" customWidth="1"/>
    <col min="1542" max="1565" width="3.73046875" style="138" customWidth="1"/>
    <col min="1566" max="1566" width="9" style="138"/>
    <col min="1567" max="1567" width="9" style="138" customWidth="1"/>
    <col min="1568" max="1792" width="9" style="138"/>
    <col min="1793" max="1795" width="3.1328125" style="138" customWidth="1"/>
    <col min="1796" max="1797" width="3.3984375" style="138" customWidth="1"/>
    <col min="1798" max="1821" width="3.73046875" style="138" customWidth="1"/>
    <col min="1822" max="1822" width="9" style="138"/>
    <col min="1823" max="1823" width="9" style="138" customWidth="1"/>
    <col min="1824" max="2048" width="9" style="138"/>
    <col min="2049" max="2051" width="3.1328125" style="138" customWidth="1"/>
    <col min="2052" max="2053" width="3.3984375" style="138" customWidth="1"/>
    <col min="2054" max="2077" width="3.73046875" style="138" customWidth="1"/>
    <col min="2078" max="2078" width="9" style="138"/>
    <col min="2079" max="2079" width="9" style="138" customWidth="1"/>
    <col min="2080" max="2304" width="9" style="138"/>
    <col min="2305" max="2307" width="3.1328125" style="138" customWidth="1"/>
    <col min="2308" max="2309" width="3.3984375" style="138" customWidth="1"/>
    <col min="2310" max="2333" width="3.73046875" style="138" customWidth="1"/>
    <col min="2334" max="2334" width="9" style="138"/>
    <col min="2335" max="2335" width="9" style="138" customWidth="1"/>
    <col min="2336" max="2560" width="9" style="138"/>
    <col min="2561" max="2563" width="3.1328125" style="138" customWidth="1"/>
    <col min="2564" max="2565" width="3.3984375" style="138" customWidth="1"/>
    <col min="2566" max="2589" width="3.73046875" style="138" customWidth="1"/>
    <col min="2590" max="2590" width="9" style="138"/>
    <col min="2591" max="2591" width="9" style="138" customWidth="1"/>
    <col min="2592" max="2816" width="9" style="138"/>
    <col min="2817" max="2819" width="3.1328125" style="138" customWidth="1"/>
    <col min="2820" max="2821" width="3.3984375" style="138" customWidth="1"/>
    <col min="2822" max="2845" width="3.73046875" style="138" customWidth="1"/>
    <col min="2846" max="2846" width="9" style="138"/>
    <col min="2847" max="2847" width="9" style="138" customWidth="1"/>
    <col min="2848" max="3072" width="9" style="138"/>
    <col min="3073" max="3075" width="3.1328125" style="138" customWidth="1"/>
    <col min="3076" max="3077" width="3.3984375" style="138" customWidth="1"/>
    <col min="3078" max="3101" width="3.73046875" style="138" customWidth="1"/>
    <col min="3102" max="3102" width="9" style="138"/>
    <col min="3103" max="3103" width="9" style="138" customWidth="1"/>
    <col min="3104" max="3328" width="9" style="138"/>
    <col min="3329" max="3331" width="3.1328125" style="138" customWidth="1"/>
    <col min="3332" max="3333" width="3.3984375" style="138" customWidth="1"/>
    <col min="3334" max="3357" width="3.73046875" style="138" customWidth="1"/>
    <col min="3358" max="3358" width="9" style="138"/>
    <col min="3359" max="3359" width="9" style="138" customWidth="1"/>
    <col min="3360" max="3584" width="9" style="138"/>
    <col min="3585" max="3587" width="3.1328125" style="138" customWidth="1"/>
    <col min="3588" max="3589" width="3.3984375" style="138" customWidth="1"/>
    <col min="3590" max="3613" width="3.73046875" style="138" customWidth="1"/>
    <col min="3614" max="3614" width="9" style="138"/>
    <col min="3615" max="3615" width="9" style="138" customWidth="1"/>
    <col min="3616" max="3840" width="9" style="138"/>
    <col min="3841" max="3843" width="3.1328125" style="138" customWidth="1"/>
    <col min="3844" max="3845" width="3.3984375" style="138" customWidth="1"/>
    <col min="3846" max="3869" width="3.73046875" style="138" customWidth="1"/>
    <col min="3870" max="3870" width="9" style="138"/>
    <col min="3871" max="3871" width="9" style="138" customWidth="1"/>
    <col min="3872" max="4096" width="9" style="138"/>
    <col min="4097" max="4099" width="3.1328125" style="138" customWidth="1"/>
    <col min="4100" max="4101" width="3.3984375" style="138" customWidth="1"/>
    <col min="4102" max="4125" width="3.73046875" style="138" customWidth="1"/>
    <col min="4126" max="4126" width="9" style="138"/>
    <col min="4127" max="4127" width="9" style="138" customWidth="1"/>
    <col min="4128" max="4352" width="9" style="138"/>
    <col min="4353" max="4355" width="3.1328125" style="138" customWidth="1"/>
    <col min="4356" max="4357" width="3.3984375" style="138" customWidth="1"/>
    <col min="4358" max="4381" width="3.73046875" style="138" customWidth="1"/>
    <col min="4382" max="4382" width="9" style="138"/>
    <col min="4383" max="4383" width="9" style="138" customWidth="1"/>
    <col min="4384" max="4608" width="9" style="138"/>
    <col min="4609" max="4611" width="3.1328125" style="138" customWidth="1"/>
    <col min="4612" max="4613" width="3.3984375" style="138" customWidth="1"/>
    <col min="4614" max="4637" width="3.73046875" style="138" customWidth="1"/>
    <col min="4638" max="4638" width="9" style="138"/>
    <col min="4639" max="4639" width="9" style="138" customWidth="1"/>
    <col min="4640" max="4864" width="9" style="138"/>
    <col min="4865" max="4867" width="3.1328125" style="138" customWidth="1"/>
    <col min="4868" max="4869" width="3.3984375" style="138" customWidth="1"/>
    <col min="4870" max="4893" width="3.73046875" style="138" customWidth="1"/>
    <col min="4894" max="4894" width="9" style="138"/>
    <col min="4895" max="4895" width="9" style="138" customWidth="1"/>
    <col min="4896" max="5120" width="9" style="138"/>
    <col min="5121" max="5123" width="3.1328125" style="138" customWidth="1"/>
    <col min="5124" max="5125" width="3.3984375" style="138" customWidth="1"/>
    <col min="5126" max="5149" width="3.73046875" style="138" customWidth="1"/>
    <col min="5150" max="5150" width="9" style="138"/>
    <col min="5151" max="5151" width="9" style="138" customWidth="1"/>
    <col min="5152" max="5376" width="9" style="138"/>
    <col min="5377" max="5379" width="3.1328125" style="138" customWidth="1"/>
    <col min="5380" max="5381" width="3.3984375" style="138" customWidth="1"/>
    <col min="5382" max="5405" width="3.73046875" style="138" customWidth="1"/>
    <col min="5406" max="5406" width="9" style="138"/>
    <col min="5407" max="5407" width="9" style="138" customWidth="1"/>
    <col min="5408" max="5632" width="9" style="138"/>
    <col min="5633" max="5635" width="3.1328125" style="138" customWidth="1"/>
    <col min="5636" max="5637" width="3.3984375" style="138" customWidth="1"/>
    <col min="5638" max="5661" width="3.73046875" style="138" customWidth="1"/>
    <col min="5662" max="5662" width="9" style="138"/>
    <col min="5663" max="5663" width="9" style="138" customWidth="1"/>
    <col min="5664" max="5888" width="9" style="138"/>
    <col min="5889" max="5891" width="3.1328125" style="138" customWidth="1"/>
    <col min="5892" max="5893" width="3.3984375" style="138" customWidth="1"/>
    <col min="5894" max="5917" width="3.73046875" style="138" customWidth="1"/>
    <col min="5918" max="5918" width="9" style="138"/>
    <col min="5919" max="5919" width="9" style="138" customWidth="1"/>
    <col min="5920" max="6144" width="9" style="138"/>
    <col min="6145" max="6147" width="3.1328125" style="138" customWidth="1"/>
    <col min="6148" max="6149" width="3.3984375" style="138" customWidth="1"/>
    <col min="6150" max="6173" width="3.73046875" style="138" customWidth="1"/>
    <col min="6174" max="6174" width="9" style="138"/>
    <col min="6175" max="6175" width="9" style="138" customWidth="1"/>
    <col min="6176" max="6400" width="9" style="138"/>
    <col min="6401" max="6403" width="3.1328125" style="138" customWidth="1"/>
    <col min="6404" max="6405" width="3.3984375" style="138" customWidth="1"/>
    <col min="6406" max="6429" width="3.73046875" style="138" customWidth="1"/>
    <col min="6430" max="6430" width="9" style="138"/>
    <col min="6431" max="6431" width="9" style="138" customWidth="1"/>
    <col min="6432" max="6656" width="9" style="138"/>
    <col min="6657" max="6659" width="3.1328125" style="138" customWidth="1"/>
    <col min="6660" max="6661" width="3.3984375" style="138" customWidth="1"/>
    <col min="6662" max="6685" width="3.73046875" style="138" customWidth="1"/>
    <col min="6686" max="6686" width="9" style="138"/>
    <col min="6687" max="6687" width="9" style="138" customWidth="1"/>
    <col min="6688" max="6912" width="9" style="138"/>
    <col min="6913" max="6915" width="3.1328125" style="138" customWidth="1"/>
    <col min="6916" max="6917" width="3.3984375" style="138" customWidth="1"/>
    <col min="6918" max="6941" width="3.73046875" style="138" customWidth="1"/>
    <col min="6942" max="6942" width="9" style="138"/>
    <col min="6943" max="6943" width="9" style="138" customWidth="1"/>
    <col min="6944" max="7168" width="9" style="138"/>
    <col min="7169" max="7171" width="3.1328125" style="138" customWidth="1"/>
    <col min="7172" max="7173" width="3.3984375" style="138" customWidth="1"/>
    <col min="7174" max="7197" width="3.73046875" style="138" customWidth="1"/>
    <col min="7198" max="7198" width="9" style="138"/>
    <col min="7199" max="7199" width="9" style="138" customWidth="1"/>
    <col min="7200" max="7424" width="9" style="138"/>
    <col min="7425" max="7427" width="3.1328125" style="138" customWidth="1"/>
    <col min="7428" max="7429" width="3.3984375" style="138" customWidth="1"/>
    <col min="7430" max="7453" width="3.73046875" style="138" customWidth="1"/>
    <col min="7454" max="7454" width="9" style="138"/>
    <col min="7455" max="7455" width="9" style="138" customWidth="1"/>
    <col min="7456" max="7680" width="9" style="138"/>
    <col min="7681" max="7683" width="3.1328125" style="138" customWidth="1"/>
    <col min="7684" max="7685" width="3.3984375" style="138" customWidth="1"/>
    <col min="7686" max="7709" width="3.73046875" style="138" customWidth="1"/>
    <col min="7710" max="7710" width="9" style="138"/>
    <col min="7711" max="7711" width="9" style="138" customWidth="1"/>
    <col min="7712" max="7936" width="9" style="138"/>
    <col min="7937" max="7939" width="3.1328125" style="138" customWidth="1"/>
    <col min="7940" max="7941" width="3.3984375" style="138" customWidth="1"/>
    <col min="7942" max="7965" width="3.73046875" style="138" customWidth="1"/>
    <col min="7966" max="7966" width="9" style="138"/>
    <col min="7967" max="7967" width="9" style="138" customWidth="1"/>
    <col min="7968" max="8192" width="9" style="138"/>
    <col min="8193" max="8195" width="3.1328125" style="138" customWidth="1"/>
    <col min="8196" max="8197" width="3.3984375" style="138" customWidth="1"/>
    <col min="8198" max="8221" width="3.73046875" style="138" customWidth="1"/>
    <col min="8222" max="8222" width="9" style="138"/>
    <col min="8223" max="8223" width="9" style="138" customWidth="1"/>
    <col min="8224" max="8448" width="9" style="138"/>
    <col min="8449" max="8451" width="3.1328125" style="138" customWidth="1"/>
    <col min="8452" max="8453" width="3.3984375" style="138" customWidth="1"/>
    <col min="8454" max="8477" width="3.73046875" style="138" customWidth="1"/>
    <col min="8478" max="8478" width="9" style="138"/>
    <col min="8479" max="8479" width="9" style="138" customWidth="1"/>
    <col min="8480" max="8704" width="9" style="138"/>
    <col min="8705" max="8707" width="3.1328125" style="138" customWidth="1"/>
    <col min="8708" max="8709" width="3.3984375" style="138" customWidth="1"/>
    <col min="8710" max="8733" width="3.73046875" style="138" customWidth="1"/>
    <col min="8734" max="8734" width="9" style="138"/>
    <col min="8735" max="8735" width="9" style="138" customWidth="1"/>
    <col min="8736" max="8960" width="9" style="138"/>
    <col min="8961" max="8963" width="3.1328125" style="138" customWidth="1"/>
    <col min="8964" max="8965" width="3.3984375" style="138" customWidth="1"/>
    <col min="8966" max="8989" width="3.73046875" style="138" customWidth="1"/>
    <col min="8990" max="8990" width="9" style="138"/>
    <col min="8991" max="8991" width="9" style="138" customWidth="1"/>
    <col min="8992" max="9216" width="9" style="138"/>
    <col min="9217" max="9219" width="3.1328125" style="138" customWidth="1"/>
    <col min="9220" max="9221" width="3.3984375" style="138" customWidth="1"/>
    <col min="9222" max="9245" width="3.73046875" style="138" customWidth="1"/>
    <col min="9246" max="9246" width="9" style="138"/>
    <col min="9247" max="9247" width="9" style="138" customWidth="1"/>
    <col min="9248" max="9472" width="9" style="138"/>
    <col min="9473" max="9475" width="3.1328125" style="138" customWidth="1"/>
    <col min="9476" max="9477" width="3.3984375" style="138" customWidth="1"/>
    <col min="9478" max="9501" width="3.73046875" style="138" customWidth="1"/>
    <col min="9502" max="9502" width="9" style="138"/>
    <col min="9503" max="9503" width="9" style="138" customWidth="1"/>
    <col min="9504" max="9728" width="9" style="138"/>
    <col min="9729" max="9731" width="3.1328125" style="138" customWidth="1"/>
    <col min="9732" max="9733" width="3.3984375" style="138" customWidth="1"/>
    <col min="9734" max="9757" width="3.73046875" style="138" customWidth="1"/>
    <col min="9758" max="9758" width="9" style="138"/>
    <col min="9759" max="9759" width="9" style="138" customWidth="1"/>
    <col min="9760" max="9984" width="9" style="138"/>
    <col min="9985" max="9987" width="3.1328125" style="138" customWidth="1"/>
    <col min="9988" max="9989" width="3.3984375" style="138" customWidth="1"/>
    <col min="9990" max="10013" width="3.73046875" style="138" customWidth="1"/>
    <col min="10014" max="10014" width="9" style="138"/>
    <col min="10015" max="10015" width="9" style="138" customWidth="1"/>
    <col min="10016" max="10240" width="9" style="138"/>
    <col min="10241" max="10243" width="3.1328125" style="138" customWidth="1"/>
    <col min="10244" max="10245" width="3.3984375" style="138" customWidth="1"/>
    <col min="10246" max="10269" width="3.73046875" style="138" customWidth="1"/>
    <col min="10270" max="10270" width="9" style="138"/>
    <col min="10271" max="10271" width="9" style="138" customWidth="1"/>
    <col min="10272" max="10496" width="9" style="138"/>
    <col min="10497" max="10499" width="3.1328125" style="138" customWidth="1"/>
    <col min="10500" max="10501" width="3.3984375" style="138" customWidth="1"/>
    <col min="10502" max="10525" width="3.73046875" style="138" customWidth="1"/>
    <col min="10526" max="10526" width="9" style="138"/>
    <col min="10527" max="10527" width="9" style="138" customWidth="1"/>
    <col min="10528" max="10752" width="9" style="138"/>
    <col min="10753" max="10755" width="3.1328125" style="138" customWidth="1"/>
    <col min="10756" max="10757" width="3.3984375" style="138" customWidth="1"/>
    <col min="10758" max="10781" width="3.73046875" style="138" customWidth="1"/>
    <col min="10782" max="10782" width="9" style="138"/>
    <col min="10783" max="10783" width="9" style="138" customWidth="1"/>
    <col min="10784" max="11008" width="9" style="138"/>
    <col min="11009" max="11011" width="3.1328125" style="138" customWidth="1"/>
    <col min="11012" max="11013" width="3.3984375" style="138" customWidth="1"/>
    <col min="11014" max="11037" width="3.73046875" style="138" customWidth="1"/>
    <col min="11038" max="11038" width="9" style="138"/>
    <col min="11039" max="11039" width="9" style="138" customWidth="1"/>
    <col min="11040" max="11264" width="9" style="138"/>
    <col min="11265" max="11267" width="3.1328125" style="138" customWidth="1"/>
    <col min="11268" max="11269" width="3.3984375" style="138" customWidth="1"/>
    <col min="11270" max="11293" width="3.73046875" style="138" customWidth="1"/>
    <col min="11294" max="11294" width="9" style="138"/>
    <col min="11295" max="11295" width="9" style="138" customWidth="1"/>
    <col min="11296" max="11520" width="9" style="138"/>
    <col min="11521" max="11523" width="3.1328125" style="138" customWidth="1"/>
    <col min="11524" max="11525" width="3.3984375" style="138" customWidth="1"/>
    <col min="11526" max="11549" width="3.73046875" style="138" customWidth="1"/>
    <col min="11550" max="11550" width="9" style="138"/>
    <col min="11551" max="11551" width="9" style="138" customWidth="1"/>
    <col min="11552" max="11776" width="9" style="138"/>
    <col min="11777" max="11779" width="3.1328125" style="138" customWidth="1"/>
    <col min="11780" max="11781" width="3.3984375" style="138" customWidth="1"/>
    <col min="11782" max="11805" width="3.73046875" style="138" customWidth="1"/>
    <col min="11806" max="11806" width="9" style="138"/>
    <col min="11807" max="11807" width="9" style="138" customWidth="1"/>
    <col min="11808" max="12032" width="9" style="138"/>
    <col min="12033" max="12035" width="3.1328125" style="138" customWidth="1"/>
    <col min="12036" max="12037" width="3.3984375" style="138" customWidth="1"/>
    <col min="12038" max="12061" width="3.73046875" style="138" customWidth="1"/>
    <col min="12062" max="12062" width="9" style="138"/>
    <col min="12063" max="12063" width="9" style="138" customWidth="1"/>
    <col min="12064" max="12288" width="9" style="138"/>
    <col min="12289" max="12291" width="3.1328125" style="138" customWidth="1"/>
    <col min="12292" max="12293" width="3.3984375" style="138" customWidth="1"/>
    <col min="12294" max="12317" width="3.73046875" style="138" customWidth="1"/>
    <col min="12318" max="12318" width="9" style="138"/>
    <col min="12319" max="12319" width="9" style="138" customWidth="1"/>
    <col min="12320" max="12544" width="9" style="138"/>
    <col min="12545" max="12547" width="3.1328125" style="138" customWidth="1"/>
    <col min="12548" max="12549" width="3.3984375" style="138" customWidth="1"/>
    <col min="12550" max="12573" width="3.73046875" style="138" customWidth="1"/>
    <col min="12574" max="12574" width="9" style="138"/>
    <col min="12575" max="12575" width="9" style="138" customWidth="1"/>
    <col min="12576" max="12800" width="9" style="138"/>
    <col min="12801" max="12803" width="3.1328125" style="138" customWidth="1"/>
    <col min="12804" max="12805" width="3.3984375" style="138" customWidth="1"/>
    <col min="12806" max="12829" width="3.73046875" style="138" customWidth="1"/>
    <col min="12830" max="12830" width="9" style="138"/>
    <col min="12831" max="12831" width="9" style="138" customWidth="1"/>
    <col min="12832" max="13056" width="9" style="138"/>
    <col min="13057" max="13059" width="3.1328125" style="138" customWidth="1"/>
    <col min="13060" max="13061" width="3.3984375" style="138" customWidth="1"/>
    <col min="13062" max="13085" width="3.73046875" style="138" customWidth="1"/>
    <col min="13086" max="13086" width="9" style="138"/>
    <col min="13087" max="13087" width="9" style="138" customWidth="1"/>
    <col min="13088" max="13312" width="9" style="138"/>
    <col min="13313" max="13315" width="3.1328125" style="138" customWidth="1"/>
    <col min="13316" max="13317" width="3.3984375" style="138" customWidth="1"/>
    <col min="13318" max="13341" width="3.73046875" style="138" customWidth="1"/>
    <col min="13342" max="13342" width="9" style="138"/>
    <col min="13343" max="13343" width="9" style="138" customWidth="1"/>
    <col min="13344" max="13568" width="9" style="138"/>
    <col min="13569" max="13571" width="3.1328125" style="138" customWidth="1"/>
    <col min="13572" max="13573" width="3.3984375" style="138" customWidth="1"/>
    <col min="13574" max="13597" width="3.73046875" style="138" customWidth="1"/>
    <col min="13598" max="13598" width="9" style="138"/>
    <col min="13599" max="13599" width="9" style="138" customWidth="1"/>
    <col min="13600" max="13824" width="9" style="138"/>
    <col min="13825" max="13827" width="3.1328125" style="138" customWidth="1"/>
    <col min="13828" max="13829" width="3.3984375" style="138" customWidth="1"/>
    <col min="13830" max="13853" width="3.73046875" style="138" customWidth="1"/>
    <col min="13854" max="13854" width="9" style="138"/>
    <col min="13855" max="13855" width="9" style="138" customWidth="1"/>
    <col min="13856" max="14080" width="9" style="138"/>
    <col min="14081" max="14083" width="3.1328125" style="138" customWidth="1"/>
    <col min="14084" max="14085" width="3.3984375" style="138" customWidth="1"/>
    <col min="14086" max="14109" width="3.73046875" style="138" customWidth="1"/>
    <col min="14110" max="14110" width="9" style="138"/>
    <col min="14111" max="14111" width="9" style="138" customWidth="1"/>
    <col min="14112" max="14336" width="9" style="138"/>
    <col min="14337" max="14339" width="3.1328125" style="138" customWidth="1"/>
    <col min="14340" max="14341" width="3.3984375" style="138" customWidth="1"/>
    <col min="14342" max="14365" width="3.73046875" style="138" customWidth="1"/>
    <col min="14366" max="14366" width="9" style="138"/>
    <col min="14367" max="14367" width="9" style="138" customWidth="1"/>
    <col min="14368" max="14592" width="9" style="138"/>
    <col min="14593" max="14595" width="3.1328125" style="138" customWidth="1"/>
    <col min="14596" max="14597" width="3.3984375" style="138" customWidth="1"/>
    <col min="14598" max="14621" width="3.73046875" style="138" customWidth="1"/>
    <col min="14622" max="14622" width="9" style="138"/>
    <col min="14623" max="14623" width="9" style="138" customWidth="1"/>
    <col min="14624" max="14848" width="9" style="138"/>
    <col min="14849" max="14851" width="3.1328125" style="138" customWidth="1"/>
    <col min="14852" max="14853" width="3.3984375" style="138" customWidth="1"/>
    <col min="14854" max="14877" width="3.73046875" style="138" customWidth="1"/>
    <col min="14878" max="14878" width="9" style="138"/>
    <col min="14879" max="14879" width="9" style="138" customWidth="1"/>
    <col min="14880" max="15104" width="9" style="138"/>
    <col min="15105" max="15107" width="3.1328125" style="138" customWidth="1"/>
    <col min="15108" max="15109" width="3.3984375" style="138" customWidth="1"/>
    <col min="15110" max="15133" width="3.73046875" style="138" customWidth="1"/>
    <col min="15134" max="15134" width="9" style="138"/>
    <col min="15135" max="15135" width="9" style="138" customWidth="1"/>
    <col min="15136" max="15360" width="9" style="138"/>
    <col min="15361" max="15363" width="3.1328125" style="138" customWidth="1"/>
    <col min="15364" max="15365" width="3.3984375" style="138" customWidth="1"/>
    <col min="15366" max="15389" width="3.73046875" style="138" customWidth="1"/>
    <col min="15390" max="15390" width="9" style="138"/>
    <col min="15391" max="15391" width="9" style="138" customWidth="1"/>
    <col min="15392" max="15616" width="9" style="138"/>
    <col min="15617" max="15619" width="3.1328125" style="138" customWidth="1"/>
    <col min="15620" max="15621" width="3.3984375" style="138" customWidth="1"/>
    <col min="15622" max="15645" width="3.73046875" style="138" customWidth="1"/>
    <col min="15646" max="15646" width="9" style="138"/>
    <col min="15647" max="15647" width="9" style="138" customWidth="1"/>
    <col min="15648" max="15872" width="9" style="138"/>
    <col min="15873" max="15875" width="3.1328125" style="138" customWidth="1"/>
    <col min="15876" max="15877" width="3.3984375" style="138" customWidth="1"/>
    <col min="15878" max="15901" width="3.73046875" style="138" customWidth="1"/>
    <col min="15902" max="15902" width="9" style="138"/>
    <col min="15903" max="15903" width="9" style="138" customWidth="1"/>
    <col min="15904" max="16128" width="9" style="138"/>
    <col min="16129" max="16131" width="3.1328125" style="138" customWidth="1"/>
    <col min="16132" max="16133" width="3.3984375" style="138" customWidth="1"/>
    <col min="16134" max="16157" width="3.73046875" style="138" customWidth="1"/>
    <col min="16158" max="16158" width="9" style="138"/>
    <col min="16159" max="16159" width="9" style="138" customWidth="1"/>
    <col min="16160" max="16384" width="9" style="138"/>
  </cols>
  <sheetData>
    <row r="1" spans="1:42" ht="24.75" customHeight="1" thickBot="1" x14ac:dyDescent="0.3">
      <c r="A1" s="823" t="str">
        <f>IF(V7="","",IF(ISERROR(VLOOKUP($V$7,リスト②!$U$2:$V$84,2,0))=TRUE,"科",(VLOOKUP($V$7,リスト②!$U$2:$V$84,2,0))))</f>
        <v/>
      </c>
      <c r="B1" s="824"/>
      <c r="C1" s="824"/>
      <c r="D1" s="826" t="str">
        <f>IF(A1="科","科研費","")</f>
        <v/>
      </c>
      <c r="E1" s="826"/>
      <c r="F1" s="826"/>
      <c r="G1" s="136"/>
      <c r="H1" s="137"/>
      <c r="I1" s="137"/>
      <c r="J1" s="827" t="s">
        <v>146</v>
      </c>
      <c r="K1" s="827"/>
      <c r="L1" s="827"/>
      <c r="M1" s="827"/>
      <c r="N1" s="827"/>
      <c r="O1" s="827"/>
      <c r="P1" s="827"/>
      <c r="Q1" s="827"/>
      <c r="R1" s="827"/>
      <c r="S1" s="827"/>
      <c r="T1" s="137"/>
      <c r="U1" s="137"/>
      <c r="V1" s="137"/>
      <c r="W1" s="137"/>
      <c r="X1" s="137"/>
      <c r="Y1" s="828" t="s">
        <v>147</v>
      </c>
      <c r="Z1" s="829"/>
      <c r="AA1" s="830" t="s">
        <v>1596</v>
      </c>
      <c r="AB1" s="831"/>
      <c r="AC1" s="832"/>
    </row>
    <row r="2" spans="1:42" ht="24.75" customHeight="1" thickBot="1" x14ac:dyDescent="0.3">
      <c r="A2" s="825"/>
      <c r="B2" s="825"/>
      <c r="C2" s="825"/>
      <c r="D2" s="137"/>
      <c r="E2" s="137"/>
      <c r="F2" s="137"/>
      <c r="G2" s="139" t="s">
        <v>148</v>
      </c>
      <c r="H2" s="137"/>
      <c r="I2" s="137"/>
      <c r="J2" s="137"/>
      <c r="K2" s="137"/>
      <c r="L2" s="137"/>
      <c r="M2" s="137"/>
      <c r="N2" s="137"/>
      <c r="O2" s="137"/>
      <c r="P2" s="137"/>
      <c r="Q2" s="137"/>
      <c r="R2" s="137"/>
      <c r="S2" s="137"/>
      <c r="T2" s="137"/>
      <c r="U2" s="137"/>
      <c r="V2" s="137"/>
      <c r="W2" s="137"/>
      <c r="X2" s="137"/>
      <c r="Y2" s="140"/>
      <c r="Z2" s="140"/>
      <c r="AA2" s="140"/>
      <c r="AB2" s="140"/>
      <c r="AC2" s="140"/>
    </row>
    <row r="3" spans="1:42" ht="21" customHeight="1" thickBot="1" x14ac:dyDescent="0.3">
      <c r="A3" s="833" t="s">
        <v>149</v>
      </c>
      <c r="B3" s="834"/>
      <c r="C3" s="834"/>
      <c r="D3" s="834"/>
      <c r="E3" s="835" t="s">
        <v>1466</v>
      </c>
      <c r="F3" s="836"/>
      <c r="G3" s="836"/>
      <c r="H3" s="836"/>
      <c r="I3" s="836"/>
      <c r="J3" s="837"/>
      <c r="K3" s="141"/>
      <c r="L3" s="141"/>
      <c r="M3" s="141"/>
      <c r="N3" s="141"/>
      <c r="O3" s="838" t="s">
        <v>150</v>
      </c>
      <c r="P3" s="839"/>
      <c r="Q3" s="839"/>
      <c r="R3" s="842"/>
      <c r="S3" s="843"/>
      <c r="T3" s="843"/>
      <c r="U3" s="843"/>
      <c r="V3" s="843"/>
      <c r="W3" s="843"/>
      <c r="X3" s="843"/>
      <c r="Y3" s="843"/>
      <c r="Z3" s="843"/>
      <c r="AA3" s="843"/>
      <c r="AB3" s="843"/>
      <c r="AC3" s="846"/>
    </row>
    <row r="4" spans="1:42" s="147" customFormat="1" ht="17.25" customHeight="1" thickBot="1" x14ac:dyDescent="0.3">
      <c r="A4" s="142"/>
      <c r="B4" s="142"/>
      <c r="C4" s="142"/>
      <c r="D4" s="142"/>
      <c r="E4" s="142"/>
      <c r="F4" s="142"/>
      <c r="G4" s="143"/>
      <c r="H4" s="142"/>
      <c r="I4" s="142"/>
      <c r="J4" s="144"/>
      <c r="K4" s="144"/>
      <c r="L4" s="145"/>
      <c r="M4" s="145"/>
      <c r="N4" s="145"/>
      <c r="O4" s="840"/>
      <c r="P4" s="841"/>
      <c r="Q4" s="841"/>
      <c r="R4" s="844"/>
      <c r="S4" s="845"/>
      <c r="T4" s="845"/>
      <c r="U4" s="845"/>
      <c r="V4" s="845"/>
      <c r="W4" s="845"/>
      <c r="X4" s="845"/>
      <c r="Y4" s="845"/>
      <c r="Z4" s="845"/>
      <c r="AA4" s="845"/>
      <c r="AB4" s="845"/>
      <c r="AC4" s="847"/>
      <c r="AD4" s="146"/>
    </row>
    <row r="5" spans="1:42" ht="14.25" customHeight="1" thickBot="1" x14ac:dyDescent="0.35">
      <c r="A5" s="848" t="s">
        <v>151</v>
      </c>
      <c r="B5" s="848"/>
      <c r="C5" s="848"/>
      <c r="D5" s="848"/>
      <c r="E5" s="849" t="s">
        <v>152</v>
      </c>
      <c r="F5" s="849"/>
      <c r="G5" s="849"/>
      <c r="H5" s="849"/>
      <c r="I5" s="849"/>
      <c r="J5" s="849"/>
      <c r="K5" s="849"/>
      <c r="L5" s="849"/>
      <c r="M5" s="849"/>
      <c r="N5" s="849"/>
      <c r="O5" s="849"/>
      <c r="P5" s="849"/>
      <c r="Q5" s="849"/>
      <c r="R5" s="849"/>
      <c r="S5" s="849"/>
      <c r="T5" s="849"/>
      <c r="U5" s="849"/>
      <c r="V5" s="849"/>
      <c r="W5" s="849"/>
      <c r="X5" s="850"/>
      <c r="Y5" s="850"/>
      <c r="Z5" s="850"/>
      <c r="AA5" s="850"/>
      <c r="AB5" s="850"/>
      <c r="AC5" s="850"/>
      <c r="AD5" s="148"/>
      <c r="AE5" s="149"/>
      <c r="AF5" s="149"/>
      <c r="AG5" s="149"/>
      <c r="AH5" s="149"/>
      <c r="AI5" s="149"/>
      <c r="AJ5" s="149"/>
      <c r="AK5" s="149"/>
      <c r="AL5" s="149"/>
      <c r="AM5" s="149"/>
      <c r="AN5" s="150"/>
      <c r="AP5" s="150"/>
    </row>
    <row r="6" spans="1:42" ht="14.25" customHeight="1" thickTop="1" x14ac:dyDescent="0.25">
      <c r="A6" s="873" t="s">
        <v>153</v>
      </c>
      <c r="B6" s="874"/>
      <c r="C6" s="874"/>
      <c r="D6" s="874"/>
      <c r="E6" s="874"/>
      <c r="F6" s="874"/>
      <c r="G6" s="874"/>
      <c r="H6" s="874"/>
      <c r="I6" s="874"/>
      <c r="J6" s="875"/>
      <c r="K6" s="876" t="s">
        <v>154</v>
      </c>
      <c r="L6" s="876"/>
      <c r="M6" s="876"/>
      <c r="N6" s="876"/>
      <c r="O6" s="876"/>
      <c r="P6" s="876"/>
      <c r="Q6" s="876"/>
      <c r="R6" s="876"/>
      <c r="S6" s="876"/>
      <c r="T6" s="876"/>
      <c r="U6" s="877"/>
      <c r="V6" s="839" t="s">
        <v>155</v>
      </c>
      <c r="W6" s="839"/>
      <c r="X6" s="839"/>
      <c r="Y6" s="839"/>
      <c r="Z6" s="839"/>
      <c r="AA6" s="839"/>
      <c r="AB6" s="839"/>
      <c r="AC6" s="878"/>
    </row>
    <row r="7" spans="1:42" ht="24" customHeight="1" x14ac:dyDescent="0.25">
      <c r="A7" s="879"/>
      <c r="B7" s="880"/>
      <c r="C7" s="880"/>
      <c r="D7" s="880"/>
      <c r="E7" s="880"/>
      <c r="F7" s="880"/>
      <c r="G7" s="880"/>
      <c r="H7" s="880"/>
      <c r="I7" s="880"/>
      <c r="J7" s="881"/>
      <c r="K7" s="885" t="str">
        <f>IF(A7="","",(IF(EXACT(A7,VLOOKUP($A$7,予算詳細コード!$A$2:$O$1060,1,0)),VLOOKUP($A$7,予算詳細コード!$A$2:$O$1060,4,0)&amp;"","")))</f>
        <v/>
      </c>
      <c r="L7" s="885"/>
      <c r="M7" s="885"/>
      <c r="N7" s="885"/>
      <c r="O7" s="885"/>
      <c r="P7" s="885"/>
      <c r="Q7" s="885"/>
      <c r="R7" s="885"/>
      <c r="S7" s="885"/>
      <c r="T7" s="885"/>
      <c r="U7" s="886"/>
      <c r="V7" s="887" t="str">
        <f>IF(A7="","",(IF(EXACT(A7,VLOOKUP($A$7,予算詳細コード!$A$2:$O$1060,1,0)),VLOOKUP($A$7,予算詳細コード!$A$2:$O$1060,3,0)&amp;"","")))</f>
        <v/>
      </c>
      <c r="W7" s="887"/>
      <c r="X7" s="887"/>
      <c r="Y7" s="887"/>
      <c r="Z7" s="887"/>
      <c r="AA7" s="887"/>
      <c r="AB7" s="887"/>
      <c r="AC7" s="888"/>
    </row>
    <row r="8" spans="1:42" ht="16.5" customHeight="1" thickBot="1" x14ac:dyDescent="0.3">
      <c r="A8" s="882"/>
      <c r="B8" s="883"/>
      <c r="C8" s="883"/>
      <c r="D8" s="883"/>
      <c r="E8" s="883"/>
      <c r="F8" s="883"/>
      <c r="G8" s="883"/>
      <c r="H8" s="883"/>
      <c r="I8" s="883"/>
      <c r="J8" s="884"/>
      <c r="K8" s="889" t="str">
        <f>IF(A7="","",(IF(EXACT(A7,VLOOKUP($A$7,予算詳細コード!$A$2:$O$1060,1,0)),VLOOKUP($A$7,予算詳細コード!$A$2:$O$1060,12,0)&amp;"","")))</f>
        <v/>
      </c>
      <c r="L8" s="889"/>
      <c r="M8" s="889"/>
      <c r="N8" s="889"/>
      <c r="O8" s="889"/>
      <c r="P8" s="889"/>
      <c r="Q8" s="889"/>
      <c r="R8" s="889"/>
      <c r="S8" s="889"/>
      <c r="T8" s="889"/>
      <c r="U8" s="890"/>
      <c r="V8" s="887"/>
      <c r="W8" s="887"/>
      <c r="X8" s="887"/>
      <c r="Y8" s="887"/>
      <c r="Z8" s="887"/>
      <c r="AA8" s="887"/>
      <c r="AB8" s="887"/>
      <c r="AC8" s="888"/>
    </row>
    <row r="9" spans="1:42" ht="15" customHeight="1" thickTop="1" x14ac:dyDescent="0.25">
      <c r="A9" s="897" t="s">
        <v>156</v>
      </c>
      <c r="B9" s="898"/>
      <c r="C9" s="898"/>
      <c r="D9" s="898"/>
      <c r="E9" s="898"/>
      <c r="F9" s="898"/>
      <c r="G9" s="898"/>
      <c r="H9" s="898"/>
      <c r="I9" s="898" t="s">
        <v>157</v>
      </c>
      <c r="J9" s="898"/>
      <c r="K9" s="899"/>
      <c r="L9" s="899"/>
      <c r="M9" s="899"/>
      <c r="N9" s="899"/>
      <c r="O9" s="899"/>
      <c r="P9" s="899"/>
      <c r="Q9" s="899"/>
      <c r="R9" s="899"/>
      <c r="S9" s="802" t="s">
        <v>158</v>
      </c>
      <c r="T9" s="803"/>
      <c r="U9" s="803"/>
      <c r="V9" s="803"/>
      <c r="W9" s="803"/>
      <c r="X9" s="803"/>
      <c r="Y9" s="803"/>
      <c r="Z9" s="803"/>
      <c r="AA9" s="803"/>
      <c r="AB9" s="803"/>
      <c r="AC9" s="900"/>
      <c r="AD9" s="151"/>
    </row>
    <row r="10" spans="1:42" ht="12.75" customHeight="1" x14ac:dyDescent="0.25">
      <c r="A10" s="901" t="str">
        <f>IF(A7="","",(IF(EXACT(A7,VLOOKUP($A$7,予算詳細コード!$A$2:$O$1060,1,0)),VLOOKUP($A$7,予算詳細コード!$A$2:$O$1060,13,0)&amp;"","")))</f>
        <v/>
      </c>
      <c r="B10" s="902"/>
      <c r="C10" s="902"/>
      <c r="D10" s="902"/>
      <c r="E10" s="902"/>
      <c r="F10" s="902"/>
      <c r="G10" s="902"/>
      <c r="H10" s="903"/>
      <c r="I10" s="907" t="str">
        <f>IF(A7="","",(IF(EXACT(A7,VLOOKUP($A$7,予算詳細コード!$A$2:$O$1060,1,0)),VLOOKUP($A$7,予算詳細コード!$A$2:$O$1060,14,0)&amp;"","")))</f>
        <v/>
      </c>
      <c r="J10" s="907"/>
      <c r="K10" s="907"/>
      <c r="L10" s="907"/>
      <c r="M10" s="907"/>
      <c r="N10" s="907"/>
      <c r="O10" s="907"/>
      <c r="P10" s="907"/>
      <c r="Q10" s="907"/>
      <c r="R10" s="907"/>
      <c r="S10" s="909"/>
      <c r="T10" s="910"/>
      <c r="U10" s="910"/>
      <c r="V10" s="910"/>
      <c r="W10" s="910"/>
      <c r="X10" s="910"/>
      <c r="Y10" s="910"/>
      <c r="Z10" s="910"/>
      <c r="AA10" s="910"/>
      <c r="AB10" s="910"/>
      <c r="AC10" s="911"/>
    </row>
    <row r="11" spans="1:42" ht="12.75" customHeight="1" thickBot="1" x14ac:dyDescent="0.3">
      <c r="A11" s="904"/>
      <c r="B11" s="905"/>
      <c r="C11" s="905"/>
      <c r="D11" s="905"/>
      <c r="E11" s="905"/>
      <c r="F11" s="905"/>
      <c r="G11" s="905"/>
      <c r="H11" s="906"/>
      <c r="I11" s="908"/>
      <c r="J11" s="908"/>
      <c r="K11" s="908"/>
      <c r="L11" s="908"/>
      <c r="M11" s="908"/>
      <c r="N11" s="908"/>
      <c r="O11" s="908"/>
      <c r="P11" s="908"/>
      <c r="Q11" s="908"/>
      <c r="R11" s="908"/>
      <c r="S11" s="912"/>
      <c r="T11" s="912"/>
      <c r="U11" s="912"/>
      <c r="V11" s="912"/>
      <c r="W11" s="912"/>
      <c r="X11" s="912"/>
      <c r="Y11" s="912"/>
      <c r="Z11" s="912"/>
      <c r="AA11" s="912"/>
      <c r="AB11" s="912"/>
      <c r="AC11" s="913"/>
      <c r="AE11" s="152"/>
    </row>
    <row r="12" spans="1:42" ht="32.25" customHeight="1" thickBot="1" x14ac:dyDescent="0.3">
      <c r="A12" s="891" t="s">
        <v>1471</v>
      </c>
      <c r="B12" s="892"/>
      <c r="C12" s="892"/>
      <c r="D12" s="892"/>
      <c r="E12" s="892"/>
      <c r="F12" s="892"/>
      <c r="G12" s="892"/>
      <c r="H12" s="893"/>
      <c r="I12" s="894"/>
      <c r="J12" s="895"/>
      <c r="K12" s="895"/>
      <c r="L12" s="895"/>
      <c r="M12" s="895"/>
      <c r="N12" s="895"/>
      <c r="O12" s="895"/>
      <c r="P12" s="895"/>
      <c r="Q12" s="895"/>
      <c r="R12" s="895"/>
      <c r="S12" s="895"/>
      <c r="T12" s="895"/>
      <c r="U12" s="895"/>
      <c r="V12" s="895"/>
      <c r="W12" s="895"/>
      <c r="X12" s="895"/>
      <c r="Y12" s="895"/>
      <c r="Z12" s="895"/>
      <c r="AA12" s="895"/>
      <c r="AB12" s="895"/>
      <c r="AC12" s="896"/>
    </row>
    <row r="13" spans="1:42" s="147" customFormat="1" ht="17.25" customHeight="1" thickBot="1" x14ac:dyDescent="0.3">
      <c r="A13" s="848" t="s">
        <v>159</v>
      </c>
      <c r="B13" s="848"/>
      <c r="C13" s="848"/>
      <c r="D13" s="848"/>
      <c r="E13" s="153"/>
      <c r="F13" s="153"/>
      <c r="G13" s="153"/>
      <c r="I13" s="145"/>
      <c r="J13" s="139" t="s">
        <v>148</v>
      </c>
      <c r="K13" s="154"/>
      <c r="L13" s="154"/>
      <c r="M13" s="154"/>
      <c r="N13" s="154"/>
      <c r="O13" s="154"/>
      <c r="P13" s="154"/>
      <c r="Q13" s="154"/>
      <c r="R13" s="154"/>
      <c r="S13" s="154"/>
      <c r="T13" s="154"/>
      <c r="U13" s="154"/>
      <c r="V13" s="154"/>
      <c r="W13" s="154"/>
      <c r="X13" s="154"/>
      <c r="Y13" s="154"/>
      <c r="Z13" s="154"/>
      <c r="AA13" s="154"/>
      <c r="AB13" s="154"/>
      <c r="AC13" s="145"/>
      <c r="AD13" s="151"/>
      <c r="AE13" s="142"/>
      <c r="AI13" s="142"/>
      <c r="AJ13" s="142"/>
      <c r="AK13" s="142"/>
      <c r="AL13" s="142"/>
      <c r="AM13" s="142"/>
      <c r="AN13" s="155"/>
      <c r="AP13" s="155"/>
    </row>
    <row r="14" spans="1:42" s="158" customFormat="1" ht="12.75" customHeight="1" x14ac:dyDescent="0.25">
      <c r="A14" s="851" t="s">
        <v>160</v>
      </c>
      <c r="B14" s="852"/>
      <c r="C14" s="852"/>
      <c r="D14" s="852"/>
      <c r="E14" s="853"/>
      <c r="F14" s="857" t="s">
        <v>161</v>
      </c>
      <c r="G14" s="858"/>
      <c r="H14" s="858"/>
      <c r="I14" s="858"/>
      <c r="J14" s="858"/>
      <c r="K14" s="858"/>
      <c r="L14" s="858"/>
      <c r="M14" s="858"/>
      <c r="N14" s="858"/>
      <c r="O14" s="858"/>
      <c r="P14" s="859"/>
      <c r="Q14" s="936" t="s">
        <v>162</v>
      </c>
      <c r="R14" s="852"/>
      <c r="S14" s="852"/>
      <c r="T14" s="852"/>
      <c r="U14" s="853"/>
      <c r="V14" s="922"/>
      <c r="W14" s="922"/>
      <c r="X14" s="922" t="s">
        <v>163</v>
      </c>
      <c r="Y14" s="922"/>
      <c r="Z14" s="922"/>
      <c r="AA14" s="922"/>
      <c r="AB14" s="922" t="s">
        <v>140</v>
      </c>
      <c r="AC14" s="924"/>
      <c r="AD14" s="151"/>
      <c r="AE14" s="156"/>
      <c r="AF14" s="157"/>
    </row>
    <row r="15" spans="1:42" s="158" customFormat="1" ht="12.75" customHeight="1" thickBot="1" x14ac:dyDescent="0.3">
      <c r="A15" s="854"/>
      <c r="B15" s="855"/>
      <c r="C15" s="855"/>
      <c r="D15" s="855"/>
      <c r="E15" s="856"/>
      <c r="F15" s="860"/>
      <c r="G15" s="861"/>
      <c r="H15" s="861"/>
      <c r="I15" s="861"/>
      <c r="J15" s="861"/>
      <c r="K15" s="861"/>
      <c r="L15" s="861"/>
      <c r="M15" s="861"/>
      <c r="N15" s="862"/>
      <c r="O15" s="862"/>
      <c r="P15" s="863"/>
      <c r="Q15" s="937"/>
      <c r="R15" s="855"/>
      <c r="S15" s="855"/>
      <c r="T15" s="855"/>
      <c r="U15" s="856"/>
      <c r="V15" s="923"/>
      <c r="W15" s="923"/>
      <c r="X15" s="923"/>
      <c r="Y15" s="923"/>
      <c r="Z15" s="923"/>
      <c r="AA15" s="923"/>
      <c r="AB15" s="923"/>
      <c r="AC15" s="925"/>
      <c r="AD15" s="138"/>
      <c r="AE15" s="138"/>
      <c r="AF15" s="138"/>
      <c r="AG15" s="138"/>
      <c r="AH15" s="138"/>
      <c r="AI15" s="138"/>
      <c r="AJ15" s="138"/>
      <c r="AK15" s="138"/>
      <c r="AL15" s="138"/>
      <c r="AM15" s="138"/>
      <c r="AN15" s="138"/>
      <c r="AO15" s="138"/>
      <c r="AP15" s="138"/>
    </row>
    <row r="16" spans="1:42" ht="15.75" customHeight="1" thickTop="1" x14ac:dyDescent="0.25">
      <c r="A16" s="926" t="str">
        <f>IF(A1="科","総 額（不課税）","総      額")</f>
        <v>総      額</v>
      </c>
      <c r="B16" s="927"/>
      <c r="C16" s="927"/>
      <c r="D16" s="927"/>
      <c r="E16" s="927"/>
      <c r="F16" s="930" t="s">
        <v>164</v>
      </c>
      <c r="G16" s="931"/>
      <c r="H16" s="931"/>
      <c r="I16" s="931"/>
      <c r="J16" s="931"/>
      <c r="K16" s="931"/>
      <c r="L16" s="931"/>
      <c r="M16" s="932"/>
      <c r="N16" s="933" t="s">
        <v>165</v>
      </c>
      <c r="O16" s="933"/>
      <c r="P16" s="933"/>
      <c r="Q16" s="933"/>
      <c r="R16" s="933"/>
      <c r="S16" s="933"/>
      <c r="T16" s="933"/>
      <c r="U16" s="934"/>
      <c r="V16" s="933" t="s">
        <v>166</v>
      </c>
      <c r="W16" s="933"/>
      <c r="X16" s="933"/>
      <c r="Y16" s="933"/>
      <c r="Z16" s="933"/>
      <c r="AA16" s="933"/>
      <c r="AB16" s="933"/>
      <c r="AC16" s="935"/>
    </row>
    <row r="17" spans="1:42" ht="32.25" customHeight="1" thickBot="1" x14ac:dyDescent="0.3">
      <c r="A17" s="928"/>
      <c r="B17" s="929"/>
      <c r="C17" s="929"/>
      <c r="D17" s="929"/>
      <c r="E17" s="929"/>
      <c r="F17" s="159"/>
      <c r="G17" s="160"/>
      <c r="H17" s="161"/>
      <c r="I17" s="160"/>
      <c r="J17" s="162"/>
      <c r="K17" s="160"/>
      <c r="L17" s="160"/>
      <c r="M17" s="163"/>
      <c r="N17" s="164"/>
      <c r="O17" s="164"/>
      <c r="P17" s="165"/>
      <c r="Q17" s="164"/>
      <c r="R17" s="166"/>
      <c r="S17" s="164"/>
      <c r="T17" s="164"/>
      <c r="U17" s="167"/>
      <c r="V17" s="164"/>
      <c r="W17" s="164"/>
      <c r="X17" s="165"/>
      <c r="Y17" s="164"/>
      <c r="Z17" s="166"/>
      <c r="AA17" s="164"/>
      <c r="AB17" s="164"/>
      <c r="AC17" s="168"/>
    </row>
    <row r="18" spans="1:42" ht="18.75" customHeight="1" thickTop="1" x14ac:dyDescent="0.25">
      <c r="A18" s="914" t="s">
        <v>167</v>
      </c>
      <c r="B18" s="915"/>
      <c r="C18" s="918" t="str">
        <f>IF($A$1="科","―","課税")</f>
        <v>課税</v>
      </c>
      <c r="D18" s="918"/>
      <c r="E18" s="919"/>
      <c r="F18" s="169"/>
      <c r="G18" s="170"/>
      <c r="H18" s="171"/>
      <c r="I18" s="170"/>
      <c r="J18" s="172"/>
      <c r="K18" s="170"/>
      <c r="L18" s="170"/>
      <c r="M18" s="173"/>
      <c r="N18" s="174"/>
      <c r="O18" s="174"/>
      <c r="P18" s="175"/>
      <c r="Q18" s="174"/>
      <c r="R18" s="176"/>
      <c r="S18" s="174"/>
      <c r="T18" s="174"/>
      <c r="U18" s="177"/>
      <c r="V18" s="174"/>
      <c r="W18" s="174"/>
      <c r="X18" s="175"/>
      <c r="Y18" s="174"/>
      <c r="Z18" s="176"/>
      <c r="AA18" s="174"/>
      <c r="AB18" s="174"/>
      <c r="AC18" s="178"/>
    </row>
    <row r="19" spans="1:42" ht="18.75" customHeight="1" thickBot="1" x14ac:dyDescent="0.3">
      <c r="A19" s="916"/>
      <c r="B19" s="917"/>
      <c r="C19" s="920" t="str">
        <f>IF($A$1="科","―","不課税")</f>
        <v>不課税</v>
      </c>
      <c r="D19" s="920"/>
      <c r="E19" s="921"/>
      <c r="F19" s="179"/>
      <c r="G19" s="180"/>
      <c r="H19" s="181"/>
      <c r="I19" s="180"/>
      <c r="J19" s="182"/>
      <c r="K19" s="180"/>
      <c r="L19" s="180"/>
      <c r="M19" s="183"/>
      <c r="N19" s="180"/>
      <c r="O19" s="180"/>
      <c r="P19" s="181"/>
      <c r="Q19" s="180"/>
      <c r="R19" s="182"/>
      <c r="S19" s="180"/>
      <c r="T19" s="180"/>
      <c r="U19" s="183"/>
      <c r="V19" s="180"/>
      <c r="W19" s="180"/>
      <c r="X19" s="181"/>
      <c r="Y19" s="180"/>
      <c r="Z19" s="182"/>
      <c r="AA19" s="180"/>
      <c r="AB19" s="180"/>
      <c r="AC19" s="184"/>
    </row>
    <row r="20" spans="1:42" s="147" customFormat="1" ht="25.5" customHeight="1" thickBot="1" x14ac:dyDescent="0.3">
      <c r="A20" s="848" t="s">
        <v>168</v>
      </c>
      <c r="B20" s="848"/>
      <c r="C20" s="848"/>
      <c r="D20" s="848"/>
      <c r="E20" s="153"/>
      <c r="F20" s="153"/>
      <c r="G20" s="153"/>
      <c r="H20" s="145"/>
      <c r="I20" s="145"/>
      <c r="J20" s="154"/>
      <c r="K20" s="154"/>
      <c r="L20" s="154"/>
      <c r="M20" s="154"/>
      <c r="N20" s="154"/>
      <c r="O20" s="154"/>
      <c r="P20" s="154"/>
      <c r="Q20" s="154"/>
      <c r="R20" s="154"/>
      <c r="S20" s="154"/>
      <c r="T20" s="154"/>
      <c r="U20" s="154"/>
      <c r="V20" s="154"/>
      <c r="W20" s="154"/>
      <c r="X20" s="154"/>
      <c r="Y20" s="154"/>
      <c r="Z20" s="154"/>
      <c r="AA20" s="154"/>
      <c r="AB20" s="154"/>
      <c r="AC20" s="145"/>
    </row>
    <row r="21" spans="1:42" ht="25.5" customHeight="1" x14ac:dyDescent="0.25">
      <c r="A21" s="938" t="s">
        <v>1450</v>
      </c>
      <c r="B21" s="939"/>
      <c r="C21" s="939"/>
      <c r="D21" s="939"/>
      <c r="E21" s="941" t="s">
        <v>281</v>
      </c>
      <c r="F21" s="941"/>
      <c r="G21" s="941"/>
      <c r="H21" s="941"/>
      <c r="I21" s="941"/>
      <c r="J21" s="941"/>
      <c r="K21" s="940" t="s">
        <v>1451</v>
      </c>
      <c r="L21" s="940"/>
      <c r="M21" s="960" t="s">
        <v>1583</v>
      </c>
      <c r="N21" s="961"/>
      <c r="O21" s="961"/>
      <c r="P21" s="961"/>
      <c r="Q21" s="961"/>
      <c r="R21" s="961"/>
      <c r="S21" s="961"/>
      <c r="T21" s="963" t="s">
        <v>169</v>
      </c>
      <c r="U21" s="964"/>
      <c r="V21" s="965"/>
      <c r="W21" s="966"/>
      <c r="X21" s="967"/>
      <c r="Y21" s="967"/>
      <c r="Z21" s="967"/>
      <c r="AA21" s="967"/>
      <c r="AB21" s="967"/>
      <c r="AC21" s="968"/>
    </row>
    <row r="22" spans="1:42" ht="25.5" customHeight="1" x14ac:dyDescent="0.25">
      <c r="A22" s="950" t="s">
        <v>1449</v>
      </c>
      <c r="B22" s="951"/>
      <c r="C22" s="951"/>
      <c r="D22" s="951"/>
      <c r="E22" s="957" t="s">
        <v>1453</v>
      </c>
      <c r="F22" s="958"/>
      <c r="G22" s="958"/>
      <c r="H22" s="958"/>
      <c r="I22" s="958"/>
      <c r="J22" s="958"/>
      <c r="K22" s="959" t="s">
        <v>1452</v>
      </c>
      <c r="L22" s="959"/>
      <c r="M22" s="954" t="s">
        <v>1484</v>
      </c>
      <c r="N22" s="956"/>
      <c r="O22" s="952" t="s">
        <v>170</v>
      </c>
      <c r="P22" s="953"/>
      <c r="Q22" s="954" t="s">
        <v>1467</v>
      </c>
      <c r="R22" s="955"/>
      <c r="S22" s="956"/>
      <c r="T22" s="807" t="s">
        <v>1469</v>
      </c>
      <c r="U22" s="808"/>
      <c r="V22" s="809"/>
      <c r="W22" s="962" t="s">
        <v>171</v>
      </c>
      <c r="X22" s="943"/>
      <c r="Y22" s="185" t="s">
        <v>172</v>
      </c>
      <c r="Z22" s="942" t="s">
        <v>1472</v>
      </c>
      <c r="AA22" s="943"/>
      <c r="AB22" s="943"/>
      <c r="AC22" s="186" t="s">
        <v>173</v>
      </c>
    </row>
    <row r="23" spans="1:42" ht="25.5" customHeight="1" thickBot="1" x14ac:dyDescent="0.3">
      <c r="A23" s="944" t="str">
        <f>IF(M22="その他","","定期区間
（通勤経路）")</f>
        <v>定期区間
（通勤経路）</v>
      </c>
      <c r="B23" s="945"/>
      <c r="C23" s="945"/>
      <c r="D23" s="945"/>
      <c r="E23" s="946" t="str">
        <f>IF(M22="その他","","自　宅")</f>
        <v>自　宅</v>
      </c>
      <c r="F23" s="947"/>
      <c r="G23" s="187" t="str">
        <f>IF($M$22="その他","","→")</f>
        <v>→</v>
      </c>
      <c r="H23" s="948"/>
      <c r="I23" s="948"/>
      <c r="J23" s="948"/>
      <c r="K23" s="948"/>
      <c r="L23" s="948"/>
      <c r="M23" s="948"/>
      <c r="N23" s="948"/>
      <c r="O23" s="948"/>
      <c r="P23" s="948"/>
      <c r="Q23" s="948"/>
      <c r="R23" s="948"/>
      <c r="S23" s="948"/>
      <c r="T23" s="948"/>
      <c r="U23" s="948"/>
      <c r="V23" s="948"/>
      <c r="W23" s="948"/>
      <c r="X23" s="948"/>
      <c r="Y23" s="948"/>
      <c r="Z23" s="187" t="str">
        <f>IF($M$22="その他","","→")</f>
        <v>→</v>
      </c>
      <c r="AA23" s="947" t="str">
        <f>IF($M$22="その他","","南大沢（大学）")</f>
        <v>南大沢（大学）</v>
      </c>
      <c r="AB23" s="947"/>
      <c r="AC23" s="949"/>
    </row>
    <row r="24" spans="1:42" s="147" customFormat="1" ht="25.5" customHeight="1" thickBot="1" x14ac:dyDescent="0.35">
      <c r="A24" s="290" t="s">
        <v>1473</v>
      </c>
      <c r="B24" s="290"/>
      <c r="C24" s="290"/>
      <c r="D24" s="290"/>
      <c r="E24" s="321" t="s">
        <v>1468</v>
      </c>
      <c r="G24" s="153"/>
      <c r="H24" s="145"/>
      <c r="I24" s="145"/>
      <c r="J24" s="154"/>
      <c r="K24" s="154"/>
      <c r="L24" s="154"/>
      <c r="O24" s="154"/>
      <c r="P24" s="154"/>
      <c r="Q24" s="154"/>
      <c r="R24" s="154"/>
      <c r="S24" s="154"/>
      <c r="T24" s="154"/>
      <c r="U24" s="154"/>
      <c r="V24" s="154"/>
      <c r="W24" s="154"/>
      <c r="X24" s="154"/>
      <c r="Y24" s="154"/>
      <c r="Z24" s="154"/>
      <c r="AA24" s="154"/>
      <c r="AB24" s="154"/>
      <c r="AC24" s="145"/>
      <c r="AD24" s="151"/>
      <c r="AE24" s="142"/>
      <c r="AF24" s="142"/>
      <c r="AG24" s="142"/>
      <c r="AH24" s="142"/>
      <c r="AI24" s="142"/>
      <c r="AJ24" s="142"/>
      <c r="AK24" s="142"/>
      <c r="AL24" s="142"/>
      <c r="AM24" s="142"/>
      <c r="AN24" s="155"/>
      <c r="AP24" s="155"/>
    </row>
    <row r="25" spans="1:42" ht="25.5" customHeight="1" x14ac:dyDescent="0.25">
      <c r="A25" s="838" t="s">
        <v>174</v>
      </c>
      <c r="B25" s="839"/>
      <c r="C25" s="839"/>
      <c r="D25" s="839"/>
      <c r="E25" s="970" t="s">
        <v>1574</v>
      </c>
      <c r="F25" s="971"/>
      <c r="G25" s="972">
        <v>43556</v>
      </c>
      <c r="H25" s="973"/>
      <c r="I25" s="973"/>
      <c r="J25" s="973"/>
      <c r="K25" s="973"/>
      <c r="L25" s="973"/>
      <c r="M25" s="969" t="str">
        <f>IF(E25="宿泊","～","・")</f>
        <v>～</v>
      </c>
      <c r="N25" s="969"/>
      <c r="O25" s="973">
        <v>43560</v>
      </c>
      <c r="P25" s="973"/>
      <c r="Q25" s="973"/>
      <c r="R25" s="973"/>
      <c r="S25" s="973"/>
      <c r="T25" s="973"/>
      <c r="U25" s="322">
        <f>IF(E25="宿泊",O25-G25,"")</f>
        <v>4</v>
      </c>
      <c r="V25" s="188" t="s">
        <v>139</v>
      </c>
      <c r="W25" s="322">
        <f>IF(E25="宿泊",U25+1,"")</f>
        <v>5</v>
      </c>
      <c r="X25" s="188" t="s">
        <v>140</v>
      </c>
      <c r="Y25" s="323" t="s">
        <v>1474</v>
      </c>
      <c r="Z25" s="323"/>
      <c r="AA25" s="323"/>
      <c r="AB25" s="324"/>
      <c r="AC25" s="189" t="s">
        <v>1475</v>
      </c>
    </row>
    <row r="26" spans="1:42" s="190" customFormat="1" ht="25.5" customHeight="1" thickBot="1" x14ac:dyDescent="0.3">
      <c r="A26" s="805" t="s">
        <v>1575</v>
      </c>
      <c r="B26" s="806"/>
      <c r="C26" s="806"/>
      <c r="D26" s="806"/>
      <c r="E26" s="816" t="s">
        <v>178</v>
      </c>
      <c r="F26" s="817"/>
      <c r="G26" s="817"/>
      <c r="H26" s="818"/>
      <c r="I26" s="819"/>
      <c r="J26" s="820"/>
      <c r="K26" s="820"/>
      <c r="L26" s="821"/>
      <c r="M26" s="813" t="s">
        <v>179</v>
      </c>
      <c r="N26" s="814"/>
      <c r="O26" s="815"/>
      <c r="P26" s="819"/>
      <c r="Q26" s="820"/>
      <c r="R26" s="820"/>
      <c r="S26" s="821"/>
      <c r="T26" s="329"/>
      <c r="U26" s="328"/>
      <c r="V26" s="328"/>
      <c r="W26" s="328"/>
      <c r="X26" s="328"/>
      <c r="Y26" s="328"/>
      <c r="Z26" s="329"/>
      <c r="AA26" s="330"/>
      <c r="AB26" s="329"/>
      <c r="AC26" s="331"/>
      <c r="AD26" s="138"/>
      <c r="AE26" s="138"/>
      <c r="AF26" s="138"/>
    </row>
    <row r="27" spans="1:42" ht="22.5" customHeight="1" x14ac:dyDescent="0.25">
      <c r="A27" s="864" t="s">
        <v>1476</v>
      </c>
      <c r="B27" s="865"/>
      <c r="C27" s="865"/>
      <c r="D27" s="866"/>
      <c r="E27" s="775" t="s">
        <v>1580</v>
      </c>
      <c r="F27" s="776"/>
      <c r="G27" s="777"/>
      <c r="H27" s="773">
        <v>43556</v>
      </c>
      <c r="I27" s="774"/>
      <c r="J27" s="774"/>
      <c r="K27" s="774"/>
      <c r="L27" s="774"/>
      <c r="M27" s="362" t="s">
        <v>1581</v>
      </c>
      <c r="N27" s="774">
        <v>43557</v>
      </c>
      <c r="O27" s="774"/>
      <c r="P27" s="774"/>
      <c r="Q27" s="774"/>
      <c r="R27" s="822"/>
      <c r="S27" s="796" t="s">
        <v>1480</v>
      </c>
      <c r="T27" s="797"/>
      <c r="U27" s="798"/>
      <c r="V27" s="799"/>
      <c r="W27" s="800"/>
      <c r="X27" s="800"/>
      <c r="Y27" s="800"/>
      <c r="Z27" s="800"/>
      <c r="AA27" s="800"/>
      <c r="AB27" s="800"/>
      <c r="AC27" s="801"/>
    </row>
    <row r="28" spans="1:42" ht="22.5" customHeight="1" x14ac:dyDescent="0.25">
      <c r="A28" s="867"/>
      <c r="B28" s="868"/>
      <c r="C28" s="868"/>
      <c r="D28" s="869"/>
      <c r="E28" s="807" t="s">
        <v>1479</v>
      </c>
      <c r="F28" s="808"/>
      <c r="G28" s="809"/>
      <c r="H28" s="778" t="s">
        <v>1584</v>
      </c>
      <c r="I28" s="779"/>
      <c r="J28" s="780"/>
      <c r="K28" s="781" t="s">
        <v>1587</v>
      </c>
      <c r="L28" s="782"/>
      <c r="M28" s="782"/>
      <c r="N28" s="782"/>
      <c r="O28" s="782"/>
      <c r="P28" s="782"/>
      <c r="Q28" s="782"/>
      <c r="R28" s="783"/>
      <c r="S28" s="802" t="s">
        <v>176</v>
      </c>
      <c r="T28" s="803"/>
      <c r="U28" s="804"/>
      <c r="V28" s="787" t="s">
        <v>1589</v>
      </c>
      <c r="W28" s="788"/>
      <c r="X28" s="788"/>
      <c r="Y28" s="788"/>
      <c r="Z28" s="788"/>
      <c r="AA28" s="788"/>
      <c r="AB28" s="788"/>
      <c r="AC28" s="789"/>
    </row>
    <row r="29" spans="1:42" ht="22.5" customHeight="1" thickBot="1" x14ac:dyDescent="0.3">
      <c r="A29" s="870"/>
      <c r="B29" s="871"/>
      <c r="C29" s="871"/>
      <c r="D29" s="872"/>
      <c r="E29" s="810" t="s">
        <v>177</v>
      </c>
      <c r="F29" s="811"/>
      <c r="G29" s="812"/>
      <c r="H29" s="785" t="s">
        <v>1600</v>
      </c>
      <c r="I29" s="785"/>
      <c r="J29" s="785"/>
      <c r="K29" s="785"/>
      <c r="L29" s="785"/>
      <c r="M29" s="785"/>
      <c r="N29" s="785"/>
      <c r="O29" s="785"/>
      <c r="P29" s="785"/>
      <c r="Q29" s="785"/>
      <c r="R29" s="786"/>
      <c r="S29" s="793" t="s">
        <v>1470</v>
      </c>
      <c r="T29" s="794"/>
      <c r="U29" s="795"/>
      <c r="V29" s="790" t="s">
        <v>1590</v>
      </c>
      <c r="W29" s="791"/>
      <c r="X29" s="791"/>
      <c r="Y29" s="791"/>
      <c r="Z29" s="791"/>
      <c r="AA29" s="791"/>
      <c r="AB29" s="791"/>
      <c r="AC29" s="792"/>
    </row>
    <row r="30" spans="1:42" ht="22.5" customHeight="1" x14ac:dyDescent="0.25">
      <c r="A30" s="864" t="s">
        <v>1477</v>
      </c>
      <c r="B30" s="865"/>
      <c r="C30" s="865"/>
      <c r="D30" s="866"/>
      <c r="E30" s="775" t="s">
        <v>1580</v>
      </c>
      <c r="F30" s="776"/>
      <c r="G30" s="777"/>
      <c r="H30" s="773">
        <v>43558</v>
      </c>
      <c r="I30" s="774"/>
      <c r="J30" s="774"/>
      <c r="K30" s="774"/>
      <c r="L30" s="774"/>
      <c r="M30" s="362" t="s">
        <v>1581</v>
      </c>
      <c r="N30" s="774">
        <v>43559</v>
      </c>
      <c r="O30" s="774"/>
      <c r="P30" s="774"/>
      <c r="Q30" s="774"/>
      <c r="R30" s="822"/>
      <c r="S30" s="796" t="s">
        <v>1480</v>
      </c>
      <c r="T30" s="797"/>
      <c r="U30" s="798"/>
      <c r="V30" s="799"/>
      <c r="W30" s="800"/>
      <c r="X30" s="800"/>
      <c r="Y30" s="800"/>
      <c r="Z30" s="800"/>
      <c r="AA30" s="800"/>
      <c r="AB30" s="800"/>
      <c r="AC30" s="801"/>
    </row>
    <row r="31" spans="1:42" ht="22.5" customHeight="1" x14ac:dyDescent="0.25">
      <c r="A31" s="867"/>
      <c r="B31" s="868"/>
      <c r="C31" s="868"/>
      <c r="D31" s="869"/>
      <c r="E31" s="807" t="s">
        <v>1479</v>
      </c>
      <c r="F31" s="808"/>
      <c r="G31" s="809"/>
      <c r="H31" s="778" t="s">
        <v>1585</v>
      </c>
      <c r="I31" s="779"/>
      <c r="J31" s="780"/>
      <c r="K31" s="781" t="s">
        <v>1588</v>
      </c>
      <c r="L31" s="782"/>
      <c r="M31" s="782"/>
      <c r="N31" s="782"/>
      <c r="O31" s="782"/>
      <c r="P31" s="782"/>
      <c r="Q31" s="782"/>
      <c r="R31" s="783"/>
      <c r="S31" s="802" t="s">
        <v>176</v>
      </c>
      <c r="T31" s="803"/>
      <c r="U31" s="804"/>
      <c r="V31" s="787" t="s">
        <v>1591</v>
      </c>
      <c r="W31" s="788"/>
      <c r="X31" s="788"/>
      <c r="Y31" s="788"/>
      <c r="Z31" s="788"/>
      <c r="AA31" s="788"/>
      <c r="AB31" s="788"/>
      <c r="AC31" s="789"/>
    </row>
    <row r="32" spans="1:42" ht="22.5" customHeight="1" thickBot="1" x14ac:dyDescent="0.3">
      <c r="A32" s="870"/>
      <c r="B32" s="871"/>
      <c r="C32" s="871"/>
      <c r="D32" s="872"/>
      <c r="E32" s="810" t="s">
        <v>177</v>
      </c>
      <c r="F32" s="811"/>
      <c r="G32" s="812"/>
      <c r="H32" s="784" t="s">
        <v>1594</v>
      </c>
      <c r="I32" s="785"/>
      <c r="J32" s="785"/>
      <c r="K32" s="785"/>
      <c r="L32" s="785"/>
      <c r="M32" s="785"/>
      <c r="N32" s="785"/>
      <c r="O32" s="785"/>
      <c r="P32" s="785"/>
      <c r="Q32" s="785"/>
      <c r="R32" s="786"/>
      <c r="S32" s="793" t="s">
        <v>1470</v>
      </c>
      <c r="T32" s="794"/>
      <c r="U32" s="795"/>
      <c r="V32" s="790" t="s">
        <v>1592</v>
      </c>
      <c r="W32" s="791"/>
      <c r="X32" s="791"/>
      <c r="Y32" s="791"/>
      <c r="Z32" s="791"/>
      <c r="AA32" s="791"/>
      <c r="AB32" s="791"/>
      <c r="AC32" s="792"/>
    </row>
    <row r="33" spans="1:42" ht="22.5" customHeight="1" x14ac:dyDescent="0.25">
      <c r="A33" s="864" t="s">
        <v>1478</v>
      </c>
      <c r="B33" s="865"/>
      <c r="C33" s="865"/>
      <c r="D33" s="866"/>
      <c r="E33" s="775" t="s">
        <v>1580</v>
      </c>
      <c r="F33" s="776"/>
      <c r="G33" s="777"/>
      <c r="H33" s="773">
        <v>43560</v>
      </c>
      <c r="I33" s="774"/>
      <c r="J33" s="774"/>
      <c r="K33" s="774"/>
      <c r="L33" s="774"/>
      <c r="M33" s="362" t="s">
        <v>1581</v>
      </c>
      <c r="N33" s="774"/>
      <c r="O33" s="774"/>
      <c r="P33" s="774"/>
      <c r="Q33" s="774"/>
      <c r="R33" s="822"/>
      <c r="S33" s="796" t="s">
        <v>1480</v>
      </c>
      <c r="T33" s="797"/>
      <c r="U33" s="798"/>
      <c r="V33" s="799"/>
      <c r="W33" s="800"/>
      <c r="X33" s="800"/>
      <c r="Y33" s="800"/>
      <c r="Z33" s="800"/>
      <c r="AA33" s="800"/>
      <c r="AB33" s="800"/>
      <c r="AC33" s="801"/>
    </row>
    <row r="34" spans="1:42" ht="22.5" customHeight="1" x14ac:dyDescent="0.25">
      <c r="A34" s="867"/>
      <c r="B34" s="868"/>
      <c r="C34" s="868"/>
      <c r="D34" s="869"/>
      <c r="E34" s="807" t="s">
        <v>1479</v>
      </c>
      <c r="F34" s="808"/>
      <c r="G34" s="809"/>
      <c r="H34" s="778" t="s">
        <v>1586</v>
      </c>
      <c r="I34" s="779"/>
      <c r="J34" s="780"/>
      <c r="K34" s="781" t="s">
        <v>1593</v>
      </c>
      <c r="L34" s="782"/>
      <c r="M34" s="782"/>
      <c r="N34" s="782"/>
      <c r="O34" s="782"/>
      <c r="P34" s="782"/>
      <c r="Q34" s="782"/>
      <c r="R34" s="783"/>
      <c r="S34" s="802" t="s">
        <v>176</v>
      </c>
      <c r="T34" s="803"/>
      <c r="U34" s="804"/>
      <c r="V34" s="787" t="s">
        <v>1598</v>
      </c>
      <c r="W34" s="788"/>
      <c r="X34" s="788"/>
      <c r="Y34" s="788"/>
      <c r="Z34" s="788"/>
      <c r="AA34" s="788"/>
      <c r="AB34" s="788"/>
      <c r="AC34" s="789"/>
    </row>
    <row r="35" spans="1:42" ht="22.5" customHeight="1" thickBot="1" x14ac:dyDescent="0.3">
      <c r="A35" s="870"/>
      <c r="B35" s="871"/>
      <c r="C35" s="871"/>
      <c r="D35" s="872"/>
      <c r="E35" s="810" t="s">
        <v>177</v>
      </c>
      <c r="F35" s="811"/>
      <c r="G35" s="812"/>
      <c r="H35" s="784" t="s">
        <v>1599</v>
      </c>
      <c r="I35" s="785"/>
      <c r="J35" s="785"/>
      <c r="K35" s="785"/>
      <c r="L35" s="785"/>
      <c r="M35" s="785"/>
      <c r="N35" s="785"/>
      <c r="O35" s="785"/>
      <c r="P35" s="785"/>
      <c r="Q35" s="785"/>
      <c r="R35" s="786"/>
      <c r="S35" s="793" t="s">
        <v>1470</v>
      </c>
      <c r="T35" s="794"/>
      <c r="U35" s="795"/>
      <c r="V35" s="790" t="s">
        <v>1597</v>
      </c>
      <c r="W35" s="791"/>
      <c r="X35" s="791"/>
      <c r="Y35" s="791"/>
      <c r="Z35" s="791"/>
      <c r="AA35" s="791"/>
      <c r="AB35" s="791"/>
      <c r="AC35" s="792"/>
    </row>
    <row r="36" spans="1:42" s="147" customFormat="1" ht="22.5" customHeight="1" thickBot="1" x14ac:dyDescent="0.3">
      <c r="A36" s="363" t="s">
        <v>180</v>
      </c>
      <c r="B36" s="332"/>
      <c r="C36" s="332"/>
      <c r="D36" s="332"/>
      <c r="E36" s="771" t="s">
        <v>1595</v>
      </c>
      <c r="F36" s="771"/>
      <c r="G36" s="771"/>
      <c r="H36" s="772" t="str">
        <f>IF(E37="減額","↓減額後の支給額をご記入ください。","")</f>
        <v/>
      </c>
      <c r="I36" s="772"/>
      <c r="J36" s="772"/>
      <c r="K36" s="772"/>
      <c r="L36" s="772"/>
      <c r="M36" s="772"/>
      <c r="N36" s="772"/>
      <c r="O36" s="156"/>
      <c r="P36" s="156"/>
      <c r="Q36" s="156"/>
      <c r="R36" s="364"/>
      <c r="S36" s="364"/>
      <c r="T36" s="771" t="s">
        <v>1595</v>
      </c>
      <c r="U36" s="771"/>
      <c r="V36" s="771"/>
      <c r="W36" s="772" t="str">
        <f>IF(T37="減額","↓減額後の支給額をご記入ください。","")</f>
        <v/>
      </c>
      <c r="X36" s="772"/>
      <c r="Y36" s="772"/>
      <c r="Z36" s="772"/>
      <c r="AA36" s="772"/>
      <c r="AB36" s="772"/>
      <c r="AC36" s="772"/>
    </row>
    <row r="37" spans="1:42" ht="19.5" customHeight="1" x14ac:dyDescent="0.25">
      <c r="A37" s="974" t="s">
        <v>181</v>
      </c>
      <c r="B37" s="975"/>
      <c r="C37" s="975"/>
      <c r="D37" s="976"/>
      <c r="E37" s="977" t="s">
        <v>1485</v>
      </c>
      <c r="F37" s="978"/>
      <c r="G37" s="979"/>
      <c r="H37" s="980"/>
      <c r="I37" s="981"/>
      <c r="J37" s="981"/>
      <c r="K37" s="981"/>
      <c r="L37" s="981"/>
      <c r="M37" s="981"/>
      <c r="N37" s="981"/>
      <c r="O37" s="982"/>
      <c r="P37" s="983" t="s">
        <v>182</v>
      </c>
      <c r="Q37" s="876"/>
      <c r="R37" s="876"/>
      <c r="S37" s="877"/>
      <c r="T37" s="977" t="s">
        <v>1485</v>
      </c>
      <c r="U37" s="978"/>
      <c r="V37" s="978"/>
      <c r="W37" s="984"/>
      <c r="X37" s="985"/>
      <c r="Y37" s="985"/>
      <c r="Z37" s="985"/>
      <c r="AA37" s="985"/>
      <c r="AB37" s="985"/>
      <c r="AC37" s="986"/>
      <c r="AG37" s="190"/>
      <c r="AH37" s="190"/>
      <c r="AI37" s="190"/>
      <c r="AJ37" s="190"/>
      <c r="AK37" s="190"/>
      <c r="AL37" s="190"/>
      <c r="AM37" s="190"/>
      <c r="AN37" s="190"/>
      <c r="AO37" s="190"/>
      <c r="AP37" s="190"/>
    </row>
    <row r="38" spans="1:42" ht="19.5" customHeight="1" x14ac:dyDescent="0.25">
      <c r="A38" s="1022" t="s">
        <v>1464</v>
      </c>
      <c r="B38" s="1023"/>
      <c r="C38" s="1023"/>
      <c r="D38" s="1024"/>
      <c r="E38" s="1025" t="s">
        <v>1579</v>
      </c>
      <c r="F38" s="1026"/>
      <c r="G38" s="1027"/>
      <c r="H38" s="1028"/>
      <c r="I38" s="1029"/>
      <c r="J38" s="1029"/>
      <c r="K38" s="1029"/>
      <c r="L38" s="1029"/>
      <c r="M38" s="1029"/>
      <c r="N38" s="1029"/>
      <c r="O38" s="1029"/>
      <c r="P38" s="1029"/>
      <c r="Q38" s="1029"/>
      <c r="R38" s="1029"/>
      <c r="S38" s="1029"/>
      <c r="T38" s="1029"/>
      <c r="U38" s="1029"/>
      <c r="V38" s="1029"/>
      <c r="W38" s="1029"/>
      <c r="X38" s="1030" t="str">
        <f>IF(E38="なし","","←支給内容をご記入ください。")</f>
        <v/>
      </c>
      <c r="Y38" s="1030"/>
      <c r="Z38" s="1030"/>
      <c r="AA38" s="1030"/>
      <c r="AB38" s="1030"/>
      <c r="AC38" s="1031"/>
      <c r="AG38" s="190"/>
      <c r="AH38" s="190"/>
      <c r="AI38" s="190"/>
      <c r="AJ38" s="190"/>
      <c r="AK38" s="190"/>
      <c r="AL38" s="190"/>
      <c r="AM38" s="190"/>
      <c r="AN38" s="190"/>
      <c r="AO38" s="190"/>
      <c r="AP38" s="190"/>
    </row>
    <row r="39" spans="1:42" ht="19.5" customHeight="1" x14ac:dyDescent="0.25">
      <c r="A39" s="1001" t="s">
        <v>175</v>
      </c>
      <c r="B39" s="817"/>
      <c r="C39" s="817"/>
      <c r="D39" s="818"/>
      <c r="E39" s="1032"/>
      <c r="F39" s="1032"/>
      <c r="G39" s="1032"/>
      <c r="H39" s="1032"/>
      <c r="I39" s="1032"/>
      <c r="J39" s="1032"/>
      <c r="K39" s="1032"/>
      <c r="L39" s="1032"/>
      <c r="M39" s="1032"/>
      <c r="N39" s="1032"/>
      <c r="O39" s="1032"/>
      <c r="P39" s="1032"/>
      <c r="Q39" s="1032"/>
      <c r="R39" s="1032"/>
      <c r="S39" s="1032"/>
      <c r="T39" s="1032"/>
      <c r="U39" s="1032"/>
      <c r="V39" s="1032"/>
      <c r="W39" s="1032"/>
      <c r="X39" s="1032"/>
      <c r="Y39" s="1032"/>
      <c r="Z39" s="1032"/>
      <c r="AA39" s="1032"/>
      <c r="AB39" s="1032"/>
      <c r="AC39" s="1033"/>
      <c r="AD39" s="147"/>
      <c r="AE39" s="147"/>
      <c r="AF39" s="147"/>
      <c r="AG39" s="190"/>
      <c r="AH39" s="190"/>
    </row>
    <row r="40" spans="1:42" ht="19.5" customHeight="1" thickBot="1" x14ac:dyDescent="0.3">
      <c r="A40" s="1002"/>
      <c r="B40" s="1003"/>
      <c r="C40" s="1003"/>
      <c r="D40" s="1004"/>
      <c r="E40" s="1041"/>
      <c r="F40" s="1041"/>
      <c r="G40" s="1041"/>
      <c r="H40" s="1041"/>
      <c r="I40" s="1041"/>
      <c r="J40" s="1041"/>
      <c r="K40" s="1041"/>
      <c r="L40" s="1041"/>
      <c r="M40" s="1041"/>
      <c r="N40" s="1041"/>
      <c r="O40" s="1041"/>
      <c r="P40" s="1041"/>
      <c r="Q40" s="1041"/>
      <c r="R40" s="1041"/>
      <c r="S40" s="1041"/>
      <c r="T40" s="1041"/>
      <c r="U40" s="1041"/>
      <c r="V40" s="1041"/>
      <c r="W40" s="1041"/>
      <c r="X40" s="1041"/>
      <c r="Y40" s="1041"/>
      <c r="Z40" s="1041"/>
      <c r="AA40" s="1041"/>
      <c r="AB40" s="1041"/>
      <c r="AC40" s="1042"/>
      <c r="AD40" s="147"/>
      <c r="AE40" s="147"/>
      <c r="AF40" s="147"/>
      <c r="AG40" s="190"/>
      <c r="AH40" s="190"/>
    </row>
    <row r="41" spans="1:42" s="147" customFormat="1" ht="17.25" customHeight="1" thickBot="1" x14ac:dyDescent="0.3">
      <c r="A41" s="1043" t="s">
        <v>183</v>
      </c>
      <c r="B41" s="1043"/>
      <c r="C41" s="1043"/>
      <c r="D41" s="1043"/>
      <c r="E41" s="325"/>
      <c r="F41" s="325"/>
      <c r="G41" s="325"/>
      <c r="H41" s="326"/>
      <c r="I41" s="326"/>
      <c r="J41" s="327"/>
      <c r="K41" s="327"/>
      <c r="L41" s="327"/>
      <c r="M41" s="327"/>
      <c r="N41" s="327"/>
      <c r="O41" s="327"/>
      <c r="T41" s="327"/>
      <c r="U41" s="327"/>
      <c r="V41" s="327"/>
      <c r="W41" s="327"/>
      <c r="X41" s="327"/>
      <c r="AB41" s="154"/>
      <c r="AI41" s="142"/>
      <c r="AJ41" s="142"/>
      <c r="AK41" s="142"/>
      <c r="AL41" s="142"/>
      <c r="AM41" s="142"/>
      <c r="AN41" s="155"/>
      <c r="AP41" s="155"/>
    </row>
    <row r="42" spans="1:42" ht="5.0999999999999996" customHeight="1" x14ac:dyDescent="0.25">
      <c r="A42" s="191"/>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987" t="str">
        <f>IF(A1="科","科研費","")</f>
        <v/>
      </c>
      <c r="AB42" s="987"/>
      <c r="AC42" s="988"/>
      <c r="AD42" s="147"/>
    </row>
    <row r="43" spans="1:42" ht="16.5" customHeight="1" x14ac:dyDescent="0.25">
      <c r="A43" s="193"/>
      <c r="B43" s="194"/>
      <c r="C43" s="194"/>
      <c r="D43" s="194"/>
      <c r="E43" s="194"/>
      <c r="F43" s="194"/>
      <c r="G43" s="194"/>
      <c r="H43" s="194"/>
      <c r="I43" s="991" t="s">
        <v>184</v>
      </c>
      <c r="J43" s="992"/>
      <c r="K43" s="195"/>
      <c r="L43" s="196"/>
      <c r="M43" s="196"/>
      <c r="N43" s="196"/>
      <c r="O43" s="196"/>
      <c r="P43" s="197"/>
      <c r="Q43" s="994" t="s">
        <v>185</v>
      </c>
      <c r="R43" s="994"/>
      <c r="S43" s="994"/>
      <c r="T43" s="995" t="str">
        <f>IF($A$1="科",IF(COUNTIF($E$3,"概算*")&gt;0,IF($E$3="概算払(国内)","301：国内旅費","302：国外旅費"),"***********"),"")</f>
        <v/>
      </c>
      <c r="U43" s="995"/>
      <c r="V43" s="995"/>
      <c r="W43" s="995"/>
      <c r="X43" s="995"/>
      <c r="Y43" s="995"/>
      <c r="Z43" s="995"/>
      <c r="AA43" s="989"/>
      <c r="AB43" s="989"/>
      <c r="AC43" s="990"/>
      <c r="AD43" s="147"/>
    </row>
    <row r="44" spans="1:42" ht="16.5" customHeight="1" x14ac:dyDescent="0.25">
      <c r="A44" s="193"/>
      <c r="B44" s="996" t="s">
        <v>186</v>
      </c>
      <c r="C44" s="997"/>
      <c r="D44" s="997"/>
      <c r="E44" s="997"/>
      <c r="F44" s="998" t="str">
        <f>IF(ISERROR(VLOOKUP($A$7,予算詳細コード!$A$2:$I$1049,5,0))=TRUE,"",VLOOKUP($A$7,予算詳細コード!$A$2:$I$1049,5,0))</f>
        <v/>
      </c>
      <c r="G44" s="999"/>
      <c r="H44" s="1000"/>
      <c r="I44" s="993"/>
      <c r="J44" s="992"/>
      <c r="K44" s="198"/>
      <c r="L44" s="198"/>
      <c r="M44" s="199" t="s">
        <v>187</v>
      </c>
      <c r="N44" s="200" t="s">
        <v>188</v>
      </c>
      <c r="P44" s="201"/>
      <c r="Q44" s="1018" t="s">
        <v>189</v>
      </c>
      <c r="R44" s="1018"/>
      <c r="S44" s="1018"/>
      <c r="T44" s="1019" t="str">
        <f>IF($A$1="科","***********","605旅費交通費")</f>
        <v>605旅費交通費</v>
      </c>
      <c r="U44" s="1019"/>
      <c r="V44" s="1019"/>
      <c r="W44" s="1019"/>
      <c r="X44" s="1019"/>
      <c r="Y44" s="1019"/>
      <c r="Z44" s="1019"/>
      <c r="AC44" s="202"/>
    </row>
    <row r="45" spans="1:42" ht="16.5" customHeight="1" x14ac:dyDescent="0.25">
      <c r="A45" s="193"/>
      <c r="B45" s="1009" t="s">
        <v>190</v>
      </c>
      <c r="C45" s="1010"/>
      <c r="D45" s="1010"/>
      <c r="E45" s="1010"/>
      <c r="F45" s="1011" t="str">
        <f>IF(ISERROR(VLOOKUP($A$7,予算詳細コード!$A$2:$I$1049,7,0))=TRUE,"",VLOOKUP($A$7,予算詳細コード!$A$2:$I$1049,7,0))</f>
        <v/>
      </c>
      <c r="G45" s="1012"/>
      <c r="H45" s="1013"/>
      <c r="I45" s="993"/>
      <c r="J45" s="992"/>
      <c r="K45" s="203"/>
      <c r="L45" s="204"/>
      <c r="M45" s="199" t="s">
        <v>191</v>
      </c>
      <c r="N45" s="200" t="s">
        <v>2155</v>
      </c>
      <c r="P45" s="205"/>
      <c r="Q45" s="1020" t="s">
        <v>192</v>
      </c>
      <c r="R45" s="1020"/>
      <c r="S45" s="1020"/>
      <c r="T45" s="1021" t="str">
        <f>IF($A$1="科",IF(COUNTIF($E$3,"概算*")&gt;0,"200：旅費","***********"),"")</f>
        <v/>
      </c>
      <c r="U45" s="1021"/>
      <c r="V45" s="1021"/>
      <c r="W45" s="1021"/>
      <c r="X45" s="1021"/>
      <c r="Y45" s="1021"/>
      <c r="Z45" s="1021"/>
      <c r="AC45" s="202"/>
    </row>
    <row r="46" spans="1:42" ht="16.5" customHeight="1" x14ac:dyDescent="0.25">
      <c r="A46" s="193"/>
      <c r="B46" s="1009" t="s">
        <v>193</v>
      </c>
      <c r="C46" s="1010"/>
      <c r="D46" s="1010"/>
      <c r="E46" s="1010"/>
      <c r="F46" s="1005" t="str">
        <f>IF(A7="","",A7)</f>
        <v/>
      </c>
      <c r="G46" s="1006"/>
      <c r="H46" s="1007"/>
      <c r="I46" s="993"/>
      <c r="J46" s="992"/>
      <c r="K46" s="203"/>
      <c r="L46" s="204"/>
      <c r="M46" s="199" t="s">
        <v>194</v>
      </c>
      <c r="N46" s="200" t="s">
        <v>188</v>
      </c>
      <c r="P46" s="205"/>
      <c r="Q46" s="1008" t="s">
        <v>195</v>
      </c>
      <c r="R46" s="1008"/>
      <c r="S46" s="1008"/>
      <c r="T46" s="1008"/>
      <c r="U46" s="1008"/>
      <c r="V46" s="1008" t="s">
        <v>196</v>
      </c>
      <c r="W46" s="1008"/>
      <c r="X46" s="1008"/>
      <c r="Y46" s="1008"/>
      <c r="Z46" s="1008"/>
      <c r="AC46" s="202"/>
    </row>
    <row r="47" spans="1:42" ht="16.5" customHeight="1" x14ac:dyDescent="0.25">
      <c r="A47" s="193"/>
      <c r="B47" s="1009" t="s">
        <v>197</v>
      </c>
      <c r="C47" s="1010"/>
      <c r="D47" s="1010"/>
      <c r="E47" s="1010"/>
      <c r="F47" s="1011" t="str">
        <f>IF(ISERROR(VLOOKUP($A$7,予算詳細コード!$A$2:$I$1049,6,0))=TRUE,"",VLOOKUP($A$7,予算詳細コード!$A$2:$I$1049,6,0))</f>
        <v/>
      </c>
      <c r="G47" s="1012"/>
      <c r="H47" s="1013"/>
      <c r="I47" s="993"/>
      <c r="J47" s="992"/>
      <c r="K47" s="206"/>
      <c r="L47" s="207"/>
      <c r="M47" s="207"/>
      <c r="N47" s="207"/>
      <c r="O47" s="207"/>
      <c r="P47" s="208"/>
      <c r="Q47" s="1014" t="str">
        <f>IF($A$1="科",IF(COUNTIF($E$3,"概算*")&gt;0,"41510：預り科研費補助金","***********"),"")</f>
        <v/>
      </c>
      <c r="R47" s="1014"/>
      <c r="S47" s="1014"/>
      <c r="T47" s="1014"/>
      <c r="U47" s="1014"/>
      <c r="V47" s="1015" t="str">
        <f>IF($A$1="科",IF(COUNTIF($E$3,"概算*")&gt;0,"41194：未払金（預り科研）","***********"),"")</f>
        <v/>
      </c>
      <c r="W47" s="1016"/>
      <c r="X47" s="1016"/>
      <c r="Y47" s="1016"/>
      <c r="Z47" s="1017"/>
      <c r="AC47" s="209"/>
    </row>
    <row r="48" spans="1:42" ht="16.5" customHeight="1" x14ac:dyDescent="0.25">
      <c r="A48" s="193"/>
      <c r="B48" s="1009" t="s">
        <v>198</v>
      </c>
      <c r="C48" s="1010"/>
      <c r="D48" s="1010"/>
      <c r="E48" s="1010"/>
      <c r="F48" s="1011" t="str">
        <f>IF(ISERROR(VLOOKUP($A$7,予算詳細コード!$A$2:$I$1049,8,0))=TRUE,"",VLOOKUP($A$7,予算詳細コード!$A$2:$I$1049,8,0))</f>
        <v/>
      </c>
      <c r="G48" s="1012"/>
      <c r="H48" s="1013"/>
      <c r="I48" s="149"/>
      <c r="J48" s="149"/>
      <c r="L48" s="149"/>
      <c r="M48" s="145"/>
      <c r="N48" s="149"/>
      <c r="O48" s="149"/>
      <c r="P48" s="145"/>
      <c r="Q48" s="210"/>
      <c r="R48" s="210"/>
      <c r="S48" s="210"/>
      <c r="T48" s="210"/>
      <c r="U48" s="210"/>
      <c r="V48" s="210"/>
      <c r="W48" s="211"/>
      <c r="X48" s="204"/>
      <c r="Y48" s="211"/>
      <c r="Z48" s="211"/>
      <c r="AC48" s="209"/>
    </row>
    <row r="49" spans="1:29" ht="16.5" customHeight="1" x14ac:dyDescent="0.25">
      <c r="A49" s="193"/>
      <c r="B49" s="1034" t="s">
        <v>199</v>
      </c>
      <c r="C49" s="1035"/>
      <c r="D49" s="1035"/>
      <c r="E49" s="1035"/>
      <c r="F49" s="1036" t="str">
        <f>IF(ISERROR(VLOOKUP($A$7,予算詳細コード!$A$2:$J$1049,10,0))=TRUE,"",VLOOKUP($A$7,予算詳細コード!$A$2:$J$1049,10,0))</f>
        <v/>
      </c>
      <c r="G49" s="1037"/>
      <c r="H49" s="1038"/>
      <c r="I49" s="991" t="s">
        <v>200</v>
      </c>
      <c r="J49" s="992"/>
      <c r="K49" s="196"/>
      <c r="L49" s="196"/>
      <c r="M49" s="196"/>
      <c r="N49" s="196"/>
      <c r="O49" s="196"/>
      <c r="P49" s="197"/>
      <c r="Q49" s="994" t="s">
        <v>185</v>
      </c>
      <c r="R49" s="994"/>
      <c r="S49" s="994"/>
      <c r="T49" s="995" t="str">
        <f>IF($A$1="科",IF(COUNTIF($E$3,"確定*")&gt;0,IF($E$3="確定払(国内)","301：国内旅費","302：国外旅費"),""),"")</f>
        <v/>
      </c>
      <c r="U49" s="995"/>
      <c r="V49" s="995"/>
      <c r="W49" s="995"/>
      <c r="X49" s="995"/>
      <c r="Y49" s="995"/>
      <c r="Z49" s="995"/>
      <c r="AC49" s="209"/>
    </row>
    <row r="50" spans="1:29" ht="16.5" customHeight="1" x14ac:dyDescent="0.25">
      <c r="A50" s="193"/>
      <c r="B50" s="211"/>
      <c r="C50" s="142"/>
      <c r="D50" s="212"/>
      <c r="E50" s="212"/>
      <c r="F50" s="212"/>
      <c r="G50" s="212"/>
      <c r="H50" s="212"/>
      <c r="I50" s="993"/>
      <c r="J50" s="992"/>
      <c r="K50" s="198"/>
      <c r="L50" s="198"/>
      <c r="M50" s="199" t="s">
        <v>187</v>
      </c>
      <c r="N50" s="200" t="s">
        <v>201</v>
      </c>
      <c r="P50" s="201"/>
      <c r="Q50" s="1018" t="s">
        <v>189</v>
      </c>
      <c r="R50" s="1018"/>
      <c r="S50" s="1018"/>
      <c r="T50" s="1019" t="str">
        <f>IF($A$1="科","***********","605旅費交通費")</f>
        <v>605旅費交通費</v>
      </c>
      <c r="U50" s="1019"/>
      <c r="V50" s="1019"/>
      <c r="W50" s="1019"/>
      <c r="X50" s="1019"/>
      <c r="Y50" s="1019"/>
      <c r="Z50" s="1019"/>
      <c r="AC50" s="209"/>
    </row>
    <row r="51" spans="1:29" ht="16.5" customHeight="1" x14ac:dyDescent="0.25">
      <c r="A51" s="193"/>
      <c r="B51" s="211"/>
      <c r="C51" s="142"/>
      <c r="D51" s="212"/>
      <c r="E51" s="212"/>
      <c r="F51" s="212"/>
      <c r="G51" s="212"/>
      <c r="H51" s="212"/>
      <c r="I51" s="993"/>
      <c r="J51" s="992"/>
      <c r="K51" s="204"/>
      <c r="L51" s="204"/>
      <c r="M51" s="199" t="s">
        <v>191</v>
      </c>
      <c r="N51" s="200" t="str">
        <f>IF($A$1="科","旅行最終日","旅行初日")</f>
        <v>旅行初日</v>
      </c>
      <c r="P51" s="201"/>
      <c r="Q51" s="1020" t="s">
        <v>192</v>
      </c>
      <c r="R51" s="1020"/>
      <c r="S51" s="1020"/>
      <c r="T51" s="1021" t="str">
        <f>IF($A$1="科",IF(COUNTIF($E$3,"確定*")&gt;0,"200：旅費",""),"")</f>
        <v/>
      </c>
      <c r="U51" s="1021"/>
      <c r="V51" s="1021"/>
      <c r="W51" s="1021"/>
      <c r="X51" s="1021"/>
      <c r="Y51" s="1021"/>
      <c r="Z51" s="1021"/>
      <c r="AC51" s="209"/>
    </row>
    <row r="52" spans="1:29" ht="16.5" customHeight="1" thickBot="1" x14ac:dyDescent="0.3">
      <c r="A52" s="1039" t="s">
        <v>202</v>
      </c>
      <c r="B52" s="1040"/>
      <c r="C52" s="1040"/>
      <c r="D52" s="1040"/>
      <c r="E52" s="213"/>
      <c r="F52" s="213"/>
      <c r="G52" s="213"/>
      <c r="H52" s="213"/>
      <c r="I52" s="993"/>
      <c r="J52" s="992"/>
      <c r="K52" s="204"/>
      <c r="L52" s="204"/>
      <c r="M52" s="199" t="s">
        <v>194</v>
      </c>
      <c r="N52" s="200" t="s">
        <v>201</v>
      </c>
      <c r="P52" s="205"/>
      <c r="Q52" s="1008" t="s">
        <v>195</v>
      </c>
      <c r="R52" s="1008"/>
      <c r="S52" s="1008"/>
      <c r="T52" s="1008"/>
      <c r="U52" s="1008"/>
      <c r="V52" s="1008" t="s">
        <v>196</v>
      </c>
      <c r="W52" s="1008"/>
      <c r="X52" s="1008"/>
      <c r="Y52" s="1008"/>
      <c r="Z52" s="1008"/>
      <c r="AC52" s="209"/>
    </row>
    <row r="53" spans="1:29" ht="16.5" customHeight="1" x14ac:dyDescent="0.25">
      <c r="A53" s="193"/>
      <c r="B53" s="210"/>
      <c r="C53" s="142"/>
      <c r="D53" s="212"/>
      <c r="E53" s="212"/>
      <c r="F53" s="212"/>
      <c r="G53" s="212"/>
      <c r="H53" s="212"/>
      <c r="I53" s="993"/>
      <c r="J53" s="992"/>
      <c r="K53" s="207"/>
      <c r="L53" s="207"/>
      <c r="M53" s="207"/>
      <c r="N53" s="207"/>
      <c r="O53" s="207"/>
      <c r="P53" s="208"/>
      <c r="Q53" s="1014" t="str">
        <f>IF($A$1="科",IF(COUNTIF($E$3,"確定*")&gt;0,"41510：預り科研費補助金",""),"")</f>
        <v/>
      </c>
      <c r="R53" s="1014"/>
      <c r="S53" s="1014"/>
      <c r="T53" s="1014"/>
      <c r="U53" s="1014"/>
      <c r="V53" s="1015" t="str">
        <f>IF($A$1="科",IF(COUNTIF($E$3,"確定*")&gt;0,"41194：未払金（預り科研）",""),"")</f>
        <v/>
      </c>
      <c r="W53" s="1016"/>
      <c r="X53" s="1016"/>
      <c r="Y53" s="1016"/>
      <c r="Z53" s="1017"/>
      <c r="AC53" s="209"/>
    </row>
    <row r="54" spans="1:29" ht="5.25" customHeight="1" thickBot="1" x14ac:dyDescent="0.3">
      <c r="A54" s="214"/>
      <c r="B54" s="215"/>
      <c r="C54" s="215"/>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6"/>
    </row>
    <row r="55" spans="1:29" s="217" customFormat="1" ht="25.5" customHeight="1" thickTop="1" x14ac:dyDescent="0.25">
      <c r="R55" s="217" t="s">
        <v>2145</v>
      </c>
      <c r="Y55" s="217" t="s">
        <v>203</v>
      </c>
    </row>
    <row r="56" spans="1:29" ht="13.5" customHeight="1" x14ac:dyDescent="0.25">
      <c r="A56" s="218"/>
      <c r="B56" s="218"/>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row>
    <row r="57" spans="1:29" x14ac:dyDescent="0.25">
      <c r="A57" s="218"/>
      <c r="AC57" s="218"/>
    </row>
  </sheetData>
  <sheetProtection formatCells="0"/>
  <dataConsolidate/>
  <mergeCells count="176">
    <mergeCell ref="A38:D38"/>
    <mergeCell ref="E38:G38"/>
    <mergeCell ref="H38:W38"/>
    <mergeCell ref="X38:AC38"/>
    <mergeCell ref="E39:AC39"/>
    <mergeCell ref="Q53:U53"/>
    <mergeCell ref="V53:Z53"/>
    <mergeCell ref="T49:Z49"/>
    <mergeCell ref="Q50:S50"/>
    <mergeCell ref="T50:Z50"/>
    <mergeCell ref="Q51:S51"/>
    <mergeCell ref="T51:Z51"/>
    <mergeCell ref="B48:E48"/>
    <mergeCell ref="F48:H48"/>
    <mergeCell ref="B49:E49"/>
    <mergeCell ref="F49:H49"/>
    <mergeCell ref="I49:J53"/>
    <mergeCell ref="Q49:S49"/>
    <mergeCell ref="A52:D52"/>
    <mergeCell ref="Q52:U52"/>
    <mergeCell ref="V52:Z52"/>
    <mergeCell ref="B46:E46"/>
    <mergeCell ref="E40:AC40"/>
    <mergeCell ref="A41:D41"/>
    <mergeCell ref="AA42:AC43"/>
    <mergeCell ref="I43:J47"/>
    <mergeCell ref="Q43:S43"/>
    <mergeCell ref="T43:Z43"/>
    <mergeCell ref="B44:E44"/>
    <mergeCell ref="F44:H44"/>
    <mergeCell ref="A39:D40"/>
    <mergeCell ref="F46:H46"/>
    <mergeCell ref="Q46:U46"/>
    <mergeCell ref="V46:Z46"/>
    <mergeCell ref="B47:E47"/>
    <mergeCell ref="F47:H47"/>
    <mergeCell ref="Q47:U47"/>
    <mergeCell ref="V47:Z47"/>
    <mergeCell ref="Q44:S44"/>
    <mergeCell ref="T44:Z44"/>
    <mergeCell ref="B45:E45"/>
    <mergeCell ref="F45:H45"/>
    <mergeCell ref="Q45:S45"/>
    <mergeCell ref="T45:Z45"/>
    <mergeCell ref="A25:D25"/>
    <mergeCell ref="M25:N25"/>
    <mergeCell ref="E25:F25"/>
    <mergeCell ref="G25:L25"/>
    <mergeCell ref="O25:T25"/>
    <mergeCell ref="A37:D37"/>
    <mergeCell ref="E37:G37"/>
    <mergeCell ref="H37:O37"/>
    <mergeCell ref="P37:S37"/>
    <mergeCell ref="T37:V37"/>
    <mergeCell ref="A30:D32"/>
    <mergeCell ref="A33:D35"/>
    <mergeCell ref="V31:AC31"/>
    <mergeCell ref="S30:U30"/>
    <mergeCell ref="S31:U31"/>
    <mergeCell ref="V30:AC30"/>
    <mergeCell ref="E31:G31"/>
    <mergeCell ref="V32:AC32"/>
    <mergeCell ref="W37:AC37"/>
    <mergeCell ref="V28:AC28"/>
    <mergeCell ref="V29:AC29"/>
    <mergeCell ref="E34:G34"/>
    <mergeCell ref="E35:G35"/>
    <mergeCell ref="N33:R33"/>
    <mergeCell ref="A21:D21"/>
    <mergeCell ref="K21:L21"/>
    <mergeCell ref="E21:J21"/>
    <mergeCell ref="Z22:AB22"/>
    <mergeCell ref="A23:D23"/>
    <mergeCell ref="E23:F23"/>
    <mergeCell ref="H23:Y23"/>
    <mergeCell ref="AA23:AC23"/>
    <mergeCell ref="A22:D22"/>
    <mergeCell ref="O22:P22"/>
    <mergeCell ref="Q22:S22"/>
    <mergeCell ref="M22:N22"/>
    <mergeCell ref="E22:J22"/>
    <mergeCell ref="K22:L22"/>
    <mergeCell ref="M21:S21"/>
    <mergeCell ref="W22:X22"/>
    <mergeCell ref="T21:V21"/>
    <mergeCell ref="T22:V22"/>
    <mergeCell ref="W21:AC21"/>
    <mergeCell ref="A18:B19"/>
    <mergeCell ref="C18:E18"/>
    <mergeCell ref="C19:E19"/>
    <mergeCell ref="A20:D20"/>
    <mergeCell ref="Z14:AA15"/>
    <mergeCell ref="AB14:AC15"/>
    <mergeCell ref="A16:E17"/>
    <mergeCell ref="F16:M16"/>
    <mergeCell ref="N16:U16"/>
    <mergeCell ref="V16:AC16"/>
    <mergeCell ref="Q14:U15"/>
    <mergeCell ref="V14:W15"/>
    <mergeCell ref="X14:Y15"/>
    <mergeCell ref="A6:J6"/>
    <mergeCell ref="K6:U6"/>
    <mergeCell ref="V6:AC6"/>
    <mergeCell ref="A7:J8"/>
    <mergeCell ref="K7:U7"/>
    <mergeCell ref="V7:AC8"/>
    <mergeCell ref="K8:U8"/>
    <mergeCell ref="A12:H12"/>
    <mergeCell ref="I12:AC12"/>
    <mergeCell ref="A9:H9"/>
    <mergeCell ref="I9:R9"/>
    <mergeCell ref="S9:AC9"/>
    <mergeCell ref="A10:H11"/>
    <mergeCell ref="I10:R11"/>
    <mergeCell ref="S10:AC11"/>
    <mergeCell ref="E32:G32"/>
    <mergeCell ref="N27:R27"/>
    <mergeCell ref="N30:R30"/>
    <mergeCell ref="A1:C2"/>
    <mergeCell ref="D1:F1"/>
    <mergeCell ref="J1:S1"/>
    <mergeCell ref="Y1:Z1"/>
    <mergeCell ref="AA1:AC1"/>
    <mergeCell ref="A3:D3"/>
    <mergeCell ref="E3:J3"/>
    <mergeCell ref="O3:Q4"/>
    <mergeCell ref="R3:S4"/>
    <mergeCell ref="T3:U4"/>
    <mergeCell ref="V3:W4"/>
    <mergeCell ref="X3:Y4"/>
    <mergeCell ref="Z3:AA4"/>
    <mergeCell ref="AB3:AC4"/>
    <mergeCell ref="A5:D5"/>
    <mergeCell ref="E5:W5"/>
    <mergeCell ref="X5:AC5"/>
    <mergeCell ref="A13:D13"/>
    <mergeCell ref="A14:E15"/>
    <mergeCell ref="F14:P15"/>
    <mergeCell ref="A27:D29"/>
    <mergeCell ref="A26:D26"/>
    <mergeCell ref="S27:U27"/>
    <mergeCell ref="V27:AC27"/>
    <mergeCell ref="S28:U28"/>
    <mergeCell ref="S29:U29"/>
    <mergeCell ref="E28:G28"/>
    <mergeCell ref="E29:G29"/>
    <mergeCell ref="H29:R29"/>
    <mergeCell ref="M26:O26"/>
    <mergeCell ref="H27:L27"/>
    <mergeCell ref="E26:H26"/>
    <mergeCell ref="I26:L26"/>
    <mergeCell ref="P26:S26"/>
    <mergeCell ref="E36:G36"/>
    <mergeCell ref="H36:N36"/>
    <mergeCell ref="T36:V36"/>
    <mergeCell ref="W36:AC36"/>
    <mergeCell ref="H33:L33"/>
    <mergeCell ref="E27:G27"/>
    <mergeCell ref="E30:G30"/>
    <mergeCell ref="E33:G33"/>
    <mergeCell ref="H28:J28"/>
    <mergeCell ref="K28:R28"/>
    <mergeCell ref="H31:J31"/>
    <mergeCell ref="K31:R31"/>
    <mergeCell ref="H34:J34"/>
    <mergeCell ref="K34:R34"/>
    <mergeCell ref="H30:L30"/>
    <mergeCell ref="H32:R32"/>
    <mergeCell ref="H35:R35"/>
    <mergeCell ref="V34:AC34"/>
    <mergeCell ref="V35:AC35"/>
    <mergeCell ref="S32:U32"/>
    <mergeCell ref="S33:U33"/>
    <mergeCell ref="V33:AC33"/>
    <mergeCell ref="S34:U34"/>
    <mergeCell ref="S35:U35"/>
  </mergeCells>
  <phoneticPr fontId="20"/>
  <conditionalFormatting sqref="D1 G1 AA42">
    <cfRule type="cellIs" dxfId="16" priority="1" stopIfTrue="1" operator="equal">
      <formula>"科研費"</formula>
    </cfRule>
  </conditionalFormatting>
  <conditionalFormatting sqref="V7">
    <cfRule type="expression" dxfId="15" priority="2" stopIfTrue="1">
      <formula>ISERROR+$L$11</formula>
    </cfRule>
  </conditionalFormatting>
  <dataValidations count="20">
    <dataValidation type="list" allowBlank="1" showInputMessage="1"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8 JO65548 TK65548 ADG65548 ANC65548 AWY65548 BGU65548 BQQ65548 CAM65548 CKI65548 CUE65548 DEA65548 DNW65548 DXS65548 EHO65548 ERK65548 FBG65548 FLC65548 FUY65548 GEU65548 GOQ65548 GYM65548 HII65548 HSE65548 ICA65548 ILW65548 IVS65548 JFO65548 JPK65548 JZG65548 KJC65548 KSY65548 LCU65548 LMQ65548 LWM65548 MGI65548 MQE65548 NAA65548 NJW65548 NTS65548 ODO65548 ONK65548 OXG65548 PHC65548 PQY65548 QAU65548 QKQ65548 QUM65548 REI65548 ROE65548 RYA65548 SHW65548 SRS65548 TBO65548 TLK65548 TVG65548 UFC65548 UOY65548 UYU65548 VIQ65548 VSM65548 WCI65548 WME65548 WWA65548 S131084 JO131084 TK131084 ADG131084 ANC131084 AWY131084 BGU131084 BQQ131084 CAM131084 CKI131084 CUE131084 DEA131084 DNW131084 DXS131084 EHO131084 ERK131084 FBG131084 FLC131084 FUY131084 GEU131084 GOQ131084 GYM131084 HII131084 HSE131084 ICA131084 ILW131084 IVS131084 JFO131084 JPK131084 JZG131084 KJC131084 KSY131084 LCU131084 LMQ131084 LWM131084 MGI131084 MQE131084 NAA131084 NJW131084 NTS131084 ODO131084 ONK131084 OXG131084 PHC131084 PQY131084 QAU131084 QKQ131084 QUM131084 REI131084 ROE131084 RYA131084 SHW131084 SRS131084 TBO131084 TLK131084 TVG131084 UFC131084 UOY131084 UYU131084 VIQ131084 VSM131084 WCI131084 WME131084 WWA131084 S196620 JO196620 TK196620 ADG196620 ANC196620 AWY196620 BGU196620 BQQ196620 CAM196620 CKI196620 CUE196620 DEA196620 DNW196620 DXS196620 EHO196620 ERK196620 FBG196620 FLC196620 FUY196620 GEU196620 GOQ196620 GYM196620 HII196620 HSE196620 ICA196620 ILW196620 IVS196620 JFO196620 JPK196620 JZG196620 KJC196620 KSY196620 LCU196620 LMQ196620 LWM196620 MGI196620 MQE196620 NAA196620 NJW196620 NTS196620 ODO196620 ONK196620 OXG196620 PHC196620 PQY196620 QAU196620 QKQ196620 QUM196620 REI196620 ROE196620 RYA196620 SHW196620 SRS196620 TBO196620 TLK196620 TVG196620 UFC196620 UOY196620 UYU196620 VIQ196620 VSM196620 WCI196620 WME196620 WWA196620 S262156 JO262156 TK262156 ADG262156 ANC262156 AWY262156 BGU262156 BQQ262156 CAM262156 CKI262156 CUE262156 DEA262156 DNW262156 DXS262156 EHO262156 ERK262156 FBG262156 FLC262156 FUY262156 GEU262156 GOQ262156 GYM262156 HII262156 HSE262156 ICA262156 ILW262156 IVS262156 JFO262156 JPK262156 JZG262156 KJC262156 KSY262156 LCU262156 LMQ262156 LWM262156 MGI262156 MQE262156 NAA262156 NJW262156 NTS262156 ODO262156 ONK262156 OXG262156 PHC262156 PQY262156 QAU262156 QKQ262156 QUM262156 REI262156 ROE262156 RYA262156 SHW262156 SRS262156 TBO262156 TLK262156 TVG262156 UFC262156 UOY262156 UYU262156 VIQ262156 VSM262156 WCI262156 WME262156 WWA262156 S327692 JO327692 TK327692 ADG327692 ANC327692 AWY327692 BGU327692 BQQ327692 CAM327692 CKI327692 CUE327692 DEA327692 DNW327692 DXS327692 EHO327692 ERK327692 FBG327692 FLC327692 FUY327692 GEU327692 GOQ327692 GYM327692 HII327692 HSE327692 ICA327692 ILW327692 IVS327692 JFO327692 JPK327692 JZG327692 KJC327692 KSY327692 LCU327692 LMQ327692 LWM327692 MGI327692 MQE327692 NAA327692 NJW327692 NTS327692 ODO327692 ONK327692 OXG327692 PHC327692 PQY327692 QAU327692 QKQ327692 QUM327692 REI327692 ROE327692 RYA327692 SHW327692 SRS327692 TBO327692 TLK327692 TVG327692 UFC327692 UOY327692 UYU327692 VIQ327692 VSM327692 WCI327692 WME327692 WWA327692 S393228 JO393228 TK393228 ADG393228 ANC393228 AWY393228 BGU393228 BQQ393228 CAM393228 CKI393228 CUE393228 DEA393228 DNW393228 DXS393228 EHO393228 ERK393228 FBG393228 FLC393228 FUY393228 GEU393228 GOQ393228 GYM393228 HII393228 HSE393228 ICA393228 ILW393228 IVS393228 JFO393228 JPK393228 JZG393228 KJC393228 KSY393228 LCU393228 LMQ393228 LWM393228 MGI393228 MQE393228 NAA393228 NJW393228 NTS393228 ODO393228 ONK393228 OXG393228 PHC393228 PQY393228 QAU393228 QKQ393228 QUM393228 REI393228 ROE393228 RYA393228 SHW393228 SRS393228 TBO393228 TLK393228 TVG393228 UFC393228 UOY393228 UYU393228 VIQ393228 VSM393228 WCI393228 WME393228 WWA393228 S458764 JO458764 TK458764 ADG458764 ANC458764 AWY458764 BGU458764 BQQ458764 CAM458764 CKI458764 CUE458764 DEA458764 DNW458764 DXS458764 EHO458764 ERK458764 FBG458764 FLC458764 FUY458764 GEU458764 GOQ458764 GYM458764 HII458764 HSE458764 ICA458764 ILW458764 IVS458764 JFO458764 JPK458764 JZG458764 KJC458764 KSY458764 LCU458764 LMQ458764 LWM458764 MGI458764 MQE458764 NAA458764 NJW458764 NTS458764 ODO458764 ONK458764 OXG458764 PHC458764 PQY458764 QAU458764 QKQ458764 QUM458764 REI458764 ROE458764 RYA458764 SHW458764 SRS458764 TBO458764 TLK458764 TVG458764 UFC458764 UOY458764 UYU458764 VIQ458764 VSM458764 WCI458764 WME458764 WWA458764 S524300 JO524300 TK524300 ADG524300 ANC524300 AWY524300 BGU524300 BQQ524300 CAM524300 CKI524300 CUE524300 DEA524300 DNW524300 DXS524300 EHO524300 ERK524300 FBG524300 FLC524300 FUY524300 GEU524300 GOQ524300 GYM524300 HII524300 HSE524300 ICA524300 ILW524300 IVS524300 JFO524300 JPK524300 JZG524300 KJC524300 KSY524300 LCU524300 LMQ524300 LWM524300 MGI524300 MQE524300 NAA524300 NJW524300 NTS524300 ODO524300 ONK524300 OXG524300 PHC524300 PQY524300 QAU524300 QKQ524300 QUM524300 REI524300 ROE524300 RYA524300 SHW524300 SRS524300 TBO524300 TLK524300 TVG524300 UFC524300 UOY524300 UYU524300 VIQ524300 VSM524300 WCI524300 WME524300 WWA524300 S589836 JO589836 TK589836 ADG589836 ANC589836 AWY589836 BGU589836 BQQ589836 CAM589836 CKI589836 CUE589836 DEA589836 DNW589836 DXS589836 EHO589836 ERK589836 FBG589836 FLC589836 FUY589836 GEU589836 GOQ589836 GYM589836 HII589836 HSE589836 ICA589836 ILW589836 IVS589836 JFO589836 JPK589836 JZG589836 KJC589836 KSY589836 LCU589836 LMQ589836 LWM589836 MGI589836 MQE589836 NAA589836 NJW589836 NTS589836 ODO589836 ONK589836 OXG589836 PHC589836 PQY589836 QAU589836 QKQ589836 QUM589836 REI589836 ROE589836 RYA589836 SHW589836 SRS589836 TBO589836 TLK589836 TVG589836 UFC589836 UOY589836 UYU589836 VIQ589836 VSM589836 WCI589836 WME589836 WWA589836 S655372 JO655372 TK655372 ADG655372 ANC655372 AWY655372 BGU655372 BQQ655372 CAM655372 CKI655372 CUE655372 DEA655372 DNW655372 DXS655372 EHO655372 ERK655372 FBG655372 FLC655372 FUY655372 GEU655372 GOQ655372 GYM655372 HII655372 HSE655372 ICA655372 ILW655372 IVS655372 JFO655372 JPK655372 JZG655372 KJC655372 KSY655372 LCU655372 LMQ655372 LWM655372 MGI655372 MQE655372 NAA655372 NJW655372 NTS655372 ODO655372 ONK655372 OXG655372 PHC655372 PQY655372 QAU655372 QKQ655372 QUM655372 REI655372 ROE655372 RYA655372 SHW655372 SRS655372 TBO655372 TLK655372 TVG655372 UFC655372 UOY655372 UYU655372 VIQ655372 VSM655372 WCI655372 WME655372 WWA655372 S720908 JO720908 TK720908 ADG720908 ANC720908 AWY720908 BGU720908 BQQ720908 CAM720908 CKI720908 CUE720908 DEA720908 DNW720908 DXS720908 EHO720908 ERK720908 FBG720908 FLC720908 FUY720908 GEU720908 GOQ720908 GYM720908 HII720908 HSE720908 ICA720908 ILW720908 IVS720908 JFO720908 JPK720908 JZG720908 KJC720908 KSY720908 LCU720908 LMQ720908 LWM720908 MGI720908 MQE720908 NAA720908 NJW720908 NTS720908 ODO720908 ONK720908 OXG720908 PHC720908 PQY720908 QAU720908 QKQ720908 QUM720908 REI720908 ROE720908 RYA720908 SHW720908 SRS720908 TBO720908 TLK720908 TVG720908 UFC720908 UOY720908 UYU720908 VIQ720908 VSM720908 WCI720908 WME720908 WWA720908 S786444 JO786444 TK786444 ADG786444 ANC786444 AWY786444 BGU786444 BQQ786444 CAM786444 CKI786444 CUE786444 DEA786444 DNW786444 DXS786444 EHO786444 ERK786444 FBG786444 FLC786444 FUY786444 GEU786444 GOQ786444 GYM786444 HII786444 HSE786444 ICA786444 ILW786444 IVS786444 JFO786444 JPK786444 JZG786444 KJC786444 KSY786444 LCU786444 LMQ786444 LWM786444 MGI786444 MQE786444 NAA786444 NJW786444 NTS786444 ODO786444 ONK786444 OXG786444 PHC786444 PQY786444 QAU786444 QKQ786444 QUM786444 REI786444 ROE786444 RYA786444 SHW786444 SRS786444 TBO786444 TLK786444 TVG786444 UFC786444 UOY786444 UYU786444 VIQ786444 VSM786444 WCI786444 WME786444 WWA786444 S851980 JO851980 TK851980 ADG851980 ANC851980 AWY851980 BGU851980 BQQ851980 CAM851980 CKI851980 CUE851980 DEA851980 DNW851980 DXS851980 EHO851980 ERK851980 FBG851980 FLC851980 FUY851980 GEU851980 GOQ851980 GYM851980 HII851980 HSE851980 ICA851980 ILW851980 IVS851980 JFO851980 JPK851980 JZG851980 KJC851980 KSY851980 LCU851980 LMQ851980 LWM851980 MGI851980 MQE851980 NAA851980 NJW851980 NTS851980 ODO851980 ONK851980 OXG851980 PHC851980 PQY851980 QAU851980 QKQ851980 QUM851980 REI851980 ROE851980 RYA851980 SHW851980 SRS851980 TBO851980 TLK851980 TVG851980 UFC851980 UOY851980 UYU851980 VIQ851980 VSM851980 WCI851980 WME851980 WWA851980 S917516 JO917516 TK917516 ADG917516 ANC917516 AWY917516 BGU917516 BQQ917516 CAM917516 CKI917516 CUE917516 DEA917516 DNW917516 DXS917516 EHO917516 ERK917516 FBG917516 FLC917516 FUY917516 GEU917516 GOQ917516 GYM917516 HII917516 HSE917516 ICA917516 ILW917516 IVS917516 JFO917516 JPK917516 JZG917516 KJC917516 KSY917516 LCU917516 LMQ917516 LWM917516 MGI917516 MQE917516 NAA917516 NJW917516 NTS917516 ODO917516 ONK917516 OXG917516 PHC917516 PQY917516 QAU917516 QKQ917516 QUM917516 REI917516 ROE917516 RYA917516 SHW917516 SRS917516 TBO917516 TLK917516 TVG917516 UFC917516 UOY917516 UYU917516 VIQ917516 VSM917516 WCI917516 WME917516 WWA917516 S983052 JO983052 TK983052 ADG983052 ANC983052 AWY983052 BGU983052 BQQ983052 CAM983052 CKI983052 CUE983052 DEA983052 DNW983052 DXS983052 EHO983052 ERK983052 FBG983052 FLC983052 FUY983052 GEU983052 GOQ983052 GYM983052 HII983052 HSE983052 ICA983052 ILW983052 IVS983052 JFO983052 JPK983052 JZG983052 KJC983052 KSY983052 LCU983052 LMQ983052 LWM983052 MGI983052 MQE983052 NAA983052 NJW983052 NTS983052 ODO983052 ONK983052 OXG983052 PHC983052 PQY983052 QAU983052 QKQ983052 QUM983052 REI983052 ROE983052 RYA983052 SHW983052 SRS983052 TBO983052 TLK983052 TVG983052 UFC983052 UOY983052 UYU983052 VIQ983052 VSM983052 WCI983052 WME983052 WWA983052" xr:uid="{00000000-0002-0000-0000-000000000000}">
      <formula1>INDIRECT(A10)</formula1>
    </dataValidation>
    <dataValidation type="list" allowBlank="1" showInputMessage="1" sqref="E65560:N65560 JA65560:JJ65560 SW65560:TF65560 ACS65560:ADB65560 AMO65560:AMX65560 AWK65560:AWT65560 BGG65560:BGP65560 BQC65560:BQL65560 BZY65560:CAH65560 CJU65560:CKD65560 CTQ65560:CTZ65560 DDM65560:DDV65560 DNI65560:DNR65560 DXE65560:DXN65560 EHA65560:EHJ65560 EQW65560:ERF65560 FAS65560:FBB65560 FKO65560:FKX65560 FUK65560:FUT65560 GEG65560:GEP65560 GOC65560:GOL65560 GXY65560:GYH65560 HHU65560:HID65560 HRQ65560:HRZ65560 IBM65560:IBV65560 ILI65560:ILR65560 IVE65560:IVN65560 JFA65560:JFJ65560 JOW65560:JPF65560 JYS65560:JZB65560 KIO65560:KIX65560 KSK65560:KST65560 LCG65560:LCP65560 LMC65560:LML65560 LVY65560:LWH65560 MFU65560:MGD65560 MPQ65560:MPZ65560 MZM65560:MZV65560 NJI65560:NJR65560 NTE65560:NTN65560 ODA65560:ODJ65560 OMW65560:ONF65560 OWS65560:OXB65560 PGO65560:PGX65560 PQK65560:PQT65560 QAG65560:QAP65560 QKC65560:QKL65560 QTY65560:QUH65560 RDU65560:RED65560 RNQ65560:RNZ65560 RXM65560:RXV65560 SHI65560:SHR65560 SRE65560:SRN65560 TBA65560:TBJ65560 TKW65560:TLF65560 TUS65560:TVB65560 UEO65560:UEX65560 UOK65560:UOT65560 UYG65560:UYP65560 VIC65560:VIL65560 VRY65560:VSH65560 WBU65560:WCD65560 WLQ65560:WLZ65560 WVM65560:WVV65560 E131096:N131096 JA131096:JJ131096 SW131096:TF131096 ACS131096:ADB131096 AMO131096:AMX131096 AWK131096:AWT131096 BGG131096:BGP131096 BQC131096:BQL131096 BZY131096:CAH131096 CJU131096:CKD131096 CTQ131096:CTZ131096 DDM131096:DDV131096 DNI131096:DNR131096 DXE131096:DXN131096 EHA131096:EHJ131096 EQW131096:ERF131096 FAS131096:FBB131096 FKO131096:FKX131096 FUK131096:FUT131096 GEG131096:GEP131096 GOC131096:GOL131096 GXY131096:GYH131096 HHU131096:HID131096 HRQ131096:HRZ131096 IBM131096:IBV131096 ILI131096:ILR131096 IVE131096:IVN131096 JFA131096:JFJ131096 JOW131096:JPF131096 JYS131096:JZB131096 KIO131096:KIX131096 KSK131096:KST131096 LCG131096:LCP131096 LMC131096:LML131096 LVY131096:LWH131096 MFU131096:MGD131096 MPQ131096:MPZ131096 MZM131096:MZV131096 NJI131096:NJR131096 NTE131096:NTN131096 ODA131096:ODJ131096 OMW131096:ONF131096 OWS131096:OXB131096 PGO131096:PGX131096 PQK131096:PQT131096 QAG131096:QAP131096 QKC131096:QKL131096 QTY131096:QUH131096 RDU131096:RED131096 RNQ131096:RNZ131096 RXM131096:RXV131096 SHI131096:SHR131096 SRE131096:SRN131096 TBA131096:TBJ131096 TKW131096:TLF131096 TUS131096:TVB131096 UEO131096:UEX131096 UOK131096:UOT131096 UYG131096:UYP131096 VIC131096:VIL131096 VRY131096:VSH131096 WBU131096:WCD131096 WLQ131096:WLZ131096 WVM131096:WVV131096 E196632:N196632 JA196632:JJ196632 SW196632:TF196632 ACS196632:ADB196632 AMO196632:AMX196632 AWK196632:AWT196632 BGG196632:BGP196632 BQC196632:BQL196632 BZY196632:CAH196632 CJU196632:CKD196632 CTQ196632:CTZ196632 DDM196632:DDV196632 DNI196632:DNR196632 DXE196632:DXN196632 EHA196632:EHJ196632 EQW196632:ERF196632 FAS196632:FBB196632 FKO196632:FKX196632 FUK196632:FUT196632 GEG196632:GEP196632 GOC196632:GOL196632 GXY196632:GYH196632 HHU196632:HID196632 HRQ196632:HRZ196632 IBM196632:IBV196632 ILI196632:ILR196632 IVE196632:IVN196632 JFA196632:JFJ196632 JOW196632:JPF196632 JYS196632:JZB196632 KIO196632:KIX196632 KSK196632:KST196632 LCG196632:LCP196632 LMC196632:LML196632 LVY196632:LWH196632 MFU196632:MGD196632 MPQ196632:MPZ196632 MZM196632:MZV196632 NJI196632:NJR196632 NTE196632:NTN196632 ODA196632:ODJ196632 OMW196632:ONF196632 OWS196632:OXB196632 PGO196632:PGX196632 PQK196632:PQT196632 QAG196632:QAP196632 QKC196632:QKL196632 QTY196632:QUH196632 RDU196632:RED196632 RNQ196632:RNZ196632 RXM196632:RXV196632 SHI196632:SHR196632 SRE196632:SRN196632 TBA196632:TBJ196632 TKW196632:TLF196632 TUS196632:TVB196632 UEO196632:UEX196632 UOK196632:UOT196632 UYG196632:UYP196632 VIC196632:VIL196632 VRY196632:VSH196632 WBU196632:WCD196632 WLQ196632:WLZ196632 WVM196632:WVV196632 E262168:N262168 JA262168:JJ262168 SW262168:TF262168 ACS262168:ADB262168 AMO262168:AMX262168 AWK262168:AWT262168 BGG262168:BGP262168 BQC262168:BQL262168 BZY262168:CAH262168 CJU262168:CKD262168 CTQ262168:CTZ262168 DDM262168:DDV262168 DNI262168:DNR262168 DXE262168:DXN262168 EHA262168:EHJ262168 EQW262168:ERF262168 FAS262168:FBB262168 FKO262168:FKX262168 FUK262168:FUT262168 GEG262168:GEP262168 GOC262168:GOL262168 GXY262168:GYH262168 HHU262168:HID262168 HRQ262168:HRZ262168 IBM262168:IBV262168 ILI262168:ILR262168 IVE262168:IVN262168 JFA262168:JFJ262168 JOW262168:JPF262168 JYS262168:JZB262168 KIO262168:KIX262168 KSK262168:KST262168 LCG262168:LCP262168 LMC262168:LML262168 LVY262168:LWH262168 MFU262168:MGD262168 MPQ262168:MPZ262168 MZM262168:MZV262168 NJI262168:NJR262168 NTE262168:NTN262168 ODA262168:ODJ262168 OMW262168:ONF262168 OWS262168:OXB262168 PGO262168:PGX262168 PQK262168:PQT262168 QAG262168:QAP262168 QKC262168:QKL262168 QTY262168:QUH262168 RDU262168:RED262168 RNQ262168:RNZ262168 RXM262168:RXV262168 SHI262168:SHR262168 SRE262168:SRN262168 TBA262168:TBJ262168 TKW262168:TLF262168 TUS262168:TVB262168 UEO262168:UEX262168 UOK262168:UOT262168 UYG262168:UYP262168 VIC262168:VIL262168 VRY262168:VSH262168 WBU262168:WCD262168 WLQ262168:WLZ262168 WVM262168:WVV262168 E327704:N327704 JA327704:JJ327704 SW327704:TF327704 ACS327704:ADB327704 AMO327704:AMX327704 AWK327704:AWT327704 BGG327704:BGP327704 BQC327704:BQL327704 BZY327704:CAH327704 CJU327704:CKD327704 CTQ327704:CTZ327704 DDM327704:DDV327704 DNI327704:DNR327704 DXE327704:DXN327704 EHA327704:EHJ327704 EQW327704:ERF327704 FAS327704:FBB327704 FKO327704:FKX327704 FUK327704:FUT327704 GEG327704:GEP327704 GOC327704:GOL327704 GXY327704:GYH327704 HHU327704:HID327704 HRQ327704:HRZ327704 IBM327704:IBV327704 ILI327704:ILR327704 IVE327704:IVN327704 JFA327704:JFJ327704 JOW327704:JPF327704 JYS327704:JZB327704 KIO327704:KIX327704 KSK327704:KST327704 LCG327704:LCP327704 LMC327704:LML327704 LVY327704:LWH327704 MFU327704:MGD327704 MPQ327704:MPZ327704 MZM327704:MZV327704 NJI327704:NJR327704 NTE327704:NTN327704 ODA327704:ODJ327704 OMW327704:ONF327704 OWS327704:OXB327704 PGO327704:PGX327704 PQK327704:PQT327704 QAG327704:QAP327704 QKC327704:QKL327704 QTY327704:QUH327704 RDU327704:RED327704 RNQ327704:RNZ327704 RXM327704:RXV327704 SHI327704:SHR327704 SRE327704:SRN327704 TBA327704:TBJ327704 TKW327704:TLF327704 TUS327704:TVB327704 UEO327704:UEX327704 UOK327704:UOT327704 UYG327704:UYP327704 VIC327704:VIL327704 VRY327704:VSH327704 WBU327704:WCD327704 WLQ327704:WLZ327704 WVM327704:WVV327704 E393240:N393240 JA393240:JJ393240 SW393240:TF393240 ACS393240:ADB393240 AMO393240:AMX393240 AWK393240:AWT393240 BGG393240:BGP393240 BQC393240:BQL393240 BZY393240:CAH393240 CJU393240:CKD393240 CTQ393240:CTZ393240 DDM393240:DDV393240 DNI393240:DNR393240 DXE393240:DXN393240 EHA393240:EHJ393240 EQW393240:ERF393240 FAS393240:FBB393240 FKO393240:FKX393240 FUK393240:FUT393240 GEG393240:GEP393240 GOC393240:GOL393240 GXY393240:GYH393240 HHU393240:HID393240 HRQ393240:HRZ393240 IBM393240:IBV393240 ILI393240:ILR393240 IVE393240:IVN393240 JFA393240:JFJ393240 JOW393240:JPF393240 JYS393240:JZB393240 KIO393240:KIX393240 KSK393240:KST393240 LCG393240:LCP393240 LMC393240:LML393240 LVY393240:LWH393240 MFU393240:MGD393240 MPQ393240:MPZ393240 MZM393240:MZV393240 NJI393240:NJR393240 NTE393240:NTN393240 ODA393240:ODJ393240 OMW393240:ONF393240 OWS393240:OXB393240 PGO393240:PGX393240 PQK393240:PQT393240 QAG393240:QAP393240 QKC393240:QKL393240 QTY393240:QUH393240 RDU393240:RED393240 RNQ393240:RNZ393240 RXM393240:RXV393240 SHI393240:SHR393240 SRE393240:SRN393240 TBA393240:TBJ393240 TKW393240:TLF393240 TUS393240:TVB393240 UEO393240:UEX393240 UOK393240:UOT393240 UYG393240:UYP393240 VIC393240:VIL393240 VRY393240:VSH393240 WBU393240:WCD393240 WLQ393240:WLZ393240 WVM393240:WVV393240 E458776:N458776 JA458776:JJ458776 SW458776:TF458776 ACS458776:ADB458776 AMO458776:AMX458776 AWK458776:AWT458776 BGG458776:BGP458776 BQC458776:BQL458776 BZY458776:CAH458776 CJU458776:CKD458776 CTQ458776:CTZ458776 DDM458776:DDV458776 DNI458776:DNR458776 DXE458776:DXN458776 EHA458776:EHJ458776 EQW458776:ERF458776 FAS458776:FBB458776 FKO458776:FKX458776 FUK458776:FUT458776 GEG458776:GEP458776 GOC458776:GOL458776 GXY458776:GYH458776 HHU458776:HID458776 HRQ458776:HRZ458776 IBM458776:IBV458776 ILI458776:ILR458776 IVE458776:IVN458776 JFA458776:JFJ458776 JOW458776:JPF458776 JYS458776:JZB458776 KIO458776:KIX458776 KSK458776:KST458776 LCG458776:LCP458776 LMC458776:LML458776 LVY458776:LWH458776 MFU458776:MGD458776 MPQ458776:MPZ458776 MZM458776:MZV458776 NJI458776:NJR458776 NTE458776:NTN458776 ODA458776:ODJ458776 OMW458776:ONF458776 OWS458776:OXB458776 PGO458776:PGX458776 PQK458776:PQT458776 QAG458776:QAP458776 QKC458776:QKL458776 QTY458776:QUH458776 RDU458776:RED458776 RNQ458776:RNZ458776 RXM458776:RXV458776 SHI458776:SHR458776 SRE458776:SRN458776 TBA458776:TBJ458776 TKW458776:TLF458776 TUS458776:TVB458776 UEO458776:UEX458776 UOK458776:UOT458776 UYG458776:UYP458776 VIC458776:VIL458776 VRY458776:VSH458776 WBU458776:WCD458776 WLQ458776:WLZ458776 WVM458776:WVV458776 E524312:N524312 JA524312:JJ524312 SW524312:TF524312 ACS524312:ADB524312 AMO524312:AMX524312 AWK524312:AWT524312 BGG524312:BGP524312 BQC524312:BQL524312 BZY524312:CAH524312 CJU524312:CKD524312 CTQ524312:CTZ524312 DDM524312:DDV524312 DNI524312:DNR524312 DXE524312:DXN524312 EHA524312:EHJ524312 EQW524312:ERF524312 FAS524312:FBB524312 FKO524312:FKX524312 FUK524312:FUT524312 GEG524312:GEP524312 GOC524312:GOL524312 GXY524312:GYH524312 HHU524312:HID524312 HRQ524312:HRZ524312 IBM524312:IBV524312 ILI524312:ILR524312 IVE524312:IVN524312 JFA524312:JFJ524312 JOW524312:JPF524312 JYS524312:JZB524312 KIO524312:KIX524312 KSK524312:KST524312 LCG524312:LCP524312 LMC524312:LML524312 LVY524312:LWH524312 MFU524312:MGD524312 MPQ524312:MPZ524312 MZM524312:MZV524312 NJI524312:NJR524312 NTE524312:NTN524312 ODA524312:ODJ524312 OMW524312:ONF524312 OWS524312:OXB524312 PGO524312:PGX524312 PQK524312:PQT524312 QAG524312:QAP524312 QKC524312:QKL524312 QTY524312:QUH524312 RDU524312:RED524312 RNQ524312:RNZ524312 RXM524312:RXV524312 SHI524312:SHR524312 SRE524312:SRN524312 TBA524312:TBJ524312 TKW524312:TLF524312 TUS524312:TVB524312 UEO524312:UEX524312 UOK524312:UOT524312 UYG524312:UYP524312 VIC524312:VIL524312 VRY524312:VSH524312 WBU524312:WCD524312 WLQ524312:WLZ524312 WVM524312:WVV524312 E589848:N589848 JA589848:JJ589848 SW589848:TF589848 ACS589848:ADB589848 AMO589848:AMX589848 AWK589848:AWT589848 BGG589848:BGP589848 BQC589848:BQL589848 BZY589848:CAH589848 CJU589848:CKD589848 CTQ589848:CTZ589848 DDM589848:DDV589848 DNI589848:DNR589848 DXE589848:DXN589848 EHA589848:EHJ589848 EQW589848:ERF589848 FAS589848:FBB589848 FKO589848:FKX589848 FUK589848:FUT589848 GEG589848:GEP589848 GOC589848:GOL589848 GXY589848:GYH589848 HHU589848:HID589848 HRQ589848:HRZ589848 IBM589848:IBV589848 ILI589848:ILR589848 IVE589848:IVN589848 JFA589848:JFJ589848 JOW589848:JPF589848 JYS589848:JZB589848 KIO589848:KIX589848 KSK589848:KST589848 LCG589848:LCP589848 LMC589848:LML589848 LVY589848:LWH589848 MFU589848:MGD589848 MPQ589848:MPZ589848 MZM589848:MZV589848 NJI589848:NJR589848 NTE589848:NTN589848 ODA589848:ODJ589848 OMW589848:ONF589848 OWS589848:OXB589848 PGO589848:PGX589848 PQK589848:PQT589848 QAG589848:QAP589848 QKC589848:QKL589848 QTY589848:QUH589848 RDU589848:RED589848 RNQ589848:RNZ589848 RXM589848:RXV589848 SHI589848:SHR589848 SRE589848:SRN589848 TBA589848:TBJ589848 TKW589848:TLF589848 TUS589848:TVB589848 UEO589848:UEX589848 UOK589848:UOT589848 UYG589848:UYP589848 VIC589848:VIL589848 VRY589848:VSH589848 WBU589848:WCD589848 WLQ589848:WLZ589848 WVM589848:WVV589848 E655384:N655384 JA655384:JJ655384 SW655384:TF655384 ACS655384:ADB655384 AMO655384:AMX655384 AWK655384:AWT655384 BGG655384:BGP655384 BQC655384:BQL655384 BZY655384:CAH655384 CJU655384:CKD655384 CTQ655384:CTZ655384 DDM655384:DDV655384 DNI655384:DNR655384 DXE655384:DXN655384 EHA655384:EHJ655384 EQW655384:ERF655384 FAS655384:FBB655384 FKO655384:FKX655384 FUK655384:FUT655384 GEG655384:GEP655384 GOC655384:GOL655384 GXY655384:GYH655384 HHU655384:HID655384 HRQ655384:HRZ655384 IBM655384:IBV655384 ILI655384:ILR655384 IVE655384:IVN655384 JFA655384:JFJ655384 JOW655384:JPF655384 JYS655384:JZB655384 KIO655384:KIX655384 KSK655384:KST655384 LCG655384:LCP655384 LMC655384:LML655384 LVY655384:LWH655384 MFU655384:MGD655384 MPQ655384:MPZ655384 MZM655384:MZV655384 NJI655384:NJR655384 NTE655384:NTN655384 ODA655384:ODJ655384 OMW655384:ONF655384 OWS655384:OXB655384 PGO655384:PGX655384 PQK655384:PQT655384 QAG655384:QAP655384 QKC655384:QKL655384 QTY655384:QUH655384 RDU655384:RED655384 RNQ655384:RNZ655384 RXM655384:RXV655384 SHI655384:SHR655384 SRE655384:SRN655384 TBA655384:TBJ655384 TKW655384:TLF655384 TUS655384:TVB655384 UEO655384:UEX655384 UOK655384:UOT655384 UYG655384:UYP655384 VIC655384:VIL655384 VRY655384:VSH655384 WBU655384:WCD655384 WLQ655384:WLZ655384 WVM655384:WVV655384 E720920:N720920 JA720920:JJ720920 SW720920:TF720920 ACS720920:ADB720920 AMO720920:AMX720920 AWK720920:AWT720920 BGG720920:BGP720920 BQC720920:BQL720920 BZY720920:CAH720920 CJU720920:CKD720920 CTQ720920:CTZ720920 DDM720920:DDV720920 DNI720920:DNR720920 DXE720920:DXN720920 EHA720920:EHJ720920 EQW720920:ERF720920 FAS720920:FBB720920 FKO720920:FKX720920 FUK720920:FUT720920 GEG720920:GEP720920 GOC720920:GOL720920 GXY720920:GYH720920 HHU720920:HID720920 HRQ720920:HRZ720920 IBM720920:IBV720920 ILI720920:ILR720920 IVE720920:IVN720920 JFA720920:JFJ720920 JOW720920:JPF720920 JYS720920:JZB720920 KIO720920:KIX720920 KSK720920:KST720920 LCG720920:LCP720920 LMC720920:LML720920 LVY720920:LWH720920 MFU720920:MGD720920 MPQ720920:MPZ720920 MZM720920:MZV720920 NJI720920:NJR720920 NTE720920:NTN720920 ODA720920:ODJ720920 OMW720920:ONF720920 OWS720920:OXB720920 PGO720920:PGX720920 PQK720920:PQT720920 QAG720920:QAP720920 QKC720920:QKL720920 QTY720920:QUH720920 RDU720920:RED720920 RNQ720920:RNZ720920 RXM720920:RXV720920 SHI720920:SHR720920 SRE720920:SRN720920 TBA720920:TBJ720920 TKW720920:TLF720920 TUS720920:TVB720920 UEO720920:UEX720920 UOK720920:UOT720920 UYG720920:UYP720920 VIC720920:VIL720920 VRY720920:VSH720920 WBU720920:WCD720920 WLQ720920:WLZ720920 WVM720920:WVV720920 E786456:N786456 JA786456:JJ786456 SW786456:TF786456 ACS786456:ADB786456 AMO786456:AMX786456 AWK786456:AWT786456 BGG786456:BGP786456 BQC786456:BQL786456 BZY786456:CAH786456 CJU786456:CKD786456 CTQ786456:CTZ786456 DDM786456:DDV786456 DNI786456:DNR786456 DXE786456:DXN786456 EHA786456:EHJ786456 EQW786456:ERF786456 FAS786456:FBB786456 FKO786456:FKX786456 FUK786456:FUT786456 GEG786456:GEP786456 GOC786456:GOL786456 GXY786456:GYH786456 HHU786456:HID786456 HRQ786456:HRZ786456 IBM786456:IBV786456 ILI786456:ILR786456 IVE786456:IVN786456 JFA786456:JFJ786456 JOW786456:JPF786456 JYS786456:JZB786456 KIO786456:KIX786456 KSK786456:KST786456 LCG786456:LCP786456 LMC786456:LML786456 LVY786456:LWH786456 MFU786456:MGD786456 MPQ786456:MPZ786456 MZM786456:MZV786456 NJI786456:NJR786456 NTE786456:NTN786456 ODA786456:ODJ786456 OMW786456:ONF786456 OWS786456:OXB786456 PGO786456:PGX786456 PQK786456:PQT786456 QAG786456:QAP786456 QKC786456:QKL786456 QTY786456:QUH786456 RDU786456:RED786456 RNQ786456:RNZ786456 RXM786456:RXV786456 SHI786456:SHR786456 SRE786456:SRN786456 TBA786456:TBJ786456 TKW786456:TLF786456 TUS786456:TVB786456 UEO786456:UEX786456 UOK786456:UOT786456 UYG786456:UYP786456 VIC786456:VIL786456 VRY786456:VSH786456 WBU786456:WCD786456 WLQ786456:WLZ786456 WVM786456:WVV786456 E851992:N851992 JA851992:JJ851992 SW851992:TF851992 ACS851992:ADB851992 AMO851992:AMX851992 AWK851992:AWT851992 BGG851992:BGP851992 BQC851992:BQL851992 BZY851992:CAH851992 CJU851992:CKD851992 CTQ851992:CTZ851992 DDM851992:DDV851992 DNI851992:DNR851992 DXE851992:DXN851992 EHA851992:EHJ851992 EQW851992:ERF851992 FAS851992:FBB851992 FKO851992:FKX851992 FUK851992:FUT851992 GEG851992:GEP851992 GOC851992:GOL851992 GXY851992:GYH851992 HHU851992:HID851992 HRQ851992:HRZ851992 IBM851992:IBV851992 ILI851992:ILR851992 IVE851992:IVN851992 JFA851992:JFJ851992 JOW851992:JPF851992 JYS851992:JZB851992 KIO851992:KIX851992 KSK851992:KST851992 LCG851992:LCP851992 LMC851992:LML851992 LVY851992:LWH851992 MFU851992:MGD851992 MPQ851992:MPZ851992 MZM851992:MZV851992 NJI851992:NJR851992 NTE851992:NTN851992 ODA851992:ODJ851992 OMW851992:ONF851992 OWS851992:OXB851992 PGO851992:PGX851992 PQK851992:PQT851992 QAG851992:QAP851992 QKC851992:QKL851992 QTY851992:QUH851992 RDU851992:RED851992 RNQ851992:RNZ851992 RXM851992:RXV851992 SHI851992:SHR851992 SRE851992:SRN851992 TBA851992:TBJ851992 TKW851992:TLF851992 TUS851992:TVB851992 UEO851992:UEX851992 UOK851992:UOT851992 UYG851992:UYP851992 VIC851992:VIL851992 VRY851992:VSH851992 WBU851992:WCD851992 WLQ851992:WLZ851992 WVM851992:WVV851992 E917528:N917528 JA917528:JJ917528 SW917528:TF917528 ACS917528:ADB917528 AMO917528:AMX917528 AWK917528:AWT917528 BGG917528:BGP917528 BQC917528:BQL917528 BZY917528:CAH917528 CJU917528:CKD917528 CTQ917528:CTZ917528 DDM917528:DDV917528 DNI917528:DNR917528 DXE917528:DXN917528 EHA917528:EHJ917528 EQW917528:ERF917528 FAS917528:FBB917528 FKO917528:FKX917528 FUK917528:FUT917528 GEG917528:GEP917528 GOC917528:GOL917528 GXY917528:GYH917528 HHU917528:HID917528 HRQ917528:HRZ917528 IBM917528:IBV917528 ILI917528:ILR917528 IVE917528:IVN917528 JFA917528:JFJ917528 JOW917528:JPF917528 JYS917528:JZB917528 KIO917528:KIX917528 KSK917528:KST917528 LCG917528:LCP917528 LMC917528:LML917528 LVY917528:LWH917528 MFU917528:MGD917528 MPQ917528:MPZ917528 MZM917528:MZV917528 NJI917528:NJR917528 NTE917528:NTN917528 ODA917528:ODJ917528 OMW917528:ONF917528 OWS917528:OXB917528 PGO917528:PGX917528 PQK917528:PQT917528 QAG917528:QAP917528 QKC917528:QKL917528 QTY917528:QUH917528 RDU917528:RED917528 RNQ917528:RNZ917528 RXM917528:RXV917528 SHI917528:SHR917528 SRE917528:SRN917528 TBA917528:TBJ917528 TKW917528:TLF917528 TUS917528:TVB917528 UEO917528:UEX917528 UOK917528:UOT917528 UYG917528:UYP917528 VIC917528:VIL917528 VRY917528:VSH917528 WBU917528:WCD917528 WLQ917528:WLZ917528 WVM917528:WVV917528 E983064:N983064 JA983064:JJ983064 SW983064:TF983064 ACS983064:ADB983064 AMO983064:AMX983064 AWK983064:AWT983064 BGG983064:BGP983064 BQC983064:BQL983064 BZY983064:CAH983064 CJU983064:CKD983064 CTQ983064:CTZ983064 DDM983064:DDV983064 DNI983064:DNR983064 DXE983064:DXN983064 EHA983064:EHJ983064 EQW983064:ERF983064 FAS983064:FBB983064 FKO983064:FKX983064 FUK983064:FUT983064 GEG983064:GEP983064 GOC983064:GOL983064 GXY983064:GYH983064 HHU983064:HID983064 HRQ983064:HRZ983064 IBM983064:IBV983064 ILI983064:ILR983064 IVE983064:IVN983064 JFA983064:JFJ983064 JOW983064:JPF983064 JYS983064:JZB983064 KIO983064:KIX983064 KSK983064:KST983064 LCG983064:LCP983064 LMC983064:LML983064 LVY983064:LWH983064 MFU983064:MGD983064 MPQ983064:MPZ983064 MZM983064:MZV983064 NJI983064:NJR983064 NTE983064:NTN983064 ODA983064:ODJ983064 OMW983064:ONF983064 OWS983064:OXB983064 PGO983064:PGX983064 PQK983064:PQT983064 QAG983064:QAP983064 QKC983064:QKL983064 QTY983064:QUH983064 RDU983064:RED983064 RNQ983064:RNZ983064 RXM983064:RXV983064 SHI983064:SHR983064 SRE983064:SRN983064 TBA983064:TBJ983064 TKW983064:TLF983064 TUS983064:TVB983064 UEO983064:UEX983064 UOK983064:UOT983064 UYG983064:UYP983064 VIC983064:VIL983064 VRY983064:VSH983064 WBU983064:WCD983064 WLQ983064:WLZ983064 WVM983064:WVV983064" xr:uid="{00000000-0002-0000-0000-000001000000}">
      <formula1>INDIRECT(A65548)</formula1>
    </dataValidation>
    <dataValidation type="list" allowBlank="1" showInputMessage="1" sqref="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AA65568 JW65568 TS65568 ADO65568 ANK65568 AXG65568 BHC65568 BQY65568 CAU65568 CKQ65568 CUM65568 DEI65568 DOE65568 DYA65568 EHW65568 ERS65568 FBO65568 FLK65568 FVG65568 GFC65568 GOY65568 GYU65568 HIQ65568 HSM65568 ICI65568 IME65568 IWA65568 JFW65568 JPS65568 JZO65568 KJK65568 KTG65568 LDC65568 LMY65568 LWU65568 MGQ65568 MQM65568 NAI65568 NKE65568 NUA65568 ODW65568 ONS65568 OXO65568 PHK65568 PRG65568 QBC65568 QKY65568 QUU65568 REQ65568 ROM65568 RYI65568 SIE65568 SSA65568 TBW65568 TLS65568 TVO65568 UFK65568 UPG65568 UZC65568 VIY65568 VSU65568 WCQ65568 WMM65568 WWI65568 AA131104 JW131104 TS131104 ADO131104 ANK131104 AXG131104 BHC131104 BQY131104 CAU131104 CKQ131104 CUM131104 DEI131104 DOE131104 DYA131104 EHW131104 ERS131104 FBO131104 FLK131104 FVG131104 GFC131104 GOY131104 GYU131104 HIQ131104 HSM131104 ICI131104 IME131104 IWA131104 JFW131104 JPS131104 JZO131104 KJK131104 KTG131104 LDC131104 LMY131104 LWU131104 MGQ131104 MQM131104 NAI131104 NKE131104 NUA131104 ODW131104 ONS131104 OXO131104 PHK131104 PRG131104 QBC131104 QKY131104 QUU131104 REQ131104 ROM131104 RYI131104 SIE131104 SSA131104 TBW131104 TLS131104 TVO131104 UFK131104 UPG131104 UZC131104 VIY131104 VSU131104 WCQ131104 WMM131104 WWI131104 AA196640 JW196640 TS196640 ADO196640 ANK196640 AXG196640 BHC196640 BQY196640 CAU196640 CKQ196640 CUM196640 DEI196640 DOE196640 DYA196640 EHW196640 ERS196640 FBO196640 FLK196640 FVG196640 GFC196640 GOY196640 GYU196640 HIQ196640 HSM196640 ICI196640 IME196640 IWA196640 JFW196640 JPS196640 JZO196640 KJK196640 KTG196640 LDC196640 LMY196640 LWU196640 MGQ196640 MQM196640 NAI196640 NKE196640 NUA196640 ODW196640 ONS196640 OXO196640 PHK196640 PRG196640 QBC196640 QKY196640 QUU196640 REQ196640 ROM196640 RYI196640 SIE196640 SSA196640 TBW196640 TLS196640 TVO196640 UFK196640 UPG196640 UZC196640 VIY196640 VSU196640 WCQ196640 WMM196640 WWI196640 AA262176 JW262176 TS262176 ADO262176 ANK262176 AXG262176 BHC262176 BQY262176 CAU262176 CKQ262176 CUM262176 DEI262176 DOE262176 DYA262176 EHW262176 ERS262176 FBO262176 FLK262176 FVG262176 GFC262176 GOY262176 GYU262176 HIQ262176 HSM262176 ICI262176 IME262176 IWA262176 JFW262176 JPS262176 JZO262176 KJK262176 KTG262176 LDC262176 LMY262176 LWU262176 MGQ262176 MQM262176 NAI262176 NKE262176 NUA262176 ODW262176 ONS262176 OXO262176 PHK262176 PRG262176 QBC262176 QKY262176 QUU262176 REQ262176 ROM262176 RYI262176 SIE262176 SSA262176 TBW262176 TLS262176 TVO262176 UFK262176 UPG262176 UZC262176 VIY262176 VSU262176 WCQ262176 WMM262176 WWI262176 AA327712 JW327712 TS327712 ADO327712 ANK327712 AXG327712 BHC327712 BQY327712 CAU327712 CKQ327712 CUM327712 DEI327712 DOE327712 DYA327712 EHW327712 ERS327712 FBO327712 FLK327712 FVG327712 GFC327712 GOY327712 GYU327712 HIQ327712 HSM327712 ICI327712 IME327712 IWA327712 JFW327712 JPS327712 JZO327712 KJK327712 KTG327712 LDC327712 LMY327712 LWU327712 MGQ327712 MQM327712 NAI327712 NKE327712 NUA327712 ODW327712 ONS327712 OXO327712 PHK327712 PRG327712 QBC327712 QKY327712 QUU327712 REQ327712 ROM327712 RYI327712 SIE327712 SSA327712 TBW327712 TLS327712 TVO327712 UFK327712 UPG327712 UZC327712 VIY327712 VSU327712 WCQ327712 WMM327712 WWI327712 AA393248 JW393248 TS393248 ADO393248 ANK393248 AXG393248 BHC393248 BQY393248 CAU393248 CKQ393248 CUM393248 DEI393248 DOE393248 DYA393248 EHW393248 ERS393248 FBO393248 FLK393248 FVG393248 GFC393248 GOY393248 GYU393248 HIQ393248 HSM393248 ICI393248 IME393248 IWA393248 JFW393248 JPS393248 JZO393248 KJK393248 KTG393248 LDC393248 LMY393248 LWU393248 MGQ393248 MQM393248 NAI393248 NKE393248 NUA393248 ODW393248 ONS393248 OXO393248 PHK393248 PRG393248 QBC393248 QKY393248 QUU393248 REQ393248 ROM393248 RYI393248 SIE393248 SSA393248 TBW393248 TLS393248 TVO393248 UFK393248 UPG393248 UZC393248 VIY393248 VSU393248 WCQ393248 WMM393248 WWI393248 AA458784 JW458784 TS458784 ADO458784 ANK458784 AXG458784 BHC458784 BQY458784 CAU458784 CKQ458784 CUM458784 DEI458784 DOE458784 DYA458784 EHW458784 ERS458784 FBO458784 FLK458784 FVG458784 GFC458784 GOY458784 GYU458784 HIQ458784 HSM458784 ICI458784 IME458784 IWA458784 JFW458784 JPS458784 JZO458784 KJK458784 KTG458784 LDC458784 LMY458784 LWU458784 MGQ458784 MQM458784 NAI458784 NKE458784 NUA458784 ODW458784 ONS458784 OXO458784 PHK458784 PRG458784 QBC458784 QKY458784 QUU458784 REQ458784 ROM458784 RYI458784 SIE458784 SSA458784 TBW458784 TLS458784 TVO458784 UFK458784 UPG458784 UZC458784 VIY458784 VSU458784 WCQ458784 WMM458784 WWI458784 AA524320 JW524320 TS524320 ADO524320 ANK524320 AXG524320 BHC524320 BQY524320 CAU524320 CKQ524320 CUM524320 DEI524320 DOE524320 DYA524320 EHW524320 ERS524320 FBO524320 FLK524320 FVG524320 GFC524320 GOY524320 GYU524320 HIQ524320 HSM524320 ICI524320 IME524320 IWA524320 JFW524320 JPS524320 JZO524320 KJK524320 KTG524320 LDC524320 LMY524320 LWU524320 MGQ524320 MQM524320 NAI524320 NKE524320 NUA524320 ODW524320 ONS524320 OXO524320 PHK524320 PRG524320 QBC524320 QKY524320 QUU524320 REQ524320 ROM524320 RYI524320 SIE524320 SSA524320 TBW524320 TLS524320 TVO524320 UFK524320 UPG524320 UZC524320 VIY524320 VSU524320 WCQ524320 WMM524320 WWI524320 AA589856 JW589856 TS589856 ADO589856 ANK589856 AXG589856 BHC589856 BQY589856 CAU589856 CKQ589856 CUM589856 DEI589856 DOE589856 DYA589856 EHW589856 ERS589856 FBO589856 FLK589856 FVG589856 GFC589856 GOY589856 GYU589856 HIQ589856 HSM589856 ICI589856 IME589856 IWA589856 JFW589856 JPS589856 JZO589856 KJK589856 KTG589856 LDC589856 LMY589856 LWU589856 MGQ589856 MQM589856 NAI589856 NKE589856 NUA589856 ODW589856 ONS589856 OXO589856 PHK589856 PRG589856 QBC589856 QKY589856 QUU589856 REQ589856 ROM589856 RYI589856 SIE589856 SSA589856 TBW589856 TLS589856 TVO589856 UFK589856 UPG589856 UZC589856 VIY589856 VSU589856 WCQ589856 WMM589856 WWI589856 AA655392 JW655392 TS655392 ADO655392 ANK655392 AXG655392 BHC655392 BQY655392 CAU655392 CKQ655392 CUM655392 DEI655392 DOE655392 DYA655392 EHW655392 ERS655392 FBO655392 FLK655392 FVG655392 GFC655392 GOY655392 GYU655392 HIQ655392 HSM655392 ICI655392 IME655392 IWA655392 JFW655392 JPS655392 JZO655392 KJK655392 KTG655392 LDC655392 LMY655392 LWU655392 MGQ655392 MQM655392 NAI655392 NKE655392 NUA655392 ODW655392 ONS655392 OXO655392 PHK655392 PRG655392 QBC655392 QKY655392 QUU655392 REQ655392 ROM655392 RYI655392 SIE655392 SSA655392 TBW655392 TLS655392 TVO655392 UFK655392 UPG655392 UZC655392 VIY655392 VSU655392 WCQ655392 WMM655392 WWI655392 AA720928 JW720928 TS720928 ADO720928 ANK720928 AXG720928 BHC720928 BQY720928 CAU720928 CKQ720928 CUM720928 DEI720928 DOE720928 DYA720928 EHW720928 ERS720928 FBO720928 FLK720928 FVG720928 GFC720928 GOY720928 GYU720928 HIQ720928 HSM720928 ICI720928 IME720928 IWA720928 JFW720928 JPS720928 JZO720928 KJK720928 KTG720928 LDC720928 LMY720928 LWU720928 MGQ720928 MQM720928 NAI720928 NKE720928 NUA720928 ODW720928 ONS720928 OXO720928 PHK720928 PRG720928 QBC720928 QKY720928 QUU720928 REQ720928 ROM720928 RYI720928 SIE720928 SSA720928 TBW720928 TLS720928 TVO720928 UFK720928 UPG720928 UZC720928 VIY720928 VSU720928 WCQ720928 WMM720928 WWI720928 AA786464 JW786464 TS786464 ADO786464 ANK786464 AXG786464 BHC786464 BQY786464 CAU786464 CKQ786464 CUM786464 DEI786464 DOE786464 DYA786464 EHW786464 ERS786464 FBO786464 FLK786464 FVG786464 GFC786464 GOY786464 GYU786464 HIQ786464 HSM786464 ICI786464 IME786464 IWA786464 JFW786464 JPS786464 JZO786464 KJK786464 KTG786464 LDC786464 LMY786464 LWU786464 MGQ786464 MQM786464 NAI786464 NKE786464 NUA786464 ODW786464 ONS786464 OXO786464 PHK786464 PRG786464 QBC786464 QKY786464 QUU786464 REQ786464 ROM786464 RYI786464 SIE786464 SSA786464 TBW786464 TLS786464 TVO786464 UFK786464 UPG786464 UZC786464 VIY786464 VSU786464 WCQ786464 WMM786464 WWI786464 AA852000 JW852000 TS852000 ADO852000 ANK852000 AXG852000 BHC852000 BQY852000 CAU852000 CKQ852000 CUM852000 DEI852000 DOE852000 DYA852000 EHW852000 ERS852000 FBO852000 FLK852000 FVG852000 GFC852000 GOY852000 GYU852000 HIQ852000 HSM852000 ICI852000 IME852000 IWA852000 JFW852000 JPS852000 JZO852000 KJK852000 KTG852000 LDC852000 LMY852000 LWU852000 MGQ852000 MQM852000 NAI852000 NKE852000 NUA852000 ODW852000 ONS852000 OXO852000 PHK852000 PRG852000 QBC852000 QKY852000 QUU852000 REQ852000 ROM852000 RYI852000 SIE852000 SSA852000 TBW852000 TLS852000 TVO852000 UFK852000 UPG852000 UZC852000 VIY852000 VSU852000 WCQ852000 WMM852000 WWI852000 AA917536 JW917536 TS917536 ADO917536 ANK917536 AXG917536 BHC917536 BQY917536 CAU917536 CKQ917536 CUM917536 DEI917536 DOE917536 DYA917536 EHW917536 ERS917536 FBO917536 FLK917536 FVG917536 GFC917536 GOY917536 GYU917536 HIQ917536 HSM917536 ICI917536 IME917536 IWA917536 JFW917536 JPS917536 JZO917536 KJK917536 KTG917536 LDC917536 LMY917536 LWU917536 MGQ917536 MQM917536 NAI917536 NKE917536 NUA917536 ODW917536 ONS917536 OXO917536 PHK917536 PRG917536 QBC917536 QKY917536 QUU917536 REQ917536 ROM917536 RYI917536 SIE917536 SSA917536 TBW917536 TLS917536 TVO917536 UFK917536 UPG917536 UZC917536 VIY917536 VSU917536 WCQ917536 WMM917536 WWI917536 AA983072 JW983072 TS983072 ADO983072 ANK983072 AXG983072 BHC983072 BQY983072 CAU983072 CKQ983072 CUM983072 DEI983072 DOE983072 DYA983072 EHW983072 ERS983072 FBO983072 FLK983072 FVG983072 GFC983072 GOY983072 GYU983072 HIQ983072 HSM983072 ICI983072 IME983072 IWA983072 JFW983072 JPS983072 JZO983072 KJK983072 KTG983072 LDC983072 LMY983072 LWU983072 MGQ983072 MQM983072 NAI983072 NKE983072 NUA983072 ODW983072 ONS983072 OXO983072 PHK983072 PRG983072 QBC983072 QKY983072 QUU983072 REQ983072 ROM983072 RYI983072 SIE983072 SSA983072 TBW983072 TLS983072 TVO983072 UFK983072 UPG983072 UZC983072 VIY983072 VSU983072 WCQ983072 WMM983072 WWI983072 P26 I26" xr:uid="{00000000-0002-0000-0000-000002000000}">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00000000-0002-0000-0000-000003000000}">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70:V65570 JP65570:JR65570 TL65570:TN65570 ADH65570:ADJ65570 AND65570:ANF65570 AWZ65570:AXB65570 BGV65570:BGX65570 BQR65570:BQT65570 CAN65570:CAP65570 CKJ65570:CKL65570 CUF65570:CUH65570 DEB65570:DED65570 DNX65570:DNZ65570 DXT65570:DXV65570 EHP65570:EHR65570 ERL65570:ERN65570 FBH65570:FBJ65570 FLD65570:FLF65570 FUZ65570:FVB65570 GEV65570:GEX65570 GOR65570:GOT65570 GYN65570:GYP65570 HIJ65570:HIL65570 HSF65570:HSH65570 ICB65570:ICD65570 ILX65570:ILZ65570 IVT65570:IVV65570 JFP65570:JFR65570 JPL65570:JPN65570 JZH65570:JZJ65570 KJD65570:KJF65570 KSZ65570:KTB65570 LCV65570:LCX65570 LMR65570:LMT65570 LWN65570:LWP65570 MGJ65570:MGL65570 MQF65570:MQH65570 NAB65570:NAD65570 NJX65570:NJZ65570 NTT65570:NTV65570 ODP65570:ODR65570 ONL65570:ONN65570 OXH65570:OXJ65570 PHD65570:PHF65570 PQZ65570:PRB65570 QAV65570:QAX65570 QKR65570:QKT65570 QUN65570:QUP65570 REJ65570:REL65570 ROF65570:ROH65570 RYB65570:RYD65570 SHX65570:SHZ65570 SRT65570:SRV65570 TBP65570:TBR65570 TLL65570:TLN65570 TVH65570:TVJ65570 UFD65570:UFF65570 UOZ65570:UPB65570 UYV65570:UYX65570 VIR65570:VIT65570 VSN65570:VSP65570 WCJ65570:WCL65570 WMF65570:WMH65570 WWB65570:WWD65570 T131106:V131106 JP131106:JR131106 TL131106:TN131106 ADH131106:ADJ131106 AND131106:ANF131106 AWZ131106:AXB131106 BGV131106:BGX131106 BQR131106:BQT131106 CAN131106:CAP131106 CKJ131106:CKL131106 CUF131106:CUH131106 DEB131106:DED131106 DNX131106:DNZ131106 DXT131106:DXV131106 EHP131106:EHR131106 ERL131106:ERN131106 FBH131106:FBJ131106 FLD131106:FLF131106 FUZ131106:FVB131106 GEV131106:GEX131106 GOR131106:GOT131106 GYN131106:GYP131106 HIJ131106:HIL131106 HSF131106:HSH131106 ICB131106:ICD131106 ILX131106:ILZ131106 IVT131106:IVV131106 JFP131106:JFR131106 JPL131106:JPN131106 JZH131106:JZJ131106 KJD131106:KJF131106 KSZ131106:KTB131106 LCV131106:LCX131106 LMR131106:LMT131106 LWN131106:LWP131106 MGJ131106:MGL131106 MQF131106:MQH131106 NAB131106:NAD131106 NJX131106:NJZ131106 NTT131106:NTV131106 ODP131106:ODR131106 ONL131106:ONN131106 OXH131106:OXJ131106 PHD131106:PHF131106 PQZ131106:PRB131106 QAV131106:QAX131106 QKR131106:QKT131106 QUN131106:QUP131106 REJ131106:REL131106 ROF131106:ROH131106 RYB131106:RYD131106 SHX131106:SHZ131106 SRT131106:SRV131106 TBP131106:TBR131106 TLL131106:TLN131106 TVH131106:TVJ131106 UFD131106:UFF131106 UOZ131106:UPB131106 UYV131106:UYX131106 VIR131106:VIT131106 VSN131106:VSP131106 WCJ131106:WCL131106 WMF131106:WMH131106 WWB131106:WWD131106 T196642:V196642 JP196642:JR196642 TL196642:TN196642 ADH196642:ADJ196642 AND196642:ANF196642 AWZ196642:AXB196642 BGV196642:BGX196642 BQR196642:BQT196642 CAN196642:CAP196642 CKJ196642:CKL196642 CUF196642:CUH196642 DEB196642:DED196642 DNX196642:DNZ196642 DXT196642:DXV196642 EHP196642:EHR196642 ERL196642:ERN196642 FBH196642:FBJ196642 FLD196642:FLF196642 FUZ196642:FVB196642 GEV196642:GEX196642 GOR196642:GOT196642 GYN196642:GYP196642 HIJ196642:HIL196642 HSF196642:HSH196642 ICB196642:ICD196642 ILX196642:ILZ196642 IVT196642:IVV196642 JFP196642:JFR196642 JPL196642:JPN196642 JZH196642:JZJ196642 KJD196642:KJF196642 KSZ196642:KTB196642 LCV196642:LCX196642 LMR196642:LMT196642 LWN196642:LWP196642 MGJ196642:MGL196642 MQF196642:MQH196642 NAB196642:NAD196642 NJX196642:NJZ196642 NTT196642:NTV196642 ODP196642:ODR196642 ONL196642:ONN196642 OXH196642:OXJ196642 PHD196642:PHF196642 PQZ196642:PRB196642 QAV196642:QAX196642 QKR196642:QKT196642 QUN196642:QUP196642 REJ196642:REL196642 ROF196642:ROH196642 RYB196642:RYD196642 SHX196642:SHZ196642 SRT196642:SRV196642 TBP196642:TBR196642 TLL196642:TLN196642 TVH196642:TVJ196642 UFD196642:UFF196642 UOZ196642:UPB196642 UYV196642:UYX196642 VIR196642:VIT196642 VSN196642:VSP196642 WCJ196642:WCL196642 WMF196642:WMH196642 WWB196642:WWD196642 T262178:V262178 JP262178:JR262178 TL262178:TN262178 ADH262178:ADJ262178 AND262178:ANF262178 AWZ262178:AXB262178 BGV262178:BGX262178 BQR262178:BQT262178 CAN262178:CAP262178 CKJ262178:CKL262178 CUF262178:CUH262178 DEB262178:DED262178 DNX262178:DNZ262178 DXT262178:DXV262178 EHP262178:EHR262178 ERL262178:ERN262178 FBH262178:FBJ262178 FLD262178:FLF262178 FUZ262178:FVB262178 GEV262178:GEX262178 GOR262178:GOT262178 GYN262178:GYP262178 HIJ262178:HIL262178 HSF262178:HSH262178 ICB262178:ICD262178 ILX262178:ILZ262178 IVT262178:IVV262178 JFP262178:JFR262178 JPL262178:JPN262178 JZH262178:JZJ262178 KJD262178:KJF262178 KSZ262178:KTB262178 LCV262178:LCX262178 LMR262178:LMT262178 LWN262178:LWP262178 MGJ262178:MGL262178 MQF262178:MQH262178 NAB262178:NAD262178 NJX262178:NJZ262178 NTT262178:NTV262178 ODP262178:ODR262178 ONL262178:ONN262178 OXH262178:OXJ262178 PHD262178:PHF262178 PQZ262178:PRB262178 QAV262178:QAX262178 QKR262178:QKT262178 QUN262178:QUP262178 REJ262178:REL262178 ROF262178:ROH262178 RYB262178:RYD262178 SHX262178:SHZ262178 SRT262178:SRV262178 TBP262178:TBR262178 TLL262178:TLN262178 TVH262178:TVJ262178 UFD262178:UFF262178 UOZ262178:UPB262178 UYV262178:UYX262178 VIR262178:VIT262178 VSN262178:VSP262178 WCJ262178:WCL262178 WMF262178:WMH262178 WWB262178:WWD262178 T327714:V327714 JP327714:JR327714 TL327714:TN327714 ADH327714:ADJ327714 AND327714:ANF327714 AWZ327714:AXB327714 BGV327714:BGX327714 BQR327714:BQT327714 CAN327714:CAP327714 CKJ327714:CKL327714 CUF327714:CUH327714 DEB327714:DED327714 DNX327714:DNZ327714 DXT327714:DXV327714 EHP327714:EHR327714 ERL327714:ERN327714 FBH327714:FBJ327714 FLD327714:FLF327714 FUZ327714:FVB327714 GEV327714:GEX327714 GOR327714:GOT327714 GYN327714:GYP327714 HIJ327714:HIL327714 HSF327714:HSH327714 ICB327714:ICD327714 ILX327714:ILZ327714 IVT327714:IVV327714 JFP327714:JFR327714 JPL327714:JPN327714 JZH327714:JZJ327714 KJD327714:KJF327714 KSZ327714:KTB327714 LCV327714:LCX327714 LMR327714:LMT327714 LWN327714:LWP327714 MGJ327714:MGL327714 MQF327714:MQH327714 NAB327714:NAD327714 NJX327714:NJZ327714 NTT327714:NTV327714 ODP327714:ODR327714 ONL327714:ONN327714 OXH327714:OXJ327714 PHD327714:PHF327714 PQZ327714:PRB327714 QAV327714:QAX327714 QKR327714:QKT327714 QUN327714:QUP327714 REJ327714:REL327714 ROF327714:ROH327714 RYB327714:RYD327714 SHX327714:SHZ327714 SRT327714:SRV327714 TBP327714:TBR327714 TLL327714:TLN327714 TVH327714:TVJ327714 UFD327714:UFF327714 UOZ327714:UPB327714 UYV327714:UYX327714 VIR327714:VIT327714 VSN327714:VSP327714 WCJ327714:WCL327714 WMF327714:WMH327714 WWB327714:WWD327714 T393250:V393250 JP393250:JR393250 TL393250:TN393250 ADH393250:ADJ393250 AND393250:ANF393250 AWZ393250:AXB393250 BGV393250:BGX393250 BQR393250:BQT393250 CAN393250:CAP393250 CKJ393250:CKL393250 CUF393250:CUH393250 DEB393250:DED393250 DNX393250:DNZ393250 DXT393250:DXV393250 EHP393250:EHR393250 ERL393250:ERN393250 FBH393250:FBJ393250 FLD393250:FLF393250 FUZ393250:FVB393250 GEV393250:GEX393250 GOR393250:GOT393250 GYN393250:GYP393250 HIJ393250:HIL393250 HSF393250:HSH393250 ICB393250:ICD393250 ILX393250:ILZ393250 IVT393250:IVV393250 JFP393250:JFR393250 JPL393250:JPN393250 JZH393250:JZJ393250 KJD393250:KJF393250 KSZ393250:KTB393250 LCV393250:LCX393250 LMR393250:LMT393250 LWN393250:LWP393250 MGJ393250:MGL393250 MQF393250:MQH393250 NAB393250:NAD393250 NJX393250:NJZ393250 NTT393250:NTV393250 ODP393250:ODR393250 ONL393250:ONN393250 OXH393250:OXJ393250 PHD393250:PHF393250 PQZ393250:PRB393250 QAV393250:QAX393250 QKR393250:QKT393250 QUN393250:QUP393250 REJ393250:REL393250 ROF393250:ROH393250 RYB393250:RYD393250 SHX393250:SHZ393250 SRT393250:SRV393250 TBP393250:TBR393250 TLL393250:TLN393250 TVH393250:TVJ393250 UFD393250:UFF393250 UOZ393250:UPB393250 UYV393250:UYX393250 VIR393250:VIT393250 VSN393250:VSP393250 WCJ393250:WCL393250 WMF393250:WMH393250 WWB393250:WWD393250 T458786:V458786 JP458786:JR458786 TL458786:TN458786 ADH458786:ADJ458786 AND458786:ANF458786 AWZ458786:AXB458786 BGV458786:BGX458786 BQR458786:BQT458786 CAN458786:CAP458786 CKJ458786:CKL458786 CUF458786:CUH458786 DEB458786:DED458786 DNX458786:DNZ458786 DXT458786:DXV458786 EHP458786:EHR458786 ERL458786:ERN458786 FBH458786:FBJ458786 FLD458786:FLF458786 FUZ458786:FVB458786 GEV458786:GEX458786 GOR458786:GOT458786 GYN458786:GYP458786 HIJ458786:HIL458786 HSF458786:HSH458786 ICB458786:ICD458786 ILX458786:ILZ458786 IVT458786:IVV458786 JFP458786:JFR458786 JPL458786:JPN458786 JZH458786:JZJ458786 KJD458786:KJF458786 KSZ458786:KTB458786 LCV458786:LCX458786 LMR458786:LMT458786 LWN458786:LWP458786 MGJ458786:MGL458786 MQF458786:MQH458786 NAB458786:NAD458786 NJX458786:NJZ458786 NTT458786:NTV458786 ODP458786:ODR458786 ONL458786:ONN458786 OXH458786:OXJ458786 PHD458786:PHF458786 PQZ458786:PRB458786 QAV458786:QAX458786 QKR458786:QKT458786 QUN458786:QUP458786 REJ458786:REL458786 ROF458786:ROH458786 RYB458786:RYD458786 SHX458786:SHZ458786 SRT458786:SRV458786 TBP458786:TBR458786 TLL458786:TLN458786 TVH458786:TVJ458786 UFD458786:UFF458786 UOZ458786:UPB458786 UYV458786:UYX458786 VIR458786:VIT458786 VSN458786:VSP458786 WCJ458786:WCL458786 WMF458786:WMH458786 WWB458786:WWD458786 T524322:V524322 JP524322:JR524322 TL524322:TN524322 ADH524322:ADJ524322 AND524322:ANF524322 AWZ524322:AXB524322 BGV524322:BGX524322 BQR524322:BQT524322 CAN524322:CAP524322 CKJ524322:CKL524322 CUF524322:CUH524322 DEB524322:DED524322 DNX524322:DNZ524322 DXT524322:DXV524322 EHP524322:EHR524322 ERL524322:ERN524322 FBH524322:FBJ524322 FLD524322:FLF524322 FUZ524322:FVB524322 GEV524322:GEX524322 GOR524322:GOT524322 GYN524322:GYP524322 HIJ524322:HIL524322 HSF524322:HSH524322 ICB524322:ICD524322 ILX524322:ILZ524322 IVT524322:IVV524322 JFP524322:JFR524322 JPL524322:JPN524322 JZH524322:JZJ524322 KJD524322:KJF524322 KSZ524322:KTB524322 LCV524322:LCX524322 LMR524322:LMT524322 LWN524322:LWP524322 MGJ524322:MGL524322 MQF524322:MQH524322 NAB524322:NAD524322 NJX524322:NJZ524322 NTT524322:NTV524322 ODP524322:ODR524322 ONL524322:ONN524322 OXH524322:OXJ524322 PHD524322:PHF524322 PQZ524322:PRB524322 QAV524322:QAX524322 QKR524322:QKT524322 QUN524322:QUP524322 REJ524322:REL524322 ROF524322:ROH524322 RYB524322:RYD524322 SHX524322:SHZ524322 SRT524322:SRV524322 TBP524322:TBR524322 TLL524322:TLN524322 TVH524322:TVJ524322 UFD524322:UFF524322 UOZ524322:UPB524322 UYV524322:UYX524322 VIR524322:VIT524322 VSN524322:VSP524322 WCJ524322:WCL524322 WMF524322:WMH524322 WWB524322:WWD524322 T589858:V589858 JP589858:JR589858 TL589858:TN589858 ADH589858:ADJ589858 AND589858:ANF589858 AWZ589858:AXB589858 BGV589858:BGX589858 BQR589858:BQT589858 CAN589858:CAP589858 CKJ589858:CKL589858 CUF589858:CUH589858 DEB589858:DED589858 DNX589858:DNZ589858 DXT589858:DXV589858 EHP589858:EHR589858 ERL589858:ERN589858 FBH589858:FBJ589858 FLD589858:FLF589858 FUZ589858:FVB589858 GEV589858:GEX589858 GOR589858:GOT589858 GYN589858:GYP589858 HIJ589858:HIL589858 HSF589858:HSH589858 ICB589858:ICD589858 ILX589858:ILZ589858 IVT589858:IVV589858 JFP589858:JFR589858 JPL589858:JPN589858 JZH589858:JZJ589858 KJD589858:KJF589858 KSZ589858:KTB589858 LCV589858:LCX589858 LMR589858:LMT589858 LWN589858:LWP589858 MGJ589858:MGL589858 MQF589858:MQH589858 NAB589858:NAD589858 NJX589858:NJZ589858 NTT589858:NTV589858 ODP589858:ODR589858 ONL589858:ONN589858 OXH589858:OXJ589858 PHD589858:PHF589858 PQZ589858:PRB589858 QAV589858:QAX589858 QKR589858:QKT589858 QUN589858:QUP589858 REJ589858:REL589858 ROF589858:ROH589858 RYB589858:RYD589858 SHX589858:SHZ589858 SRT589858:SRV589858 TBP589858:TBR589858 TLL589858:TLN589858 TVH589858:TVJ589858 UFD589858:UFF589858 UOZ589858:UPB589858 UYV589858:UYX589858 VIR589858:VIT589858 VSN589858:VSP589858 WCJ589858:WCL589858 WMF589858:WMH589858 WWB589858:WWD589858 T655394:V655394 JP655394:JR655394 TL655394:TN655394 ADH655394:ADJ655394 AND655394:ANF655394 AWZ655394:AXB655394 BGV655394:BGX655394 BQR655394:BQT655394 CAN655394:CAP655394 CKJ655394:CKL655394 CUF655394:CUH655394 DEB655394:DED655394 DNX655394:DNZ655394 DXT655394:DXV655394 EHP655394:EHR655394 ERL655394:ERN655394 FBH655394:FBJ655394 FLD655394:FLF655394 FUZ655394:FVB655394 GEV655394:GEX655394 GOR655394:GOT655394 GYN655394:GYP655394 HIJ655394:HIL655394 HSF655394:HSH655394 ICB655394:ICD655394 ILX655394:ILZ655394 IVT655394:IVV655394 JFP655394:JFR655394 JPL655394:JPN655394 JZH655394:JZJ655394 KJD655394:KJF655394 KSZ655394:KTB655394 LCV655394:LCX655394 LMR655394:LMT655394 LWN655394:LWP655394 MGJ655394:MGL655394 MQF655394:MQH655394 NAB655394:NAD655394 NJX655394:NJZ655394 NTT655394:NTV655394 ODP655394:ODR655394 ONL655394:ONN655394 OXH655394:OXJ655394 PHD655394:PHF655394 PQZ655394:PRB655394 QAV655394:QAX655394 QKR655394:QKT655394 QUN655394:QUP655394 REJ655394:REL655394 ROF655394:ROH655394 RYB655394:RYD655394 SHX655394:SHZ655394 SRT655394:SRV655394 TBP655394:TBR655394 TLL655394:TLN655394 TVH655394:TVJ655394 UFD655394:UFF655394 UOZ655394:UPB655394 UYV655394:UYX655394 VIR655394:VIT655394 VSN655394:VSP655394 WCJ655394:WCL655394 WMF655394:WMH655394 WWB655394:WWD655394 T720930:V720930 JP720930:JR720930 TL720930:TN720930 ADH720930:ADJ720930 AND720930:ANF720930 AWZ720930:AXB720930 BGV720930:BGX720930 BQR720930:BQT720930 CAN720930:CAP720930 CKJ720930:CKL720930 CUF720930:CUH720930 DEB720930:DED720930 DNX720930:DNZ720930 DXT720930:DXV720930 EHP720930:EHR720930 ERL720930:ERN720930 FBH720930:FBJ720930 FLD720930:FLF720930 FUZ720930:FVB720930 GEV720930:GEX720930 GOR720930:GOT720930 GYN720930:GYP720930 HIJ720930:HIL720930 HSF720930:HSH720930 ICB720930:ICD720930 ILX720930:ILZ720930 IVT720930:IVV720930 JFP720930:JFR720930 JPL720930:JPN720930 JZH720930:JZJ720930 KJD720930:KJF720930 KSZ720930:KTB720930 LCV720930:LCX720930 LMR720930:LMT720930 LWN720930:LWP720930 MGJ720930:MGL720930 MQF720930:MQH720930 NAB720930:NAD720930 NJX720930:NJZ720930 NTT720930:NTV720930 ODP720930:ODR720930 ONL720930:ONN720930 OXH720930:OXJ720930 PHD720930:PHF720930 PQZ720930:PRB720930 QAV720930:QAX720930 QKR720930:QKT720930 QUN720930:QUP720930 REJ720930:REL720930 ROF720930:ROH720930 RYB720930:RYD720930 SHX720930:SHZ720930 SRT720930:SRV720930 TBP720930:TBR720930 TLL720930:TLN720930 TVH720930:TVJ720930 UFD720930:UFF720930 UOZ720930:UPB720930 UYV720930:UYX720930 VIR720930:VIT720930 VSN720930:VSP720930 WCJ720930:WCL720930 WMF720930:WMH720930 WWB720930:WWD720930 T786466:V786466 JP786466:JR786466 TL786466:TN786466 ADH786466:ADJ786466 AND786466:ANF786466 AWZ786466:AXB786466 BGV786466:BGX786466 BQR786466:BQT786466 CAN786466:CAP786466 CKJ786466:CKL786466 CUF786466:CUH786466 DEB786466:DED786466 DNX786466:DNZ786466 DXT786466:DXV786466 EHP786466:EHR786466 ERL786466:ERN786466 FBH786466:FBJ786466 FLD786466:FLF786466 FUZ786466:FVB786466 GEV786466:GEX786466 GOR786466:GOT786466 GYN786466:GYP786466 HIJ786466:HIL786466 HSF786466:HSH786466 ICB786466:ICD786466 ILX786466:ILZ786466 IVT786466:IVV786466 JFP786466:JFR786466 JPL786466:JPN786466 JZH786466:JZJ786466 KJD786466:KJF786466 KSZ786466:KTB786466 LCV786466:LCX786466 LMR786466:LMT786466 LWN786466:LWP786466 MGJ786466:MGL786466 MQF786466:MQH786466 NAB786466:NAD786466 NJX786466:NJZ786466 NTT786466:NTV786466 ODP786466:ODR786466 ONL786466:ONN786466 OXH786466:OXJ786466 PHD786466:PHF786466 PQZ786466:PRB786466 QAV786466:QAX786466 QKR786466:QKT786466 QUN786466:QUP786466 REJ786466:REL786466 ROF786466:ROH786466 RYB786466:RYD786466 SHX786466:SHZ786466 SRT786466:SRV786466 TBP786466:TBR786466 TLL786466:TLN786466 TVH786466:TVJ786466 UFD786466:UFF786466 UOZ786466:UPB786466 UYV786466:UYX786466 VIR786466:VIT786466 VSN786466:VSP786466 WCJ786466:WCL786466 WMF786466:WMH786466 WWB786466:WWD786466 T852002:V852002 JP852002:JR852002 TL852002:TN852002 ADH852002:ADJ852002 AND852002:ANF852002 AWZ852002:AXB852002 BGV852002:BGX852002 BQR852002:BQT852002 CAN852002:CAP852002 CKJ852002:CKL852002 CUF852002:CUH852002 DEB852002:DED852002 DNX852002:DNZ852002 DXT852002:DXV852002 EHP852002:EHR852002 ERL852002:ERN852002 FBH852002:FBJ852002 FLD852002:FLF852002 FUZ852002:FVB852002 GEV852002:GEX852002 GOR852002:GOT852002 GYN852002:GYP852002 HIJ852002:HIL852002 HSF852002:HSH852002 ICB852002:ICD852002 ILX852002:ILZ852002 IVT852002:IVV852002 JFP852002:JFR852002 JPL852002:JPN852002 JZH852002:JZJ852002 KJD852002:KJF852002 KSZ852002:KTB852002 LCV852002:LCX852002 LMR852002:LMT852002 LWN852002:LWP852002 MGJ852002:MGL852002 MQF852002:MQH852002 NAB852002:NAD852002 NJX852002:NJZ852002 NTT852002:NTV852002 ODP852002:ODR852002 ONL852002:ONN852002 OXH852002:OXJ852002 PHD852002:PHF852002 PQZ852002:PRB852002 QAV852002:QAX852002 QKR852002:QKT852002 QUN852002:QUP852002 REJ852002:REL852002 ROF852002:ROH852002 RYB852002:RYD852002 SHX852002:SHZ852002 SRT852002:SRV852002 TBP852002:TBR852002 TLL852002:TLN852002 TVH852002:TVJ852002 UFD852002:UFF852002 UOZ852002:UPB852002 UYV852002:UYX852002 VIR852002:VIT852002 VSN852002:VSP852002 WCJ852002:WCL852002 WMF852002:WMH852002 WWB852002:WWD852002 T917538:V917538 JP917538:JR917538 TL917538:TN917538 ADH917538:ADJ917538 AND917538:ANF917538 AWZ917538:AXB917538 BGV917538:BGX917538 BQR917538:BQT917538 CAN917538:CAP917538 CKJ917538:CKL917538 CUF917538:CUH917538 DEB917538:DED917538 DNX917538:DNZ917538 DXT917538:DXV917538 EHP917538:EHR917538 ERL917538:ERN917538 FBH917538:FBJ917538 FLD917538:FLF917538 FUZ917538:FVB917538 GEV917538:GEX917538 GOR917538:GOT917538 GYN917538:GYP917538 HIJ917538:HIL917538 HSF917538:HSH917538 ICB917538:ICD917538 ILX917538:ILZ917538 IVT917538:IVV917538 JFP917538:JFR917538 JPL917538:JPN917538 JZH917538:JZJ917538 KJD917538:KJF917538 KSZ917538:KTB917538 LCV917538:LCX917538 LMR917538:LMT917538 LWN917538:LWP917538 MGJ917538:MGL917538 MQF917538:MQH917538 NAB917538:NAD917538 NJX917538:NJZ917538 NTT917538:NTV917538 ODP917538:ODR917538 ONL917538:ONN917538 OXH917538:OXJ917538 PHD917538:PHF917538 PQZ917538:PRB917538 QAV917538:QAX917538 QKR917538:QKT917538 QUN917538:QUP917538 REJ917538:REL917538 ROF917538:ROH917538 RYB917538:RYD917538 SHX917538:SHZ917538 SRT917538:SRV917538 TBP917538:TBR917538 TLL917538:TLN917538 TVH917538:TVJ917538 UFD917538:UFF917538 UOZ917538:UPB917538 UYV917538:UYX917538 VIR917538:VIT917538 VSN917538:VSP917538 WCJ917538:WCL917538 WMF917538:WMH917538 WWB917538:WWD917538 T983074:V983074 JP983074:JR983074 TL983074:TN983074 ADH983074:ADJ983074 AND983074:ANF983074 AWZ983074:AXB983074 BGV983074:BGX983074 BQR983074:BQT983074 CAN983074:CAP983074 CKJ983074:CKL983074 CUF983074:CUH983074 DEB983074:DED983074 DNX983074:DNZ983074 DXT983074:DXV983074 EHP983074:EHR983074 ERL983074:ERN983074 FBH983074:FBJ983074 FLD983074:FLF983074 FUZ983074:FVB983074 GEV983074:GEX983074 GOR983074:GOT983074 GYN983074:GYP983074 HIJ983074:HIL983074 HSF983074:HSH983074 ICB983074:ICD983074 ILX983074:ILZ983074 IVT983074:IVV983074 JFP983074:JFR983074 JPL983074:JPN983074 JZH983074:JZJ983074 KJD983074:KJF983074 KSZ983074:KTB983074 LCV983074:LCX983074 LMR983074:LMT983074 LWN983074:LWP983074 MGJ983074:MGL983074 MQF983074:MQH983074 NAB983074:NAD983074 NJX983074:NJZ983074 NTT983074:NTV983074 ODP983074:ODR983074 ONL983074:ONN983074 OXH983074:OXJ983074 PHD983074:PHF983074 PQZ983074:PRB983074 QAV983074:QAX983074 QKR983074:QKT983074 QUN983074:QUP983074 REJ983074:REL983074 ROF983074:ROH983074 RYB983074:RYD983074 SHX983074:SHZ983074 SRT983074:SRV983074 TBP983074:TBR983074 TLL983074:TLN983074 TVH983074:TVJ983074 UFD983074:UFF983074 UOZ983074:UPB983074 UYV983074:UYX983074 VIR983074:VIT983074 VSN983074:VSP983074 WCJ983074:WCL983074 WMF983074:WMH983074 WWB983074:WWD983074 T37:V37" xr:uid="{00000000-0002-0000-0000-000004000000}">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70:G65570 JA65570:JC65570 SW65570:SY65570 ACS65570:ACU65570 AMO65570:AMQ65570 AWK65570:AWM65570 BGG65570:BGI65570 BQC65570:BQE65570 BZY65570:CAA65570 CJU65570:CJW65570 CTQ65570:CTS65570 DDM65570:DDO65570 DNI65570:DNK65570 DXE65570:DXG65570 EHA65570:EHC65570 EQW65570:EQY65570 FAS65570:FAU65570 FKO65570:FKQ65570 FUK65570:FUM65570 GEG65570:GEI65570 GOC65570:GOE65570 GXY65570:GYA65570 HHU65570:HHW65570 HRQ65570:HRS65570 IBM65570:IBO65570 ILI65570:ILK65570 IVE65570:IVG65570 JFA65570:JFC65570 JOW65570:JOY65570 JYS65570:JYU65570 KIO65570:KIQ65570 KSK65570:KSM65570 LCG65570:LCI65570 LMC65570:LME65570 LVY65570:LWA65570 MFU65570:MFW65570 MPQ65570:MPS65570 MZM65570:MZO65570 NJI65570:NJK65570 NTE65570:NTG65570 ODA65570:ODC65570 OMW65570:OMY65570 OWS65570:OWU65570 PGO65570:PGQ65570 PQK65570:PQM65570 QAG65570:QAI65570 QKC65570:QKE65570 QTY65570:QUA65570 RDU65570:RDW65570 RNQ65570:RNS65570 RXM65570:RXO65570 SHI65570:SHK65570 SRE65570:SRG65570 TBA65570:TBC65570 TKW65570:TKY65570 TUS65570:TUU65570 UEO65570:UEQ65570 UOK65570:UOM65570 UYG65570:UYI65570 VIC65570:VIE65570 VRY65570:VSA65570 WBU65570:WBW65570 WLQ65570:WLS65570 WVM65570:WVO65570 E131106:G131106 JA131106:JC131106 SW131106:SY131106 ACS131106:ACU131106 AMO131106:AMQ131106 AWK131106:AWM131106 BGG131106:BGI131106 BQC131106:BQE131106 BZY131106:CAA131106 CJU131106:CJW131106 CTQ131106:CTS131106 DDM131106:DDO131106 DNI131106:DNK131106 DXE131106:DXG131106 EHA131106:EHC131106 EQW131106:EQY131106 FAS131106:FAU131106 FKO131106:FKQ131106 FUK131106:FUM131106 GEG131106:GEI131106 GOC131106:GOE131106 GXY131106:GYA131106 HHU131106:HHW131106 HRQ131106:HRS131106 IBM131106:IBO131106 ILI131106:ILK131106 IVE131106:IVG131106 JFA131106:JFC131106 JOW131106:JOY131106 JYS131106:JYU131106 KIO131106:KIQ131106 KSK131106:KSM131106 LCG131106:LCI131106 LMC131106:LME131106 LVY131106:LWA131106 MFU131106:MFW131106 MPQ131106:MPS131106 MZM131106:MZO131106 NJI131106:NJK131106 NTE131106:NTG131106 ODA131106:ODC131106 OMW131106:OMY131106 OWS131106:OWU131106 PGO131106:PGQ131106 PQK131106:PQM131106 QAG131106:QAI131106 QKC131106:QKE131106 QTY131106:QUA131106 RDU131106:RDW131106 RNQ131106:RNS131106 RXM131106:RXO131106 SHI131106:SHK131106 SRE131106:SRG131106 TBA131106:TBC131106 TKW131106:TKY131106 TUS131106:TUU131106 UEO131106:UEQ131106 UOK131106:UOM131106 UYG131106:UYI131106 VIC131106:VIE131106 VRY131106:VSA131106 WBU131106:WBW131106 WLQ131106:WLS131106 WVM131106:WVO131106 E196642:G196642 JA196642:JC196642 SW196642:SY196642 ACS196642:ACU196642 AMO196642:AMQ196642 AWK196642:AWM196642 BGG196642:BGI196642 BQC196642:BQE196642 BZY196642:CAA196642 CJU196642:CJW196642 CTQ196642:CTS196642 DDM196642:DDO196642 DNI196642:DNK196642 DXE196642:DXG196642 EHA196642:EHC196642 EQW196642:EQY196642 FAS196642:FAU196642 FKO196642:FKQ196642 FUK196642:FUM196642 GEG196642:GEI196642 GOC196642:GOE196642 GXY196642:GYA196642 HHU196642:HHW196642 HRQ196642:HRS196642 IBM196642:IBO196642 ILI196642:ILK196642 IVE196642:IVG196642 JFA196642:JFC196642 JOW196642:JOY196642 JYS196642:JYU196642 KIO196642:KIQ196642 KSK196642:KSM196642 LCG196642:LCI196642 LMC196642:LME196642 LVY196642:LWA196642 MFU196642:MFW196642 MPQ196642:MPS196642 MZM196642:MZO196642 NJI196642:NJK196642 NTE196642:NTG196642 ODA196642:ODC196642 OMW196642:OMY196642 OWS196642:OWU196642 PGO196642:PGQ196642 PQK196642:PQM196642 QAG196642:QAI196642 QKC196642:QKE196642 QTY196642:QUA196642 RDU196642:RDW196642 RNQ196642:RNS196642 RXM196642:RXO196642 SHI196642:SHK196642 SRE196642:SRG196642 TBA196642:TBC196642 TKW196642:TKY196642 TUS196642:TUU196642 UEO196642:UEQ196642 UOK196642:UOM196642 UYG196642:UYI196642 VIC196642:VIE196642 VRY196642:VSA196642 WBU196642:WBW196642 WLQ196642:WLS196642 WVM196642:WVO196642 E262178:G262178 JA262178:JC262178 SW262178:SY262178 ACS262178:ACU262178 AMO262178:AMQ262178 AWK262178:AWM262178 BGG262178:BGI262178 BQC262178:BQE262178 BZY262178:CAA262178 CJU262178:CJW262178 CTQ262178:CTS262178 DDM262178:DDO262178 DNI262178:DNK262178 DXE262178:DXG262178 EHA262178:EHC262178 EQW262178:EQY262178 FAS262178:FAU262178 FKO262178:FKQ262178 FUK262178:FUM262178 GEG262178:GEI262178 GOC262178:GOE262178 GXY262178:GYA262178 HHU262178:HHW262178 HRQ262178:HRS262178 IBM262178:IBO262178 ILI262178:ILK262178 IVE262178:IVG262178 JFA262178:JFC262178 JOW262178:JOY262178 JYS262178:JYU262178 KIO262178:KIQ262178 KSK262178:KSM262178 LCG262178:LCI262178 LMC262178:LME262178 LVY262178:LWA262178 MFU262178:MFW262178 MPQ262178:MPS262178 MZM262178:MZO262178 NJI262178:NJK262178 NTE262178:NTG262178 ODA262178:ODC262178 OMW262178:OMY262178 OWS262178:OWU262178 PGO262178:PGQ262178 PQK262178:PQM262178 QAG262178:QAI262178 QKC262178:QKE262178 QTY262178:QUA262178 RDU262178:RDW262178 RNQ262178:RNS262178 RXM262178:RXO262178 SHI262178:SHK262178 SRE262178:SRG262178 TBA262178:TBC262178 TKW262178:TKY262178 TUS262178:TUU262178 UEO262178:UEQ262178 UOK262178:UOM262178 UYG262178:UYI262178 VIC262178:VIE262178 VRY262178:VSA262178 WBU262178:WBW262178 WLQ262178:WLS262178 WVM262178:WVO262178 E327714:G327714 JA327714:JC327714 SW327714:SY327714 ACS327714:ACU327714 AMO327714:AMQ327714 AWK327714:AWM327714 BGG327714:BGI327714 BQC327714:BQE327714 BZY327714:CAA327714 CJU327714:CJW327714 CTQ327714:CTS327714 DDM327714:DDO327714 DNI327714:DNK327714 DXE327714:DXG327714 EHA327714:EHC327714 EQW327714:EQY327714 FAS327714:FAU327714 FKO327714:FKQ327714 FUK327714:FUM327714 GEG327714:GEI327714 GOC327714:GOE327714 GXY327714:GYA327714 HHU327714:HHW327714 HRQ327714:HRS327714 IBM327714:IBO327714 ILI327714:ILK327714 IVE327714:IVG327714 JFA327714:JFC327714 JOW327714:JOY327714 JYS327714:JYU327714 KIO327714:KIQ327714 KSK327714:KSM327714 LCG327714:LCI327714 LMC327714:LME327714 LVY327714:LWA327714 MFU327714:MFW327714 MPQ327714:MPS327714 MZM327714:MZO327714 NJI327714:NJK327714 NTE327714:NTG327714 ODA327714:ODC327714 OMW327714:OMY327714 OWS327714:OWU327714 PGO327714:PGQ327714 PQK327714:PQM327714 QAG327714:QAI327714 QKC327714:QKE327714 QTY327714:QUA327714 RDU327714:RDW327714 RNQ327714:RNS327714 RXM327714:RXO327714 SHI327714:SHK327714 SRE327714:SRG327714 TBA327714:TBC327714 TKW327714:TKY327714 TUS327714:TUU327714 UEO327714:UEQ327714 UOK327714:UOM327714 UYG327714:UYI327714 VIC327714:VIE327714 VRY327714:VSA327714 WBU327714:WBW327714 WLQ327714:WLS327714 WVM327714:WVO327714 E393250:G393250 JA393250:JC393250 SW393250:SY393250 ACS393250:ACU393250 AMO393250:AMQ393250 AWK393250:AWM393250 BGG393250:BGI393250 BQC393250:BQE393250 BZY393250:CAA393250 CJU393250:CJW393250 CTQ393250:CTS393250 DDM393250:DDO393250 DNI393250:DNK393250 DXE393250:DXG393250 EHA393250:EHC393250 EQW393250:EQY393250 FAS393250:FAU393250 FKO393250:FKQ393250 FUK393250:FUM393250 GEG393250:GEI393250 GOC393250:GOE393250 GXY393250:GYA393250 HHU393250:HHW393250 HRQ393250:HRS393250 IBM393250:IBO393250 ILI393250:ILK393250 IVE393250:IVG393250 JFA393250:JFC393250 JOW393250:JOY393250 JYS393250:JYU393250 KIO393250:KIQ393250 KSK393250:KSM393250 LCG393250:LCI393250 LMC393250:LME393250 LVY393250:LWA393250 MFU393250:MFW393250 MPQ393250:MPS393250 MZM393250:MZO393250 NJI393250:NJK393250 NTE393250:NTG393250 ODA393250:ODC393250 OMW393250:OMY393250 OWS393250:OWU393250 PGO393250:PGQ393250 PQK393250:PQM393250 QAG393250:QAI393250 QKC393250:QKE393250 QTY393250:QUA393250 RDU393250:RDW393250 RNQ393250:RNS393250 RXM393250:RXO393250 SHI393250:SHK393250 SRE393250:SRG393250 TBA393250:TBC393250 TKW393250:TKY393250 TUS393250:TUU393250 UEO393250:UEQ393250 UOK393250:UOM393250 UYG393250:UYI393250 VIC393250:VIE393250 VRY393250:VSA393250 WBU393250:WBW393250 WLQ393250:WLS393250 WVM393250:WVO393250 E458786:G458786 JA458786:JC458786 SW458786:SY458786 ACS458786:ACU458786 AMO458786:AMQ458786 AWK458786:AWM458786 BGG458786:BGI458786 BQC458786:BQE458786 BZY458786:CAA458786 CJU458786:CJW458786 CTQ458786:CTS458786 DDM458786:DDO458786 DNI458786:DNK458786 DXE458786:DXG458786 EHA458786:EHC458786 EQW458786:EQY458786 FAS458786:FAU458786 FKO458786:FKQ458786 FUK458786:FUM458786 GEG458786:GEI458786 GOC458786:GOE458786 GXY458786:GYA458786 HHU458786:HHW458786 HRQ458786:HRS458786 IBM458786:IBO458786 ILI458786:ILK458786 IVE458786:IVG458786 JFA458786:JFC458786 JOW458786:JOY458786 JYS458786:JYU458786 KIO458786:KIQ458786 KSK458786:KSM458786 LCG458786:LCI458786 LMC458786:LME458786 LVY458786:LWA458786 MFU458786:MFW458786 MPQ458786:MPS458786 MZM458786:MZO458786 NJI458786:NJK458786 NTE458786:NTG458786 ODA458786:ODC458786 OMW458786:OMY458786 OWS458786:OWU458786 PGO458786:PGQ458786 PQK458786:PQM458786 QAG458786:QAI458786 QKC458786:QKE458786 QTY458786:QUA458786 RDU458786:RDW458786 RNQ458786:RNS458786 RXM458786:RXO458786 SHI458786:SHK458786 SRE458786:SRG458786 TBA458786:TBC458786 TKW458786:TKY458786 TUS458786:TUU458786 UEO458786:UEQ458786 UOK458786:UOM458786 UYG458786:UYI458786 VIC458786:VIE458786 VRY458786:VSA458786 WBU458786:WBW458786 WLQ458786:WLS458786 WVM458786:WVO458786 E524322:G524322 JA524322:JC524322 SW524322:SY524322 ACS524322:ACU524322 AMO524322:AMQ524322 AWK524322:AWM524322 BGG524322:BGI524322 BQC524322:BQE524322 BZY524322:CAA524322 CJU524322:CJW524322 CTQ524322:CTS524322 DDM524322:DDO524322 DNI524322:DNK524322 DXE524322:DXG524322 EHA524322:EHC524322 EQW524322:EQY524322 FAS524322:FAU524322 FKO524322:FKQ524322 FUK524322:FUM524322 GEG524322:GEI524322 GOC524322:GOE524322 GXY524322:GYA524322 HHU524322:HHW524322 HRQ524322:HRS524322 IBM524322:IBO524322 ILI524322:ILK524322 IVE524322:IVG524322 JFA524322:JFC524322 JOW524322:JOY524322 JYS524322:JYU524322 KIO524322:KIQ524322 KSK524322:KSM524322 LCG524322:LCI524322 LMC524322:LME524322 LVY524322:LWA524322 MFU524322:MFW524322 MPQ524322:MPS524322 MZM524322:MZO524322 NJI524322:NJK524322 NTE524322:NTG524322 ODA524322:ODC524322 OMW524322:OMY524322 OWS524322:OWU524322 PGO524322:PGQ524322 PQK524322:PQM524322 QAG524322:QAI524322 QKC524322:QKE524322 QTY524322:QUA524322 RDU524322:RDW524322 RNQ524322:RNS524322 RXM524322:RXO524322 SHI524322:SHK524322 SRE524322:SRG524322 TBA524322:TBC524322 TKW524322:TKY524322 TUS524322:TUU524322 UEO524322:UEQ524322 UOK524322:UOM524322 UYG524322:UYI524322 VIC524322:VIE524322 VRY524322:VSA524322 WBU524322:WBW524322 WLQ524322:WLS524322 WVM524322:WVO524322 E589858:G589858 JA589858:JC589858 SW589858:SY589858 ACS589858:ACU589858 AMO589858:AMQ589858 AWK589858:AWM589858 BGG589858:BGI589858 BQC589858:BQE589858 BZY589858:CAA589858 CJU589858:CJW589858 CTQ589858:CTS589858 DDM589858:DDO589858 DNI589858:DNK589858 DXE589858:DXG589858 EHA589858:EHC589858 EQW589858:EQY589858 FAS589858:FAU589858 FKO589858:FKQ589858 FUK589858:FUM589858 GEG589858:GEI589858 GOC589858:GOE589858 GXY589858:GYA589858 HHU589858:HHW589858 HRQ589858:HRS589858 IBM589858:IBO589858 ILI589858:ILK589858 IVE589858:IVG589858 JFA589858:JFC589858 JOW589858:JOY589858 JYS589858:JYU589858 KIO589858:KIQ589858 KSK589858:KSM589858 LCG589858:LCI589858 LMC589858:LME589858 LVY589858:LWA589858 MFU589858:MFW589858 MPQ589858:MPS589858 MZM589858:MZO589858 NJI589858:NJK589858 NTE589858:NTG589858 ODA589858:ODC589858 OMW589858:OMY589858 OWS589858:OWU589858 PGO589858:PGQ589858 PQK589858:PQM589858 QAG589858:QAI589858 QKC589858:QKE589858 QTY589858:QUA589858 RDU589858:RDW589858 RNQ589858:RNS589858 RXM589858:RXO589858 SHI589858:SHK589858 SRE589858:SRG589858 TBA589858:TBC589858 TKW589858:TKY589858 TUS589858:TUU589858 UEO589858:UEQ589858 UOK589858:UOM589858 UYG589858:UYI589858 VIC589858:VIE589858 VRY589858:VSA589858 WBU589858:WBW589858 WLQ589858:WLS589858 WVM589858:WVO589858 E655394:G655394 JA655394:JC655394 SW655394:SY655394 ACS655394:ACU655394 AMO655394:AMQ655394 AWK655394:AWM655394 BGG655394:BGI655394 BQC655394:BQE655394 BZY655394:CAA655394 CJU655394:CJW655394 CTQ655394:CTS655394 DDM655394:DDO655394 DNI655394:DNK655394 DXE655394:DXG655394 EHA655394:EHC655394 EQW655394:EQY655394 FAS655394:FAU655394 FKO655394:FKQ655394 FUK655394:FUM655394 GEG655394:GEI655394 GOC655394:GOE655394 GXY655394:GYA655394 HHU655394:HHW655394 HRQ655394:HRS655394 IBM655394:IBO655394 ILI655394:ILK655394 IVE655394:IVG655394 JFA655394:JFC655394 JOW655394:JOY655394 JYS655394:JYU655394 KIO655394:KIQ655394 KSK655394:KSM655394 LCG655394:LCI655394 LMC655394:LME655394 LVY655394:LWA655394 MFU655394:MFW655394 MPQ655394:MPS655394 MZM655394:MZO655394 NJI655394:NJK655394 NTE655394:NTG655394 ODA655394:ODC655394 OMW655394:OMY655394 OWS655394:OWU655394 PGO655394:PGQ655394 PQK655394:PQM655394 QAG655394:QAI655394 QKC655394:QKE655394 QTY655394:QUA655394 RDU655394:RDW655394 RNQ655394:RNS655394 RXM655394:RXO655394 SHI655394:SHK655394 SRE655394:SRG655394 TBA655394:TBC655394 TKW655394:TKY655394 TUS655394:TUU655394 UEO655394:UEQ655394 UOK655394:UOM655394 UYG655394:UYI655394 VIC655394:VIE655394 VRY655394:VSA655394 WBU655394:WBW655394 WLQ655394:WLS655394 WVM655394:WVO655394 E720930:G720930 JA720930:JC720930 SW720930:SY720930 ACS720930:ACU720930 AMO720930:AMQ720930 AWK720930:AWM720930 BGG720930:BGI720930 BQC720930:BQE720930 BZY720930:CAA720930 CJU720930:CJW720930 CTQ720930:CTS720930 DDM720930:DDO720930 DNI720930:DNK720930 DXE720930:DXG720930 EHA720930:EHC720930 EQW720930:EQY720930 FAS720930:FAU720930 FKO720930:FKQ720930 FUK720930:FUM720930 GEG720930:GEI720930 GOC720930:GOE720930 GXY720930:GYA720930 HHU720930:HHW720930 HRQ720930:HRS720930 IBM720930:IBO720930 ILI720930:ILK720930 IVE720930:IVG720930 JFA720930:JFC720930 JOW720930:JOY720930 JYS720930:JYU720930 KIO720930:KIQ720930 KSK720930:KSM720930 LCG720930:LCI720930 LMC720930:LME720930 LVY720930:LWA720930 MFU720930:MFW720930 MPQ720930:MPS720930 MZM720930:MZO720930 NJI720930:NJK720930 NTE720930:NTG720930 ODA720930:ODC720930 OMW720930:OMY720930 OWS720930:OWU720930 PGO720930:PGQ720930 PQK720930:PQM720930 QAG720930:QAI720930 QKC720930:QKE720930 QTY720930:QUA720930 RDU720930:RDW720930 RNQ720930:RNS720930 RXM720930:RXO720930 SHI720930:SHK720930 SRE720930:SRG720930 TBA720930:TBC720930 TKW720930:TKY720930 TUS720930:TUU720930 UEO720930:UEQ720930 UOK720930:UOM720930 UYG720930:UYI720930 VIC720930:VIE720930 VRY720930:VSA720930 WBU720930:WBW720930 WLQ720930:WLS720930 WVM720930:WVO720930 E786466:G786466 JA786466:JC786466 SW786466:SY786466 ACS786466:ACU786466 AMO786466:AMQ786466 AWK786466:AWM786466 BGG786466:BGI786466 BQC786466:BQE786466 BZY786466:CAA786466 CJU786466:CJW786466 CTQ786466:CTS786466 DDM786466:DDO786466 DNI786466:DNK786466 DXE786466:DXG786466 EHA786466:EHC786466 EQW786466:EQY786466 FAS786466:FAU786466 FKO786466:FKQ786466 FUK786466:FUM786466 GEG786466:GEI786466 GOC786466:GOE786466 GXY786466:GYA786466 HHU786466:HHW786466 HRQ786466:HRS786466 IBM786466:IBO786466 ILI786466:ILK786466 IVE786466:IVG786466 JFA786466:JFC786466 JOW786466:JOY786466 JYS786466:JYU786466 KIO786466:KIQ786466 KSK786466:KSM786466 LCG786466:LCI786466 LMC786466:LME786466 LVY786466:LWA786466 MFU786466:MFW786466 MPQ786466:MPS786466 MZM786466:MZO786466 NJI786466:NJK786466 NTE786466:NTG786466 ODA786466:ODC786466 OMW786466:OMY786466 OWS786466:OWU786466 PGO786466:PGQ786466 PQK786466:PQM786466 QAG786466:QAI786466 QKC786466:QKE786466 QTY786466:QUA786466 RDU786466:RDW786466 RNQ786466:RNS786466 RXM786466:RXO786466 SHI786466:SHK786466 SRE786466:SRG786466 TBA786466:TBC786466 TKW786466:TKY786466 TUS786466:TUU786466 UEO786466:UEQ786466 UOK786466:UOM786466 UYG786466:UYI786466 VIC786466:VIE786466 VRY786466:VSA786466 WBU786466:WBW786466 WLQ786466:WLS786466 WVM786466:WVO786466 E852002:G852002 JA852002:JC852002 SW852002:SY852002 ACS852002:ACU852002 AMO852002:AMQ852002 AWK852002:AWM852002 BGG852002:BGI852002 BQC852002:BQE852002 BZY852002:CAA852002 CJU852002:CJW852002 CTQ852002:CTS852002 DDM852002:DDO852002 DNI852002:DNK852002 DXE852002:DXG852002 EHA852002:EHC852002 EQW852002:EQY852002 FAS852002:FAU852002 FKO852002:FKQ852002 FUK852002:FUM852002 GEG852002:GEI852002 GOC852002:GOE852002 GXY852002:GYA852002 HHU852002:HHW852002 HRQ852002:HRS852002 IBM852002:IBO852002 ILI852002:ILK852002 IVE852002:IVG852002 JFA852002:JFC852002 JOW852002:JOY852002 JYS852002:JYU852002 KIO852002:KIQ852002 KSK852002:KSM852002 LCG852002:LCI852002 LMC852002:LME852002 LVY852002:LWA852002 MFU852002:MFW852002 MPQ852002:MPS852002 MZM852002:MZO852002 NJI852002:NJK852002 NTE852002:NTG852002 ODA852002:ODC852002 OMW852002:OMY852002 OWS852002:OWU852002 PGO852002:PGQ852002 PQK852002:PQM852002 QAG852002:QAI852002 QKC852002:QKE852002 QTY852002:QUA852002 RDU852002:RDW852002 RNQ852002:RNS852002 RXM852002:RXO852002 SHI852002:SHK852002 SRE852002:SRG852002 TBA852002:TBC852002 TKW852002:TKY852002 TUS852002:TUU852002 UEO852002:UEQ852002 UOK852002:UOM852002 UYG852002:UYI852002 VIC852002:VIE852002 VRY852002:VSA852002 WBU852002:WBW852002 WLQ852002:WLS852002 WVM852002:WVO852002 E917538:G917538 JA917538:JC917538 SW917538:SY917538 ACS917538:ACU917538 AMO917538:AMQ917538 AWK917538:AWM917538 BGG917538:BGI917538 BQC917538:BQE917538 BZY917538:CAA917538 CJU917538:CJW917538 CTQ917538:CTS917538 DDM917538:DDO917538 DNI917538:DNK917538 DXE917538:DXG917538 EHA917538:EHC917538 EQW917538:EQY917538 FAS917538:FAU917538 FKO917538:FKQ917538 FUK917538:FUM917538 GEG917538:GEI917538 GOC917538:GOE917538 GXY917538:GYA917538 HHU917538:HHW917538 HRQ917538:HRS917538 IBM917538:IBO917538 ILI917538:ILK917538 IVE917538:IVG917538 JFA917538:JFC917538 JOW917538:JOY917538 JYS917538:JYU917538 KIO917538:KIQ917538 KSK917538:KSM917538 LCG917538:LCI917538 LMC917538:LME917538 LVY917538:LWA917538 MFU917538:MFW917538 MPQ917538:MPS917538 MZM917538:MZO917538 NJI917538:NJK917538 NTE917538:NTG917538 ODA917538:ODC917538 OMW917538:OMY917538 OWS917538:OWU917538 PGO917538:PGQ917538 PQK917538:PQM917538 QAG917538:QAI917538 QKC917538:QKE917538 QTY917538:QUA917538 RDU917538:RDW917538 RNQ917538:RNS917538 RXM917538:RXO917538 SHI917538:SHK917538 SRE917538:SRG917538 TBA917538:TBC917538 TKW917538:TKY917538 TUS917538:TUU917538 UEO917538:UEQ917538 UOK917538:UOM917538 UYG917538:UYI917538 VIC917538:VIE917538 VRY917538:VSA917538 WBU917538:WBW917538 WLQ917538:WLS917538 WVM917538:WVO917538 E983074:G983074 JA983074:JC983074 SW983074:SY983074 ACS983074:ACU983074 AMO983074:AMQ983074 AWK983074:AWM983074 BGG983074:BGI983074 BQC983074:BQE983074 BZY983074:CAA983074 CJU983074:CJW983074 CTQ983074:CTS983074 DDM983074:DDO983074 DNI983074:DNK983074 DXE983074:DXG983074 EHA983074:EHC983074 EQW983074:EQY983074 FAS983074:FAU983074 FKO983074:FKQ983074 FUK983074:FUM983074 GEG983074:GEI983074 GOC983074:GOE983074 GXY983074:GYA983074 HHU983074:HHW983074 HRQ983074:HRS983074 IBM983074:IBO983074 ILI983074:ILK983074 IVE983074:IVG983074 JFA983074:JFC983074 JOW983074:JOY983074 JYS983074:JYU983074 KIO983074:KIQ983074 KSK983074:KSM983074 LCG983074:LCI983074 LMC983074:LME983074 LVY983074:LWA983074 MFU983074:MFW983074 MPQ983074:MPS983074 MZM983074:MZO983074 NJI983074:NJK983074 NTE983074:NTG983074 ODA983074:ODC983074 OMW983074:OMY983074 OWS983074:OWU983074 PGO983074:PGQ983074 PQK983074:PQM983074 QAG983074:QAI983074 QKC983074:QKE983074 QTY983074:QUA983074 RDU983074:RDW983074 RNQ983074:RNS983074 RXM983074:RXO983074 SHI983074:SHK983074 SRE983074:SRG983074 TBA983074:TBC983074 TKW983074:TKY983074 TUS983074:TUU983074 UEO983074:UEQ983074 UOK983074:UOM983074 UYG983074:UYI983074 VIC983074:VIE983074 VRY983074:VSA983074 WBU983074:WBW983074 WLQ983074:WLS983074 WVM983074:WVO983074 E37:G37" xr:uid="{00000000-0002-0000-0000-000005000000}">
      <formula1>"定額,減額,不支給"</formula1>
    </dataValidation>
    <dataValidation type="list" allowBlank="1" showInputMessage="1" showErrorMessage="1" sqref="AF65569 KB65569 TX65569 ADT65569 ANP65569 AXL65569 BHH65569 BRD65569 CAZ65569 CKV65569 CUR65569 DEN65569 DOJ65569 DYF65569 EIB65569 ERX65569 FBT65569 FLP65569 FVL65569 GFH65569 GPD65569 GYZ65569 HIV65569 HSR65569 ICN65569 IMJ65569 IWF65569 JGB65569 JPX65569 JZT65569 KJP65569 KTL65569 LDH65569 LND65569 LWZ65569 MGV65569 MQR65569 NAN65569 NKJ65569 NUF65569 OEB65569 ONX65569 OXT65569 PHP65569 PRL65569 QBH65569 QLD65569 QUZ65569 REV65569 ROR65569 RYN65569 SIJ65569 SSF65569 TCB65569 TLX65569 TVT65569 UFP65569 UPL65569 UZH65569 VJD65569 VSZ65569 WCV65569 WMR65569 WWN65569 AF131105 KB131105 TX131105 ADT131105 ANP131105 AXL131105 BHH131105 BRD131105 CAZ131105 CKV131105 CUR131105 DEN131105 DOJ131105 DYF131105 EIB131105 ERX131105 FBT131105 FLP131105 FVL131105 GFH131105 GPD131105 GYZ131105 HIV131105 HSR131105 ICN131105 IMJ131105 IWF131105 JGB131105 JPX131105 JZT131105 KJP131105 KTL131105 LDH131105 LND131105 LWZ131105 MGV131105 MQR131105 NAN131105 NKJ131105 NUF131105 OEB131105 ONX131105 OXT131105 PHP131105 PRL131105 QBH131105 QLD131105 QUZ131105 REV131105 ROR131105 RYN131105 SIJ131105 SSF131105 TCB131105 TLX131105 TVT131105 UFP131105 UPL131105 UZH131105 VJD131105 VSZ131105 WCV131105 WMR131105 WWN131105 AF196641 KB196641 TX196641 ADT196641 ANP196641 AXL196641 BHH196641 BRD196641 CAZ196641 CKV196641 CUR196641 DEN196641 DOJ196641 DYF196641 EIB196641 ERX196641 FBT196641 FLP196641 FVL196641 GFH196641 GPD196641 GYZ196641 HIV196641 HSR196641 ICN196641 IMJ196641 IWF196641 JGB196641 JPX196641 JZT196641 KJP196641 KTL196641 LDH196641 LND196641 LWZ196641 MGV196641 MQR196641 NAN196641 NKJ196641 NUF196641 OEB196641 ONX196641 OXT196641 PHP196641 PRL196641 QBH196641 QLD196641 QUZ196641 REV196641 ROR196641 RYN196641 SIJ196641 SSF196641 TCB196641 TLX196641 TVT196641 UFP196641 UPL196641 UZH196641 VJD196641 VSZ196641 WCV196641 WMR196641 WWN196641 AF262177 KB262177 TX262177 ADT262177 ANP262177 AXL262177 BHH262177 BRD262177 CAZ262177 CKV262177 CUR262177 DEN262177 DOJ262177 DYF262177 EIB262177 ERX262177 FBT262177 FLP262177 FVL262177 GFH262177 GPD262177 GYZ262177 HIV262177 HSR262177 ICN262177 IMJ262177 IWF262177 JGB262177 JPX262177 JZT262177 KJP262177 KTL262177 LDH262177 LND262177 LWZ262177 MGV262177 MQR262177 NAN262177 NKJ262177 NUF262177 OEB262177 ONX262177 OXT262177 PHP262177 PRL262177 QBH262177 QLD262177 QUZ262177 REV262177 ROR262177 RYN262177 SIJ262177 SSF262177 TCB262177 TLX262177 TVT262177 UFP262177 UPL262177 UZH262177 VJD262177 VSZ262177 WCV262177 WMR262177 WWN262177 AF327713 KB327713 TX327713 ADT327713 ANP327713 AXL327713 BHH327713 BRD327713 CAZ327713 CKV327713 CUR327713 DEN327713 DOJ327713 DYF327713 EIB327713 ERX327713 FBT327713 FLP327713 FVL327713 GFH327713 GPD327713 GYZ327713 HIV327713 HSR327713 ICN327713 IMJ327713 IWF327713 JGB327713 JPX327713 JZT327713 KJP327713 KTL327713 LDH327713 LND327713 LWZ327713 MGV327713 MQR327713 NAN327713 NKJ327713 NUF327713 OEB327713 ONX327713 OXT327713 PHP327713 PRL327713 QBH327713 QLD327713 QUZ327713 REV327713 ROR327713 RYN327713 SIJ327713 SSF327713 TCB327713 TLX327713 TVT327713 UFP327713 UPL327713 UZH327713 VJD327713 VSZ327713 WCV327713 WMR327713 WWN327713 AF393249 KB393249 TX393249 ADT393249 ANP393249 AXL393249 BHH393249 BRD393249 CAZ393249 CKV393249 CUR393249 DEN393249 DOJ393249 DYF393249 EIB393249 ERX393249 FBT393249 FLP393249 FVL393249 GFH393249 GPD393249 GYZ393249 HIV393249 HSR393249 ICN393249 IMJ393249 IWF393249 JGB393249 JPX393249 JZT393249 KJP393249 KTL393249 LDH393249 LND393249 LWZ393249 MGV393249 MQR393249 NAN393249 NKJ393249 NUF393249 OEB393249 ONX393249 OXT393249 PHP393249 PRL393249 QBH393249 QLD393249 QUZ393249 REV393249 ROR393249 RYN393249 SIJ393249 SSF393249 TCB393249 TLX393249 TVT393249 UFP393249 UPL393249 UZH393249 VJD393249 VSZ393249 WCV393249 WMR393249 WWN393249 AF458785 KB458785 TX458785 ADT458785 ANP458785 AXL458785 BHH458785 BRD458785 CAZ458785 CKV458785 CUR458785 DEN458785 DOJ458785 DYF458785 EIB458785 ERX458785 FBT458785 FLP458785 FVL458785 GFH458785 GPD458785 GYZ458785 HIV458785 HSR458785 ICN458785 IMJ458785 IWF458785 JGB458785 JPX458785 JZT458785 KJP458785 KTL458785 LDH458785 LND458785 LWZ458785 MGV458785 MQR458785 NAN458785 NKJ458785 NUF458785 OEB458785 ONX458785 OXT458785 PHP458785 PRL458785 QBH458785 QLD458785 QUZ458785 REV458785 ROR458785 RYN458785 SIJ458785 SSF458785 TCB458785 TLX458785 TVT458785 UFP458785 UPL458785 UZH458785 VJD458785 VSZ458785 WCV458785 WMR458785 WWN458785 AF524321 KB524321 TX524321 ADT524321 ANP524321 AXL524321 BHH524321 BRD524321 CAZ524321 CKV524321 CUR524321 DEN524321 DOJ524321 DYF524321 EIB524321 ERX524321 FBT524321 FLP524321 FVL524321 GFH524321 GPD524321 GYZ524321 HIV524321 HSR524321 ICN524321 IMJ524321 IWF524321 JGB524321 JPX524321 JZT524321 KJP524321 KTL524321 LDH524321 LND524321 LWZ524321 MGV524321 MQR524321 NAN524321 NKJ524321 NUF524321 OEB524321 ONX524321 OXT524321 PHP524321 PRL524321 QBH524321 QLD524321 QUZ524321 REV524321 ROR524321 RYN524321 SIJ524321 SSF524321 TCB524321 TLX524321 TVT524321 UFP524321 UPL524321 UZH524321 VJD524321 VSZ524321 WCV524321 WMR524321 WWN524321 AF589857 KB589857 TX589857 ADT589857 ANP589857 AXL589857 BHH589857 BRD589857 CAZ589857 CKV589857 CUR589857 DEN589857 DOJ589857 DYF589857 EIB589857 ERX589857 FBT589857 FLP589857 FVL589857 GFH589857 GPD589857 GYZ589857 HIV589857 HSR589857 ICN589857 IMJ589857 IWF589857 JGB589857 JPX589857 JZT589857 KJP589857 KTL589857 LDH589857 LND589857 LWZ589857 MGV589857 MQR589857 NAN589857 NKJ589857 NUF589857 OEB589857 ONX589857 OXT589857 PHP589857 PRL589857 QBH589857 QLD589857 QUZ589857 REV589857 ROR589857 RYN589857 SIJ589857 SSF589857 TCB589857 TLX589857 TVT589857 UFP589857 UPL589857 UZH589857 VJD589857 VSZ589857 WCV589857 WMR589857 WWN589857 AF655393 KB655393 TX655393 ADT655393 ANP655393 AXL655393 BHH655393 BRD655393 CAZ655393 CKV655393 CUR655393 DEN655393 DOJ655393 DYF655393 EIB655393 ERX655393 FBT655393 FLP655393 FVL655393 GFH655393 GPD655393 GYZ655393 HIV655393 HSR655393 ICN655393 IMJ655393 IWF655393 JGB655393 JPX655393 JZT655393 KJP655393 KTL655393 LDH655393 LND655393 LWZ655393 MGV655393 MQR655393 NAN655393 NKJ655393 NUF655393 OEB655393 ONX655393 OXT655393 PHP655393 PRL655393 QBH655393 QLD655393 QUZ655393 REV655393 ROR655393 RYN655393 SIJ655393 SSF655393 TCB655393 TLX655393 TVT655393 UFP655393 UPL655393 UZH655393 VJD655393 VSZ655393 WCV655393 WMR655393 WWN655393 AF720929 KB720929 TX720929 ADT720929 ANP720929 AXL720929 BHH720929 BRD720929 CAZ720929 CKV720929 CUR720929 DEN720929 DOJ720929 DYF720929 EIB720929 ERX720929 FBT720929 FLP720929 FVL720929 GFH720929 GPD720929 GYZ720929 HIV720929 HSR720929 ICN720929 IMJ720929 IWF720929 JGB720929 JPX720929 JZT720929 KJP720929 KTL720929 LDH720929 LND720929 LWZ720929 MGV720929 MQR720929 NAN720929 NKJ720929 NUF720929 OEB720929 ONX720929 OXT720929 PHP720929 PRL720929 QBH720929 QLD720929 QUZ720929 REV720929 ROR720929 RYN720929 SIJ720929 SSF720929 TCB720929 TLX720929 TVT720929 UFP720929 UPL720929 UZH720929 VJD720929 VSZ720929 WCV720929 WMR720929 WWN720929 AF786465 KB786465 TX786465 ADT786465 ANP786465 AXL786465 BHH786465 BRD786465 CAZ786465 CKV786465 CUR786465 DEN786465 DOJ786465 DYF786465 EIB786465 ERX786465 FBT786465 FLP786465 FVL786465 GFH786465 GPD786465 GYZ786465 HIV786465 HSR786465 ICN786465 IMJ786465 IWF786465 JGB786465 JPX786465 JZT786465 KJP786465 KTL786465 LDH786465 LND786465 LWZ786465 MGV786465 MQR786465 NAN786465 NKJ786465 NUF786465 OEB786465 ONX786465 OXT786465 PHP786465 PRL786465 QBH786465 QLD786465 QUZ786465 REV786465 ROR786465 RYN786465 SIJ786465 SSF786465 TCB786465 TLX786465 TVT786465 UFP786465 UPL786465 UZH786465 VJD786465 VSZ786465 WCV786465 WMR786465 WWN786465 AF852001 KB852001 TX852001 ADT852001 ANP852001 AXL852001 BHH852001 BRD852001 CAZ852001 CKV852001 CUR852001 DEN852001 DOJ852001 DYF852001 EIB852001 ERX852001 FBT852001 FLP852001 FVL852001 GFH852001 GPD852001 GYZ852001 HIV852001 HSR852001 ICN852001 IMJ852001 IWF852001 JGB852001 JPX852001 JZT852001 KJP852001 KTL852001 LDH852001 LND852001 LWZ852001 MGV852001 MQR852001 NAN852001 NKJ852001 NUF852001 OEB852001 ONX852001 OXT852001 PHP852001 PRL852001 QBH852001 QLD852001 QUZ852001 REV852001 ROR852001 RYN852001 SIJ852001 SSF852001 TCB852001 TLX852001 TVT852001 UFP852001 UPL852001 UZH852001 VJD852001 VSZ852001 WCV852001 WMR852001 WWN852001 AF917537 KB917537 TX917537 ADT917537 ANP917537 AXL917537 BHH917537 BRD917537 CAZ917537 CKV917537 CUR917537 DEN917537 DOJ917537 DYF917537 EIB917537 ERX917537 FBT917537 FLP917537 FVL917537 GFH917537 GPD917537 GYZ917537 HIV917537 HSR917537 ICN917537 IMJ917537 IWF917537 JGB917537 JPX917537 JZT917537 KJP917537 KTL917537 LDH917537 LND917537 LWZ917537 MGV917537 MQR917537 NAN917537 NKJ917537 NUF917537 OEB917537 ONX917537 OXT917537 PHP917537 PRL917537 QBH917537 QLD917537 QUZ917537 REV917537 ROR917537 RYN917537 SIJ917537 SSF917537 TCB917537 TLX917537 TVT917537 UFP917537 UPL917537 UZH917537 VJD917537 VSZ917537 WCV917537 WMR917537 WWN917537 AF983073 KB983073 TX983073 ADT983073 ANP983073 AXL983073 BHH983073 BRD983073 CAZ983073 CKV983073 CUR983073 DEN983073 DOJ983073 DYF983073 EIB983073 ERX983073 FBT983073 FLP983073 FVL983073 GFH983073 GPD983073 GYZ983073 HIV983073 HSR983073 ICN983073 IMJ983073 IWF983073 JGB983073 JPX983073 JZT983073 KJP983073 KTL983073 LDH983073 LND983073 LWZ983073 MGV983073 MQR983073 NAN983073 NKJ983073 NUF983073 OEB983073 ONX983073 OXT983073 PHP983073 PRL983073 QBH983073 QLD983073 QUZ983073 REV983073 ROR983073 RYN983073 SIJ983073 SSF983073 TCB983073 TLX983073 TVT983073 UFP983073 UPL983073 UZH983073 VJD983073 VSZ983073 WCV983073 WMR983073 WWN983073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63 KB65563 TX65563 ADT65563 ANP65563 AXL65563 BHH65563 BRD65563 CAZ65563 CKV65563 CUR65563 DEN65563 DOJ65563 DYF65563 EIB65563 ERX65563 FBT65563 FLP65563 FVL65563 GFH65563 GPD65563 GYZ65563 HIV65563 HSR65563 ICN65563 IMJ65563 IWF65563 JGB65563 JPX65563 JZT65563 KJP65563 KTL65563 LDH65563 LND65563 LWZ65563 MGV65563 MQR65563 NAN65563 NKJ65563 NUF65563 OEB65563 ONX65563 OXT65563 PHP65563 PRL65563 QBH65563 QLD65563 QUZ65563 REV65563 ROR65563 RYN65563 SIJ65563 SSF65563 TCB65563 TLX65563 TVT65563 UFP65563 UPL65563 UZH65563 VJD65563 VSZ65563 WCV65563 WMR65563 WWN65563 AF131099 KB131099 TX131099 ADT131099 ANP131099 AXL131099 BHH131099 BRD131099 CAZ131099 CKV131099 CUR131099 DEN131099 DOJ131099 DYF131099 EIB131099 ERX131099 FBT131099 FLP131099 FVL131099 GFH131099 GPD131099 GYZ131099 HIV131099 HSR131099 ICN131099 IMJ131099 IWF131099 JGB131099 JPX131099 JZT131099 KJP131099 KTL131099 LDH131099 LND131099 LWZ131099 MGV131099 MQR131099 NAN131099 NKJ131099 NUF131099 OEB131099 ONX131099 OXT131099 PHP131099 PRL131099 QBH131099 QLD131099 QUZ131099 REV131099 ROR131099 RYN131099 SIJ131099 SSF131099 TCB131099 TLX131099 TVT131099 UFP131099 UPL131099 UZH131099 VJD131099 VSZ131099 WCV131099 WMR131099 WWN131099 AF196635 KB196635 TX196635 ADT196635 ANP196635 AXL196635 BHH196635 BRD196635 CAZ196635 CKV196635 CUR196635 DEN196635 DOJ196635 DYF196635 EIB196635 ERX196635 FBT196635 FLP196635 FVL196635 GFH196635 GPD196635 GYZ196635 HIV196635 HSR196635 ICN196635 IMJ196635 IWF196635 JGB196635 JPX196635 JZT196635 KJP196635 KTL196635 LDH196635 LND196635 LWZ196635 MGV196635 MQR196635 NAN196635 NKJ196635 NUF196635 OEB196635 ONX196635 OXT196635 PHP196635 PRL196635 QBH196635 QLD196635 QUZ196635 REV196635 ROR196635 RYN196635 SIJ196635 SSF196635 TCB196635 TLX196635 TVT196635 UFP196635 UPL196635 UZH196635 VJD196635 VSZ196635 WCV196635 WMR196635 WWN196635 AF262171 KB262171 TX262171 ADT262171 ANP262171 AXL262171 BHH262171 BRD262171 CAZ262171 CKV262171 CUR262171 DEN262171 DOJ262171 DYF262171 EIB262171 ERX262171 FBT262171 FLP262171 FVL262171 GFH262171 GPD262171 GYZ262171 HIV262171 HSR262171 ICN262171 IMJ262171 IWF262171 JGB262171 JPX262171 JZT262171 KJP262171 KTL262171 LDH262171 LND262171 LWZ262171 MGV262171 MQR262171 NAN262171 NKJ262171 NUF262171 OEB262171 ONX262171 OXT262171 PHP262171 PRL262171 QBH262171 QLD262171 QUZ262171 REV262171 ROR262171 RYN262171 SIJ262171 SSF262171 TCB262171 TLX262171 TVT262171 UFP262171 UPL262171 UZH262171 VJD262171 VSZ262171 WCV262171 WMR262171 WWN262171 AF327707 KB327707 TX327707 ADT327707 ANP327707 AXL327707 BHH327707 BRD327707 CAZ327707 CKV327707 CUR327707 DEN327707 DOJ327707 DYF327707 EIB327707 ERX327707 FBT327707 FLP327707 FVL327707 GFH327707 GPD327707 GYZ327707 HIV327707 HSR327707 ICN327707 IMJ327707 IWF327707 JGB327707 JPX327707 JZT327707 KJP327707 KTL327707 LDH327707 LND327707 LWZ327707 MGV327707 MQR327707 NAN327707 NKJ327707 NUF327707 OEB327707 ONX327707 OXT327707 PHP327707 PRL327707 QBH327707 QLD327707 QUZ327707 REV327707 ROR327707 RYN327707 SIJ327707 SSF327707 TCB327707 TLX327707 TVT327707 UFP327707 UPL327707 UZH327707 VJD327707 VSZ327707 WCV327707 WMR327707 WWN327707 AF393243 KB393243 TX393243 ADT393243 ANP393243 AXL393243 BHH393243 BRD393243 CAZ393243 CKV393243 CUR393243 DEN393243 DOJ393243 DYF393243 EIB393243 ERX393243 FBT393243 FLP393243 FVL393243 GFH393243 GPD393243 GYZ393243 HIV393243 HSR393243 ICN393243 IMJ393243 IWF393243 JGB393243 JPX393243 JZT393243 KJP393243 KTL393243 LDH393243 LND393243 LWZ393243 MGV393243 MQR393243 NAN393243 NKJ393243 NUF393243 OEB393243 ONX393243 OXT393243 PHP393243 PRL393243 QBH393243 QLD393243 QUZ393243 REV393243 ROR393243 RYN393243 SIJ393243 SSF393243 TCB393243 TLX393243 TVT393243 UFP393243 UPL393243 UZH393243 VJD393243 VSZ393243 WCV393243 WMR393243 WWN393243 AF458779 KB458779 TX458779 ADT458779 ANP458779 AXL458779 BHH458779 BRD458779 CAZ458779 CKV458779 CUR458779 DEN458779 DOJ458779 DYF458779 EIB458779 ERX458779 FBT458779 FLP458779 FVL458779 GFH458779 GPD458779 GYZ458779 HIV458779 HSR458779 ICN458779 IMJ458779 IWF458779 JGB458779 JPX458779 JZT458779 KJP458779 KTL458779 LDH458779 LND458779 LWZ458779 MGV458779 MQR458779 NAN458779 NKJ458779 NUF458779 OEB458779 ONX458779 OXT458779 PHP458779 PRL458779 QBH458779 QLD458779 QUZ458779 REV458779 ROR458779 RYN458779 SIJ458779 SSF458779 TCB458779 TLX458779 TVT458779 UFP458779 UPL458779 UZH458779 VJD458779 VSZ458779 WCV458779 WMR458779 WWN458779 AF524315 KB524315 TX524315 ADT524315 ANP524315 AXL524315 BHH524315 BRD524315 CAZ524315 CKV524315 CUR524315 DEN524315 DOJ524315 DYF524315 EIB524315 ERX524315 FBT524315 FLP524315 FVL524315 GFH524315 GPD524315 GYZ524315 HIV524315 HSR524315 ICN524315 IMJ524315 IWF524315 JGB524315 JPX524315 JZT524315 KJP524315 KTL524315 LDH524315 LND524315 LWZ524315 MGV524315 MQR524315 NAN524315 NKJ524315 NUF524315 OEB524315 ONX524315 OXT524315 PHP524315 PRL524315 QBH524315 QLD524315 QUZ524315 REV524315 ROR524315 RYN524315 SIJ524315 SSF524315 TCB524315 TLX524315 TVT524315 UFP524315 UPL524315 UZH524315 VJD524315 VSZ524315 WCV524315 WMR524315 WWN524315 AF589851 KB589851 TX589851 ADT589851 ANP589851 AXL589851 BHH589851 BRD589851 CAZ589851 CKV589851 CUR589851 DEN589851 DOJ589851 DYF589851 EIB589851 ERX589851 FBT589851 FLP589851 FVL589851 GFH589851 GPD589851 GYZ589851 HIV589851 HSR589851 ICN589851 IMJ589851 IWF589851 JGB589851 JPX589851 JZT589851 KJP589851 KTL589851 LDH589851 LND589851 LWZ589851 MGV589851 MQR589851 NAN589851 NKJ589851 NUF589851 OEB589851 ONX589851 OXT589851 PHP589851 PRL589851 QBH589851 QLD589851 QUZ589851 REV589851 ROR589851 RYN589851 SIJ589851 SSF589851 TCB589851 TLX589851 TVT589851 UFP589851 UPL589851 UZH589851 VJD589851 VSZ589851 WCV589851 WMR589851 WWN589851 AF655387 KB655387 TX655387 ADT655387 ANP655387 AXL655387 BHH655387 BRD655387 CAZ655387 CKV655387 CUR655387 DEN655387 DOJ655387 DYF655387 EIB655387 ERX655387 FBT655387 FLP655387 FVL655387 GFH655387 GPD655387 GYZ655387 HIV655387 HSR655387 ICN655387 IMJ655387 IWF655387 JGB655387 JPX655387 JZT655387 KJP655387 KTL655387 LDH655387 LND655387 LWZ655387 MGV655387 MQR655387 NAN655387 NKJ655387 NUF655387 OEB655387 ONX655387 OXT655387 PHP655387 PRL655387 QBH655387 QLD655387 QUZ655387 REV655387 ROR655387 RYN655387 SIJ655387 SSF655387 TCB655387 TLX655387 TVT655387 UFP655387 UPL655387 UZH655387 VJD655387 VSZ655387 WCV655387 WMR655387 WWN655387 AF720923 KB720923 TX720923 ADT720923 ANP720923 AXL720923 BHH720923 BRD720923 CAZ720923 CKV720923 CUR720923 DEN720923 DOJ720923 DYF720923 EIB720923 ERX720923 FBT720923 FLP720923 FVL720923 GFH720923 GPD720923 GYZ720923 HIV720923 HSR720923 ICN720923 IMJ720923 IWF720923 JGB720923 JPX720923 JZT720923 KJP720923 KTL720923 LDH720923 LND720923 LWZ720923 MGV720923 MQR720923 NAN720923 NKJ720923 NUF720923 OEB720923 ONX720923 OXT720923 PHP720923 PRL720923 QBH720923 QLD720923 QUZ720923 REV720923 ROR720923 RYN720923 SIJ720923 SSF720923 TCB720923 TLX720923 TVT720923 UFP720923 UPL720923 UZH720923 VJD720923 VSZ720923 WCV720923 WMR720923 WWN720923 AF786459 KB786459 TX786459 ADT786459 ANP786459 AXL786459 BHH786459 BRD786459 CAZ786459 CKV786459 CUR786459 DEN786459 DOJ786459 DYF786459 EIB786459 ERX786459 FBT786459 FLP786459 FVL786459 GFH786459 GPD786459 GYZ786459 HIV786459 HSR786459 ICN786459 IMJ786459 IWF786459 JGB786459 JPX786459 JZT786459 KJP786459 KTL786459 LDH786459 LND786459 LWZ786459 MGV786459 MQR786459 NAN786459 NKJ786459 NUF786459 OEB786459 ONX786459 OXT786459 PHP786459 PRL786459 QBH786459 QLD786459 QUZ786459 REV786459 ROR786459 RYN786459 SIJ786459 SSF786459 TCB786459 TLX786459 TVT786459 UFP786459 UPL786459 UZH786459 VJD786459 VSZ786459 WCV786459 WMR786459 WWN786459 AF851995 KB851995 TX851995 ADT851995 ANP851995 AXL851995 BHH851995 BRD851995 CAZ851995 CKV851995 CUR851995 DEN851995 DOJ851995 DYF851995 EIB851995 ERX851995 FBT851995 FLP851995 FVL851995 GFH851995 GPD851995 GYZ851995 HIV851995 HSR851995 ICN851995 IMJ851995 IWF851995 JGB851995 JPX851995 JZT851995 KJP851995 KTL851995 LDH851995 LND851995 LWZ851995 MGV851995 MQR851995 NAN851995 NKJ851995 NUF851995 OEB851995 ONX851995 OXT851995 PHP851995 PRL851995 QBH851995 QLD851995 QUZ851995 REV851995 ROR851995 RYN851995 SIJ851995 SSF851995 TCB851995 TLX851995 TVT851995 UFP851995 UPL851995 UZH851995 VJD851995 VSZ851995 WCV851995 WMR851995 WWN851995 AF917531 KB917531 TX917531 ADT917531 ANP917531 AXL917531 BHH917531 BRD917531 CAZ917531 CKV917531 CUR917531 DEN917531 DOJ917531 DYF917531 EIB917531 ERX917531 FBT917531 FLP917531 FVL917531 GFH917531 GPD917531 GYZ917531 HIV917531 HSR917531 ICN917531 IMJ917531 IWF917531 JGB917531 JPX917531 JZT917531 KJP917531 KTL917531 LDH917531 LND917531 LWZ917531 MGV917531 MQR917531 NAN917531 NKJ917531 NUF917531 OEB917531 ONX917531 OXT917531 PHP917531 PRL917531 QBH917531 QLD917531 QUZ917531 REV917531 ROR917531 RYN917531 SIJ917531 SSF917531 TCB917531 TLX917531 TVT917531 UFP917531 UPL917531 UZH917531 VJD917531 VSZ917531 WCV917531 WMR917531 WWN917531 AF983067 KB983067 TX983067 ADT983067 ANP983067 AXL983067 BHH983067 BRD983067 CAZ983067 CKV983067 CUR983067 DEN983067 DOJ983067 DYF983067 EIB983067 ERX983067 FBT983067 FLP983067 FVL983067 GFH983067 GPD983067 GYZ983067 HIV983067 HSR983067 ICN983067 IMJ983067 IWF983067 JGB983067 JPX983067 JZT983067 KJP983067 KTL983067 LDH983067 LND983067 LWZ983067 MGV983067 MQR983067 NAN983067 NKJ983067 NUF983067 OEB983067 ONX983067 OXT983067 PHP983067 PRL983067 QBH983067 QLD983067 QUZ983067 REV983067 ROR983067 RYN983067 SIJ983067 SSF983067 TCB983067 TLX983067 TVT983067 UFP983067 UPL983067 UZH983067 VJD983067 VSZ983067 WCV983067 WMR983067 WWN983067" xr:uid="{00000000-0002-0000-0000-000006000000}">
      <formula1>"現金等による立替払い,法人カード(個人決裁型）"</formula1>
    </dataValidation>
    <dataValidation imeMode="halfAlpha" allowBlank="1" showInputMessage="1" showErrorMessage="1" sqref="F65564:L65564 JB65564:JH65564 SX65564:TD65564 ACT65564:ACZ65564 AMP65564:AMV65564 AWL65564:AWR65564 BGH65564:BGN65564 BQD65564:BQJ65564 BZZ65564:CAF65564 CJV65564:CKB65564 CTR65564:CTX65564 DDN65564:DDT65564 DNJ65564:DNP65564 DXF65564:DXL65564 EHB65564:EHH65564 EQX65564:ERD65564 FAT65564:FAZ65564 FKP65564:FKV65564 FUL65564:FUR65564 GEH65564:GEN65564 GOD65564:GOJ65564 GXZ65564:GYF65564 HHV65564:HIB65564 HRR65564:HRX65564 IBN65564:IBT65564 ILJ65564:ILP65564 IVF65564:IVL65564 JFB65564:JFH65564 JOX65564:JPD65564 JYT65564:JYZ65564 KIP65564:KIV65564 KSL65564:KSR65564 LCH65564:LCN65564 LMD65564:LMJ65564 LVZ65564:LWF65564 MFV65564:MGB65564 MPR65564:MPX65564 MZN65564:MZT65564 NJJ65564:NJP65564 NTF65564:NTL65564 ODB65564:ODH65564 OMX65564:OND65564 OWT65564:OWZ65564 PGP65564:PGV65564 PQL65564:PQR65564 QAH65564:QAN65564 QKD65564:QKJ65564 QTZ65564:QUF65564 RDV65564:REB65564 RNR65564:RNX65564 RXN65564:RXT65564 SHJ65564:SHP65564 SRF65564:SRL65564 TBB65564:TBH65564 TKX65564:TLD65564 TUT65564:TUZ65564 UEP65564:UEV65564 UOL65564:UOR65564 UYH65564:UYN65564 VID65564:VIJ65564 VRZ65564:VSF65564 WBV65564:WCB65564 WLR65564:WLX65564 WVN65564:WVT65564 F131100:L131100 JB131100:JH131100 SX131100:TD131100 ACT131100:ACZ131100 AMP131100:AMV131100 AWL131100:AWR131100 BGH131100:BGN131100 BQD131100:BQJ131100 BZZ131100:CAF131100 CJV131100:CKB131100 CTR131100:CTX131100 DDN131100:DDT131100 DNJ131100:DNP131100 DXF131100:DXL131100 EHB131100:EHH131100 EQX131100:ERD131100 FAT131100:FAZ131100 FKP131100:FKV131100 FUL131100:FUR131100 GEH131100:GEN131100 GOD131100:GOJ131100 GXZ131100:GYF131100 HHV131100:HIB131100 HRR131100:HRX131100 IBN131100:IBT131100 ILJ131100:ILP131100 IVF131100:IVL131100 JFB131100:JFH131100 JOX131100:JPD131100 JYT131100:JYZ131100 KIP131100:KIV131100 KSL131100:KSR131100 LCH131100:LCN131100 LMD131100:LMJ131100 LVZ131100:LWF131100 MFV131100:MGB131100 MPR131100:MPX131100 MZN131100:MZT131100 NJJ131100:NJP131100 NTF131100:NTL131100 ODB131100:ODH131100 OMX131100:OND131100 OWT131100:OWZ131100 PGP131100:PGV131100 PQL131100:PQR131100 QAH131100:QAN131100 QKD131100:QKJ131100 QTZ131100:QUF131100 RDV131100:REB131100 RNR131100:RNX131100 RXN131100:RXT131100 SHJ131100:SHP131100 SRF131100:SRL131100 TBB131100:TBH131100 TKX131100:TLD131100 TUT131100:TUZ131100 UEP131100:UEV131100 UOL131100:UOR131100 UYH131100:UYN131100 VID131100:VIJ131100 VRZ131100:VSF131100 WBV131100:WCB131100 WLR131100:WLX131100 WVN131100:WVT131100 F196636:L196636 JB196636:JH196636 SX196636:TD196636 ACT196636:ACZ196636 AMP196636:AMV196636 AWL196636:AWR196636 BGH196636:BGN196636 BQD196636:BQJ196636 BZZ196636:CAF196636 CJV196636:CKB196636 CTR196636:CTX196636 DDN196636:DDT196636 DNJ196636:DNP196636 DXF196636:DXL196636 EHB196636:EHH196636 EQX196636:ERD196636 FAT196636:FAZ196636 FKP196636:FKV196636 FUL196636:FUR196636 GEH196636:GEN196636 GOD196636:GOJ196636 GXZ196636:GYF196636 HHV196636:HIB196636 HRR196636:HRX196636 IBN196636:IBT196636 ILJ196636:ILP196636 IVF196636:IVL196636 JFB196636:JFH196636 JOX196636:JPD196636 JYT196636:JYZ196636 KIP196636:KIV196636 KSL196636:KSR196636 LCH196636:LCN196636 LMD196636:LMJ196636 LVZ196636:LWF196636 MFV196636:MGB196636 MPR196636:MPX196636 MZN196636:MZT196636 NJJ196636:NJP196636 NTF196636:NTL196636 ODB196636:ODH196636 OMX196636:OND196636 OWT196636:OWZ196636 PGP196636:PGV196636 PQL196636:PQR196636 QAH196636:QAN196636 QKD196636:QKJ196636 QTZ196636:QUF196636 RDV196636:REB196636 RNR196636:RNX196636 RXN196636:RXT196636 SHJ196636:SHP196636 SRF196636:SRL196636 TBB196636:TBH196636 TKX196636:TLD196636 TUT196636:TUZ196636 UEP196636:UEV196636 UOL196636:UOR196636 UYH196636:UYN196636 VID196636:VIJ196636 VRZ196636:VSF196636 WBV196636:WCB196636 WLR196636:WLX196636 WVN196636:WVT196636 F262172:L262172 JB262172:JH262172 SX262172:TD262172 ACT262172:ACZ262172 AMP262172:AMV262172 AWL262172:AWR262172 BGH262172:BGN262172 BQD262172:BQJ262172 BZZ262172:CAF262172 CJV262172:CKB262172 CTR262172:CTX262172 DDN262172:DDT262172 DNJ262172:DNP262172 DXF262172:DXL262172 EHB262172:EHH262172 EQX262172:ERD262172 FAT262172:FAZ262172 FKP262172:FKV262172 FUL262172:FUR262172 GEH262172:GEN262172 GOD262172:GOJ262172 GXZ262172:GYF262172 HHV262172:HIB262172 HRR262172:HRX262172 IBN262172:IBT262172 ILJ262172:ILP262172 IVF262172:IVL262172 JFB262172:JFH262172 JOX262172:JPD262172 JYT262172:JYZ262172 KIP262172:KIV262172 KSL262172:KSR262172 LCH262172:LCN262172 LMD262172:LMJ262172 LVZ262172:LWF262172 MFV262172:MGB262172 MPR262172:MPX262172 MZN262172:MZT262172 NJJ262172:NJP262172 NTF262172:NTL262172 ODB262172:ODH262172 OMX262172:OND262172 OWT262172:OWZ262172 PGP262172:PGV262172 PQL262172:PQR262172 QAH262172:QAN262172 QKD262172:QKJ262172 QTZ262172:QUF262172 RDV262172:REB262172 RNR262172:RNX262172 RXN262172:RXT262172 SHJ262172:SHP262172 SRF262172:SRL262172 TBB262172:TBH262172 TKX262172:TLD262172 TUT262172:TUZ262172 UEP262172:UEV262172 UOL262172:UOR262172 UYH262172:UYN262172 VID262172:VIJ262172 VRZ262172:VSF262172 WBV262172:WCB262172 WLR262172:WLX262172 WVN262172:WVT262172 F327708:L327708 JB327708:JH327708 SX327708:TD327708 ACT327708:ACZ327708 AMP327708:AMV327708 AWL327708:AWR327708 BGH327708:BGN327708 BQD327708:BQJ327708 BZZ327708:CAF327708 CJV327708:CKB327708 CTR327708:CTX327708 DDN327708:DDT327708 DNJ327708:DNP327708 DXF327708:DXL327708 EHB327708:EHH327708 EQX327708:ERD327708 FAT327708:FAZ327708 FKP327708:FKV327708 FUL327708:FUR327708 GEH327708:GEN327708 GOD327708:GOJ327708 GXZ327708:GYF327708 HHV327708:HIB327708 HRR327708:HRX327708 IBN327708:IBT327708 ILJ327708:ILP327708 IVF327708:IVL327708 JFB327708:JFH327708 JOX327708:JPD327708 JYT327708:JYZ327708 KIP327708:KIV327708 KSL327708:KSR327708 LCH327708:LCN327708 LMD327708:LMJ327708 LVZ327708:LWF327708 MFV327708:MGB327708 MPR327708:MPX327708 MZN327708:MZT327708 NJJ327708:NJP327708 NTF327708:NTL327708 ODB327708:ODH327708 OMX327708:OND327708 OWT327708:OWZ327708 PGP327708:PGV327708 PQL327708:PQR327708 QAH327708:QAN327708 QKD327708:QKJ327708 QTZ327708:QUF327708 RDV327708:REB327708 RNR327708:RNX327708 RXN327708:RXT327708 SHJ327708:SHP327708 SRF327708:SRL327708 TBB327708:TBH327708 TKX327708:TLD327708 TUT327708:TUZ327708 UEP327708:UEV327708 UOL327708:UOR327708 UYH327708:UYN327708 VID327708:VIJ327708 VRZ327708:VSF327708 WBV327708:WCB327708 WLR327708:WLX327708 WVN327708:WVT327708 F393244:L393244 JB393244:JH393244 SX393244:TD393244 ACT393244:ACZ393244 AMP393244:AMV393244 AWL393244:AWR393244 BGH393244:BGN393244 BQD393244:BQJ393244 BZZ393244:CAF393244 CJV393244:CKB393244 CTR393244:CTX393244 DDN393244:DDT393244 DNJ393244:DNP393244 DXF393244:DXL393244 EHB393244:EHH393244 EQX393244:ERD393244 FAT393244:FAZ393244 FKP393244:FKV393244 FUL393244:FUR393244 GEH393244:GEN393244 GOD393244:GOJ393244 GXZ393244:GYF393244 HHV393244:HIB393244 HRR393244:HRX393244 IBN393244:IBT393244 ILJ393244:ILP393244 IVF393244:IVL393244 JFB393244:JFH393244 JOX393244:JPD393244 JYT393244:JYZ393244 KIP393244:KIV393244 KSL393244:KSR393244 LCH393244:LCN393244 LMD393244:LMJ393244 LVZ393244:LWF393244 MFV393244:MGB393244 MPR393244:MPX393244 MZN393244:MZT393244 NJJ393244:NJP393244 NTF393244:NTL393244 ODB393244:ODH393244 OMX393244:OND393244 OWT393244:OWZ393244 PGP393244:PGV393244 PQL393244:PQR393244 QAH393244:QAN393244 QKD393244:QKJ393244 QTZ393244:QUF393244 RDV393244:REB393244 RNR393244:RNX393244 RXN393244:RXT393244 SHJ393244:SHP393244 SRF393244:SRL393244 TBB393244:TBH393244 TKX393244:TLD393244 TUT393244:TUZ393244 UEP393244:UEV393244 UOL393244:UOR393244 UYH393244:UYN393244 VID393244:VIJ393244 VRZ393244:VSF393244 WBV393244:WCB393244 WLR393244:WLX393244 WVN393244:WVT393244 F458780:L458780 JB458780:JH458780 SX458780:TD458780 ACT458780:ACZ458780 AMP458780:AMV458780 AWL458780:AWR458780 BGH458780:BGN458780 BQD458780:BQJ458780 BZZ458780:CAF458780 CJV458780:CKB458780 CTR458780:CTX458780 DDN458780:DDT458780 DNJ458780:DNP458780 DXF458780:DXL458780 EHB458780:EHH458780 EQX458780:ERD458780 FAT458780:FAZ458780 FKP458780:FKV458780 FUL458780:FUR458780 GEH458780:GEN458780 GOD458780:GOJ458780 GXZ458780:GYF458780 HHV458780:HIB458780 HRR458780:HRX458780 IBN458780:IBT458780 ILJ458780:ILP458780 IVF458780:IVL458780 JFB458780:JFH458780 JOX458780:JPD458780 JYT458780:JYZ458780 KIP458780:KIV458780 KSL458780:KSR458780 LCH458780:LCN458780 LMD458780:LMJ458780 LVZ458780:LWF458780 MFV458780:MGB458780 MPR458780:MPX458780 MZN458780:MZT458780 NJJ458780:NJP458780 NTF458780:NTL458780 ODB458780:ODH458780 OMX458780:OND458780 OWT458780:OWZ458780 PGP458780:PGV458780 PQL458780:PQR458780 QAH458780:QAN458780 QKD458780:QKJ458780 QTZ458780:QUF458780 RDV458780:REB458780 RNR458780:RNX458780 RXN458780:RXT458780 SHJ458780:SHP458780 SRF458780:SRL458780 TBB458780:TBH458780 TKX458780:TLD458780 TUT458780:TUZ458780 UEP458780:UEV458780 UOL458780:UOR458780 UYH458780:UYN458780 VID458780:VIJ458780 VRZ458780:VSF458780 WBV458780:WCB458780 WLR458780:WLX458780 WVN458780:WVT458780 F524316:L524316 JB524316:JH524316 SX524316:TD524316 ACT524316:ACZ524316 AMP524316:AMV524316 AWL524316:AWR524316 BGH524316:BGN524316 BQD524316:BQJ524316 BZZ524316:CAF524316 CJV524316:CKB524316 CTR524316:CTX524316 DDN524316:DDT524316 DNJ524316:DNP524316 DXF524316:DXL524316 EHB524316:EHH524316 EQX524316:ERD524316 FAT524316:FAZ524316 FKP524316:FKV524316 FUL524316:FUR524316 GEH524316:GEN524316 GOD524316:GOJ524316 GXZ524316:GYF524316 HHV524316:HIB524316 HRR524316:HRX524316 IBN524316:IBT524316 ILJ524316:ILP524316 IVF524316:IVL524316 JFB524316:JFH524316 JOX524316:JPD524316 JYT524316:JYZ524316 KIP524316:KIV524316 KSL524316:KSR524316 LCH524316:LCN524316 LMD524316:LMJ524316 LVZ524316:LWF524316 MFV524316:MGB524316 MPR524316:MPX524316 MZN524316:MZT524316 NJJ524316:NJP524316 NTF524316:NTL524316 ODB524316:ODH524316 OMX524316:OND524316 OWT524316:OWZ524316 PGP524316:PGV524316 PQL524316:PQR524316 QAH524316:QAN524316 QKD524316:QKJ524316 QTZ524316:QUF524316 RDV524316:REB524316 RNR524316:RNX524316 RXN524316:RXT524316 SHJ524316:SHP524316 SRF524316:SRL524316 TBB524316:TBH524316 TKX524316:TLD524316 TUT524316:TUZ524316 UEP524316:UEV524316 UOL524316:UOR524316 UYH524316:UYN524316 VID524316:VIJ524316 VRZ524316:VSF524316 WBV524316:WCB524316 WLR524316:WLX524316 WVN524316:WVT524316 F589852:L589852 JB589852:JH589852 SX589852:TD589852 ACT589852:ACZ589852 AMP589852:AMV589852 AWL589852:AWR589852 BGH589852:BGN589852 BQD589852:BQJ589852 BZZ589852:CAF589852 CJV589852:CKB589852 CTR589852:CTX589852 DDN589852:DDT589852 DNJ589852:DNP589852 DXF589852:DXL589852 EHB589852:EHH589852 EQX589852:ERD589852 FAT589852:FAZ589852 FKP589852:FKV589852 FUL589852:FUR589852 GEH589852:GEN589852 GOD589852:GOJ589852 GXZ589852:GYF589852 HHV589852:HIB589852 HRR589852:HRX589852 IBN589852:IBT589852 ILJ589852:ILP589852 IVF589852:IVL589852 JFB589852:JFH589852 JOX589852:JPD589852 JYT589852:JYZ589852 KIP589852:KIV589852 KSL589852:KSR589852 LCH589852:LCN589852 LMD589852:LMJ589852 LVZ589852:LWF589852 MFV589852:MGB589852 MPR589852:MPX589852 MZN589852:MZT589852 NJJ589852:NJP589852 NTF589852:NTL589852 ODB589852:ODH589852 OMX589852:OND589852 OWT589852:OWZ589852 PGP589852:PGV589852 PQL589852:PQR589852 QAH589852:QAN589852 QKD589852:QKJ589852 QTZ589852:QUF589852 RDV589852:REB589852 RNR589852:RNX589852 RXN589852:RXT589852 SHJ589852:SHP589852 SRF589852:SRL589852 TBB589852:TBH589852 TKX589852:TLD589852 TUT589852:TUZ589852 UEP589852:UEV589852 UOL589852:UOR589852 UYH589852:UYN589852 VID589852:VIJ589852 VRZ589852:VSF589852 WBV589852:WCB589852 WLR589852:WLX589852 WVN589852:WVT589852 F655388:L655388 JB655388:JH655388 SX655388:TD655388 ACT655388:ACZ655388 AMP655388:AMV655388 AWL655388:AWR655388 BGH655388:BGN655388 BQD655388:BQJ655388 BZZ655388:CAF655388 CJV655388:CKB655388 CTR655388:CTX655388 DDN655388:DDT655388 DNJ655388:DNP655388 DXF655388:DXL655388 EHB655388:EHH655388 EQX655388:ERD655388 FAT655388:FAZ655388 FKP655388:FKV655388 FUL655388:FUR655388 GEH655388:GEN655388 GOD655388:GOJ655388 GXZ655388:GYF655388 HHV655388:HIB655388 HRR655388:HRX655388 IBN655388:IBT655388 ILJ655388:ILP655388 IVF655388:IVL655388 JFB655388:JFH655388 JOX655388:JPD655388 JYT655388:JYZ655388 KIP655388:KIV655388 KSL655388:KSR655388 LCH655388:LCN655388 LMD655388:LMJ655388 LVZ655388:LWF655388 MFV655388:MGB655388 MPR655388:MPX655388 MZN655388:MZT655388 NJJ655388:NJP655388 NTF655388:NTL655388 ODB655388:ODH655388 OMX655388:OND655388 OWT655388:OWZ655388 PGP655388:PGV655388 PQL655388:PQR655388 QAH655388:QAN655388 QKD655388:QKJ655388 QTZ655388:QUF655388 RDV655388:REB655388 RNR655388:RNX655388 RXN655388:RXT655388 SHJ655388:SHP655388 SRF655388:SRL655388 TBB655388:TBH655388 TKX655388:TLD655388 TUT655388:TUZ655388 UEP655388:UEV655388 UOL655388:UOR655388 UYH655388:UYN655388 VID655388:VIJ655388 VRZ655388:VSF655388 WBV655388:WCB655388 WLR655388:WLX655388 WVN655388:WVT655388 F720924:L720924 JB720924:JH720924 SX720924:TD720924 ACT720924:ACZ720924 AMP720924:AMV720924 AWL720924:AWR720924 BGH720924:BGN720924 BQD720924:BQJ720924 BZZ720924:CAF720924 CJV720924:CKB720924 CTR720924:CTX720924 DDN720924:DDT720924 DNJ720924:DNP720924 DXF720924:DXL720924 EHB720924:EHH720924 EQX720924:ERD720924 FAT720924:FAZ720924 FKP720924:FKV720924 FUL720924:FUR720924 GEH720924:GEN720924 GOD720924:GOJ720924 GXZ720924:GYF720924 HHV720924:HIB720924 HRR720924:HRX720924 IBN720924:IBT720924 ILJ720924:ILP720924 IVF720924:IVL720924 JFB720924:JFH720924 JOX720924:JPD720924 JYT720924:JYZ720924 KIP720924:KIV720924 KSL720924:KSR720924 LCH720924:LCN720924 LMD720924:LMJ720924 LVZ720924:LWF720924 MFV720924:MGB720924 MPR720924:MPX720924 MZN720924:MZT720924 NJJ720924:NJP720924 NTF720924:NTL720924 ODB720924:ODH720924 OMX720924:OND720924 OWT720924:OWZ720924 PGP720924:PGV720924 PQL720924:PQR720924 QAH720924:QAN720924 QKD720924:QKJ720924 QTZ720924:QUF720924 RDV720924:REB720924 RNR720924:RNX720924 RXN720924:RXT720924 SHJ720924:SHP720924 SRF720924:SRL720924 TBB720924:TBH720924 TKX720924:TLD720924 TUT720924:TUZ720924 UEP720924:UEV720924 UOL720924:UOR720924 UYH720924:UYN720924 VID720924:VIJ720924 VRZ720924:VSF720924 WBV720924:WCB720924 WLR720924:WLX720924 WVN720924:WVT720924 F786460:L786460 JB786460:JH786460 SX786460:TD786460 ACT786460:ACZ786460 AMP786460:AMV786460 AWL786460:AWR786460 BGH786460:BGN786460 BQD786460:BQJ786460 BZZ786460:CAF786460 CJV786460:CKB786460 CTR786460:CTX786460 DDN786460:DDT786460 DNJ786460:DNP786460 DXF786460:DXL786460 EHB786460:EHH786460 EQX786460:ERD786460 FAT786460:FAZ786460 FKP786460:FKV786460 FUL786460:FUR786460 GEH786460:GEN786460 GOD786460:GOJ786460 GXZ786460:GYF786460 HHV786460:HIB786460 HRR786460:HRX786460 IBN786460:IBT786460 ILJ786460:ILP786460 IVF786460:IVL786460 JFB786460:JFH786460 JOX786460:JPD786460 JYT786460:JYZ786460 KIP786460:KIV786460 KSL786460:KSR786460 LCH786460:LCN786460 LMD786460:LMJ786460 LVZ786460:LWF786460 MFV786460:MGB786460 MPR786460:MPX786460 MZN786460:MZT786460 NJJ786460:NJP786460 NTF786460:NTL786460 ODB786460:ODH786460 OMX786460:OND786460 OWT786460:OWZ786460 PGP786460:PGV786460 PQL786460:PQR786460 QAH786460:QAN786460 QKD786460:QKJ786460 QTZ786460:QUF786460 RDV786460:REB786460 RNR786460:RNX786460 RXN786460:RXT786460 SHJ786460:SHP786460 SRF786460:SRL786460 TBB786460:TBH786460 TKX786460:TLD786460 TUT786460:TUZ786460 UEP786460:UEV786460 UOL786460:UOR786460 UYH786460:UYN786460 VID786460:VIJ786460 VRZ786460:VSF786460 WBV786460:WCB786460 WLR786460:WLX786460 WVN786460:WVT786460 F851996:L851996 JB851996:JH851996 SX851996:TD851996 ACT851996:ACZ851996 AMP851996:AMV851996 AWL851996:AWR851996 BGH851996:BGN851996 BQD851996:BQJ851996 BZZ851996:CAF851996 CJV851996:CKB851996 CTR851996:CTX851996 DDN851996:DDT851996 DNJ851996:DNP851996 DXF851996:DXL851996 EHB851996:EHH851996 EQX851996:ERD851996 FAT851996:FAZ851996 FKP851996:FKV851996 FUL851996:FUR851996 GEH851996:GEN851996 GOD851996:GOJ851996 GXZ851996:GYF851996 HHV851996:HIB851996 HRR851996:HRX851996 IBN851996:IBT851996 ILJ851996:ILP851996 IVF851996:IVL851996 JFB851996:JFH851996 JOX851996:JPD851996 JYT851996:JYZ851996 KIP851996:KIV851996 KSL851996:KSR851996 LCH851996:LCN851996 LMD851996:LMJ851996 LVZ851996:LWF851996 MFV851996:MGB851996 MPR851996:MPX851996 MZN851996:MZT851996 NJJ851996:NJP851996 NTF851996:NTL851996 ODB851996:ODH851996 OMX851996:OND851996 OWT851996:OWZ851996 PGP851996:PGV851996 PQL851996:PQR851996 QAH851996:QAN851996 QKD851996:QKJ851996 QTZ851996:QUF851996 RDV851996:REB851996 RNR851996:RNX851996 RXN851996:RXT851996 SHJ851996:SHP851996 SRF851996:SRL851996 TBB851996:TBH851996 TKX851996:TLD851996 TUT851996:TUZ851996 UEP851996:UEV851996 UOL851996:UOR851996 UYH851996:UYN851996 VID851996:VIJ851996 VRZ851996:VSF851996 WBV851996:WCB851996 WLR851996:WLX851996 WVN851996:WVT851996 F917532:L917532 JB917532:JH917532 SX917532:TD917532 ACT917532:ACZ917532 AMP917532:AMV917532 AWL917532:AWR917532 BGH917532:BGN917532 BQD917532:BQJ917532 BZZ917532:CAF917532 CJV917532:CKB917532 CTR917532:CTX917532 DDN917532:DDT917532 DNJ917532:DNP917532 DXF917532:DXL917532 EHB917532:EHH917532 EQX917532:ERD917532 FAT917532:FAZ917532 FKP917532:FKV917532 FUL917532:FUR917532 GEH917532:GEN917532 GOD917532:GOJ917532 GXZ917532:GYF917532 HHV917532:HIB917532 HRR917532:HRX917532 IBN917532:IBT917532 ILJ917532:ILP917532 IVF917532:IVL917532 JFB917532:JFH917532 JOX917532:JPD917532 JYT917532:JYZ917532 KIP917532:KIV917532 KSL917532:KSR917532 LCH917532:LCN917532 LMD917532:LMJ917532 LVZ917532:LWF917532 MFV917532:MGB917532 MPR917532:MPX917532 MZN917532:MZT917532 NJJ917532:NJP917532 NTF917532:NTL917532 ODB917532:ODH917532 OMX917532:OND917532 OWT917532:OWZ917532 PGP917532:PGV917532 PQL917532:PQR917532 QAH917532:QAN917532 QKD917532:QKJ917532 QTZ917532:QUF917532 RDV917532:REB917532 RNR917532:RNX917532 RXN917532:RXT917532 SHJ917532:SHP917532 SRF917532:SRL917532 TBB917532:TBH917532 TKX917532:TLD917532 TUT917532:TUZ917532 UEP917532:UEV917532 UOL917532:UOR917532 UYH917532:UYN917532 VID917532:VIJ917532 VRZ917532:VSF917532 WBV917532:WCB917532 WLR917532:WLX917532 WVN917532:WVT917532 F983068:L983068 JB983068:JH983068 SX983068:TD983068 ACT983068:ACZ983068 AMP983068:AMV983068 AWL983068:AWR983068 BGH983068:BGN983068 BQD983068:BQJ983068 BZZ983068:CAF983068 CJV983068:CKB983068 CTR983068:CTX983068 DDN983068:DDT983068 DNJ983068:DNP983068 DXF983068:DXL983068 EHB983068:EHH983068 EQX983068:ERD983068 FAT983068:FAZ983068 FKP983068:FKV983068 FUL983068:FUR983068 GEH983068:GEN983068 GOD983068:GOJ983068 GXZ983068:GYF983068 HHV983068:HIB983068 HRR983068:HRX983068 IBN983068:IBT983068 ILJ983068:ILP983068 IVF983068:IVL983068 JFB983068:JFH983068 JOX983068:JPD983068 JYT983068:JYZ983068 KIP983068:KIV983068 KSL983068:KSR983068 LCH983068:LCN983068 LMD983068:LMJ983068 LVZ983068:LWF983068 MFV983068:MGB983068 MPR983068:MPX983068 MZN983068:MZT983068 NJJ983068:NJP983068 NTF983068:NTL983068 ODB983068:ODH983068 OMX983068:OND983068 OWT983068:OWZ983068 PGP983068:PGV983068 PQL983068:PQR983068 QAH983068:QAN983068 QKD983068:QKJ983068 QTZ983068:QUF983068 RDV983068:REB983068 RNR983068:RNX983068 RXN983068:RXT983068 SHJ983068:SHP983068 SRF983068:SRL983068 TBB983068:TBH983068 TKX983068:TLD983068 TUT983068:TUZ983068 UEP983068:UEV983068 UOL983068:UOR983068 UYH983068:UYN983068 VID983068:VIJ983068 VRZ983068:VSF983068 WBV983068:WCB983068 WLR983068:WLX983068 WVN983068:WVT983068 A7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H27 O65564:V65564 JK65564:JR65564 TG65564:TN65564 ADC65564:ADJ65564 AMY65564:ANF65564 AWU65564:AXB65564 BGQ65564:BGX65564 BQM65564:BQT65564 CAI65564:CAP65564 CKE65564:CKL65564 CUA65564:CUH65564 DDW65564:DED65564 DNS65564:DNZ65564 DXO65564:DXV65564 EHK65564:EHR65564 ERG65564:ERN65564 FBC65564:FBJ65564 FKY65564:FLF65564 FUU65564:FVB65564 GEQ65564:GEX65564 GOM65564:GOT65564 GYI65564:GYP65564 HIE65564:HIL65564 HSA65564:HSH65564 IBW65564:ICD65564 ILS65564:ILZ65564 IVO65564:IVV65564 JFK65564:JFR65564 JPG65564:JPN65564 JZC65564:JZJ65564 KIY65564:KJF65564 KSU65564:KTB65564 LCQ65564:LCX65564 LMM65564:LMT65564 LWI65564:LWP65564 MGE65564:MGL65564 MQA65564:MQH65564 MZW65564:NAD65564 NJS65564:NJZ65564 NTO65564:NTV65564 ODK65564:ODR65564 ONG65564:ONN65564 OXC65564:OXJ65564 PGY65564:PHF65564 PQU65564:PRB65564 QAQ65564:QAX65564 QKM65564:QKT65564 QUI65564:QUP65564 REE65564:REL65564 ROA65564:ROH65564 RXW65564:RYD65564 SHS65564:SHZ65564 SRO65564:SRV65564 TBK65564:TBR65564 TLG65564:TLN65564 TVC65564:TVJ65564 UEY65564:UFF65564 UOU65564:UPB65564 UYQ65564:UYX65564 VIM65564:VIT65564 VSI65564:VSP65564 WCE65564:WCL65564 WMA65564:WMH65564 WVW65564:WWD65564 O131100:V131100 JK131100:JR131100 TG131100:TN131100 ADC131100:ADJ131100 AMY131100:ANF131100 AWU131100:AXB131100 BGQ131100:BGX131100 BQM131100:BQT131100 CAI131100:CAP131100 CKE131100:CKL131100 CUA131100:CUH131100 DDW131100:DED131100 DNS131100:DNZ131100 DXO131100:DXV131100 EHK131100:EHR131100 ERG131100:ERN131100 FBC131100:FBJ131100 FKY131100:FLF131100 FUU131100:FVB131100 GEQ131100:GEX131100 GOM131100:GOT131100 GYI131100:GYP131100 HIE131100:HIL131100 HSA131100:HSH131100 IBW131100:ICD131100 ILS131100:ILZ131100 IVO131100:IVV131100 JFK131100:JFR131100 JPG131100:JPN131100 JZC131100:JZJ131100 KIY131100:KJF131100 KSU131100:KTB131100 LCQ131100:LCX131100 LMM131100:LMT131100 LWI131100:LWP131100 MGE131100:MGL131100 MQA131100:MQH131100 MZW131100:NAD131100 NJS131100:NJZ131100 NTO131100:NTV131100 ODK131100:ODR131100 ONG131100:ONN131100 OXC131100:OXJ131100 PGY131100:PHF131100 PQU131100:PRB131100 QAQ131100:QAX131100 QKM131100:QKT131100 QUI131100:QUP131100 REE131100:REL131100 ROA131100:ROH131100 RXW131100:RYD131100 SHS131100:SHZ131100 SRO131100:SRV131100 TBK131100:TBR131100 TLG131100:TLN131100 TVC131100:TVJ131100 UEY131100:UFF131100 UOU131100:UPB131100 UYQ131100:UYX131100 VIM131100:VIT131100 VSI131100:VSP131100 WCE131100:WCL131100 WMA131100:WMH131100 WVW131100:WWD131100 O196636:V196636 JK196636:JR196636 TG196636:TN196636 ADC196636:ADJ196636 AMY196636:ANF196636 AWU196636:AXB196636 BGQ196636:BGX196636 BQM196636:BQT196636 CAI196636:CAP196636 CKE196636:CKL196636 CUA196636:CUH196636 DDW196636:DED196636 DNS196636:DNZ196636 DXO196636:DXV196636 EHK196636:EHR196636 ERG196636:ERN196636 FBC196636:FBJ196636 FKY196636:FLF196636 FUU196636:FVB196636 GEQ196636:GEX196636 GOM196636:GOT196636 GYI196636:GYP196636 HIE196636:HIL196636 HSA196636:HSH196636 IBW196636:ICD196636 ILS196636:ILZ196636 IVO196636:IVV196636 JFK196636:JFR196636 JPG196636:JPN196636 JZC196636:JZJ196636 KIY196636:KJF196636 KSU196636:KTB196636 LCQ196636:LCX196636 LMM196636:LMT196636 LWI196636:LWP196636 MGE196636:MGL196636 MQA196636:MQH196636 MZW196636:NAD196636 NJS196636:NJZ196636 NTO196636:NTV196636 ODK196636:ODR196636 ONG196636:ONN196636 OXC196636:OXJ196636 PGY196636:PHF196636 PQU196636:PRB196636 QAQ196636:QAX196636 QKM196636:QKT196636 QUI196636:QUP196636 REE196636:REL196636 ROA196636:ROH196636 RXW196636:RYD196636 SHS196636:SHZ196636 SRO196636:SRV196636 TBK196636:TBR196636 TLG196636:TLN196636 TVC196636:TVJ196636 UEY196636:UFF196636 UOU196636:UPB196636 UYQ196636:UYX196636 VIM196636:VIT196636 VSI196636:VSP196636 WCE196636:WCL196636 WMA196636:WMH196636 WVW196636:WWD196636 O262172:V262172 JK262172:JR262172 TG262172:TN262172 ADC262172:ADJ262172 AMY262172:ANF262172 AWU262172:AXB262172 BGQ262172:BGX262172 BQM262172:BQT262172 CAI262172:CAP262172 CKE262172:CKL262172 CUA262172:CUH262172 DDW262172:DED262172 DNS262172:DNZ262172 DXO262172:DXV262172 EHK262172:EHR262172 ERG262172:ERN262172 FBC262172:FBJ262172 FKY262172:FLF262172 FUU262172:FVB262172 GEQ262172:GEX262172 GOM262172:GOT262172 GYI262172:GYP262172 HIE262172:HIL262172 HSA262172:HSH262172 IBW262172:ICD262172 ILS262172:ILZ262172 IVO262172:IVV262172 JFK262172:JFR262172 JPG262172:JPN262172 JZC262172:JZJ262172 KIY262172:KJF262172 KSU262172:KTB262172 LCQ262172:LCX262172 LMM262172:LMT262172 LWI262172:LWP262172 MGE262172:MGL262172 MQA262172:MQH262172 MZW262172:NAD262172 NJS262172:NJZ262172 NTO262172:NTV262172 ODK262172:ODR262172 ONG262172:ONN262172 OXC262172:OXJ262172 PGY262172:PHF262172 PQU262172:PRB262172 QAQ262172:QAX262172 QKM262172:QKT262172 QUI262172:QUP262172 REE262172:REL262172 ROA262172:ROH262172 RXW262172:RYD262172 SHS262172:SHZ262172 SRO262172:SRV262172 TBK262172:TBR262172 TLG262172:TLN262172 TVC262172:TVJ262172 UEY262172:UFF262172 UOU262172:UPB262172 UYQ262172:UYX262172 VIM262172:VIT262172 VSI262172:VSP262172 WCE262172:WCL262172 WMA262172:WMH262172 WVW262172:WWD262172 O327708:V327708 JK327708:JR327708 TG327708:TN327708 ADC327708:ADJ327708 AMY327708:ANF327708 AWU327708:AXB327708 BGQ327708:BGX327708 BQM327708:BQT327708 CAI327708:CAP327708 CKE327708:CKL327708 CUA327708:CUH327708 DDW327708:DED327708 DNS327708:DNZ327708 DXO327708:DXV327708 EHK327708:EHR327708 ERG327708:ERN327708 FBC327708:FBJ327708 FKY327708:FLF327708 FUU327708:FVB327708 GEQ327708:GEX327708 GOM327708:GOT327708 GYI327708:GYP327708 HIE327708:HIL327708 HSA327708:HSH327708 IBW327708:ICD327708 ILS327708:ILZ327708 IVO327708:IVV327708 JFK327708:JFR327708 JPG327708:JPN327708 JZC327708:JZJ327708 KIY327708:KJF327708 KSU327708:KTB327708 LCQ327708:LCX327708 LMM327708:LMT327708 LWI327708:LWP327708 MGE327708:MGL327708 MQA327708:MQH327708 MZW327708:NAD327708 NJS327708:NJZ327708 NTO327708:NTV327708 ODK327708:ODR327708 ONG327708:ONN327708 OXC327708:OXJ327708 PGY327708:PHF327708 PQU327708:PRB327708 QAQ327708:QAX327708 QKM327708:QKT327708 QUI327708:QUP327708 REE327708:REL327708 ROA327708:ROH327708 RXW327708:RYD327708 SHS327708:SHZ327708 SRO327708:SRV327708 TBK327708:TBR327708 TLG327708:TLN327708 TVC327708:TVJ327708 UEY327708:UFF327708 UOU327708:UPB327708 UYQ327708:UYX327708 VIM327708:VIT327708 VSI327708:VSP327708 WCE327708:WCL327708 WMA327708:WMH327708 WVW327708:WWD327708 O393244:V393244 JK393244:JR393244 TG393244:TN393244 ADC393244:ADJ393244 AMY393244:ANF393244 AWU393244:AXB393244 BGQ393244:BGX393244 BQM393244:BQT393244 CAI393244:CAP393244 CKE393244:CKL393244 CUA393244:CUH393244 DDW393244:DED393244 DNS393244:DNZ393244 DXO393244:DXV393244 EHK393244:EHR393244 ERG393244:ERN393244 FBC393244:FBJ393244 FKY393244:FLF393244 FUU393244:FVB393244 GEQ393244:GEX393244 GOM393244:GOT393244 GYI393244:GYP393244 HIE393244:HIL393244 HSA393244:HSH393244 IBW393244:ICD393244 ILS393244:ILZ393244 IVO393244:IVV393244 JFK393244:JFR393244 JPG393244:JPN393244 JZC393244:JZJ393244 KIY393244:KJF393244 KSU393244:KTB393244 LCQ393244:LCX393244 LMM393244:LMT393244 LWI393244:LWP393244 MGE393244:MGL393244 MQA393244:MQH393244 MZW393244:NAD393244 NJS393244:NJZ393244 NTO393244:NTV393244 ODK393244:ODR393244 ONG393244:ONN393244 OXC393244:OXJ393244 PGY393244:PHF393244 PQU393244:PRB393244 QAQ393244:QAX393244 QKM393244:QKT393244 QUI393244:QUP393244 REE393244:REL393244 ROA393244:ROH393244 RXW393244:RYD393244 SHS393244:SHZ393244 SRO393244:SRV393244 TBK393244:TBR393244 TLG393244:TLN393244 TVC393244:TVJ393244 UEY393244:UFF393244 UOU393244:UPB393244 UYQ393244:UYX393244 VIM393244:VIT393244 VSI393244:VSP393244 WCE393244:WCL393244 WMA393244:WMH393244 WVW393244:WWD393244 O458780:V458780 JK458780:JR458780 TG458780:TN458780 ADC458780:ADJ458780 AMY458780:ANF458780 AWU458780:AXB458780 BGQ458780:BGX458780 BQM458780:BQT458780 CAI458780:CAP458780 CKE458780:CKL458780 CUA458780:CUH458780 DDW458780:DED458780 DNS458780:DNZ458780 DXO458780:DXV458780 EHK458780:EHR458780 ERG458780:ERN458780 FBC458780:FBJ458780 FKY458780:FLF458780 FUU458780:FVB458780 GEQ458780:GEX458780 GOM458780:GOT458780 GYI458780:GYP458780 HIE458780:HIL458780 HSA458780:HSH458780 IBW458780:ICD458780 ILS458780:ILZ458780 IVO458780:IVV458780 JFK458780:JFR458780 JPG458780:JPN458780 JZC458780:JZJ458780 KIY458780:KJF458780 KSU458780:KTB458780 LCQ458780:LCX458780 LMM458780:LMT458780 LWI458780:LWP458780 MGE458780:MGL458780 MQA458780:MQH458780 MZW458780:NAD458780 NJS458780:NJZ458780 NTO458780:NTV458780 ODK458780:ODR458780 ONG458780:ONN458780 OXC458780:OXJ458780 PGY458780:PHF458780 PQU458780:PRB458780 QAQ458780:QAX458780 QKM458780:QKT458780 QUI458780:QUP458780 REE458780:REL458780 ROA458780:ROH458780 RXW458780:RYD458780 SHS458780:SHZ458780 SRO458780:SRV458780 TBK458780:TBR458780 TLG458780:TLN458780 TVC458780:TVJ458780 UEY458780:UFF458780 UOU458780:UPB458780 UYQ458780:UYX458780 VIM458780:VIT458780 VSI458780:VSP458780 WCE458780:WCL458780 WMA458780:WMH458780 WVW458780:WWD458780 O524316:V524316 JK524316:JR524316 TG524316:TN524316 ADC524316:ADJ524316 AMY524316:ANF524316 AWU524316:AXB524316 BGQ524316:BGX524316 BQM524316:BQT524316 CAI524316:CAP524316 CKE524316:CKL524316 CUA524316:CUH524316 DDW524316:DED524316 DNS524316:DNZ524316 DXO524316:DXV524316 EHK524316:EHR524316 ERG524316:ERN524316 FBC524316:FBJ524316 FKY524316:FLF524316 FUU524316:FVB524316 GEQ524316:GEX524316 GOM524316:GOT524316 GYI524316:GYP524316 HIE524316:HIL524316 HSA524316:HSH524316 IBW524316:ICD524316 ILS524316:ILZ524316 IVO524316:IVV524316 JFK524316:JFR524316 JPG524316:JPN524316 JZC524316:JZJ524316 KIY524316:KJF524316 KSU524316:KTB524316 LCQ524316:LCX524316 LMM524316:LMT524316 LWI524316:LWP524316 MGE524316:MGL524316 MQA524316:MQH524316 MZW524316:NAD524316 NJS524316:NJZ524316 NTO524316:NTV524316 ODK524316:ODR524316 ONG524316:ONN524316 OXC524316:OXJ524316 PGY524316:PHF524316 PQU524316:PRB524316 QAQ524316:QAX524316 QKM524316:QKT524316 QUI524316:QUP524316 REE524316:REL524316 ROA524316:ROH524316 RXW524316:RYD524316 SHS524316:SHZ524316 SRO524316:SRV524316 TBK524316:TBR524316 TLG524316:TLN524316 TVC524316:TVJ524316 UEY524316:UFF524316 UOU524316:UPB524316 UYQ524316:UYX524316 VIM524316:VIT524316 VSI524316:VSP524316 WCE524316:WCL524316 WMA524316:WMH524316 WVW524316:WWD524316 O589852:V589852 JK589852:JR589852 TG589852:TN589852 ADC589852:ADJ589852 AMY589852:ANF589852 AWU589852:AXB589852 BGQ589852:BGX589852 BQM589852:BQT589852 CAI589852:CAP589852 CKE589852:CKL589852 CUA589852:CUH589852 DDW589852:DED589852 DNS589852:DNZ589852 DXO589852:DXV589852 EHK589852:EHR589852 ERG589852:ERN589852 FBC589852:FBJ589852 FKY589852:FLF589852 FUU589852:FVB589852 GEQ589852:GEX589852 GOM589852:GOT589852 GYI589852:GYP589852 HIE589852:HIL589852 HSA589852:HSH589852 IBW589852:ICD589852 ILS589852:ILZ589852 IVO589852:IVV589852 JFK589852:JFR589852 JPG589852:JPN589852 JZC589852:JZJ589852 KIY589852:KJF589852 KSU589852:KTB589852 LCQ589852:LCX589852 LMM589852:LMT589852 LWI589852:LWP589852 MGE589852:MGL589852 MQA589852:MQH589852 MZW589852:NAD589852 NJS589852:NJZ589852 NTO589852:NTV589852 ODK589852:ODR589852 ONG589852:ONN589852 OXC589852:OXJ589852 PGY589852:PHF589852 PQU589852:PRB589852 QAQ589852:QAX589852 QKM589852:QKT589852 QUI589852:QUP589852 REE589852:REL589852 ROA589852:ROH589852 RXW589852:RYD589852 SHS589852:SHZ589852 SRO589852:SRV589852 TBK589852:TBR589852 TLG589852:TLN589852 TVC589852:TVJ589852 UEY589852:UFF589852 UOU589852:UPB589852 UYQ589852:UYX589852 VIM589852:VIT589852 VSI589852:VSP589852 WCE589852:WCL589852 WMA589852:WMH589852 WVW589852:WWD589852 O655388:V655388 JK655388:JR655388 TG655388:TN655388 ADC655388:ADJ655388 AMY655388:ANF655388 AWU655388:AXB655388 BGQ655388:BGX655388 BQM655388:BQT655388 CAI655388:CAP655388 CKE655388:CKL655388 CUA655388:CUH655388 DDW655388:DED655388 DNS655388:DNZ655388 DXO655388:DXV655388 EHK655388:EHR655388 ERG655388:ERN655388 FBC655388:FBJ655388 FKY655388:FLF655388 FUU655388:FVB655388 GEQ655388:GEX655388 GOM655388:GOT655388 GYI655388:GYP655388 HIE655388:HIL655388 HSA655388:HSH655388 IBW655388:ICD655388 ILS655388:ILZ655388 IVO655388:IVV655388 JFK655388:JFR655388 JPG655388:JPN655388 JZC655388:JZJ655388 KIY655388:KJF655388 KSU655388:KTB655388 LCQ655388:LCX655388 LMM655388:LMT655388 LWI655388:LWP655388 MGE655388:MGL655388 MQA655388:MQH655388 MZW655388:NAD655388 NJS655388:NJZ655388 NTO655388:NTV655388 ODK655388:ODR655388 ONG655388:ONN655388 OXC655388:OXJ655388 PGY655388:PHF655388 PQU655388:PRB655388 QAQ655388:QAX655388 QKM655388:QKT655388 QUI655388:QUP655388 REE655388:REL655388 ROA655388:ROH655388 RXW655388:RYD655388 SHS655388:SHZ655388 SRO655388:SRV655388 TBK655388:TBR655388 TLG655388:TLN655388 TVC655388:TVJ655388 UEY655388:UFF655388 UOU655388:UPB655388 UYQ655388:UYX655388 VIM655388:VIT655388 VSI655388:VSP655388 WCE655388:WCL655388 WMA655388:WMH655388 WVW655388:WWD655388 O720924:V720924 JK720924:JR720924 TG720924:TN720924 ADC720924:ADJ720924 AMY720924:ANF720924 AWU720924:AXB720924 BGQ720924:BGX720924 BQM720924:BQT720924 CAI720924:CAP720924 CKE720924:CKL720924 CUA720924:CUH720924 DDW720924:DED720924 DNS720924:DNZ720924 DXO720924:DXV720924 EHK720924:EHR720924 ERG720924:ERN720924 FBC720924:FBJ720924 FKY720924:FLF720924 FUU720924:FVB720924 GEQ720924:GEX720924 GOM720924:GOT720924 GYI720924:GYP720924 HIE720924:HIL720924 HSA720924:HSH720924 IBW720924:ICD720924 ILS720924:ILZ720924 IVO720924:IVV720924 JFK720924:JFR720924 JPG720924:JPN720924 JZC720924:JZJ720924 KIY720924:KJF720924 KSU720924:KTB720924 LCQ720924:LCX720924 LMM720924:LMT720924 LWI720924:LWP720924 MGE720924:MGL720924 MQA720924:MQH720924 MZW720924:NAD720924 NJS720924:NJZ720924 NTO720924:NTV720924 ODK720924:ODR720924 ONG720924:ONN720924 OXC720924:OXJ720924 PGY720924:PHF720924 PQU720924:PRB720924 QAQ720924:QAX720924 QKM720924:QKT720924 QUI720924:QUP720924 REE720924:REL720924 ROA720924:ROH720924 RXW720924:RYD720924 SHS720924:SHZ720924 SRO720924:SRV720924 TBK720924:TBR720924 TLG720924:TLN720924 TVC720924:TVJ720924 UEY720924:UFF720924 UOU720924:UPB720924 UYQ720924:UYX720924 VIM720924:VIT720924 VSI720924:VSP720924 WCE720924:WCL720924 WMA720924:WMH720924 WVW720924:WWD720924 O786460:V786460 JK786460:JR786460 TG786460:TN786460 ADC786460:ADJ786460 AMY786460:ANF786460 AWU786460:AXB786460 BGQ786460:BGX786460 BQM786460:BQT786460 CAI786460:CAP786460 CKE786460:CKL786460 CUA786460:CUH786460 DDW786460:DED786460 DNS786460:DNZ786460 DXO786460:DXV786460 EHK786460:EHR786460 ERG786460:ERN786460 FBC786460:FBJ786460 FKY786460:FLF786460 FUU786460:FVB786460 GEQ786460:GEX786460 GOM786460:GOT786460 GYI786460:GYP786460 HIE786460:HIL786460 HSA786460:HSH786460 IBW786460:ICD786460 ILS786460:ILZ786460 IVO786460:IVV786460 JFK786460:JFR786460 JPG786460:JPN786460 JZC786460:JZJ786460 KIY786460:KJF786460 KSU786460:KTB786460 LCQ786460:LCX786460 LMM786460:LMT786460 LWI786460:LWP786460 MGE786460:MGL786460 MQA786460:MQH786460 MZW786460:NAD786460 NJS786460:NJZ786460 NTO786460:NTV786460 ODK786460:ODR786460 ONG786460:ONN786460 OXC786460:OXJ786460 PGY786460:PHF786460 PQU786460:PRB786460 QAQ786460:QAX786460 QKM786460:QKT786460 QUI786460:QUP786460 REE786460:REL786460 ROA786460:ROH786460 RXW786460:RYD786460 SHS786460:SHZ786460 SRO786460:SRV786460 TBK786460:TBR786460 TLG786460:TLN786460 TVC786460:TVJ786460 UEY786460:UFF786460 UOU786460:UPB786460 UYQ786460:UYX786460 VIM786460:VIT786460 VSI786460:VSP786460 WCE786460:WCL786460 WMA786460:WMH786460 WVW786460:WWD786460 O851996:V851996 JK851996:JR851996 TG851996:TN851996 ADC851996:ADJ851996 AMY851996:ANF851996 AWU851996:AXB851996 BGQ851996:BGX851996 BQM851996:BQT851996 CAI851996:CAP851996 CKE851996:CKL851996 CUA851996:CUH851996 DDW851996:DED851996 DNS851996:DNZ851996 DXO851996:DXV851996 EHK851996:EHR851996 ERG851996:ERN851996 FBC851996:FBJ851996 FKY851996:FLF851996 FUU851996:FVB851996 GEQ851996:GEX851996 GOM851996:GOT851996 GYI851996:GYP851996 HIE851996:HIL851996 HSA851996:HSH851996 IBW851996:ICD851996 ILS851996:ILZ851996 IVO851996:IVV851996 JFK851996:JFR851996 JPG851996:JPN851996 JZC851996:JZJ851996 KIY851996:KJF851996 KSU851996:KTB851996 LCQ851996:LCX851996 LMM851996:LMT851996 LWI851996:LWP851996 MGE851996:MGL851996 MQA851996:MQH851996 MZW851996:NAD851996 NJS851996:NJZ851996 NTO851996:NTV851996 ODK851996:ODR851996 ONG851996:ONN851996 OXC851996:OXJ851996 PGY851996:PHF851996 PQU851996:PRB851996 QAQ851996:QAX851996 QKM851996:QKT851996 QUI851996:QUP851996 REE851996:REL851996 ROA851996:ROH851996 RXW851996:RYD851996 SHS851996:SHZ851996 SRO851996:SRV851996 TBK851996:TBR851996 TLG851996:TLN851996 TVC851996:TVJ851996 UEY851996:UFF851996 UOU851996:UPB851996 UYQ851996:UYX851996 VIM851996:VIT851996 VSI851996:VSP851996 WCE851996:WCL851996 WMA851996:WMH851996 WVW851996:WWD851996 O917532:V917532 JK917532:JR917532 TG917532:TN917532 ADC917532:ADJ917532 AMY917532:ANF917532 AWU917532:AXB917532 BGQ917532:BGX917532 BQM917532:BQT917532 CAI917532:CAP917532 CKE917532:CKL917532 CUA917532:CUH917532 DDW917532:DED917532 DNS917532:DNZ917532 DXO917532:DXV917532 EHK917532:EHR917532 ERG917532:ERN917532 FBC917532:FBJ917532 FKY917532:FLF917532 FUU917532:FVB917532 GEQ917532:GEX917532 GOM917532:GOT917532 GYI917532:GYP917532 HIE917532:HIL917532 HSA917532:HSH917532 IBW917532:ICD917532 ILS917532:ILZ917532 IVO917532:IVV917532 JFK917532:JFR917532 JPG917532:JPN917532 JZC917532:JZJ917532 KIY917532:KJF917532 KSU917532:KTB917532 LCQ917532:LCX917532 LMM917532:LMT917532 LWI917532:LWP917532 MGE917532:MGL917532 MQA917532:MQH917532 MZW917532:NAD917532 NJS917532:NJZ917532 NTO917532:NTV917532 ODK917532:ODR917532 ONG917532:ONN917532 OXC917532:OXJ917532 PGY917532:PHF917532 PQU917532:PRB917532 QAQ917532:QAX917532 QKM917532:QKT917532 QUI917532:QUP917532 REE917532:REL917532 ROA917532:ROH917532 RXW917532:RYD917532 SHS917532:SHZ917532 SRO917532:SRV917532 TBK917532:TBR917532 TLG917532:TLN917532 TVC917532:TVJ917532 UEY917532:UFF917532 UOU917532:UPB917532 UYQ917532:UYX917532 VIM917532:VIT917532 VSI917532:VSP917532 WCE917532:WCL917532 WMA917532:WMH917532 WVW917532:WWD917532 O983068:V983068 JK983068:JR983068 TG983068:TN983068 ADC983068:ADJ983068 AMY983068:ANF983068 AWU983068:AXB983068 BGQ983068:BGX983068 BQM983068:BQT983068 CAI983068:CAP983068 CKE983068:CKL983068 CUA983068:CUH983068 DDW983068:DED983068 DNS983068:DNZ983068 DXO983068:DXV983068 EHK983068:EHR983068 ERG983068:ERN983068 FBC983068:FBJ983068 FKY983068:FLF983068 FUU983068:FVB983068 GEQ983068:GEX983068 GOM983068:GOT983068 GYI983068:GYP983068 HIE983068:HIL983068 HSA983068:HSH983068 IBW983068:ICD983068 ILS983068:ILZ983068 IVO983068:IVV983068 JFK983068:JFR983068 JPG983068:JPN983068 JZC983068:JZJ983068 KIY983068:KJF983068 KSU983068:KTB983068 LCQ983068:LCX983068 LMM983068:LMT983068 LWI983068:LWP983068 MGE983068:MGL983068 MQA983068:MQH983068 MZW983068:NAD983068 NJS983068:NJZ983068 NTO983068:NTV983068 ODK983068:ODR983068 ONG983068:ONN983068 OXC983068:OXJ983068 PGY983068:PHF983068 PQU983068:PRB983068 QAQ983068:QAX983068 QKM983068:QKT983068 QUI983068:QUP983068 REE983068:REL983068 ROA983068:ROH983068 RXW983068:RYD983068 SHS983068:SHZ983068 SRO983068:SRV983068 TBK983068:TBR983068 TLG983068:TLN983068 TVC983068:TVJ983068 UEY983068:UFF983068 UOU983068:UPB983068 UYQ983068:UYX983068 VIM983068:VIT983068 VSI983068:VSP983068 WCE983068:WCL983068 WMA983068:WMH983068 WVW983068:WWD983068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V33" xr:uid="{00000000-0002-0000-0000-000007000000}"/>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41:J65541 JA65541:JF65541 SW65541:TB65541 ACS65541:ACX65541 AMO65541:AMT65541 AWK65541:AWP65541 BGG65541:BGL65541 BQC65541:BQH65541 BZY65541:CAD65541 CJU65541:CJZ65541 CTQ65541:CTV65541 DDM65541:DDR65541 DNI65541:DNN65541 DXE65541:DXJ65541 EHA65541:EHF65541 EQW65541:ERB65541 FAS65541:FAX65541 FKO65541:FKT65541 FUK65541:FUP65541 GEG65541:GEL65541 GOC65541:GOH65541 GXY65541:GYD65541 HHU65541:HHZ65541 HRQ65541:HRV65541 IBM65541:IBR65541 ILI65541:ILN65541 IVE65541:IVJ65541 JFA65541:JFF65541 JOW65541:JPB65541 JYS65541:JYX65541 KIO65541:KIT65541 KSK65541:KSP65541 LCG65541:LCL65541 LMC65541:LMH65541 LVY65541:LWD65541 MFU65541:MFZ65541 MPQ65541:MPV65541 MZM65541:MZR65541 NJI65541:NJN65541 NTE65541:NTJ65541 ODA65541:ODF65541 OMW65541:ONB65541 OWS65541:OWX65541 PGO65541:PGT65541 PQK65541:PQP65541 QAG65541:QAL65541 QKC65541:QKH65541 QTY65541:QUD65541 RDU65541:RDZ65541 RNQ65541:RNV65541 RXM65541:RXR65541 SHI65541:SHN65541 SRE65541:SRJ65541 TBA65541:TBF65541 TKW65541:TLB65541 TUS65541:TUX65541 UEO65541:UET65541 UOK65541:UOP65541 UYG65541:UYL65541 VIC65541:VIH65541 VRY65541:VSD65541 WBU65541:WBZ65541 WLQ65541:WLV65541 WVM65541:WVR65541 E131077:J131077 JA131077:JF131077 SW131077:TB131077 ACS131077:ACX131077 AMO131077:AMT131077 AWK131077:AWP131077 BGG131077:BGL131077 BQC131077:BQH131077 BZY131077:CAD131077 CJU131077:CJZ131077 CTQ131077:CTV131077 DDM131077:DDR131077 DNI131077:DNN131077 DXE131077:DXJ131077 EHA131077:EHF131077 EQW131077:ERB131077 FAS131077:FAX131077 FKO131077:FKT131077 FUK131077:FUP131077 GEG131077:GEL131077 GOC131077:GOH131077 GXY131077:GYD131077 HHU131077:HHZ131077 HRQ131077:HRV131077 IBM131077:IBR131077 ILI131077:ILN131077 IVE131077:IVJ131077 JFA131077:JFF131077 JOW131077:JPB131077 JYS131077:JYX131077 KIO131077:KIT131077 KSK131077:KSP131077 LCG131077:LCL131077 LMC131077:LMH131077 LVY131077:LWD131077 MFU131077:MFZ131077 MPQ131077:MPV131077 MZM131077:MZR131077 NJI131077:NJN131077 NTE131077:NTJ131077 ODA131077:ODF131077 OMW131077:ONB131077 OWS131077:OWX131077 PGO131077:PGT131077 PQK131077:PQP131077 QAG131077:QAL131077 QKC131077:QKH131077 QTY131077:QUD131077 RDU131077:RDZ131077 RNQ131077:RNV131077 RXM131077:RXR131077 SHI131077:SHN131077 SRE131077:SRJ131077 TBA131077:TBF131077 TKW131077:TLB131077 TUS131077:TUX131077 UEO131077:UET131077 UOK131077:UOP131077 UYG131077:UYL131077 VIC131077:VIH131077 VRY131077:VSD131077 WBU131077:WBZ131077 WLQ131077:WLV131077 WVM131077:WVR131077 E196613:J196613 JA196613:JF196613 SW196613:TB196613 ACS196613:ACX196613 AMO196613:AMT196613 AWK196613:AWP196613 BGG196613:BGL196613 BQC196613:BQH196613 BZY196613:CAD196613 CJU196613:CJZ196613 CTQ196613:CTV196613 DDM196613:DDR196613 DNI196613:DNN196613 DXE196613:DXJ196613 EHA196613:EHF196613 EQW196613:ERB196613 FAS196613:FAX196613 FKO196613:FKT196613 FUK196613:FUP196613 GEG196613:GEL196613 GOC196613:GOH196613 GXY196613:GYD196613 HHU196613:HHZ196613 HRQ196613:HRV196613 IBM196613:IBR196613 ILI196613:ILN196613 IVE196613:IVJ196613 JFA196613:JFF196613 JOW196613:JPB196613 JYS196613:JYX196613 KIO196613:KIT196613 KSK196613:KSP196613 LCG196613:LCL196613 LMC196613:LMH196613 LVY196613:LWD196613 MFU196613:MFZ196613 MPQ196613:MPV196613 MZM196613:MZR196613 NJI196613:NJN196613 NTE196613:NTJ196613 ODA196613:ODF196613 OMW196613:ONB196613 OWS196613:OWX196613 PGO196613:PGT196613 PQK196613:PQP196613 QAG196613:QAL196613 QKC196613:QKH196613 QTY196613:QUD196613 RDU196613:RDZ196613 RNQ196613:RNV196613 RXM196613:RXR196613 SHI196613:SHN196613 SRE196613:SRJ196613 TBA196613:TBF196613 TKW196613:TLB196613 TUS196613:TUX196613 UEO196613:UET196613 UOK196613:UOP196613 UYG196613:UYL196613 VIC196613:VIH196613 VRY196613:VSD196613 WBU196613:WBZ196613 WLQ196613:WLV196613 WVM196613:WVR196613 E262149:J262149 JA262149:JF262149 SW262149:TB262149 ACS262149:ACX262149 AMO262149:AMT262149 AWK262149:AWP262149 BGG262149:BGL262149 BQC262149:BQH262149 BZY262149:CAD262149 CJU262149:CJZ262149 CTQ262149:CTV262149 DDM262149:DDR262149 DNI262149:DNN262149 DXE262149:DXJ262149 EHA262149:EHF262149 EQW262149:ERB262149 FAS262149:FAX262149 FKO262149:FKT262149 FUK262149:FUP262149 GEG262149:GEL262149 GOC262149:GOH262149 GXY262149:GYD262149 HHU262149:HHZ262149 HRQ262149:HRV262149 IBM262149:IBR262149 ILI262149:ILN262149 IVE262149:IVJ262149 JFA262149:JFF262149 JOW262149:JPB262149 JYS262149:JYX262149 KIO262149:KIT262149 KSK262149:KSP262149 LCG262149:LCL262149 LMC262149:LMH262149 LVY262149:LWD262149 MFU262149:MFZ262149 MPQ262149:MPV262149 MZM262149:MZR262149 NJI262149:NJN262149 NTE262149:NTJ262149 ODA262149:ODF262149 OMW262149:ONB262149 OWS262149:OWX262149 PGO262149:PGT262149 PQK262149:PQP262149 QAG262149:QAL262149 QKC262149:QKH262149 QTY262149:QUD262149 RDU262149:RDZ262149 RNQ262149:RNV262149 RXM262149:RXR262149 SHI262149:SHN262149 SRE262149:SRJ262149 TBA262149:TBF262149 TKW262149:TLB262149 TUS262149:TUX262149 UEO262149:UET262149 UOK262149:UOP262149 UYG262149:UYL262149 VIC262149:VIH262149 VRY262149:VSD262149 WBU262149:WBZ262149 WLQ262149:WLV262149 WVM262149:WVR262149 E327685:J327685 JA327685:JF327685 SW327685:TB327685 ACS327685:ACX327685 AMO327685:AMT327685 AWK327685:AWP327685 BGG327685:BGL327685 BQC327685:BQH327685 BZY327685:CAD327685 CJU327685:CJZ327685 CTQ327685:CTV327685 DDM327685:DDR327685 DNI327685:DNN327685 DXE327685:DXJ327685 EHA327685:EHF327685 EQW327685:ERB327685 FAS327685:FAX327685 FKO327685:FKT327685 FUK327685:FUP327685 GEG327685:GEL327685 GOC327685:GOH327685 GXY327685:GYD327685 HHU327685:HHZ327685 HRQ327685:HRV327685 IBM327685:IBR327685 ILI327685:ILN327685 IVE327685:IVJ327685 JFA327685:JFF327685 JOW327685:JPB327685 JYS327685:JYX327685 KIO327685:KIT327685 KSK327685:KSP327685 LCG327685:LCL327685 LMC327685:LMH327685 LVY327685:LWD327685 MFU327685:MFZ327685 MPQ327685:MPV327685 MZM327685:MZR327685 NJI327685:NJN327685 NTE327685:NTJ327685 ODA327685:ODF327685 OMW327685:ONB327685 OWS327685:OWX327685 PGO327685:PGT327685 PQK327685:PQP327685 QAG327685:QAL327685 QKC327685:QKH327685 QTY327685:QUD327685 RDU327685:RDZ327685 RNQ327685:RNV327685 RXM327685:RXR327685 SHI327685:SHN327685 SRE327685:SRJ327685 TBA327685:TBF327685 TKW327685:TLB327685 TUS327685:TUX327685 UEO327685:UET327685 UOK327685:UOP327685 UYG327685:UYL327685 VIC327685:VIH327685 VRY327685:VSD327685 WBU327685:WBZ327685 WLQ327685:WLV327685 WVM327685:WVR327685 E393221:J393221 JA393221:JF393221 SW393221:TB393221 ACS393221:ACX393221 AMO393221:AMT393221 AWK393221:AWP393221 BGG393221:BGL393221 BQC393221:BQH393221 BZY393221:CAD393221 CJU393221:CJZ393221 CTQ393221:CTV393221 DDM393221:DDR393221 DNI393221:DNN393221 DXE393221:DXJ393221 EHA393221:EHF393221 EQW393221:ERB393221 FAS393221:FAX393221 FKO393221:FKT393221 FUK393221:FUP393221 GEG393221:GEL393221 GOC393221:GOH393221 GXY393221:GYD393221 HHU393221:HHZ393221 HRQ393221:HRV393221 IBM393221:IBR393221 ILI393221:ILN393221 IVE393221:IVJ393221 JFA393221:JFF393221 JOW393221:JPB393221 JYS393221:JYX393221 KIO393221:KIT393221 KSK393221:KSP393221 LCG393221:LCL393221 LMC393221:LMH393221 LVY393221:LWD393221 MFU393221:MFZ393221 MPQ393221:MPV393221 MZM393221:MZR393221 NJI393221:NJN393221 NTE393221:NTJ393221 ODA393221:ODF393221 OMW393221:ONB393221 OWS393221:OWX393221 PGO393221:PGT393221 PQK393221:PQP393221 QAG393221:QAL393221 QKC393221:QKH393221 QTY393221:QUD393221 RDU393221:RDZ393221 RNQ393221:RNV393221 RXM393221:RXR393221 SHI393221:SHN393221 SRE393221:SRJ393221 TBA393221:TBF393221 TKW393221:TLB393221 TUS393221:TUX393221 UEO393221:UET393221 UOK393221:UOP393221 UYG393221:UYL393221 VIC393221:VIH393221 VRY393221:VSD393221 WBU393221:WBZ393221 WLQ393221:WLV393221 WVM393221:WVR393221 E458757:J458757 JA458757:JF458757 SW458757:TB458757 ACS458757:ACX458757 AMO458757:AMT458757 AWK458757:AWP458757 BGG458757:BGL458757 BQC458757:BQH458757 BZY458757:CAD458757 CJU458757:CJZ458757 CTQ458757:CTV458757 DDM458757:DDR458757 DNI458757:DNN458757 DXE458757:DXJ458757 EHA458757:EHF458757 EQW458757:ERB458757 FAS458757:FAX458757 FKO458757:FKT458757 FUK458757:FUP458757 GEG458757:GEL458757 GOC458757:GOH458757 GXY458757:GYD458757 HHU458757:HHZ458757 HRQ458757:HRV458757 IBM458757:IBR458757 ILI458757:ILN458757 IVE458757:IVJ458757 JFA458757:JFF458757 JOW458757:JPB458757 JYS458757:JYX458757 KIO458757:KIT458757 KSK458757:KSP458757 LCG458757:LCL458757 LMC458757:LMH458757 LVY458757:LWD458757 MFU458757:MFZ458757 MPQ458757:MPV458757 MZM458757:MZR458757 NJI458757:NJN458757 NTE458757:NTJ458757 ODA458757:ODF458757 OMW458757:ONB458757 OWS458757:OWX458757 PGO458757:PGT458757 PQK458757:PQP458757 QAG458757:QAL458757 QKC458757:QKH458757 QTY458757:QUD458757 RDU458757:RDZ458757 RNQ458757:RNV458757 RXM458757:RXR458757 SHI458757:SHN458757 SRE458757:SRJ458757 TBA458757:TBF458757 TKW458757:TLB458757 TUS458757:TUX458757 UEO458757:UET458757 UOK458757:UOP458757 UYG458757:UYL458757 VIC458757:VIH458757 VRY458757:VSD458757 WBU458757:WBZ458757 WLQ458757:WLV458757 WVM458757:WVR458757 E524293:J524293 JA524293:JF524293 SW524293:TB524293 ACS524293:ACX524293 AMO524293:AMT524293 AWK524293:AWP524293 BGG524293:BGL524293 BQC524293:BQH524293 BZY524293:CAD524293 CJU524293:CJZ524293 CTQ524293:CTV524293 DDM524293:DDR524293 DNI524293:DNN524293 DXE524293:DXJ524293 EHA524293:EHF524293 EQW524293:ERB524293 FAS524293:FAX524293 FKO524293:FKT524293 FUK524293:FUP524293 GEG524293:GEL524293 GOC524293:GOH524293 GXY524293:GYD524293 HHU524293:HHZ524293 HRQ524293:HRV524293 IBM524293:IBR524293 ILI524293:ILN524293 IVE524293:IVJ524293 JFA524293:JFF524293 JOW524293:JPB524293 JYS524293:JYX524293 KIO524293:KIT524293 KSK524293:KSP524293 LCG524293:LCL524293 LMC524293:LMH524293 LVY524293:LWD524293 MFU524293:MFZ524293 MPQ524293:MPV524293 MZM524293:MZR524293 NJI524293:NJN524293 NTE524293:NTJ524293 ODA524293:ODF524293 OMW524293:ONB524293 OWS524293:OWX524293 PGO524293:PGT524293 PQK524293:PQP524293 QAG524293:QAL524293 QKC524293:QKH524293 QTY524293:QUD524293 RDU524293:RDZ524293 RNQ524293:RNV524293 RXM524293:RXR524293 SHI524293:SHN524293 SRE524293:SRJ524293 TBA524293:TBF524293 TKW524293:TLB524293 TUS524293:TUX524293 UEO524293:UET524293 UOK524293:UOP524293 UYG524293:UYL524293 VIC524293:VIH524293 VRY524293:VSD524293 WBU524293:WBZ524293 WLQ524293:WLV524293 WVM524293:WVR524293 E589829:J589829 JA589829:JF589829 SW589829:TB589829 ACS589829:ACX589829 AMO589829:AMT589829 AWK589829:AWP589829 BGG589829:BGL589829 BQC589829:BQH589829 BZY589829:CAD589829 CJU589829:CJZ589829 CTQ589829:CTV589829 DDM589829:DDR589829 DNI589829:DNN589829 DXE589829:DXJ589829 EHA589829:EHF589829 EQW589829:ERB589829 FAS589829:FAX589829 FKO589829:FKT589829 FUK589829:FUP589829 GEG589829:GEL589829 GOC589829:GOH589829 GXY589829:GYD589829 HHU589829:HHZ589829 HRQ589829:HRV589829 IBM589829:IBR589829 ILI589829:ILN589829 IVE589829:IVJ589829 JFA589829:JFF589829 JOW589829:JPB589829 JYS589829:JYX589829 KIO589829:KIT589829 KSK589829:KSP589829 LCG589829:LCL589829 LMC589829:LMH589829 LVY589829:LWD589829 MFU589829:MFZ589829 MPQ589829:MPV589829 MZM589829:MZR589829 NJI589829:NJN589829 NTE589829:NTJ589829 ODA589829:ODF589829 OMW589829:ONB589829 OWS589829:OWX589829 PGO589829:PGT589829 PQK589829:PQP589829 QAG589829:QAL589829 QKC589829:QKH589829 QTY589829:QUD589829 RDU589829:RDZ589829 RNQ589829:RNV589829 RXM589829:RXR589829 SHI589829:SHN589829 SRE589829:SRJ589829 TBA589829:TBF589829 TKW589829:TLB589829 TUS589829:TUX589829 UEO589829:UET589829 UOK589829:UOP589829 UYG589829:UYL589829 VIC589829:VIH589829 VRY589829:VSD589829 WBU589829:WBZ589829 WLQ589829:WLV589829 WVM589829:WVR589829 E655365:J655365 JA655365:JF655365 SW655365:TB655365 ACS655365:ACX655365 AMO655365:AMT655365 AWK655365:AWP655365 BGG655365:BGL655365 BQC655365:BQH655365 BZY655365:CAD655365 CJU655365:CJZ655365 CTQ655365:CTV655365 DDM655365:DDR655365 DNI655365:DNN655365 DXE655365:DXJ655365 EHA655365:EHF655365 EQW655365:ERB655365 FAS655365:FAX655365 FKO655365:FKT655365 FUK655365:FUP655365 GEG655365:GEL655365 GOC655365:GOH655365 GXY655365:GYD655365 HHU655365:HHZ655365 HRQ655365:HRV655365 IBM655365:IBR655365 ILI655365:ILN655365 IVE655365:IVJ655365 JFA655365:JFF655365 JOW655365:JPB655365 JYS655365:JYX655365 KIO655365:KIT655365 KSK655365:KSP655365 LCG655365:LCL655365 LMC655365:LMH655365 LVY655365:LWD655365 MFU655365:MFZ655365 MPQ655365:MPV655365 MZM655365:MZR655365 NJI655365:NJN655365 NTE655365:NTJ655365 ODA655365:ODF655365 OMW655365:ONB655365 OWS655365:OWX655365 PGO655365:PGT655365 PQK655365:PQP655365 QAG655365:QAL655365 QKC655365:QKH655365 QTY655365:QUD655365 RDU655365:RDZ655365 RNQ655365:RNV655365 RXM655365:RXR655365 SHI655365:SHN655365 SRE655365:SRJ655365 TBA655365:TBF655365 TKW655365:TLB655365 TUS655365:TUX655365 UEO655365:UET655365 UOK655365:UOP655365 UYG655365:UYL655365 VIC655365:VIH655365 VRY655365:VSD655365 WBU655365:WBZ655365 WLQ655365:WLV655365 WVM655365:WVR655365 E720901:J720901 JA720901:JF720901 SW720901:TB720901 ACS720901:ACX720901 AMO720901:AMT720901 AWK720901:AWP720901 BGG720901:BGL720901 BQC720901:BQH720901 BZY720901:CAD720901 CJU720901:CJZ720901 CTQ720901:CTV720901 DDM720901:DDR720901 DNI720901:DNN720901 DXE720901:DXJ720901 EHA720901:EHF720901 EQW720901:ERB720901 FAS720901:FAX720901 FKO720901:FKT720901 FUK720901:FUP720901 GEG720901:GEL720901 GOC720901:GOH720901 GXY720901:GYD720901 HHU720901:HHZ720901 HRQ720901:HRV720901 IBM720901:IBR720901 ILI720901:ILN720901 IVE720901:IVJ720901 JFA720901:JFF720901 JOW720901:JPB720901 JYS720901:JYX720901 KIO720901:KIT720901 KSK720901:KSP720901 LCG720901:LCL720901 LMC720901:LMH720901 LVY720901:LWD720901 MFU720901:MFZ720901 MPQ720901:MPV720901 MZM720901:MZR720901 NJI720901:NJN720901 NTE720901:NTJ720901 ODA720901:ODF720901 OMW720901:ONB720901 OWS720901:OWX720901 PGO720901:PGT720901 PQK720901:PQP720901 QAG720901:QAL720901 QKC720901:QKH720901 QTY720901:QUD720901 RDU720901:RDZ720901 RNQ720901:RNV720901 RXM720901:RXR720901 SHI720901:SHN720901 SRE720901:SRJ720901 TBA720901:TBF720901 TKW720901:TLB720901 TUS720901:TUX720901 UEO720901:UET720901 UOK720901:UOP720901 UYG720901:UYL720901 VIC720901:VIH720901 VRY720901:VSD720901 WBU720901:WBZ720901 WLQ720901:WLV720901 WVM720901:WVR720901 E786437:J786437 JA786437:JF786437 SW786437:TB786437 ACS786437:ACX786437 AMO786437:AMT786437 AWK786437:AWP786437 BGG786437:BGL786437 BQC786437:BQH786437 BZY786437:CAD786437 CJU786437:CJZ786437 CTQ786437:CTV786437 DDM786437:DDR786437 DNI786437:DNN786437 DXE786437:DXJ786437 EHA786437:EHF786437 EQW786437:ERB786437 FAS786437:FAX786437 FKO786437:FKT786437 FUK786437:FUP786437 GEG786437:GEL786437 GOC786437:GOH786437 GXY786437:GYD786437 HHU786437:HHZ786437 HRQ786437:HRV786437 IBM786437:IBR786437 ILI786437:ILN786437 IVE786437:IVJ786437 JFA786437:JFF786437 JOW786437:JPB786437 JYS786437:JYX786437 KIO786437:KIT786437 KSK786437:KSP786437 LCG786437:LCL786437 LMC786437:LMH786437 LVY786437:LWD786437 MFU786437:MFZ786437 MPQ786437:MPV786437 MZM786437:MZR786437 NJI786437:NJN786437 NTE786437:NTJ786437 ODA786437:ODF786437 OMW786437:ONB786437 OWS786437:OWX786437 PGO786437:PGT786437 PQK786437:PQP786437 QAG786437:QAL786437 QKC786437:QKH786437 QTY786437:QUD786437 RDU786437:RDZ786437 RNQ786437:RNV786437 RXM786437:RXR786437 SHI786437:SHN786437 SRE786437:SRJ786437 TBA786437:TBF786437 TKW786437:TLB786437 TUS786437:TUX786437 UEO786437:UET786437 UOK786437:UOP786437 UYG786437:UYL786437 VIC786437:VIH786437 VRY786437:VSD786437 WBU786437:WBZ786437 WLQ786437:WLV786437 WVM786437:WVR786437 E851973:J851973 JA851973:JF851973 SW851973:TB851973 ACS851973:ACX851973 AMO851973:AMT851973 AWK851973:AWP851973 BGG851973:BGL851973 BQC851973:BQH851973 BZY851973:CAD851973 CJU851973:CJZ851973 CTQ851973:CTV851973 DDM851973:DDR851973 DNI851973:DNN851973 DXE851973:DXJ851973 EHA851973:EHF851973 EQW851973:ERB851973 FAS851973:FAX851973 FKO851973:FKT851973 FUK851973:FUP851973 GEG851973:GEL851973 GOC851973:GOH851973 GXY851973:GYD851973 HHU851973:HHZ851973 HRQ851973:HRV851973 IBM851973:IBR851973 ILI851973:ILN851973 IVE851973:IVJ851973 JFA851973:JFF851973 JOW851973:JPB851973 JYS851973:JYX851973 KIO851973:KIT851973 KSK851973:KSP851973 LCG851973:LCL851973 LMC851973:LMH851973 LVY851973:LWD851973 MFU851973:MFZ851973 MPQ851973:MPV851973 MZM851973:MZR851973 NJI851973:NJN851973 NTE851973:NTJ851973 ODA851973:ODF851973 OMW851973:ONB851973 OWS851973:OWX851973 PGO851973:PGT851973 PQK851973:PQP851973 QAG851973:QAL851973 QKC851973:QKH851973 QTY851973:QUD851973 RDU851973:RDZ851973 RNQ851973:RNV851973 RXM851973:RXR851973 SHI851973:SHN851973 SRE851973:SRJ851973 TBA851973:TBF851973 TKW851973:TLB851973 TUS851973:TUX851973 UEO851973:UET851973 UOK851973:UOP851973 UYG851973:UYL851973 VIC851973:VIH851973 VRY851973:VSD851973 WBU851973:WBZ851973 WLQ851973:WLV851973 WVM851973:WVR851973 E917509:J917509 JA917509:JF917509 SW917509:TB917509 ACS917509:ACX917509 AMO917509:AMT917509 AWK917509:AWP917509 BGG917509:BGL917509 BQC917509:BQH917509 BZY917509:CAD917509 CJU917509:CJZ917509 CTQ917509:CTV917509 DDM917509:DDR917509 DNI917509:DNN917509 DXE917509:DXJ917509 EHA917509:EHF917509 EQW917509:ERB917509 FAS917509:FAX917509 FKO917509:FKT917509 FUK917509:FUP917509 GEG917509:GEL917509 GOC917509:GOH917509 GXY917509:GYD917509 HHU917509:HHZ917509 HRQ917509:HRV917509 IBM917509:IBR917509 ILI917509:ILN917509 IVE917509:IVJ917509 JFA917509:JFF917509 JOW917509:JPB917509 JYS917509:JYX917509 KIO917509:KIT917509 KSK917509:KSP917509 LCG917509:LCL917509 LMC917509:LMH917509 LVY917509:LWD917509 MFU917509:MFZ917509 MPQ917509:MPV917509 MZM917509:MZR917509 NJI917509:NJN917509 NTE917509:NTJ917509 ODA917509:ODF917509 OMW917509:ONB917509 OWS917509:OWX917509 PGO917509:PGT917509 PQK917509:PQP917509 QAG917509:QAL917509 QKC917509:QKH917509 QTY917509:QUD917509 RDU917509:RDZ917509 RNQ917509:RNV917509 RXM917509:RXR917509 SHI917509:SHN917509 SRE917509:SRJ917509 TBA917509:TBF917509 TKW917509:TLB917509 TUS917509:TUX917509 UEO917509:UET917509 UOK917509:UOP917509 UYG917509:UYL917509 VIC917509:VIH917509 VRY917509:VSD917509 WBU917509:WBZ917509 WLQ917509:WLV917509 WVM917509:WVR917509 E983045:J983045 JA983045:JF983045 SW983045:TB983045 ACS983045:ACX983045 AMO983045:AMT983045 AWK983045:AWP983045 BGG983045:BGL983045 BQC983045:BQH983045 BZY983045:CAD983045 CJU983045:CJZ983045 CTQ983045:CTV983045 DDM983045:DDR983045 DNI983045:DNN983045 DXE983045:DXJ983045 EHA983045:EHF983045 EQW983045:ERB983045 FAS983045:FAX983045 FKO983045:FKT983045 FUK983045:FUP983045 GEG983045:GEL983045 GOC983045:GOH983045 GXY983045:GYD983045 HHU983045:HHZ983045 HRQ983045:HRV983045 IBM983045:IBR983045 ILI983045:ILN983045 IVE983045:IVJ983045 JFA983045:JFF983045 JOW983045:JPB983045 JYS983045:JYX983045 KIO983045:KIT983045 KSK983045:KSP983045 LCG983045:LCL983045 LMC983045:LMH983045 LVY983045:LWD983045 MFU983045:MFZ983045 MPQ983045:MPV983045 MZM983045:MZR983045 NJI983045:NJN983045 NTE983045:NTJ983045 ODA983045:ODF983045 OMW983045:ONB983045 OWS983045:OWX983045 PGO983045:PGT983045 PQK983045:PQP983045 QAG983045:QAL983045 QKC983045:QKH983045 QTY983045:QUD983045 RDU983045:RDZ983045 RNQ983045:RNV983045 RXM983045:RXR983045 SHI983045:SHN983045 SRE983045:SRJ983045 TBA983045:TBF983045 TKW983045:TLB983045 TUS983045:TUX983045 UEO983045:UET983045 UOK983045:UOP983045 UYG983045:UYL983045 VIC983045:VIH983045 VRY983045:VSD983045 WBU983045:WBZ983045 WLQ983045:WLV983045 WVM983045:WVR983045" xr:uid="{00000000-0002-0000-0000-000008000000}">
      <formula1>"確定払(国内),確定(外国),概算払(国内),概算(外国),現金"</formula1>
    </dataValidation>
    <dataValidation type="list" allowBlank="1" showInputMessage="1" showErrorMessage="1" sqref="WVY983065:WWA983065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61:S65561 JM65561:JO65561 TI65561:TK65561 ADE65561:ADG65561 ANA65561:ANC65561 AWW65561:AWY65561 BGS65561:BGU65561 BQO65561:BQQ65561 CAK65561:CAM65561 CKG65561:CKI65561 CUC65561:CUE65561 DDY65561:DEA65561 DNU65561:DNW65561 DXQ65561:DXS65561 EHM65561:EHO65561 ERI65561:ERK65561 FBE65561:FBG65561 FLA65561:FLC65561 FUW65561:FUY65561 GES65561:GEU65561 GOO65561:GOQ65561 GYK65561:GYM65561 HIG65561:HII65561 HSC65561:HSE65561 IBY65561:ICA65561 ILU65561:ILW65561 IVQ65561:IVS65561 JFM65561:JFO65561 JPI65561:JPK65561 JZE65561:JZG65561 KJA65561:KJC65561 KSW65561:KSY65561 LCS65561:LCU65561 LMO65561:LMQ65561 LWK65561:LWM65561 MGG65561:MGI65561 MQC65561:MQE65561 MZY65561:NAA65561 NJU65561:NJW65561 NTQ65561:NTS65561 ODM65561:ODO65561 ONI65561:ONK65561 OXE65561:OXG65561 PHA65561:PHC65561 PQW65561:PQY65561 QAS65561:QAU65561 QKO65561:QKQ65561 QUK65561:QUM65561 REG65561:REI65561 ROC65561:ROE65561 RXY65561:RYA65561 SHU65561:SHW65561 SRQ65561:SRS65561 TBM65561:TBO65561 TLI65561:TLK65561 TVE65561:TVG65561 UFA65561:UFC65561 UOW65561:UOY65561 UYS65561:UYU65561 VIO65561:VIQ65561 VSK65561:VSM65561 WCG65561:WCI65561 WMC65561:WME65561 WVY65561:WWA65561 Q131097:S131097 JM131097:JO131097 TI131097:TK131097 ADE131097:ADG131097 ANA131097:ANC131097 AWW131097:AWY131097 BGS131097:BGU131097 BQO131097:BQQ131097 CAK131097:CAM131097 CKG131097:CKI131097 CUC131097:CUE131097 DDY131097:DEA131097 DNU131097:DNW131097 DXQ131097:DXS131097 EHM131097:EHO131097 ERI131097:ERK131097 FBE131097:FBG131097 FLA131097:FLC131097 FUW131097:FUY131097 GES131097:GEU131097 GOO131097:GOQ131097 GYK131097:GYM131097 HIG131097:HII131097 HSC131097:HSE131097 IBY131097:ICA131097 ILU131097:ILW131097 IVQ131097:IVS131097 JFM131097:JFO131097 JPI131097:JPK131097 JZE131097:JZG131097 KJA131097:KJC131097 KSW131097:KSY131097 LCS131097:LCU131097 LMO131097:LMQ131097 LWK131097:LWM131097 MGG131097:MGI131097 MQC131097:MQE131097 MZY131097:NAA131097 NJU131097:NJW131097 NTQ131097:NTS131097 ODM131097:ODO131097 ONI131097:ONK131097 OXE131097:OXG131097 PHA131097:PHC131097 PQW131097:PQY131097 QAS131097:QAU131097 QKO131097:QKQ131097 QUK131097:QUM131097 REG131097:REI131097 ROC131097:ROE131097 RXY131097:RYA131097 SHU131097:SHW131097 SRQ131097:SRS131097 TBM131097:TBO131097 TLI131097:TLK131097 TVE131097:TVG131097 UFA131097:UFC131097 UOW131097:UOY131097 UYS131097:UYU131097 VIO131097:VIQ131097 VSK131097:VSM131097 WCG131097:WCI131097 WMC131097:WME131097 WVY131097:WWA131097 Q196633:S196633 JM196633:JO196633 TI196633:TK196633 ADE196633:ADG196633 ANA196633:ANC196633 AWW196633:AWY196633 BGS196633:BGU196633 BQO196633:BQQ196633 CAK196633:CAM196633 CKG196633:CKI196633 CUC196633:CUE196633 DDY196633:DEA196633 DNU196633:DNW196633 DXQ196633:DXS196633 EHM196633:EHO196633 ERI196633:ERK196633 FBE196633:FBG196633 FLA196633:FLC196633 FUW196633:FUY196633 GES196633:GEU196633 GOO196633:GOQ196633 GYK196633:GYM196633 HIG196633:HII196633 HSC196633:HSE196633 IBY196633:ICA196633 ILU196633:ILW196633 IVQ196633:IVS196633 JFM196633:JFO196633 JPI196633:JPK196633 JZE196633:JZG196633 KJA196633:KJC196633 KSW196633:KSY196633 LCS196633:LCU196633 LMO196633:LMQ196633 LWK196633:LWM196633 MGG196633:MGI196633 MQC196633:MQE196633 MZY196633:NAA196633 NJU196633:NJW196633 NTQ196633:NTS196633 ODM196633:ODO196633 ONI196633:ONK196633 OXE196633:OXG196633 PHA196633:PHC196633 PQW196633:PQY196633 QAS196633:QAU196633 QKO196633:QKQ196633 QUK196633:QUM196633 REG196633:REI196633 ROC196633:ROE196633 RXY196633:RYA196633 SHU196633:SHW196633 SRQ196633:SRS196633 TBM196633:TBO196633 TLI196633:TLK196633 TVE196633:TVG196633 UFA196633:UFC196633 UOW196633:UOY196633 UYS196633:UYU196633 VIO196633:VIQ196633 VSK196633:VSM196633 WCG196633:WCI196633 WMC196633:WME196633 WVY196633:WWA196633 Q262169:S262169 JM262169:JO262169 TI262169:TK262169 ADE262169:ADG262169 ANA262169:ANC262169 AWW262169:AWY262169 BGS262169:BGU262169 BQO262169:BQQ262169 CAK262169:CAM262169 CKG262169:CKI262169 CUC262169:CUE262169 DDY262169:DEA262169 DNU262169:DNW262169 DXQ262169:DXS262169 EHM262169:EHO262169 ERI262169:ERK262169 FBE262169:FBG262169 FLA262169:FLC262169 FUW262169:FUY262169 GES262169:GEU262169 GOO262169:GOQ262169 GYK262169:GYM262169 HIG262169:HII262169 HSC262169:HSE262169 IBY262169:ICA262169 ILU262169:ILW262169 IVQ262169:IVS262169 JFM262169:JFO262169 JPI262169:JPK262169 JZE262169:JZG262169 KJA262169:KJC262169 KSW262169:KSY262169 LCS262169:LCU262169 LMO262169:LMQ262169 LWK262169:LWM262169 MGG262169:MGI262169 MQC262169:MQE262169 MZY262169:NAA262169 NJU262169:NJW262169 NTQ262169:NTS262169 ODM262169:ODO262169 ONI262169:ONK262169 OXE262169:OXG262169 PHA262169:PHC262169 PQW262169:PQY262169 QAS262169:QAU262169 QKO262169:QKQ262169 QUK262169:QUM262169 REG262169:REI262169 ROC262169:ROE262169 RXY262169:RYA262169 SHU262169:SHW262169 SRQ262169:SRS262169 TBM262169:TBO262169 TLI262169:TLK262169 TVE262169:TVG262169 UFA262169:UFC262169 UOW262169:UOY262169 UYS262169:UYU262169 VIO262169:VIQ262169 VSK262169:VSM262169 WCG262169:WCI262169 WMC262169:WME262169 WVY262169:WWA262169 Q327705:S327705 JM327705:JO327705 TI327705:TK327705 ADE327705:ADG327705 ANA327705:ANC327705 AWW327705:AWY327705 BGS327705:BGU327705 BQO327705:BQQ327705 CAK327705:CAM327705 CKG327705:CKI327705 CUC327705:CUE327705 DDY327705:DEA327705 DNU327705:DNW327705 DXQ327705:DXS327705 EHM327705:EHO327705 ERI327705:ERK327705 FBE327705:FBG327705 FLA327705:FLC327705 FUW327705:FUY327705 GES327705:GEU327705 GOO327705:GOQ327705 GYK327705:GYM327705 HIG327705:HII327705 HSC327705:HSE327705 IBY327705:ICA327705 ILU327705:ILW327705 IVQ327705:IVS327705 JFM327705:JFO327705 JPI327705:JPK327705 JZE327705:JZG327705 KJA327705:KJC327705 KSW327705:KSY327705 LCS327705:LCU327705 LMO327705:LMQ327705 LWK327705:LWM327705 MGG327705:MGI327705 MQC327705:MQE327705 MZY327705:NAA327705 NJU327705:NJW327705 NTQ327705:NTS327705 ODM327705:ODO327705 ONI327705:ONK327705 OXE327705:OXG327705 PHA327705:PHC327705 PQW327705:PQY327705 QAS327705:QAU327705 QKO327705:QKQ327705 QUK327705:QUM327705 REG327705:REI327705 ROC327705:ROE327705 RXY327705:RYA327705 SHU327705:SHW327705 SRQ327705:SRS327705 TBM327705:TBO327705 TLI327705:TLK327705 TVE327705:TVG327705 UFA327705:UFC327705 UOW327705:UOY327705 UYS327705:UYU327705 VIO327705:VIQ327705 VSK327705:VSM327705 WCG327705:WCI327705 WMC327705:WME327705 WVY327705:WWA327705 Q393241:S393241 JM393241:JO393241 TI393241:TK393241 ADE393241:ADG393241 ANA393241:ANC393241 AWW393241:AWY393241 BGS393241:BGU393241 BQO393241:BQQ393241 CAK393241:CAM393241 CKG393241:CKI393241 CUC393241:CUE393241 DDY393241:DEA393241 DNU393241:DNW393241 DXQ393241:DXS393241 EHM393241:EHO393241 ERI393241:ERK393241 FBE393241:FBG393241 FLA393241:FLC393241 FUW393241:FUY393241 GES393241:GEU393241 GOO393241:GOQ393241 GYK393241:GYM393241 HIG393241:HII393241 HSC393241:HSE393241 IBY393241:ICA393241 ILU393241:ILW393241 IVQ393241:IVS393241 JFM393241:JFO393241 JPI393241:JPK393241 JZE393241:JZG393241 KJA393241:KJC393241 KSW393241:KSY393241 LCS393241:LCU393241 LMO393241:LMQ393241 LWK393241:LWM393241 MGG393241:MGI393241 MQC393241:MQE393241 MZY393241:NAA393241 NJU393241:NJW393241 NTQ393241:NTS393241 ODM393241:ODO393241 ONI393241:ONK393241 OXE393241:OXG393241 PHA393241:PHC393241 PQW393241:PQY393241 QAS393241:QAU393241 QKO393241:QKQ393241 QUK393241:QUM393241 REG393241:REI393241 ROC393241:ROE393241 RXY393241:RYA393241 SHU393241:SHW393241 SRQ393241:SRS393241 TBM393241:TBO393241 TLI393241:TLK393241 TVE393241:TVG393241 UFA393241:UFC393241 UOW393241:UOY393241 UYS393241:UYU393241 VIO393241:VIQ393241 VSK393241:VSM393241 WCG393241:WCI393241 WMC393241:WME393241 WVY393241:WWA393241 Q458777:S458777 JM458777:JO458777 TI458777:TK458777 ADE458777:ADG458777 ANA458777:ANC458777 AWW458777:AWY458777 BGS458777:BGU458777 BQO458777:BQQ458777 CAK458777:CAM458777 CKG458777:CKI458777 CUC458777:CUE458777 DDY458777:DEA458777 DNU458777:DNW458777 DXQ458777:DXS458777 EHM458777:EHO458777 ERI458777:ERK458777 FBE458777:FBG458777 FLA458777:FLC458777 FUW458777:FUY458777 GES458777:GEU458777 GOO458777:GOQ458777 GYK458777:GYM458777 HIG458777:HII458777 HSC458777:HSE458777 IBY458777:ICA458777 ILU458777:ILW458777 IVQ458777:IVS458777 JFM458777:JFO458777 JPI458777:JPK458777 JZE458777:JZG458777 KJA458777:KJC458777 KSW458777:KSY458777 LCS458777:LCU458777 LMO458777:LMQ458777 LWK458777:LWM458777 MGG458777:MGI458777 MQC458777:MQE458777 MZY458777:NAA458777 NJU458777:NJW458777 NTQ458777:NTS458777 ODM458777:ODO458777 ONI458777:ONK458777 OXE458777:OXG458777 PHA458777:PHC458777 PQW458777:PQY458777 QAS458777:QAU458777 QKO458777:QKQ458777 QUK458777:QUM458777 REG458777:REI458777 ROC458777:ROE458777 RXY458777:RYA458777 SHU458777:SHW458777 SRQ458777:SRS458777 TBM458777:TBO458777 TLI458777:TLK458777 TVE458777:TVG458777 UFA458777:UFC458777 UOW458777:UOY458777 UYS458777:UYU458777 VIO458777:VIQ458777 VSK458777:VSM458777 WCG458777:WCI458777 WMC458777:WME458777 WVY458777:WWA458777 Q524313:S524313 JM524313:JO524313 TI524313:TK524313 ADE524313:ADG524313 ANA524313:ANC524313 AWW524313:AWY524313 BGS524313:BGU524313 BQO524313:BQQ524313 CAK524313:CAM524313 CKG524313:CKI524313 CUC524313:CUE524313 DDY524313:DEA524313 DNU524313:DNW524313 DXQ524313:DXS524313 EHM524313:EHO524313 ERI524313:ERK524313 FBE524313:FBG524313 FLA524313:FLC524313 FUW524313:FUY524313 GES524313:GEU524313 GOO524313:GOQ524313 GYK524313:GYM524313 HIG524313:HII524313 HSC524313:HSE524313 IBY524313:ICA524313 ILU524313:ILW524313 IVQ524313:IVS524313 JFM524313:JFO524313 JPI524313:JPK524313 JZE524313:JZG524313 KJA524313:KJC524313 KSW524313:KSY524313 LCS524313:LCU524313 LMO524313:LMQ524313 LWK524313:LWM524313 MGG524313:MGI524313 MQC524313:MQE524313 MZY524313:NAA524313 NJU524313:NJW524313 NTQ524313:NTS524313 ODM524313:ODO524313 ONI524313:ONK524313 OXE524313:OXG524313 PHA524313:PHC524313 PQW524313:PQY524313 QAS524313:QAU524313 QKO524313:QKQ524313 QUK524313:QUM524313 REG524313:REI524313 ROC524313:ROE524313 RXY524313:RYA524313 SHU524313:SHW524313 SRQ524313:SRS524313 TBM524313:TBO524313 TLI524313:TLK524313 TVE524313:TVG524313 UFA524313:UFC524313 UOW524313:UOY524313 UYS524313:UYU524313 VIO524313:VIQ524313 VSK524313:VSM524313 WCG524313:WCI524313 WMC524313:WME524313 WVY524313:WWA524313 Q589849:S589849 JM589849:JO589849 TI589849:TK589849 ADE589849:ADG589849 ANA589849:ANC589849 AWW589849:AWY589849 BGS589849:BGU589849 BQO589849:BQQ589849 CAK589849:CAM589849 CKG589849:CKI589849 CUC589849:CUE589849 DDY589849:DEA589849 DNU589849:DNW589849 DXQ589849:DXS589849 EHM589849:EHO589849 ERI589849:ERK589849 FBE589849:FBG589849 FLA589849:FLC589849 FUW589849:FUY589849 GES589849:GEU589849 GOO589849:GOQ589849 GYK589849:GYM589849 HIG589849:HII589849 HSC589849:HSE589849 IBY589849:ICA589849 ILU589849:ILW589849 IVQ589849:IVS589849 JFM589849:JFO589849 JPI589849:JPK589849 JZE589849:JZG589849 KJA589849:KJC589849 KSW589849:KSY589849 LCS589849:LCU589849 LMO589849:LMQ589849 LWK589849:LWM589849 MGG589849:MGI589849 MQC589849:MQE589849 MZY589849:NAA589849 NJU589849:NJW589849 NTQ589849:NTS589849 ODM589849:ODO589849 ONI589849:ONK589849 OXE589849:OXG589849 PHA589849:PHC589849 PQW589849:PQY589849 QAS589849:QAU589849 QKO589849:QKQ589849 QUK589849:QUM589849 REG589849:REI589849 ROC589849:ROE589849 RXY589849:RYA589849 SHU589849:SHW589849 SRQ589849:SRS589849 TBM589849:TBO589849 TLI589849:TLK589849 TVE589849:TVG589849 UFA589849:UFC589849 UOW589849:UOY589849 UYS589849:UYU589849 VIO589849:VIQ589849 VSK589849:VSM589849 WCG589849:WCI589849 WMC589849:WME589849 WVY589849:WWA589849 Q655385:S655385 JM655385:JO655385 TI655385:TK655385 ADE655385:ADG655385 ANA655385:ANC655385 AWW655385:AWY655385 BGS655385:BGU655385 BQO655385:BQQ655385 CAK655385:CAM655385 CKG655385:CKI655385 CUC655385:CUE655385 DDY655385:DEA655385 DNU655385:DNW655385 DXQ655385:DXS655385 EHM655385:EHO655385 ERI655385:ERK655385 FBE655385:FBG655385 FLA655385:FLC655385 FUW655385:FUY655385 GES655385:GEU655385 GOO655385:GOQ655385 GYK655385:GYM655385 HIG655385:HII655385 HSC655385:HSE655385 IBY655385:ICA655385 ILU655385:ILW655385 IVQ655385:IVS655385 JFM655385:JFO655385 JPI655385:JPK655385 JZE655385:JZG655385 KJA655385:KJC655385 KSW655385:KSY655385 LCS655385:LCU655385 LMO655385:LMQ655385 LWK655385:LWM655385 MGG655385:MGI655385 MQC655385:MQE655385 MZY655385:NAA655385 NJU655385:NJW655385 NTQ655385:NTS655385 ODM655385:ODO655385 ONI655385:ONK655385 OXE655385:OXG655385 PHA655385:PHC655385 PQW655385:PQY655385 QAS655385:QAU655385 QKO655385:QKQ655385 QUK655385:QUM655385 REG655385:REI655385 ROC655385:ROE655385 RXY655385:RYA655385 SHU655385:SHW655385 SRQ655385:SRS655385 TBM655385:TBO655385 TLI655385:TLK655385 TVE655385:TVG655385 UFA655385:UFC655385 UOW655385:UOY655385 UYS655385:UYU655385 VIO655385:VIQ655385 VSK655385:VSM655385 WCG655385:WCI655385 WMC655385:WME655385 WVY655385:WWA655385 Q720921:S720921 JM720921:JO720921 TI720921:TK720921 ADE720921:ADG720921 ANA720921:ANC720921 AWW720921:AWY720921 BGS720921:BGU720921 BQO720921:BQQ720921 CAK720921:CAM720921 CKG720921:CKI720921 CUC720921:CUE720921 DDY720921:DEA720921 DNU720921:DNW720921 DXQ720921:DXS720921 EHM720921:EHO720921 ERI720921:ERK720921 FBE720921:FBG720921 FLA720921:FLC720921 FUW720921:FUY720921 GES720921:GEU720921 GOO720921:GOQ720921 GYK720921:GYM720921 HIG720921:HII720921 HSC720921:HSE720921 IBY720921:ICA720921 ILU720921:ILW720921 IVQ720921:IVS720921 JFM720921:JFO720921 JPI720921:JPK720921 JZE720921:JZG720921 KJA720921:KJC720921 KSW720921:KSY720921 LCS720921:LCU720921 LMO720921:LMQ720921 LWK720921:LWM720921 MGG720921:MGI720921 MQC720921:MQE720921 MZY720921:NAA720921 NJU720921:NJW720921 NTQ720921:NTS720921 ODM720921:ODO720921 ONI720921:ONK720921 OXE720921:OXG720921 PHA720921:PHC720921 PQW720921:PQY720921 QAS720921:QAU720921 QKO720921:QKQ720921 QUK720921:QUM720921 REG720921:REI720921 ROC720921:ROE720921 RXY720921:RYA720921 SHU720921:SHW720921 SRQ720921:SRS720921 TBM720921:TBO720921 TLI720921:TLK720921 TVE720921:TVG720921 UFA720921:UFC720921 UOW720921:UOY720921 UYS720921:UYU720921 VIO720921:VIQ720921 VSK720921:VSM720921 WCG720921:WCI720921 WMC720921:WME720921 WVY720921:WWA720921 Q786457:S786457 JM786457:JO786457 TI786457:TK786457 ADE786457:ADG786457 ANA786457:ANC786457 AWW786457:AWY786457 BGS786457:BGU786457 BQO786457:BQQ786457 CAK786457:CAM786457 CKG786457:CKI786457 CUC786457:CUE786457 DDY786457:DEA786457 DNU786457:DNW786457 DXQ786457:DXS786457 EHM786457:EHO786457 ERI786457:ERK786457 FBE786457:FBG786457 FLA786457:FLC786457 FUW786457:FUY786457 GES786457:GEU786457 GOO786457:GOQ786457 GYK786457:GYM786457 HIG786457:HII786457 HSC786457:HSE786457 IBY786457:ICA786457 ILU786457:ILW786457 IVQ786457:IVS786457 JFM786457:JFO786457 JPI786457:JPK786457 JZE786457:JZG786457 KJA786457:KJC786457 KSW786457:KSY786457 LCS786457:LCU786457 LMO786457:LMQ786457 LWK786457:LWM786457 MGG786457:MGI786457 MQC786457:MQE786457 MZY786457:NAA786457 NJU786457:NJW786457 NTQ786457:NTS786457 ODM786457:ODO786457 ONI786457:ONK786457 OXE786457:OXG786457 PHA786457:PHC786457 PQW786457:PQY786457 QAS786457:QAU786457 QKO786457:QKQ786457 QUK786457:QUM786457 REG786457:REI786457 ROC786457:ROE786457 RXY786457:RYA786457 SHU786457:SHW786457 SRQ786457:SRS786457 TBM786457:TBO786457 TLI786457:TLK786457 TVE786457:TVG786457 UFA786457:UFC786457 UOW786457:UOY786457 UYS786457:UYU786457 VIO786457:VIQ786457 VSK786457:VSM786457 WCG786457:WCI786457 WMC786457:WME786457 WVY786457:WWA786457 Q851993:S851993 JM851993:JO851993 TI851993:TK851993 ADE851993:ADG851993 ANA851993:ANC851993 AWW851993:AWY851993 BGS851993:BGU851993 BQO851993:BQQ851993 CAK851993:CAM851993 CKG851993:CKI851993 CUC851993:CUE851993 DDY851993:DEA851993 DNU851993:DNW851993 DXQ851993:DXS851993 EHM851993:EHO851993 ERI851993:ERK851993 FBE851993:FBG851993 FLA851993:FLC851993 FUW851993:FUY851993 GES851993:GEU851993 GOO851993:GOQ851993 GYK851993:GYM851993 HIG851993:HII851993 HSC851993:HSE851993 IBY851993:ICA851993 ILU851993:ILW851993 IVQ851993:IVS851993 JFM851993:JFO851993 JPI851993:JPK851993 JZE851993:JZG851993 KJA851993:KJC851993 KSW851993:KSY851993 LCS851993:LCU851993 LMO851993:LMQ851993 LWK851993:LWM851993 MGG851993:MGI851993 MQC851993:MQE851993 MZY851993:NAA851993 NJU851993:NJW851993 NTQ851993:NTS851993 ODM851993:ODO851993 ONI851993:ONK851993 OXE851993:OXG851993 PHA851993:PHC851993 PQW851993:PQY851993 QAS851993:QAU851993 QKO851993:QKQ851993 QUK851993:QUM851993 REG851993:REI851993 ROC851993:ROE851993 RXY851993:RYA851993 SHU851993:SHW851993 SRQ851993:SRS851993 TBM851993:TBO851993 TLI851993:TLK851993 TVE851993:TVG851993 UFA851993:UFC851993 UOW851993:UOY851993 UYS851993:UYU851993 VIO851993:VIQ851993 VSK851993:VSM851993 WCG851993:WCI851993 WMC851993:WME851993 WVY851993:WWA851993 Q917529:S917529 JM917529:JO917529 TI917529:TK917529 ADE917529:ADG917529 ANA917529:ANC917529 AWW917529:AWY917529 BGS917529:BGU917529 BQO917529:BQQ917529 CAK917529:CAM917529 CKG917529:CKI917529 CUC917529:CUE917529 DDY917529:DEA917529 DNU917529:DNW917529 DXQ917529:DXS917529 EHM917529:EHO917529 ERI917529:ERK917529 FBE917529:FBG917529 FLA917529:FLC917529 FUW917529:FUY917529 GES917529:GEU917529 GOO917529:GOQ917529 GYK917529:GYM917529 HIG917529:HII917529 HSC917529:HSE917529 IBY917529:ICA917529 ILU917529:ILW917529 IVQ917529:IVS917529 JFM917529:JFO917529 JPI917529:JPK917529 JZE917529:JZG917529 KJA917529:KJC917529 KSW917529:KSY917529 LCS917529:LCU917529 LMO917529:LMQ917529 LWK917529:LWM917529 MGG917529:MGI917529 MQC917529:MQE917529 MZY917529:NAA917529 NJU917529:NJW917529 NTQ917529:NTS917529 ODM917529:ODO917529 ONI917529:ONK917529 OXE917529:OXG917529 PHA917529:PHC917529 PQW917529:PQY917529 QAS917529:QAU917529 QKO917529:QKQ917529 QUK917529:QUM917529 REG917529:REI917529 ROC917529:ROE917529 RXY917529:RYA917529 SHU917529:SHW917529 SRQ917529:SRS917529 TBM917529:TBO917529 TLI917529:TLK917529 TVE917529:TVG917529 UFA917529:UFC917529 UOW917529:UOY917529 UYS917529:UYU917529 VIO917529:VIQ917529 VSK917529:VSM917529 WCG917529:WCI917529 WMC917529:WME917529 WVY917529:WWA917529 Q983065:S983065 JM983065:JO983065 TI983065:TK983065 ADE983065:ADG983065 ANA983065:ANC983065 AWW983065:AWY983065 BGS983065:BGU983065 BQO983065:BQQ983065 CAK983065:CAM983065 CKG983065:CKI983065 CUC983065:CUE983065 DDY983065:DEA983065 DNU983065:DNW983065 DXQ983065:DXS983065 EHM983065:EHO983065 ERI983065:ERK983065 FBE983065:FBG983065 FLA983065:FLC983065 FUW983065:FUY983065 GES983065:GEU983065 GOO983065:GOQ983065 GYK983065:GYM983065 HIG983065:HII983065 HSC983065:HSE983065 IBY983065:ICA983065 ILU983065:ILW983065 IVQ983065:IVS983065 JFM983065:JFO983065 JPI983065:JPK983065 JZE983065:JZG983065 KJA983065:KJC983065 KSW983065:KSY983065 LCS983065:LCU983065 LMO983065:LMQ983065 LWK983065:LWM983065 MGG983065:MGI983065 MQC983065:MQE983065 MZY983065:NAA983065 NJU983065:NJW983065 NTQ983065:NTS983065 ODM983065:ODO983065 ONI983065:ONK983065 OXE983065:OXG983065 PHA983065:PHC983065 PQW983065:PQY983065 QAS983065:QAU983065 QKO983065:QKQ983065 QUK983065:QUM983065 REG983065:REI983065 ROC983065:ROE983065 RXY983065:RYA983065 SHU983065:SHW983065 SRQ983065:SRS983065 TBM983065:TBO983065 TLI983065:TLK983065 TVE983065:TVG983065 UFA983065:UFC983065 UOW983065:UOY983065 UYS983065:UYU983065 VIO983065:VIQ983065 VSK983065:VSM983065 WCG983065:WCI983065 WMC983065:WME983065" xr:uid="{00000000-0002-0000-0000-000009000000}">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53:P65554 JB65553:JL65554 SX65553:TH65554 ACT65553:ADD65554 AMP65553:AMZ65554 AWL65553:AWV65554 BGH65553:BGR65554 BQD65553:BQN65554 BZZ65553:CAJ65554 CJV65553:CKF65554 CTR65553:CUB65554 DDN65553:DDX65554 DNJ65553:DNT65554 DXF65553:DXP65554 EHB65553:EHL65554 EQX65553:ERH65554 FAT65553:FBD65554 FKP65553:FKZ65554 FUL65553:FUV65554 GEH65553:GER65554 GOD65553:GON65554 GXZ65553:GYJ65554 HHV65553:HIF65554 HRR65553:HSB65554 IBN65553:IBX65554 ILJ65553:ILT65554 IVF65553:IVP65554 JFB65553:JFL65554 JOX65553:JPH65554 JYT65553:JZD65554 KIP65553:KIZ65554 KSL65553:KSV65554 LCH65553:LCR65554 LMD65553:LMN65554 LVZ65553:LWJ65554 MFV65553:MGF65554 MPR65553:MQB65554 MZN65553:MZX65554 NJJ65553:NJT65554 NTF65553:NTP65554 ODB65553:ODL65554 OMX65553:ONH65554 OWT65553:OXD65554 PGP65553:PGZ65554 PQL65553:PQV65554 QAH65553:QAR65554 QKD65553:QKN65554 QTZ65553:QUJ65554 RDV65553:REF65554 RNR65553:ROB65554 RXN65553:RXX65554 SHJ65553:SHT65554 SRF65553:SRP65554 TBB65553:TBL65554 TKX65553:TLH65554 TUT65553:TVD65554 UEP65553:UEZ65554 UOL65553:UOV65554 UYH65553:UYR65554 VID65553:VIN65554 VRZ65553:VSJ65554 WBV65553:WCF65554 WLR65553:WMB65554 WVN65553:WVX65554 F131089:P131090 JB131089:JL131090 SX131089:TH131090 ACT131089:ADD131090 AMP131089:AMZ131090 AWL131089:AWV131090 BGH131089:BGR131090 BQD131089:BQN131090 BZZ131089:CAJ131090 CJV131089:CKF131090 CTR131089:CUB131090 DDN131089:DDX131090 DNJ131089:DNT131090 DXF131089:DXP131090 EHB131089:EHL131090 EQX131089:ERH131090 FAT131089:FBD131090 FKP131089:FKZ131090 FUL131089:FUV131090 GEH131089:GER131090 GOD131089:GON131090 GXZ131089:GYJ131090 HHV131089:HIF131090 HRR131089:HSB131090 IBN131089:IBX131090 ILJ131089:ILT131090 IVF131089:IVP131090 JFB131089:JFL131090 JOX131089:JPH131090 JYT131089:JZD131090 KIP131089:KIZ131090 KSL131089:KSV131090 LCH131089:LCR131090 LMD131089:LMN131090 LVZ131089:LWJ131090 MFV131089:MGF131090 MPR131089:MQB131090 MZN131089:MZX131090 NJJ131089:NJT131090 NTF131089:NTP131090 ODB131089:ODL131090 OMX131089:ONH131090 OWT131089:OXD131090 PGP131089:PGZ131090 PQL131089:PQV131090 QAH131089:QAR131090 QKD131089:QKN131090 QTZ131089:QUJ131090 RDV131089:REF131090 RNR131089:ROB131090 RXN131089:RXX131090 SHJ131089:SHT131090 SRF131089:SRP131090 TBB131089:TBL131090 TKX131089:TLH131090 TUT131089:TVD131090 UEP131089:UEZ131090 UOL131089:UOV131090 UYH131089:UYR131090 VID131089:VIN131090 VRZ131089:VSJ131090 WBV131089:WCF131090 WLR131089:WMB131090 WVN131089:WVX131090 F196625:P196626 JB196625:JL196626 SX196625:TH196626 ACT196625:ADD196626 AMP196625:AMZ196626 AWL196625:AWV196626 BGH196625:BGR196626 BQD196625:BQN196626 BZZ196625:CAJ196626 CJV196625:CKF196626 CTR196625:CUB196626 DDN196625:DDX196626 DNJ196625:DNT196626 DXF196625:DXP196626 EHB196625:EHL196626 EQX196625:ERH196626 FAT196625:FBD196626 FKP196625:FKZ196626 FUL196625:FUV196626 GEH196625:GER196626 GOD196625:GON196626 GXZ196625:GYJ196626 HHV196625:HIF196626 HRR196625:HSB196626 IBN196625:IBX196626 ILJ196625:ILT196626 IVF196625:IVP196626 JFB196625:JFL196626 JOX196625:JPH196626 JYT196625:JZD196626 KIP196625:KIZ196626 KSL196625:KSV196626 LCH196625:LCR196626 LMD196625:LMN196626 LVZ196625:LWJ196626 MFV196625:MGF196626 MPR196625:MQB196626 MZN196625:MZX196626 NJJ196625:NJT196626 NTF196625:NTP196626 ODB196625:ODL196626 OMX196625:ONH196626 OWT196625:OXD196626 PGP196625:PGZ196626 PQL196625:PQV196626 QAH196625:QAR196626 QKD196625:QKN196626 QTZ196625:QUJ196626 RDV196625:REF196626 RNR196625:ROB196626 RXN196625:RXX196626 SHJ196625:SHT196626 SRF196625:SRP196626 TBB196625:TBL196626 TKX196625:TLH196626 TUT196625:TVD196626 UEP196625:UEZ196626 UOL196625:UOV196626 UYH196625:UYR196626 VID196625:VIN196626 VRZ196625:VSJ196626 WBV196625:WCF196626 WLR196625:WMB196626 WVN196625:WVX196626 F262161:P262162 JB262161:JL262162 SX262161:TH262162 ACT262161:ADD262162 AMP262161:AMZ262162 AWL262161:AWV262162 BGH262161:BGR262162 BQD262161:BQN262162 BZZ262161:CAJ262162 CJV262161:CKF262162 CTR262161:CUB262162 DDN262161:DDX262162 DNJ262161:DNT262162 DXF262161:DXP262162 EHB262161:EHL262162 EQX262161:ERH262162 FAT262161:FBD262162 FKP262161:FKZ262162 FUL262161:FUV262162 GEH262161:GER262162 GOD262161:GON262162 GXZ262161:GYJ262162 HHV262161:HIF262162 HRR262161:HSB262162 IBN262161:IBX262162 ILJ262161:ILT262162 IVF262161:IVP262162 JFB262161:JFL262162 JOX262161:JPH262162 JYT262161:JZD262162 KIP262161:KIZ262162 KSL262161:KSV262162 LCH262161:LCR262162 LMD262161:LMN262162 LVZ262161:LWJ262162 MFV262161:MGF262162 MPR262161:MQB262162 MZN262161:MZX262162 NJJ262161:NJT262162 NTF262161:NTP262162 ODB262161:ODL262162 OMX262161:ONH262162 OWT262161:OXD262162 PGP262161:PGZ262162 PQL262161:PQV262162 QAH262161:QAR262162 QKD262161:QKN262162 QTZ262161:QUJ262162 RDV262161:REF262162 RNR262161:ROB262162 RXN262161:RXX262162 SHJ262161:SHT262162 SRF262161:SRP262162 TBB262161:TBL262162 TKX262161:TLH262162 TUT262161:TVD262162 UEP262161:UEZ262162 UOL262161:UOV262162 UYH262161:UYR262162 VID262161:VIN262162 VRZ262161:VSJ262162 WBV262161:WCF262162 WLR262161:WMB262162 WVN262161:WVX262162 F327697:P327698 JB327697:JL327698 SX327697:TH327698 ACT327697:ADD327698 AMP327697:AMZ327698 AWL327697:AWV327698 BGH327697:BGR327698 BQD327697:BQN327698 BZZ327697:CAJ327698 CJV327697:CKF327698 CTR327697:CUB327698 DDN327697:DDX327698 DNJ327697:DNT327698 DXF327697:DXP327698 EHB327697:EHL327698 EQX327697:ERH327698 FAT327697:FBD327698 FKP327697:FKZ327698 FUL327697:FUV327698 GEH327697:GER327698 GOD327697:GON327698 GXZ327697:GYJ327698 HHV327697:HIF327698 HRR327697:HSB327698 IBN327697:IBX327698 ILJ327697:ILT327698 IVF327697:IVP327698 JFB327697:JFL327698 JOX327697:JPH327698 JYT327697:JZD327698 KIP327697:KIZ327698 KSL327697:KSV327698 LCH327697:LCR327698 LMD327697:LMN327698 LVZ327697:LWJ327698 MFV327697:MGF327698 MPR327697:MQB327698 MZN327697:MZX327698 NJJ327697:NJT327698 NTF327697:NTP327698 ODB327697:ODL327698 OMX327697:ONH327698 OWT327697:OXD327698 PGP327697:PGZ327698 PQL327697:PQV327698 QAH327697:QAR327698 QKD327697:QKN327698 QTZ327697:QUJ327698 RDV327697:REF327698 RNR327697:ROB327698 RXN327697:RXX327698 SHJ327697:SHT327698 SRF327697:SRP327698 TBB327697:TBL327698 TKX327697:TLH327698 TUT327697:TVD327698 UEP327697:UEZ327698 UOL327697:UOV327698 UYH327697:UYR327698 VID327697:VIN327698 VRZ327697:VSJ327698 WBV327697:WCF327698 WLR327697:WMB327698 WVN327697:WVX327698 F393233:P393234 JB393233:JL393234 SX393233:TH393234 ACT393233:ADD393234 AMP393233:AMZ393234 AWL393233:AWV393234 BGH393233:BGR393234 BQD393233:BQN393234 BZZ393233:CAJ393234 CJV393233:CKF393234 CTR393233:CUB393234 DDN393233:DDX393234 DNJ393233:DNT393234 DXF393233:DXP393234 EHB393233:EHL393234 EQX393233:ERH393234 FAT393233:FBD393234 FKP393233:FKZ393234 FUL393233:FUV393234 GEH393233:GER393234 GOD393233:GON393234 GXZ393233:GYJ393234 HHV393233:HIF393234 HRR393233:HSB393234 IBN393233:IBX393234 ILJ393233:ILT393234 IVF393233:IVP393234 JFB393233:JFL393234 JOX393233:JPH393234 JYT393233:JZD393234 KIP393233:KIZ393234 KSL393233:KSV393234 LCH393233:LCR393234 LMD393233:LMN393234 LVZ393233:LWJ393234 MFV393233:MGF393234 MPR393233:MQB393234 MZN393233:MZX393234 NJJ393233:NJT393234 NTF393233:NTP393234 ODB393233:ODL393234 OMX393233:ONH393234 OWT393233:OXD393234 PGP393233:PGZ393234 PQL393233:PQV393234 QAH393233:QAR393234 QKD393233:QKN393234 QTZ393233:QUJ393234 RDV393233:REF393234 RNR393233:ROB393234 RXN393233:RXX393234 SHJ393233:SHT393234 SRF393233:SRP393234 TBB393233:TBL393234 TKX393233:TLH393234 TUT393233:TVD393234 UEP393233:UEZ393234 UOL393233:UOV393234 UYH393233:UYR393234 VID393233:VIN393234 VRZ393233:VSJ393234 WBV393233:WCF393234 WLR393233:WMB393234 WVN393233:WVX393234 F458769:P458770 JB458769:JL458770 SX458769:TH458770 ACT458769:ADD458770 AMP458769:AMZ458770 AWL458769:AWV458770 BGH458769:BGR458770 BQD458769:BQN458770 BZZ458769:CAJ458770 CJV458769:CKF458770 CTR458769:CUB458770 DDN458769:DDX458770 DNJ458769:DNT458770 DXF458769:DXP458770 EHB458769:EHL458770 EQX458769:ERH458770 FAT458769:FBD458770 FKP458769:FKZ458770 FUL458769:FUV458770 GEH458769:GER458770 GOD458769:GON458770 GXZ458769:GYJ458770 HHV458769:HIF458770 HRR458769:HSB458770 IBN458769:IBX458770 ILJ458769:ILT458770 IVF458769:IVP458770 JFB458769:JFL458770 JOX458769:JPH458770 JYT458769:JZD458770 KIP458769:KIZ458770 KSL458769:KSV458770 LCH458769:LCR458770 LMD458769:LMN458770 LVZ458769:LWJ458770 MFV458769:MGF458770 MPR458769:MQB458770 MZN458769:MZX458770 NJJ458769:NJT458770 NTF458769:NTP458770 ODB458769:ODL458770 OMX458769:ONH458770 OWT458769:OXD458770 PGP458769:PGZ458770 PQL458769:PQV458770 QAH458769:QAR458770 QKD458769:QKN458770 QTZ458769:QUJ458770 RDV458769:REF458770 RNR458769:ROB458770 RXN458769:RXX458770 SHJ458769:SHT458770 SRF458769:SRP458770 TBB458769:TBL458770 TKX458769:TLH458770 TUT458769:TVD458770 UEP458769:UEZ458770 UOL458769:UOV458770 UYH458769:UYR458770 VID458769:VIN458770 VRZ458769:VSJ458770 WBV458769:WCF458770 WLR458769:WMB458770 WVN458769:WVX458770 F524305:P524306 JB524305:JL524306 SX524305:TH524306 ACT524305:ADD524306 AMP524305:AMZ524306 AWL524305:AWV524306 BGH524305:BGR524306 BQD524305:BQN524306 BZZ524305:CAJ524306 CJV524305:CKF524306 CTR524305:CUB524306 DDN524305:DDX524306 DNJ524305:DNT524306 DXF524305:DXP524306 EHB524305:EHL524306 EQX524305:ERH524306 FAT524305:FBD524306 FKP524305:FKZ524306 FUL524305:FUV524306 GEH524305:GER524306 GOD524305:GON524306 GXZ524305:GYJ524306 HHV524305:HIF524306 HRR524305:HSB524306 IBN524305:IBX524306 ILJ524305:ILT524306 IVF524305:IVP524306 JFB524305:JFL524306 JOX524305:JPH524306 JYT524305:JZD524306 KIP524305:KIZ524306 KSL524305:KSV524306 LCH524305:LCR524306 LMD524305:LMN524306 LVZ524305:LWJ524306 MFV524305:MGF524306 MPR524305:MQB524306 MZN524305:MZX524306 NJJ524305:NJT524306 NTF524305:NTP524306 ODB524305:ODL524306 OMX524305:ONH524306 OWT524305:OXD524306 PGP524305:PGZ524306 PQL524305:PQV524306 QAH524305:QAR524306 QKD524305:QKN524306 QTZ524305:QUJ524306 RDV524305:REF524306 RNR524305:ROB524306 RXN524305:RXX524306 SHJ524305:SHT524306 SRF524305:SRP524306 TBB524305:TBL524306 TKX524305:TLH524306 TUT524305:TVD524306 UEP524305:UEZ524306 UOL524305:UOV524306 UYH524305:UYR524306 VID524305:VIN524306 VRZ524305:VSJ524306 WBV524305:WCF524306 WLR524305:WMB524306 WVN524305:WVX524306 F589841:P589842 JB589841:JL589842 SX589841:TH589842 ACT589841:ADD589842 AMP589841:AMZ589842 AWL589841:AWV589842 BGH589841:BGR589842 BQD589841:BQN589842 BZZ589841:CAJ589842 CJV589841:CKF589842 CTR589841:CUB589842 DDN589841:DDX589842 DNJ589841:DNT589842 DXF589841:DXP589842 EHB589841:EHL589842 EQX589841:ERH589842 FAT589841:FBD589842 FKP589841:FKZ589842 FUL589841:FUV589842 GEH589841:GER589842 GOD589841:GON589842 GXZ589841:GYJ589842 HHV589841:HIF589842 HRR589841:HSB589842 IBN589841:IBX589842 ILJ589841:ILT589842 IVF589841:IVP589842 JFB589841:JFL589842 JOX589841:JPH589842 JYT589841:JZD589842 KIP589841:KIZ589842 KSL589841:KSV589842 LCH589841:LCR589842 LMD589841:LMN589842 LVZ589841:LWJ589842 MFV589841:MGF589842 MPR589841:MQB589842 MZN589841:MZX589842 NJJ589841:NJT589842 NTF589841:NTP589842 ODB589841:ODL589842 OMX589841:ONH589842 OWT589841:OXD589842 PGP589841:PGZ589842 PQL589841:PQV589842 QAH589841:QAR589842 QKD589841:QKN589842 QTZ589841:QUJ589842 RDV589841:REF589842 RNR589841:ROB589842 RXN589841:RXX589842 SHJ589841:SHT589842 SRF589841:SRP589842 TBB589841:TBL589842 TKX589841:TLH589842 TUT589841:TVD589842 UEP589841:UEZ589842 UOL589841:UOV589842 UYH589841:UYR589842 VID589841:VIN589842 VRZ589841:VSJ589842 WBV589841:WCF589842 WLR589841:WMB589842 WVN589841:WVX589842 F655377:P655378 JB655377:JL655378 SX655377:TH655378 ACT655377:ADD655378 AMP655377:AMZ655378 AWL655377:AWV655378 BGH655377:BGR655378 BQD655377:BQN655378 BZZ655377:CAJ655378 CJV655377:CKF655378 CTR655377:CUB655378 DDN655377:DDX655378 DNJ655377:DNT655378 DXF655377:DXP655378 EHB655377:EHL655378 EQX655377:ERH655378 FAT655377:FBD655378 FKP655377:FKZ655378 FUL655377:FUV655378 GEH655377:GER655378 GOD655377:GON655378 GXZ655377:GYJ655378 HHV655377:HIF655378 HRR655377:HSB655378 IBN655377:IBX655378 ILJ655377:ILT655378 IVF655377:IVP655378 JFB655377:JFL655378 JOX655377:JPH655378 JYT655377:JZD655378 KIP655377:KIZ655378 KSL655377:KSV655378 LCH655377:LCR655378 LMD655377:LMN655378 LVZ655377:LWJ655378 MFV655377:MGF655378 MPR655377:MQB655378 MZN655377:MZX655378 NJJ655377:NJT655378 NTF655377:NTP655378 ODB655377:ODL655378 OMX655377:ONH655378 OWT655377:OXD655378 PGP655377:PGZ655378 PQL655377:PQV655378 QAH655377:QAR655378 QKD655377:QKN655378 QTZ655377:QUJ655378 RDV655377:REF655378 RNR655377:ROB655378 RXN655377:RXX655378 SHJ655377:SHT655378 SRF655377:SRP655378 TBB655377:TBL655378 TKX655377:TLH655378 TUT655377:TVD655378 UEP655377:UEZ655378 UOL655377:UOV655378 UYH655377:UYR655378 VID655377:VIN655378 VRZ655377:VSJ655378 WBV655377:WCF655378 WLR655377:WMB655378 WVN655377:WVX655378 F720913:P720914 JB720913:JL720914 SX720913:TH720914 ACT720913:ADD720914 AMP720913:AMZ720914 AWL720913:AWV720914 BGH720913:BGR720914 BQD720913:BQN720914 BZZ720913:CAJ720914 CJV720913:CKF720914 CTR720913:CUB720914 DDN720913:DDX720914 DNJ720913:DNT720914 DXF720913:DXP720914 EHB720913:EHL720914 EQX720913:ERH720914 FAT720913:FBD720914 FKP720913:FKZ720914 FUL720913:FUV720914 GEH720913:GER720914 GOD720913:GON720914 GXZ720913:GYJ720914 HHV720913:HIF720914 HRR720913:HSB720914 IBN720913:IBX720914 ILJ720913:ILT720914 IVF720913:IVP720914 JFB720913:JFL720914 JOX720913:JPH720914 JYT720913:JZD720914 KIP720913:KIZ720914 KSL720913:KSV720914 LCH720913:LCR720914 LMD720913:LMN720914 LVZ720913:LWJ720914 MFV720913:MGF720914 MPR720913:MQB720914 MZN720913:MZX720914 NJJ720913:NJT720914 NTF720913:NTP720914 ODB720913:ODL720914 OMX720913:ONH720914 OWT720913:OXD720914 PGP720913:PGZ720914 PQL720913:PQV720914 QAH720913:QAR720914 QKD720913:QKN720914 QTZ720913:QUJ720914 RDV720913:REF720914 RNR720913:ROB720914 RXN720913:RXX720914 SHJ720913:SHT720914 SRF720913:SRP720914 TBB720913:TBL720914 TKX720913:TLH720914 TUT720913:TVD720914 UEP720913:UEZ720914 UOL720913:UOV720914 UYH720913:UYR720914 VID720913:VIN720914 VRZ720913:VSJ720914 WBV720913:WCF720914 WLR720913:WMB720914 WVN720913:WVX720914 F786449:P786450 JB786449:JL786450 SX786449:TH786450 ACT786449:ADD786450 AMP786449:AMZ786450 AWL786449:AWV786450 BGH786449:BGR786450 BQD786449:BQN786450 BZZ786449:CAJ786450 CJV786449:CKF786450 CTR786449:CUB786450 DDN786449:DDX786450 DNJ786449:DNT786450 DXF786449:DXP786450 EHB786449:EHL786450 EQX786449:ERH786450 FAT786449:FBD786450 FKP786449:FKZ786450 FUL786449:FUV786450 GEH786449:GER786450 GOD786449:GON786450 GXZ786449:GYJ786450 HHV786449:HIF786450 HRR786449:HSB786450 IBN786449:IBX786450 ILJ786449:ILT786450 IVF786449:IVP786450 JFB786449:JFL786450 JOX786449:JPH786450 JYT786449:JZD786450 KIP786449:KIZ786450 KSL786449:KSV786450 LCH786449:LCR786450 LMD786449:LMN786450 LVZ786449:LWJ786450 MFV786449:MGF786450 MPR786449:MQB786450 MZN786449:MZX786450 NJJ786449:NJT786450 NTF786449:NTP786450 ODB786449:ODL786450 OMX786449:ONH786450 OWT786449:OXD786450 PGP786449:PGZ786450 PQL786449:PQV786450 QAH786449:QAR786450 QKD786449:QKN786450 QTZ786449:QUJ786450 RDV786449:REF786450 RNR786449:ROB786450 RXN786449:RXX786450 SHJ786449:SHT786450 SRF786449:SRP786450 TBB786449:TBL786450 TKX786449:TLH786450 TUT786449:TVD786450 UEP786449:UEZ786450 UOL786449:UOV786450 UYH786449:UYR786450 VID786449:VIN786450 VRZ786449:VSJ786450 WBV786449:WCF786450 WLR786449:WMB786450 WVN786449:WVX786450 F851985:P851986 JB851985:JL851986 SX851985:TH851986 ACT851985:ADD851986 AMP851985:AMZ851986 AWL851985:AWV851986 BGH851985:BGR851986 BQD851985:BQN851986 BZZ851985:CAJ851986 CJV851985:CKF851986 CTR851985:CUB851986 DDN851985:DDX851986 DNJ851985:DNT851986 DXF851985:DXP851986 EHB851985:EHL851986 EQX851985:ERH851986 FAT851985:FBD851986 FKP851985:FKZ851986 FUL851985:FUV851986 GEH851985:GER851986 GOD851985:GON851986 GXZ851985:GYJ851986 HHV851985:HIF851986 HRR851985:HSB851986 IBN851985:IBX851986 ILJ851985:ILT851986 IVF851985:IVP851986 JFB851985:JFL851986 JOX851985:JPH851986 JYT851985:JZD851986 KIP851985:KIZ851986 KSL851985:KSV851986 LCH851985:LCR851986 LMD851985:LMN851986 LVZ851985:LWJ851986 MFV851985:MGF851986 MPR851985:MQB851986 MZN851985:MZX851986 NJJ851985:NJT851986 NTF851985:NTP851986 ODB851985:ODL851986 OMX851985:ONH851986 OWT851985:OXD851986 PGP851985:PGZ851986 PQL851985:PQV851986 QAH851985:QAR851986 QKD851985:QKN851986 QTZ851985:QUJ851986 RDV851985:REF851986 RNR851985:ROB851986 RXN851985:RXX851986 SHJ851985:SHT851986 SRF851985:SRP851986 TBB851985:TBL851986 TKX851985:TLH851986 TUT851985:TVD851986 UEP851985:UEZ851986 UOL851985:UOV851986 UYH851985:UYR851986 VID851985:VIN851986 VRZ851985:VSJ851986 WBV851985:WCF851986 WLR851985:WMB851986 WVN851985:WVX851986 F917521:P917522 JB917521:JL917522 SX917521:TH917522 ACT917521:ADD917522 AMP917521:AMZ917522 AWL917521:AWV917522 BGH917521:BGR917522 BQD917521:BQN917522 BZZ917521:CAJ917522 CJV917521:CKF917522 CTR917521:CUB917522 DDN917521:DDX917522 DNJ917521:DNT917522 DXF917521:DXP917522 EHB917521:EHL917522 EQX917521:ERH917522 FAT917521:FBD917522 FKP917521:FKZ917522 FUL917521:FUV917522 GEH917521:GER917522 GOD917521:GON917522 GXZ917521:GYJ917522 HHV917521:HIF917522 HRR917521:HSB917522 IBN917521:IBX917522 ILJ917521:ILT917522 IVF917521:IVP917522 JFB917521:JFL917522 JOX917521:JPH917522 JYT917521:JZD917522 KIP917521:KIZ917522 KSL917521:KSV917522 LCH917521:LCR917522 LMD917521:LMN917522 LVZ917521:LWJ917522 MFV917521:MGF917522 MPR917521:MQB917522 MZN917521:MZX917522 NJJ917521:NJT917522 NTF917521:NTP917522 ODB917521:ODL917522 OMX917521:ONH917522 OWT917521:OXD917522 PGP917521:PGZ917522 PQL917521:PQV917522 QAH917521:QAR917522 QKD917521:QKN917522 QTZ917521:QUJ917522 RDV917521:REF917522 RNR917521:ROB917522 RXN917521:RXX917522 SHJ917521:SHT917522 SRF917521:SRP917522 TBB917521:TBL917522 TKX917521:TLH917522 TUT917521:TVD917522 UEP917521:UEZ917522 UOL917521:UOV917522 UYH917521:UYR917522 VID917521:VIN917522 VRZ917521:VSJ917522 WBV917521:WCF917522 WLR917521:WMB917522 WVN917521:WVX917522 F983057:P983058 JB983057:JL983058 SX983057:TH983058 ACT983057:ADD983058 AMP983057:AMZ983058 AWL983057:AWV983058 BGH983057:BGR983058 BQD983057:BQN983058 BZZ983057:CAJ983058 CJV983057:CKF983058 CTR983057:CUB983058 DDN983057:DDX983058 DNJ983057:DNT983058 DXF983057:DXP983058 EHB983057:EHL983058 EQX983057:ERH983058 FAT983057:FBD983058 FKP983057:FKZ983058 FUL983057:FUV983058 GEH983057:GER983058 GOD983057:GON983058 GXZ983057:GYJ983058 HHV983057:HIF983058 HRR983057:HSB983058 IBN983057:IBX983058 ILJ983057:ILT983058 IVF983057:IVP983058 JFB983057:JFL983058 JOX983057:JPH983058 JYT983057:JZD983058 KIP983057:KIZ983058 KSL983057:KSV983058 LCH983057:LCR983058 LMD983057:LMN983058 LVZ983057:LWJ983058 MFV983057:MGF983058 MPR983057:MQB983058 MZN983057:MZX983058 NJJ983057:NJT983058 NTF983057:NTP983058 ODB983057:ODL983058 OMX983057:ONH983058 OWT983057:OXD983058 PGP983057:PGZ983058 PQL983057:PQV983058 QAH983057:QAR983058 QKD983057:QKN983058 QTZ983057:QUJ983058 RDV983057:REF983058 RNR983057:ROB983058 RXN983057:RXX983058 SHJ983057:SHT983058 SRF983057:SRP983058 TBB983057:TBL983058 TKX983057:TLH983058 TUT983057:TVD983058 UEP983057:UEZ983058 UOL983057:UOV983058 UYH983057:UYR983058 VID983057:VIN983058 VRZ983057:VSJ983058 WBV983057:WCF983058 WLR983057:WMB983058 WVN983057:WVX983058" xr:uid="{00000000-0002-0000-0000-00000A000000}">
      <formula1>"現金,口座振替"</formula1>
    </dataValidation>
    <dataValidation type="list" allowBlank="1" showInputMessage="1" sqref="WVY983064:WWA983064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60:S65560 JM65560:JO65560 TI65560:TK65560 ADE65560:ADG65560 ANA65560:ANC65560 AWW65560:AWY65560 BGS65560:BGU65560 BQO65560:BQQ65560 CAK65560:CAM65560 CKG65560:CKI65560 CUC65560:CUE65560 DDY65560:DEA65560 DNU65560:DNW65560 DXQ65560:DXS65560 EHM65560:EHO65560 ERI65560:ERK65560 FBE65560:FBG65560 FLA65560:FLC65560 FUW65560:FUY65560 GES65560:GEU65560 GOO65560:GOQ65560 GYK65560:GYM65560 HIG65560:HII65560 HSC65560:HSE65560 IBY65560:ICA65560 ILU65560:ILW65560 IVQ65560:IVS65560 JFM65560:JFO65560 JPI65560:JPK65560 JZE65560:JZG65560 KJA65560:KJC65560 KSW65560:KSY65560 LCS65560:LCU65560 LMO65560:LMQ65560 LWK65560:LWM65560 MGG65560:MGI65560 MQC65560:MQE65560 MZY65560:NAA65560 NJU65560:NJW65560 NTQ65560:NTS65560 ODM65560:ODO65560 ONI65560:ONK65560 OXE65560:OXG65560 PHA65560:PHC65560 PQW65560:PQY65560 QAS65560:QAU65560 QKO65560:QKQ65560 QUK65560:QUM65560 REG65560:REI65560 ROC65560:ROE65560 RXY65560:RYA65560 SHU65560:SHW65560 SRQ65560:SRS65560 TBM65560:TBO65560 TLI65560:TLK65560 TVE65560:TVG65560 UFA65560:UFC65560 UOW65560:UOY65560 UYS65560:UYU65560 VIO65560:VIQ65560 VSK65560:VSM65560 WCG65560:WCI65560 WMC65560:WME65560 WVY65560:WWA65560 Q131096:S131096 JM131096:JO131096 TI131096:TK131096 ADE131096:ADG131096 ANA131096:ANC131096 AWW131096:AWY131096 BGS131096:BGU131096 BQO131096:BQQ131096 CAK131096:CAM131096 CKG131096:CKI131096 CUC131096:CUE131096 DDY131096:DEA131096 DNU131096:DNW131096 DXQ131096:DXS131096 EHM131096:EHO131096 ERI131096:ERK131096 FBE131096:FBG131096 FLA131096:FLC131096 FUW131096:FUY131096 GES131096:GEU131096 GOO131096:GOQ131096 GYK131096:GYM131096 HIG131096:HII131096 HSC131096:HSE131096 IBY131096:ICA131096 ILU131096:ILW131096 IVQ131096:IVS131096 JFM131096:JFO131096 JPI131096:JPK131096 JZE131096:JZG131096 KJA131096:KJC131096 KSW131096:KSY131096 LCS131096:LCU131096 LMO131096:LMQ131096 LWK131096:LWM131096 MGG131096:MGI131096 MQC131096:MQE131096 MZY131096:NAA131096 NJU131096:NJW131096 NTQ131096:NTS131096 ODM131096:ODO131096 ONI131096:ONK131096 OXE131096:OXG131096 PHA131096:PHC131096 PQW131096:PQY131096 QAS131096:QAU131096 QKO131096:QKQ131096 QUK131096:QUM131096 REG131096:REI131096 ROC131096:ROE131096 RXY131096:RYA131096 SHU131096:SHW131096 SRQ131096:SRS131096 TBM131096:TBO131096 TLI131096:TLK131096 TVE131096:TVG131096 UFA131096:UFC131096 UOW131096:UOY131096 UYS131096:UYU131096 VIO131096:VIQ131096 VSK131096:VSM131096 WCG131096:WCI131096 WMC131096:WME131096 WVY131096:WWA131096 Q196632:S196632 JM196632:JO196632 TI196632:TK196632 ADE196632:ADG196632 ANA196632:ANC196632 AWW196632:AWY196632 BGS196632:BGU196632 BQO196632:BQQ196632 CAK196632:CAM196632 CKG196632:CKI196632 CUC196632:CUE196632 DDY196632:DEA196632 DNU196632:DNW196632 DXQ196632:DXS196632 EHM196632:EHO196632 ERI196632:ERK196632 FBE196632:FBG196632 FLA196632:FLC196632 FUW196632:FUY196632 GES196632:GEU196632 GOO196632:GOQ196632 GYK196632:GYM196632 HIG196632:HII196632 HSC196632:HSE196632 IBY196632:ICA196632 ILU196632:ILW196632 IVQ196632:IVS196632 JFM196632:JFO196632 JPI196632:JPK196632 JZE196632:JZG196632 KJA196632:KJC196632 KSW196632:KSY196632 LCS196632:LCU196632 LMO196632:LMQ196632 LWK196632:LWM196632 MGG196632:MGI196632 MQC196632:MQE196632 MZY196632:NAA196632 NJU196632:NJW196632 NTQ196632:NTS196632 ODM196632:ODO196632 ONI196632:ONK196632 OXE196632:OXG196632 PHA196632:PHC196632 PQW196632:PQY196632 QAS196632:QAU196632 QKO196632:QKQ196632 QUK196632:QUM196632 REG196632:REI196632 ROC196632:ROE196632 RXY196632:RYA196632 SHU196632:SHW196632 SRQ196632:SRS196632 TBM196632:TBO196632 TLI196632:TLK196632 TVE196632:TVG196632 UFA196632:UFC196632 UOW196632:UOY196632 UYS196632:UYU196632 VIO196632:VIQ196632 VSK196632:VSM196632 WCG196632:WCI196632 WMC196632:WME196632 WVY196632:WWA196632 Q262168:S262168 JM262168:JO262168 TI262168:TK262168 ADE262168:ADG262168 ANA262168:ANC262168 AWW262168:AWY262168 BGS262168:BGU262168 BQO262168:BQQ262168 CAK262168:CAM262168 CKG262168:CKI262168 CUC262168:CUE262168 DDY262168:DEA262168 DNU262168:DNW262168 DXQ262168:DXS262168 EHM262168:EHO262168 ERI262168:ERK262168 FBE262168:FBG262168 FLA262168:FLC262168 FUW262168:FUY262168 GES262168:GEU262168 GOO262168:GOQ262168 GYK262168:GYM262168 HIG262168:HII262168 HSC262168:HSE262168 IBY262168:ICA262168 ILU262168:ILW262168 IVQ262168:IVS262168 JFM262168:JFO262168 JPI262168:JPK262168 JZE262168:JZG262168 KJA262168:KJC262168 KSW262168:KSY262168 LCS262168:LCU262168 LMO262168:LMQ262168 LWK262168:LWM262168 MGG262168:MGI262168 MQC262168:MQE262168 MZY262168:NAA262168 NJU262168:NJW262168 NTQ262168:NTS262168 ODM262168:ODO262168 ONI262168:ONK262168 OXE262168:OXG262168 PHA262168:PHC262168 PQW262168:PQY262168 QAS262168:QAU262168 QKO262168:QKQ262168 QUK262168:QUM262168 REG262168:REI262168 ROC262168:ROE262168 RXY262168:RYA262168 SHU262168:SHW262168 SRQ262168:SRS262168 TBM262168:TBO262168 TLI262168:TLK262168 TVE262168:TVG262168 UFA262168:UFC262168 UOW262168:UOY262168 UYS262168:UYU262168 VIO262168:VIQ262168 VSK262168:VSM262168 WCG262168:WCI262168 WMC262168:WME262168 WVY262168:WWA262168 Q327704:S327704 JM327704:JO327704 TI327704:TK327704 ADE327704:ADG327704 ANA327704:ANC327704 AWW327704:AWY327704 BGS327704:BGU327704 BQO327704:BQQ327704 CAK327704:CAM327704 CKG327704:CKI327704 CUC327704:CUE327704 DDY327704:DEA327704 DNU327704:DNW327704 DXQ327704:DXS327704 EHM327704:EHO327704 ERI327704:ERK327704 FBE327704:FBG327704 FLA327704:FLC327704 FUW327704:FUY327704 GES327704:GEU327704 GOO327704:GOQ327704 GYK327704:GYM327704 HIG327704:HII327704 HSC327704:HSE327704 IBY327704:ICA327704 ILU327704:ILW327704 IVQ327704:IVS327704 JFM327704:JFO327704 JPI327704:JPK327704 JZE327704:JZG327704 KJA327704:KJC327704 KSW327704:KSY327704 LCS327704:LCU327704 LMO327704:LMQ327704 LWK327704:LWM327704 MGG327704:MGI327704 MQC327704:MQE327704 MZY327704:NAA327704 NJU327704:NJW327704 NTQ327704:NTS327704 ODM327704:ODO327704 ONI327704:ONK327704 OXE327704:OXG327704 PHA327704:PHC327704 PQW327704:PQY327704 QAS327704:QAU327704 QKO327704:QKQ327704 QUK327704:QUM327704 REG327704:REI327704 ROC327704:ROE327704 RXY327704:RYA327704 SHU327704:SHW327704 SRQ327704:SRS327704 TBM327704:TBO327704 TLI327704:TLK327704 TVE327704:TVG327704 UFA327704:UFC327704 UOW327704:UOY327704 UYS327704:UYU327704 VIO327704:VIQ327704 VSK327704:VSM327704 WCG327704:WCI327704 WMC327704:WME327704 WVY327704:WWA327704 Q393240:S393240 JM393240:JO393240 TI393240:TK393240 ADE393240:ADG393240 ANA393240:ANC393240 AWW393240:AWY393240 BGS393240:BGU393240 BQO393240:BQQ393240 CAK393240:CAM393240 CKG393240:CKI393240 CUC393240:CUE393240 DDY393240:DEA393240 DNU393240:DNW393240 DXQ393240:DXS393240 EHM393240:EHO393240 ERI393240:ERK393240 FBE393240:FBG393240 FLA393240:FLC393240 FUW393240:FUY393240 GES393240:GEU393240 GOO393240:GOQ393240 GYK393240:GYM393240 HIG393240:HII393240 HSC393240:HSE393240 IBY393240:ICA393240 ILU393240:ILW393240 IVQ393240:IVS393240 JFM393240:JFO393240 JPI393240:JPK393240 JZE393240:JZG393240 KJA393240:KJC393240 KSW393240:KSY393240 LCS393240:LCU393240 LMO393240:LMQ393240 LWK393240:LWM393240 MGG393240:MGI393240 MQC393240:MQE393240 MZY393240:NAA393240 NJU393240:NJW393240 NTQ393240:NTS393240 ODM393240:ODO393240 ONI393240:ONK393240 OXE393240:OXG393240 PHA393240:PHC393240 PQW393240:PQY393240 QAS393240:QAU393240 QKO393240:QKQ393240 QUK393240:QUM393240 REG393240:REI393240 ROC393240:ROE393240 RXY393240:RYA393240 SHU393240:SHW393240 SRQ393240:SRS393240 TBM393240:TBO393240 TLI393240:TLK393240 TVE393240:TVG393240 UFA393240:UFC393240 UOW393240:UOY393240 UYS393240:UYU393240 VIO393240:VIQ393240 VSK393240:VSM393240 WCG393240:WCI393240 WMC393240:WME393240 WVY393240:WWA393240 Q458776:S458776 JM458776:JO458776 TI458776:TK458776 ADE458776:ADG458776 ANA458776:ANC458776 AWW458776:AWY458776 BGS458776:BGU458776 BQO458776:BQQ458776 CAK458776:CAM458776 CKG458776:CKI458776 CUC458776:CUE458776 DDY458776:DEA458776 DNU458776:DNW458776 DXQ458776:DXS458776 EHM458776:EHO458776 ERI458776:ERK458776 FBE458776:FBG458776 FLA458776:FLC458776 FUW458776:FUY458776 GES458776:GEU458776 GOO458776:GOQ458776 GYK458776:GYM458776 HIG458776:HII458776 HSC458776:HSE458776 IBY458776:ICA458776 ILU458776:ILW458776 IVQ458776:IVS458776 JFM458776:JFO458776 JPI458776:JPK458776 JZE458776:JZG458776 KJA458776:KJC458776 KSW458776:KSY458776 LCS458776:LCU458776 LMO458776:LMQ458776 LWK458776:LWM458776 MGG458776:MGI458776 MQC458776:MQE458776 MZY458776:NAA458776 NJU458776:NJW458776 NTQ458776:NTS458776 ODM458776:ODO458776 ONI458776:ONK458776 OXE458776:OXG458776 PHA458776:PHC458776 PQW458776:PQY458776 QAS458776:QAU458776 QKO458776:QKQ458776 QUK458776:QUM458776 REG458776:REI458776 ROC458776:ROE458776 RXY458776:RYA458776 SHU458776:SHW458776 SRQ458776:SRS458776 TBM458776:TBO458776 TLI458776:TLK458776 TVE458776:TVG458776 UFA458776:UFC458776 UOW458776:UOY458776 UYS458776:UYU458776 VIO458776:VIQ458776 VSK458776:VSM458776 WCG458776:WCI458776 WMC458776:WME458776 WVY458776:WWA458776 Q524312:S524312 JM524312:JO524312 TI524312:TK524312 ADE524312:ADG524312 ANA524312:ANC524312 AWW524312:AWY524312 BGS524312:BGU524312 BQO524312:BQQ524312 CAK524312:CAM524312 CKG524312:CKI524312 CUC524312:CUE524312 DDY524312:DEA524312 DNU524312:DNW524312 DXQ524312:DXS524312 EHM524312:EHO524312 ERI524312:ERK524312 FBE524312:FBG524312 FLA524312:FLC524312 FUW524312:FUY524312 GES524312:GEU524312 GOO524312:GOQ524312 GYK524312:GYM524312 HIG524312:HII524312 HSC524312:HSE524312 IBY524312:ICA524312 ILU524312:ILW524312 IVQ524312:IVS524312 JFM524312:JFO524312 JPI524312:JPK524312 JZE524312:JZG524312 KJA524312:KJC524312 KSW524312:KSY524312 LCS524312:LCU524312 LMO524312:LMQ524312 LWK524312:LWM524312 MGG524312:MGI524312 MQC524312:MQE524312 MZY524312:NAA524312 NJU524312:NJW524312 NTQ524312:NTS524312 ODM524312:ODO524312 ONI524312:ONK524312 OXE524312:OXG524312 PHA524312:PHC524312 PQW524312:PQY524312 QAS524312:QAU524312 QKO524312:QKQ524312 QUK524312:QUM524312 REG524312:REI524312 ROC524312:ROE524312 RXY524312:RYA524312 SHU524312:SHW524312 SRQ524312:SRS524312 TBM524312:TBO524312 TLI524312:TLK524312 TVE524312:TVG524312 UFA524312:UFC524312 UOW524312:UOY524312 UYS524312:UYU524312 VIO524312:VIQ524312 VSK524312:VSM524312 WCG524312:WCI524312 WMC524312:WME524312 WVY524312:WWA524312 Q589848:S589848 JM589848:JO589848 TI589848:TK589848 ADE589848:ADG589848 ANA589848:ANC589848 AWW589848:AWY589848 BGS589848:BGU589848 BQO589848:BQQ589848 CAK589848:CAM589848 CKG589848:CKI589848 CUC589848:CUE589848 DDY589848:DEA589848 DNU589848:DNW589848 DXQ589848:DXS589848 EHM589848:EHO589848 ERI589848:ERK589848 FBE589848:FBG589848 FLA589848:FLC589848 FUW589848:FUY589848 GES589848:GEU589848 GOO589848:GOQ589848 GYK589848:GYM589848 HIG589848:HII589848 HSC589848:HSE589848 IBY589848:ICA589848 ILU589848:ILW589848 IVQ589848:IVS589848 JFM589848:JFO589848 JPI589848:JPK589848 JZE589848:JZG589848 KJA589848:KJC589848 KSW589848:KSY589848 LCS589848:LCU589848 LMO589848:LMQ589848 LWK589848:LWM589848 MGG589848:MGI589848 MQC589848:MQE589848 MZY589848:NAA589848 NJU589848:NJW589848 NTQ589848:NTS589848 ODM589848:ODO589848 ONI589848:ONK589848 OXE589848:OXG589848 PHA589848:PHC589848 PQW589848:PQY589848 QAS589848:QAU589848 QKO589848:QKQ589848 QUK589848:QUM589848 REG589848:REI589848 ROC589848:ROE589848 RXY589848:RYA589848 SHU589848:SHW589848 SRQ589848:SRS589848 TBM589848:TBO589848 TLI589848:TLK589848 TVE589848:TVG589848 UFA589848:UFC589848 UOW589848:UOY589848 UYS589848:UYU589848 VIO589848:VIQ589848 VSK589848:VSM589848 WCG589848:WCI589848 WMC589848:WME589848 WVY589848:WWA589848 Q655384:S655384 JM655384:JO655384 TI655384:TK655384 ADE655384:ADG655384 ANA655384:ANC655384 AWW655384:AWY655384 BGS655384:BGU655384 BQO655384:BQQ655384 CAK655384:CAM655384 CKG655384:CKI655384 CUC655384:CUE655384 DDY655384:DEA655384 DNU655384:DNW655384 DXQ655384:DXS655384 EHM655384:EHO655384 ERI655384:ERK655384 FBE655384:FBG655384 FLA655384:FLC655384 FUW655384:FUY655384 GES655384:GEU655384 GOO655384:GOQ655384 GYK655384:GYM655384 HIG655384:HII655384 HSC655384:HSE655384 IBY655384:ICA655384 ILU655384:ILW655384 IVQ655384:IVS655384 JFM655384:JFO655384 JPI655384:JPK655384 JZE655384:JZG655384 KJA655384:KJC655384 KSW655384:KSY655384 LCS655384:LCU655384 LMO655384:LMQ655384 LWK655384:LWM655384 MGG655384:MGI655384 MQC655384:MQE655384 MZY655384:NAA655384 NJU655384:NJW655384 NTQ655384:NTS655384 ODM655384:ODO655384 ONI655384:ONK655384 OXE655384:OXG655384 PHA655384:PHC655384 PQW655384:PQY655384 QAS655384:QAU655384 QKO655384:QKQ655384 QUK655384:QUM655384 REG655384:REI655384 ROC655384:ROE655384 RXY655384:RYA655384 SHU655384:SHW655384 SRQ655384:SRS655384 TBM655384:TBO655384 TLI655384:TLK655384 TVE655384:TVG655384 UFA655384:UFC655384 UOW655384:UOY655384 UYS655384:UYU655384 VIO655384:VIQ655384 VSK655384:VSM655384 WCG655384:WCI655384 WMC655384:WME655384 WVY655384:WWA655384 Q720920:S720920 JM720920:JO720920 TI720920:TK720920 ADE720920:ADG720920 ANA720920:ANC720920 AWW720920:AWY720920 BGS720920:BGU720920 BQO720920:BQQ720920 CAK720920:CAM720920 CKG720920:CKI720920 CUC720920:CUE720920 DDY720920:DEA720920 DNU720920:DNW720920 DXQ720920:DXS720920 EHM720920:EHO720920 ERI720920:ERK720920 FBE720920:FBG720920 FLA720920:FLC720920 FUW720920:FUY720920 GES720920:GEU720920 GOO720920:GOQ720920 GYK720920:GYM720920 HIG720920:HII720920 HSC720920:HSE720920 IBY720920:ICA720920 ILU720920:ILW720920 IVQ720920:IVS720920 JFM720920:JFO720920 JPI720920:JPK720920 JZE720920:JZG720920 KJA720920:KJC720920 KSW720920:KSY720920 LCS720920:LCU720920 LMO720920:LMQ720920 LWK720920:LWM720920 MGG720920:MGI720920 MQC720920:MQE720920 MZY720920:NAA720920 NJU720920:NJW720920 NTQ720920:NTS720920 ODM720920:ODO720920 ONI720920:ONK720920 OXE720920:OXG720920 PHA720920:PHC720920 PQW720920:PQY720920 QAS720920:QAU720920 QKO720920:QKQ720920 QUK720920:QUM720920 REG720920:REI720920 ROC720920:ROE720920 RXY720920:RYA720920 SHU720920:SHW720920 SRQ720920:SRS720920 TBM720920:TBO720920 TLI720920:TLK720920 TVE720920:TVG720920 UFA720920:UFC720920 UOW720920:UOY720920 UYS720920:UYU720920 VIO720920:VIQ720920 VSK720920:VSM720920 WCG720920:WCI720920 WMC720920:WME720920 WVY720920:WWA720920 Q786456:S786456 JM786456:JO786456 TI786456:TK786456 ADE786456:ADG786456 ANA786456:ANC786456 AWW786456:AWY786456 BGS786456:BGU786456 BQO786456:BQQ786456 CAK786456:CAM786456 CKG786456:CKI786456 CUC786456:CUE786456 DDY786456:DEA786456 DNU786456:DNW786456 DXQ786456:DXS786456 EHM786456:EHO786456 ERI786456:ERK786456 FBE786456:FBG786456 FLA786456:FLC786456 FUW786456:FUY786456 GES786456:GEU786456 GOO786456:GOQ786456 GYK786456:GYM786456 HIG786456:HII786456 HSC786456:HSE786456 IBY786456:ICA786456 ILU786456:ILW786456 IVQ786456:IVS786456 JFM786456:JFO786456 JPI786456:JPK786456 JZE786456:JZG786456 KJA786456:KJC786456 KSW786456:KSY786456 LCS786456:LCU786456 LMO786456:LMQ786456 LWK786456:LWM786456 MGG786456:MGI786456 MQC786456:MQE786456 MZY786456:NAA786456 NJU786456:NJW786456 NTQ786456:NTS786456 ODM786456:ODO786456 ONI786456:ONK786456 OXE786456:OXG786456 PHA786456:PHC786456 PQW786456:PQY786456 QAS786456:QAU786456 QKO786456:QKQ786456 QUK786456:QUM786456 REG786456:REI786456 ROC786456:ROE786456 RXY786456:RYA786456 SHU786456:SHW786456 SRQ786456:SRS786456 TBM786456:TBO786456 TLI786456:TLK786456 TVE786456:TVG786456 UFA786456:UFC786456 UOW786456:UOY786456 UYS786456:UYU786456 VIO786456:VIQ786456 VSK786456:VSM786456 WCG786456:WCI786456 WMC786456:WME786456 WVY786456:WWA786456 Q851992:S851992 JM851992:JO851992 TI851992:TK851992 ADE851992:ADG851992 ANA851992:ANC851992 AWW851992:AWY851992 BGS851992:BGU851992 BQO851992:BQQ851992 CAK851992:CAM851992 CKG851992:CKI851992 CUC851992:CUE851992 DDY851992:DEA851992 DNU851992:DNW851992 DXQ851992:DXS851992 EHM851992:EHO851992 ERI851992:ERK851992 FBE851992:FBG851992 FLA851992:FLC851992 FUW851992:FUY851992 GES851992:GEU851992 GOO851992:GOQ851992 GYK851992:GYM851992 HIG851992:HII851992 HSC851992:HSE851992 IBY851992:ICA851992 ILU851992:ILW851992 IVQ851992:IVS851992 JFM851992:JFO851992 JPI851992:JPK851992 JZE851992:JZG851992 KJA851992:KJC851992 KSW851992:KSY851992 LCS851992:LCU851992 LMO851992:LMQ851992 LWK851992:LWM851992 MGG851992:MGI851992 MQC851992:MQE851992 MZY851992:NAA851992 NJU851992:NJW851992 NTQ851992:NTS851992 ODM851992:ODO851992 ONI851992:ONK851992 OXE851992:OXG851992 PHA851992:PHC851992 PQW851992:PQY851992 QAS851992:QAU851992 QKO851992:QKQ851992 QUK851992:QUM851992 REG851992:REI851992 ROC851992:ROE851992 RXY851992:RYA851992 SHU851992:SHW851992 SRQ851992:SRS851992 TBM851992:TBO851992 TLI851992:TLK851992 TVE851992:TVG851992 UFA851992:UFC851992 UOW851992:UOY851992 UYS851992:UYU851992 VIO851992:VIQ851992 VSK851992:VSM851992 WCG851992:WCI851992 WMC851992:WME851992 WVY851992:WWA851992 Q917528:S917528 JM917528:JO917528 TI917528:TK917528 ADE917528:ADG917528 ANA917528:ANC917528 AWW917528:AWY917528 BGS917528:BGU917528 BQO917528:BQQ917528 CAK917528:CAM917528 CKG917528:CKI917528 CUC917528:CUE917528 DDY917528:DEA917528 DNU917528:DNW917528 DXQ917528:DXS917528 EHM917528:EHO917528 ERI917528:ERK917528 FBE917528:FBG917528 FLA917528:FLC917528 FUW917528:FUY917528 GES917528:GEU917528 GOO917528:GOQ917528 GYK917528:GYM917528 HIG917528:HII917528 HSC917528:HSE917528 IBY917528:ICA917528 ILU917528:ILW917528 IVQ917528:IVS917528 JFM917528:JFO917528 JPI917528:JPK917528 JZE917528:JZG917528 KJA917528:KJC917528 KSW917528:KSY917528 LCS917528:LCU917528 LMO917528:LMQ917528 LWK917528:LWM917528 MGG917528:MGI917528 MQC917528:MQE917528 MZY917528:NAA917528 NJU917528:NJW917528 NTQ917528:NTS917528 ODM917528:ODO917528 ONI917528:ONK917528 OXE917528:OXG917528 PHA917528:PHC917528 PQW917528:PQY917528 QAS917528:QAU917528 QKO917528:QKQ917528 QUK917528:QUM917528 REG917528:REI917528 ROC917528:ROE917528 RXY917528:RYA917528 SHU917528:SHW917528 SRQ917528:SRS917528 TBM917528:TBO917528 TLI917528:TLK917528 TVE917528:TVG917528 UFA917528:UFC917528 UOW917528:UOY917528 UYS917528:UYU917528 VIO917528:VIQ917528 VSK917528:VSM917528 WCG917528:WCI917528 WMC917528:WME917528 WVY917528:WWA917528 Q983064:S983064 JM983064:JO983064 TI983064:TK983064 ADE983064:ADG983064 ANA983064:ANC983064 AWW983064:AWY983064 BGS983064:BGU983064 BQO983064:BQQ983064 CAK983064:CAM983064 CKG983064:CKI983064 CUC983064:CUE983064 DDY983064:DEA983064 DNU983064:DNW983064 DXQ983064:DXS983064 EHM983064:EHO983064 ERI983064:ERK983064 FBE983064:FBG983064 FLA983064:FLC983064 FUW983064:FUY983064 GES983064:GEU983064 GOO983064:GOQ983064 GYK983064:GYM983064 HIG983064:HII983064 HSC983064:HSE983064 IBY983064:ICA983064 ILU983064:ILW983064 IVQ983064:IVS983064 JFM983064:JFO983064 JPI983064:JPK983064 JZE983064:JZG983064 KJA983064:KJC983064 KSW983064:KSY983064 LCS983064:LCU983064 LMO983064:LMQ983064 LWK983064:LWM983064 MGG983064:MGI983064 MQC983064:MQE983064 MZY983064:NAA983064 NJU983064:NJW983064 NTQ983064:NTS983064 ODM983064:ODO983064 ONI983064:ONK983064 OXE983064:OXG983064 PHA983064:PHC983064 PQW983064:PQY983064 QAS983064:QAU983064 QKO983064:QKQ983064 QUK983064:QUM983064 REG983064:REI983064 ROC983064:ROE983064 RXY983064:RYA983064 SHU983064:SHW983064 SRQ983064:SRS983064 TBM983064:TBO983064 TLI983064:TLK983064 TVE983064:TVG983064 UFA983064:UFC983064 UOW983064:UOY983064 UYS983064:UYU983064 VIO983064:VIQ983064 VSK983064:VSM983064 WCG983064:WCI983064 WMC983064:WME983064" xr:uid="{00000000-0002-0000-0000-00000B000000}">
      <formula1>"教授,准教授,助教,特任助教,学生"</formula1>
    </dataValidation>
    <dataValidation type="list" allowBlank="1" showInputMessage="1" showErrorMessage="1" sqref="M25:N25 M65564:N65564 JI65564:JJ65564 TE65564:TF65564 ADA65564:ADB65564 AMW65564:AMX65564 AWS65564:AWT65564 BGO65564:BGP65564 BQK65564:BQL65564 CAG65564:CAH65564 CKC65564:CKD65564 CTY65564:CTZ65564 DDU65564:DDV65564 DNQ65564:DNR65564 DXM65564:DXN65564 EHI65564:EHJ65564 ERE65564:ERF65564 FBA65564:FBB65564 FKW65564:FKX65564 FUS65564:FUT65564 GEO65564:GEP65564 GOK65564:GOL65564 GYG65564:GYH65564 HIC65564:HID65564 HRY65564:HRZ65564 IBU65564:IBV65564 ILQ65564:ILR65564 IVM65564:IVN65564 JFI65564:JFJ65564 JPE65564:JPF65564 JZA65564:JZB65564 KIW65564:KIX65564 KSS65564:KST65564 LCO65564:LCP65564 LMK65564:LML65564 LWG65564:LWH65564 MGC65564:MGD65564 MPY65564:MPZ65564 MZU65564:MZV65564 NJQ65564:NJR65564 NTM65564:NTN65564 ODI65564:ODJ65564 ONE65564:ONF65564 OXA65564:OXB65564 PGW65564:PGX65564 PQS65564:PQT65564 QAO65564:QAP65564 QKK65564:QKL65564 QUG65564:QUH65564 REC65564:RED65564 RNY65564:RNZ65564 RXU65564:RXV65564 SHQ65564:SHR65564 SRM65564:SRN65564 TBI65564:TBJ65564 TLE65564:TLF65564 TVA65564:TVB65564 UEW65564:UEX65564 UOS65564:UOT65564 UYO65564:UYP65564 VIK65564:VIL65564 VSG65564:VSH65564 WCC65564:WCD65564 WLY65564:WLZ65564 WVU65564:WVV65564 M131100:N131100 JI131100:JJ131100 TE131100:TF131100 ADA131100:ADB131100 AMW131100:AMX131100 AWS131100:AWT131100 BGO131100:BGP131100 BQK131100:BQL131100 CAG131100:CAH131100 CKC131100:CKD131100 CTY131100:CTZ131100 DDU131100:DDV131100 DNQ131100:DNR131100 DXM131100:DXN131100 EHI131100:EHJ131100 ERE131100:ERF131100 FBA131100:FBB131100 FKW131100:FKX131100 FUS131100:FUT131100 GEO131100:GEP131100 GOK131100:GOL131100 GYG131100:GYH131100 HIC131100:HID131100 HRY131100:HRZ131100 IBU131100:IBV131100 ILQ131100:ILR131100 IVM131100:IVN131100 JFI131100:JFJ131100 JPE131100:JPF131100 JZA131100:JZB131100 KIW131100:KIX131100 KSS131100:KST131100 LCO131100:LCP131100 LMK131100:LML131100 LWG131100:LWH131100 MGC131100:MGD131100 MPY131100:MPZ131100 MZU131100:MZV131100 NJQ131100:NJR131100 NTM131100:NTN131100 ODI131100:ODJ131100 ONE131100:ONF131100 OXA131100:OXB131100 PGW131100:PGX131100 PQS131100:PQT131100 QAO131100:QAP131100 QKK131100:QKL131100 QUG131100:QUH131100 REC131100:RED131100 RNY131100:RNZ131100 RXU131100:RXV131100 SHQ131100:SHR131100 SRM131100:SRN131100 TBI131100:TBJ131100 TLE131100:TLF131100 TVA131100:TVB131100 UEW131100:UEX131100 UOS131100:UOT131100 UYO131100:UYP131100 VIK131100:VIL131100 VSG131100:VSH131100 WCC131100:WCD131100 WLY131100:WLZ131100 WVU131100:WVV131100 M196636:N196636 JI196636:JJ196636 TE196636:TF196636 ADA196636:ADB196636 AMW196636:AMX196636 AWS196636:AWT196636 BGO196636:BGP196636 BQK196636:BQL196636 CAG196636:CAH196636 CKC196636:CKD196636 CTY196636:CTZ196636 DDU196636:DDV196636 DNQ196636:DNR196636 DXM196636:DXN196636 EHI196636:EHJ196636 ERE196636:ERF196636 FBA196636:FBB196636 FKW196636:FKX196636 FUS196636:FUT196636 GEO196636:GEP196636 GOK196636:GOL196636 GYG196636:GYH196636 HIC196636:HID196636 HRY196636:HRZ196636 IBU196636:IBV196636 ILQ196636:ILR196636 IVM196636:IVN196636 JFI196636:JFJ196636 JPE196636:JPF196636 JZA196636:JZB196636 KIW196636:KIX196636 KSS196636:KST196636 LCO196636:LCP196636 LMK196636:LML196636 LWG196636:LWH196636 MGC196636:MGD196636 MPY196636:MPZ196636 MZU196636:MZV196636 NJQ196636:NJR196636 NTM196636:NTN196636 ODI196636:ODJ196636 ONE196636:ONF196636 OXA196636:OXB196636 PGW196636:PGX196636 PQS196636:PQT196636 QAO196636:QAP196636 QKK196636:QKL196636 QUG196636:QUH196636 REC196636:RED196636 RNY196636:RNZ196636 RXU196636:RXV196636 SHQ196636:SHR196636 SRM196636:SRN196636 TBI196636:TBJ196636 TLE196636:TLF196636 TVA196636:TVB196636 UEW196636:UEX196636 UOS196636:UOT196636 UYO196636:UYP196636 VIK196636:VIL196636 VSG196636:VSH196636 WCC196636:WCD196636 WLY196636:WLZ196636 WVU196636:WVV196636 M262172:N262172 JI262172:JJ262172 TE262172:TF262172 ADA262172:ADB262172 AMW262172:AMX262172 AWS262172:AWT262172 BGO262172:BGP262172 BQK262172:BQL262172 CAG262172:CAH262172 CKC262172:CKD262172 CTY262172:CTZ262172 DDU262172:DDV262172 DNQ262172:DNR262172 DXM262172:DXN262172 EHI262172:EHJ262172 ERE262172:ERF262172 FBA262172:FBB262172 FKW262172:FKX262172 FUS262172:FUT262172 GEO262172:GEP262172 GOK262172:GOL262172 GYG262172:GYH262172 HIC262172:HID262172 HRY262172:HRZ262172 IBU262172:IBV262172 ILQ262172:ILR262172 IVM262172:IVN262172 JFI262172:JFJ262172 JPE262172:JPF262172 JZA262172:JZB262172 KIW262172:KIX262172 KSS262172:KST262172 LCO262172:LCP262172 LMK262172:LML262172 LWG262172:LWH262172 MGC262172:MGD262172 MPY262172:MPZ262172 MZU262172:MZV262172 NJQ262172:NJR262172 NTM262172:NTN262172 ODI262172:ODJ262172 ONE262172:ONF262172 OXA262172:OXB262172 PGW262172:PGX262172 PQS262172:PQT262172 QAO262172:QAP262172 QKK262172:QKL262172 QUG262172:QUH262172 REC262172:RED262172 RNY262172:RNZ262172 RXU262172:RXV262172 SHQ262172:SHR262172 SRM262172:SRN262172 TBI262172:TBJ262172 TLE262172:TLF262172 TVA262172:TVB262172 UEW262172:UEX262172 UOS262172:UOT262172 UYO262172:UYP262172 VIK262172:VIL262172 VSG262172:VSH262172 WCC262172:WCD262172 WLY262172:WLZ262172 WVU262172:WVV262172 M327708:N327708 JI327708:JJ327708 TE327708:TF327708 ADA327708:ADB327708 AMW327708:AMX327708 AWS327708:AWT327708 BGO327708:BGP327708 BQK327708:BQL327708 CAG327708:CAH327708 CKC327708:CKD327708 CTY327708:CTZ327708 DDU327708:DDV327708 DNQ327708:DNR327708 DXM327708:DXN327708 EHI327708:EHJ327708 ERE327708:ERF327708 FBA327708:FBB327708 FKW327708:FKX327708 FUS327708:FUT327708 GEO327708:GEP327708 GOK327708:GOL327708 GYG327708:GYH327708 HIC327708:HID327708 HRY327708:HRZ327708 IBU327708:IBV327708 ILQ327708:ILR327708 IVM327708:IVN327708 JFI327708:JFJ327708 JPE327708:JPF327708 JZA327708:JZB327708 KIW327708:KIX327708 KSS327708:KST327708 LCO327708:LCP327708 LMK327708:LML327708 LWG327708:LWH327708 MGC327708:MGD327708 MPY327708:MPZ327708 MZU327708:MZV327708 NJQ327708:NJR327708 NTM327708:NTN327708 ODI327708:ODJ327708 ONE327708:ONF327708 OXA327708:OXB327708 PGW327708:PGX327708 PQS327708:PQT327708 QAO327708:QAP327708 QKK327708:QKL327708 QUG327708:QUH327708 REC327708:RED327708 RNY327708:RNZ327708 RXU327708:RXV327708 SHQ327708:SHR327708 SRM327708:SRN327708 TBI327708:TBJ327708 TLE327708:TLF327708 TVA327708:TVB327708 UEW327708:UEX327708 UOS327708:UOT327708 UYO327708:UYP327708 VIK327708:VIL327708 VSG327708:VSH327708 WCC327708:WCD327708 WLY327708:WLZ327708 WVU327708:WVV327708 M393244:N393244 JI393244:JJ393244 TE393244:TF393244 ADA393244:ADB393244 AMW393244:AMX393244 AWS393244:AWT393244 BGO393244:BGP393244 BQK393244:BQL393244 CAG393244:CAH393244 CKC393244:CKD393244 CTY393244:CTZ393244 DDU393244:DDV393244 DNQ393244:DNR393244 DXM393244:DXN393244 EHI393244:EHJ393244 ERE393244:ERF393244 FBA393244:FBB393244 FKW393244:FKX393244 FUS393244:FUT393244 GEO393244:GEP393244 GOK393244:GOL393244 GYG393244:GYH393244 HIC393244:HID393244 HRY393244:HRZ393244 IBU393244:IBV393244 ILQ393244:ILR393244 IVM393244:IVN393244 JFI393244:JFJ393244 JPE393244:JPF393244 JZA393244:JZB393244 KIW393244:KIX393244 KSS393244:KST393244 LCO393244:LCP393244 LMK393244:LML393244 LWG393244:LWH393244 MGC393244:MGD393244 MPY393244:MPZ393244 MZU393244:MZV393244 NJQ393244:NJR393244 NTM393244:NTN393244 ODI393244:ODJ393244 ONE393244:ONF393244 OXA393244:OXB393244 PGW393244:PGX393244 PQS393244:PQT393244 QAO393244:QAP393244 QKK393244:QKL393244 QUG393244:QUH393244 REC393244:RED393244 RNY393244:RNZ393244 RXU393244:RXV393244 SHQ393244:SHR393244 SRM393244:SRN393244 TBI393244:TBJ393244 TLE393244:TLF393244 TVA393244:TVB393244 UEW393244:UEX393244 UOS393244:UOT393244 UYO393244:UYP393244 VIK393244:VIL393244 VSG393244:VSH393244 WCC393244:WCD393244 WLY393244:WLZ393244 WVU393244:WVV393244 M458780:N458780 JI458780:JJ458780 TE458780:TF458780 ADA458780:ADB458780 AMW458780:AMX458780 AWS458780:AWT458780 BGO458780:BGP458780 BQK458780:BQL458780 CAG458780:CAH458780 CKC458780:CKD458780 CTY458780:CTZ458780 DDU458780:DDV458780 DNQ458780:DNR458780 DXM458780:DXN458780 EHI458780:EHJ458780 ERE458780:ERF458780 FBA458780:FBB458780 FKW458780:FKX458780 FUS458780:FUT458780 GEO458780:GEP458780 GOK458780:GOL458780 GYG458780:GYH458780 HIC458780:HID458780 HRY458780:HRZ458780 IBU458780:IBV458780 ILQ458780:ILR458780 IVM458780:IVN458780 JFI458780:JFJ458780 JPE458780:JPF458780 JZA458780:JZB458780 KIW458780:KIX458780 KSS458780:KST458780 LCO458780:LCP458780 LMK458780:LML458780 LWG458780:LWH458780 MGC458780:MGD458780 MPY458780:MPZ458780 MZU458780:MZV458780 NJQ458780:NJR458780 NTM458780:NTN458780 ODI458780:ODJ458780 ONE458780:ONF458780 OXA458780:OXB458780 PGW458780:PGX458780 PQS458780:PQT458780 QAO458780:QAP458780 QKK458780:QKL458780 QUG458780:QUH458780 REC458780:RED458780 RNY458780:RNZ458780 RXU458780:RXV458780 SHQ458780:SHR458780 SRM458780:SRN458780 TBI458780:TBJ458780 TLE458780:TLF458780 TVA458780:TVB458780 UEW458780:UEX458780 UOS458780:UOT458780 UYO458780:UYP458780 VIK458780:VIL458780 VSG458780:VSH458780 WCC458780:WCD458780 WLY458780:WLZ458780 WVU458780:WVV458780 M524316:N524316 JI524316:JJ524316 TE524316:TF524316 ADA524316:ADB524316 AMW524316:AMX524316 AWS524316:AWT524316 BGO524316:BGP524316 BQK524316:BQL524316 CAG524316:CAH524316 CKC524316:CKD524316 CTY524316:CTZ524316 DDU524316:DDV524316 DNQ524316:DNR524316 DXM524316:DXN524316 EHI524316:EHJ524316 ERE524316:ERF524316 FBA524316:FBB524316 FKW524316:FKX524316 FUS524316:FUT524316 GEO524316:GEP524316 GOK524316:GOL524316 GYG524316:GYH524316 HIC524316:HID524316 HRY524316:HRZ524316 IBU524316:IBV524316 ILQ524316:ILR524316 IVM524316:IVN524316 JFI524316:JFJ524316 JPE524316:JPF524316 JZA524316:JZB524316 KIW524316:KIX524316 KSS524316:KST524316 LCO524316:LCP524316 LMK524316:LML524316 LWG524316:LWH524316 MGC524316:MGD524316 MPY524316:MPZ524316 MZU524316:MZV524316 NJQ524316:NJR524316 NTM524316:NTN524316 ODI524316:ODJ524316 ONE524316:ONF524316 OXA524316:OXB524316 PGW524316:PGX524316 PQS524316:PQT524316 QAO524316:QAP524316 QKK524316:QKL524316 QUG524316:QUH524316 REC524316:RED524316 RNY524316:RNZ524316 RXU524316:RXV524316 SHQ524316:SHR524316 SRM524316:SRN524316 TBI524316:TBJ524316 TLE524316:TLF524316 TVA524316:TVB524316 UEW524316:UEX524316 UOS524316:UOT524316 UYO524316:UYP524316 VIK524316:VIL524316 VSG524316:VSH524316 WCC524316:WCD524316 WLY524316:WLZ524316 WVU524316:WVV524316 M589852:N589852 JI589852:JJ589852 TE589852:TF589852 ADA589852:ADB589852 AMW589852:AMX589852 AWS589852:AWT589852 BGO589852:BGP589852 BQK589852:BQL589852 CAG589852:CAH589852 CKC589852:CKD589852 CTY589852:CTZ589852 DDU589852:DDV589852 DNQ589852:DNR589852 DXM589852:DXN589852 EHI589852:EHJ589852 ERE589852:ERF589852 FBA589852:FBB589852 FKW589852:FKX589852 FUS589852:FUT589852 GEO589852:GEP589852 GOK589852:GOL589852 GYG589852:GYH589852 HIC589852:HID589852 HRY589852:HRZ589852 IBU589852:IBV589852 ILQ589852:ILR589852 IVM589852:IVN589852 JFI589852:JFJ589852 JPE589852:JPF589852 JZA589852:JZB589852 KIW589852:KIX589852 KSS589852:KST589852 LCO589852:LCP589852 LMK589852:LML589852 LWG589852:LWH589852 MGC589852:MGD589852 MPY589852:MPZ589852 MZU589852:MZV589852 NJQ589852:NJR589852 NTM589852:NTN589852 ODI589852:ODJ589852 ONE589852:ONF589852 OXA589852:OXB589852 PGW589852:PGX589852 PQS589852:PQT589852 QAO589852:QAP589852 QKK589852:QKL589852 QUG589852:QUH589852 REC589852:RED589852 RNY589852:RNZ589852 RXU589852:RXV589852 SHQ589852:SHR589852 SRM589852:SRN589852 TBI589852:TBJ589852 TLE589852:TLF589852 TVA589852:TVB589852 UEW589852:UEX589852 UOS589852:UOT589852 UYO589852:UYP589852 VIK589852:VIL589852 VSG589852:VSH589852 WCC589852:WCD589852 WLY589852:WLZ589852 WVU589852:WVV589852 M655388:N655388 JI655388:JJ655388 TE655388:TF655388 ADA655388:ADB655388 AMW655388:AMX655388 AWS655388:AWT655388 BGO655388:BGP655388 BQK655388:BQL655388 CAG655388:CAH655388 CKC655388:CKD655388 CTY655388:CTZ655388 DDU655388:DDV655388 DNQ655388:DNR655388 DXM655388:DXN655388 EHI655388:EHJ655388 ERE655388:ERF655388 FBA655388:FBB655388 FKW655388:FKX655388 FUS655388:FUT655388 GEO655388:GEP655388 GOK655388:GOL655388 GYG655388:GYH655388 HIC655388:HID655388 HRY655388:HRZ655388 IBU655388:IBV655388 ILQ655388:ILR655388 IVM655388:IVN655388 JFI655388:JFJ655388 JPE655388:JPF655388 JZA655388:JZB655388 KIW655388:KIX655388 KSS655388:KST655388 LCO655388:LCP655388 LMK655388:LML655388 LWG655388:LWH655388 MGC655388:MGD655388 MPY655388:MPZ655388 MZU655388:MZV655388 NJQ655388:NJR655388 NTM655388:NTN655388 ODI655388:ODJ655388 ONE655388:ONF655388 OXA655388:OXB655388 PGW655388:PGX655388 PQS655388:PQT655388 QAO655388:QAP655388 QKK655388:QKL655388 QUG655388:QUH655388 REC655388:RED655388 RNY655388:RNZ655388 RXU655388:RXV655388 SHQ655388:SHR655388 SRM655388:SRN655388 TBI655388:TBJ655388 TLE655388:TLF655388 TVA655388:TVB655388 UEW655388:UEX655388 UOS655388:UOT655388 UYO655388:UYP655388 VIK655388:VIL655388 VSG655388:VSH655388 WCC655388:WCD655388 WLY655388:WLZ655388 WVU655388:WVV655388 M720924:N720924 JI720924:JJ720924 TE720924:TF720924 ADA720924:ADB720924 AMW720924:AMX720924 AWS720924:AWT720924 BGO720924:BGP720924 BQK720924:BQL720924 CAG720924:CAH720924 CKC720924:CKD720924 CTY720924:CTZ720924 DDU720924:DDV720924 DNQ720924:DNR720924 DXM720924:DXN720924 EHI720924:EHJ720924 ERE720924:ERF720924 FBA720924:FBB720924 FKW720924:FKX720924 FUS720924:FUT720924 GEO720924:GEP720924 GOK720924:GOL720924 GYG720924:GYH720924 HIC720924:HID720924 HRY720924:HRZ720924 IBU720924:IBV720924 ILQ720924:ILR720924 IVM720924:IVN720924 JFI720924:JFJ720924 JPE720924:JPF720924 JZA720924:JZB720924 KIW720924:KIX720924 KSS720924:KST720924 LCO720924:LCP720924 LMK720924:LML720924 LWG720924:LWH720924 MGC720924:MGD720924 MPY720924:MPZ720924 MZU720924:MZV720924 NJQ720924:NJR720924 NTM720924:NTN720924 ODI720924:ODJ720924 ONE720924:ONF720924 OXA720924:OXB720924 PGW720924:PGX720924 PQS720924:PQT720924 QAO720924:QAP720924 QKK720924:QKL720924 QUG720924:QUH720924 REC720924:RED720924 RNY720924:RNZ720924 RXU720924:RXV720924 SHQ720924:SHR720924 SRM720924:SRN720924 TBI720924:TBJ720924 TLE720924:TLF720924 TVA720924:TVB720924 UEW720924:UEX720924 UOS720924:UOT720924 UYO720924:UYP720924 VIK720924:VIL720924 VSG720924:VSH720924 WCC720924:WCD720924 WLY720924:WLZ720924 WVU720924:WVV720924 M786460:N786460 JI786460:JJ786460 TE786460:TF786460 ADA786460:ADB786460 AMW786460:AMX786460 AWS786460:AWT786460 BGO786460:BGP786460 BQK786460:BQL786460 CAG786460:CAH786460 CKC786460:CKD786460 CTY786460:CTZ786460 DDU786460:DDV786460 DNQ786460:DNR786460 DXM786460:DXN786460 EHI786460:EHJ786460 ERE786460:ERF786460 FBA786460:FBB786460 FKW786460:FKX786460 FUS786460:FUT786460 GEO786460:GEP786460 GOK786460:GOL786460 GYG786460:GYH786460 HIC786460:HID786460 HRY786460:HRZ786460 IBU786460:IBV786460 ILQ786460:ILR786460 IVM786460:IVN786460 JFI786460:JFJ786460 JPE786460:JPF786460 JZA786460:JZB786460 KIW786460:KIX786460 KSS786460:KST786460 LCO786460:LCP786460 LMK786460:LML786460 LWG786460:LWH786460 MGC786460:MGD786460 MPY786460:MPZ786460 MZU786460:MZV786460 NJQ786460:NJR786460 NTM786460:NTN786460 ODI786460:ODJ786460 ONE786460:ONF786460 OXA786460:OXB786460 PGW786460:PGX786460 PQS786460:PQT786460 QAO786460:QAP786460 QKK786460:QKL786460 QUG786460:QUH786460 REC786460:RED786460 RNY786460:RNZ786460 RXU786460:RXV786460 SHQ786460:SHR786460 SRM786460:SRN786460 TBI786460:TBJ786460 TLE786460:TLF786460 TVA786460:TVB786460 UEW786460:UEX786460 UOS786460:UOT786460 UYO786460:UYP786460 VIK786460:VIL786460 VSG786460:VSH786460 WCC786460:WCD786460 WLY786460:WLZ786460 WVU786460:WVV786460 M851996:N851996 JI851996:JJ851996 TE851996:TF851996 ADA851996:ADB851996 AMW851996:AMX851996 AWS851996:AWT851996 BGO851996:BGP851996 BQK851996:BQL851996 CAG851996:CAH851996 CKC851996:CKD851996 CTY851996:CTZ851996 DDU851996:DDV851996 DNQ851996:DNR851996 DXM851996:DXN851996 EHI851996:EHJ851996 ERE851996:ERF851996 FBA851996:FBB851996 FKW851996:FKX851996 FUS851996:FUT851996 GEO851996:GEP851996 GOK851996:GOL851996 GYG851996:GYH851996 HIC851996:HID851996 HRY851996:HRZ851996 IBU851996:IBV851996 ILQ851996:ILR851996 IVM851996:IVN851996 JFI851996:JFJ851996 JPE851996:JPF851996 JZA851996:JZB851996 KIW851996:KIX851996 KSS851996:KST851996 LCO851996:LCP851996 LMK851996:LML851996 LWG851996:LWH851996 MGC851996:MGD851996 MPY851996:MPZ851996 MZU851996:MZV851996 NJQ851996:NJR851996 NTM851996:NTN851996 ODI851996:ODJ851996 ONE851996:ONF851996 OXA851996:OXB851996 PGW851996:PGX851996 PQS851996:PQT851996 QAO851996:QAP851996 QKK851996:QKL851996 QUG851996:QUH851996 REC851996:RED851996 RNY851996:RNZ851996 RXU851996:RXV851996 SHQ851996:SHR851996 SRM851996:SRN851996 TBI851996:TBJ851996 TLE851996:TLF851996 TVA851996:TVB851996 UEW851996:UEX851996 UOS851996:UOT851996 UYO851996:UYP851996 VIK851996:VIL851996 VSG851996:VSH851996 WCC851996:WCD851996 WLY851996:WLZ851996 WVU851996:WVV851996 M917532:N917532 JI917532:JJ917532 TE917532:TF917532 ADA917532:ADB917532 AMW917532:AMX917532 AWS917532:AWT917532 BGO917532:BGP917532 BQK917532:BQL917532 CAG917532:CAH917532 CKC917532:CKD917532 CTY917532:CTZ917532 DDU917532:DDV917532 DNQ917532:DNR917532 DXM917532:DXN917532 EHI917532:EHJ917532 ERE917532:ERF917532 FBA917532:FBB917532 FKW917532:FKX917532 FUS917532:FUT917532 GEO917532:GEP917532 GOK917532:GOL917532 GYG917532:GYH917532 HIC917532:HID917532 HRY917532:HRZ917532 IBU917532:IBV917532 ILQ917532:ILR917532 IVM917532:IVN917532 JFI917532:JFJ917532 JPE917532:JPF917532 JZA917532:JZB917532 KIW917532:KIX917532 KSS917532:KST917532 LCO917532:LCP917532 LMK917532:LML917532 LWG917532:LWH917532 MGC917532:MGD917532 MPY917532:MPZ917532 MZU917532:MZV917532 NJQ917532:NJR917532 NTM917532:NTN917532 ODI917532:ODJ917532 ONE917532:ONF917532 OXA917532:OXB917532 PGW917532:PGX917532 PQS917532:PQT917532 QAO917532:QAP917532 QKK917532:QKL917532 QUG917532:QUH917532 REC917532:RED917532 RNY917532:RNZ917532 RXU917532:RXV917532 SHQ917532:SHR917532 SRM917532:SRN917532 TBI917532:TBJ917532 TLE917532:TLF917532 TVA917532:TVB917532 UEW917532:UEX917532 UOS917532:UOT917532 UYO917532:UYP917532 VIK917532:VIL917532 VSG917532:VSH917532 WCC917532:WCD917532 WLY917532:WLZ917532 WVU917532:WVV917532 M983068:N983068 JI983068:JJ983068 TE983068:TF983068 ADA983068:ADB983068 AMW983068:AMX983068 AWS983068:AWT983068 BGO983068:BGP983068 BQK983068:BQL983068 CAG983068:CAH983068 CKC983068:CKD983068 CTY983068:CTZ983068 DDU983068:DDV983068 DNQ983068:DNR983068 DXM983068:DXN983068 EHI983068:EHJ983068 ERE983068:ERF983068 FBA983068:FBB983068 FKW983068:FKX983068 FUS983068:FUT983068 GEO983068:GEP983068 GOK983068:GOL983068 GYG983068:GYH983068 HIC983068:HID983068 HRY983068:HRZ983068 IBU983068:IBV983068 ILQ983068:ILR983068 IVM983068:IVN983068 JFI983068:JFJ983068 JPE983068:JPF983068 JZA983068:JZB983068 KIW983068:KIX983068 KSS983068:KST983068 LCO983068:LCP983068 LMK983068:LML983068 LWG983068:LWH983068 MGC983068:MGD983068 MPY983068:MPZ983068 MZU983068:MZV983068 NJQ983068:NJR983068 NTM983068:NTN983068 ODI983068:ODJ983068 ONE983068:ONF983068 OXA983068:OXB983068 PGW983068:PGX983068 PQS983068:PQT983068 QAO983068:QAP983068 QKK983068:QKL983068 QUG983068:QUH983068 REC983068:RED983068 RNY983068:RNZ983068 RXU983068:RXV983068 SHQ983068:SHR983068 SRM983068:SRN983068 TBI983068:TBJ983068 TLE983068:TLF983068 TVA983068:TVB983068 UEW983068:UEX983068 UOS983068:UOT983068 UYO983068:UYP983068 VIK983068:VIL983068 VSG983068:VSH983068 WCC983068:WCD983068 WLY983068:WLZ983068 WVU983068:WVV983068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00000000-0002-0000-0000-00000C000000}">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00000000-0002-0000-0000-00000D000000}">
      <formula1>INDIRECT(IW10)</formula1>
    </dataValidation>
    <dataValidation type="list" allowBlank="1" showInputMessage="1" sqref="M21" xr:uid="{00000000-0002-0000-0000-00000E000000}">
      <formula1>INDIRECT(E21)</formula1>
    </dataValidation>
    <dataValidation type="list" allowBlank="1" sqref="E38:G38" xr:uid="{00000000-0002-0000-0000-00000F000000}">
      <formula1>"なし,一部支給,全額支給"</formula1>
    </dataValidation>
    <dataValidation type="list" allowBlank="1" showInputMessage="1" showErrorMessage="1" sqref="Q22:S22" xr:uid="{00000000-0002-0000-0000-000010000000}">
      <formula1>"電車,バス・電車,バス,自動車,徒歩,自転車"</formula1>
    </dataValidation>
    <dataValidation type="list" allowBlank="1" showInputMessage="1" showErrorMessage="1" sqref="E25:F25" xr:uid="{00000000-0002-0000-0000-000011000000}">
      <formula1>"宿泊,日帰り"</formula1>
    </dataValidation>
    <dataValidation type="list" allowBlank="1" showInputMessage="1" sqref="M22:N22" xr:uid="{00000000-0002-0000-0000-000012000000}">
      <formula1>"教授,准教授,助教,特任教員,RA,学部生,院生,その他"</formula1>
    </dataValidation>
    <dataValidation type="list" allowBlank="1" showInputMessage="1" sqref="H28:J28 H31:J31 H34:J34" xr:uid="{00000000-0002-0000-0000-000013000000}">
      <formula1>"学会参加,調査視察,情報収集,その他"</formula1>
    </dataValidation>
  </dataValidations>
  <pageMargins left="0.6692913385826772" right="0" top="0.23622047244094491" bottom="0.19685039370078741" header="0.51181102362204722" footer="0.19685039370078741"/>
  <pageSetup paperSize="9" scale="78"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14000000}">
          <x14:formula1>
            <xm:f>リスト②!$A$1:$F$1</xm:f>
          </x14:formula1>
          <xm:sqref>E21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X25"/>
  <sheetViews>
    <sheetView workbookViewId="0">
      <selection activeCell="C4" sqref="C4:J5"/>
    </sheetView>
  </sheetViews>
  <sheetFormatPr defaultColWidth="3.73046875" defaultRowHeight="27" customHeight="1" x14ac:dyDescent="0.25"/>
  <cols>
    <col min="1" max="1" width="1.86328125" style="302" customWidth="1"/>
    <col min="2" max="3" width="3.73046875" style="302" customWidth="1"/>
    <col min="4" max="6" width="7.46484375" style="302" customWidth="1"/>
    <col min="7" max="8" width="3.73046875" style="302" customWidth="1"/>
    <col min="9" max="10" width="7.46484375" style="302" customWidth="1"/>
    <col min="11" max="11" width="3.73046875" style="302" customWidth="1"/>
    <col min="12" max="12" width="5.59765625" style="302" customWidth="1"/>
    <col min="13" max="14" width="3.73046875" style="302" customWidth="1"/>
    <col min="15" max="15" width="16.86328125" style="302" customWidth="1"/>
    <col min="16" max="17" width="3.73046875" style="302" customWidth="1"/>
    <col min="18" max="18" width="11.73046875" style="302" customWidth="1"/>
    <col min="19" max="19" width="4.73046875" style="302" customWidth="1"/>
    <col min="20" max="20" width="3.3984375" style="302" customWidth="1"/>
    <col min="21" max="21" width="4.1328125" style="302" customWidth="1"/>
    <col min="22" max="22" width="3.46484375" style="302" customWidth="1"/>
    <col min="23" max="23" width="5.86328125" style="302" customWidth="1"/>
    <col min="24" max="24" width="1.86328125" style="302" customWidth="1"/>
    <col min="25" max="256" width="3.73046875" style="302"/>
    <col min="257" max="257" width="1.86328125" style="302" customWidth="1"/>
    <col min="258" max="259" width="3.73046875" style="302" customWidth="1"/>
    <col min="260" max="262" width="7.46484375" style="302" customWidth="1"/>
    <col min="263" max="264" width="3.73046875" style="302" customWidth="1"/>
    <col min="265" max="266" width="7.46484375" style="302" customWidth="1"/>
    <col min="267" max="267" width="3.73046875" style="302" customWidth="1"/>
    <col min="268" max="268" width="5.59765625" style="302" customWidth="1"/>
    <col min="269" max="270" width="3.73046875" style="302" customWidth="1"/>
    <col min="271" max="271" width="16.86328125" style="302" customWidth="1"/>
    <col min="272" max="273" width="3.73046875" style="302" customWidth="1"/>
    <col min="274" max="274" width="11.73046875" style="302" customWidth="1"/>
    <col min="275" max="275" width="4.73046875" style="302" customWidth="1"/>
    <col min="276" max="276" width="3.3984375" style="302" customWidth="1"/>
    <col min="277" max="277" width="4.1328125" style="302" customWidth="1"/>
    <col min="278" max="278" width="3.46484375" style="302" customWidth="1"/>
    <col min="279" max="279" width="5.86328125" style="302" customWidth="1"/>
    <col min="280" max="280" width="1.86328125" style="302" customWidth="1"/>
    <col min="281" max="512" width="3.73046875" style="302"/>
    <col min="513" max="513" width="1.86328125" style="302" customWidth="1"/>
    <col min="514" max="515" width="3.73046875" style="302" customWidth="1"/>
    <col min="516" max="518" width="7.46484375" style="302" customWidth="1"/>
    <col min="519" max="520" width="3.73046875" style="302" customWidth="1"/>
    <col min="521" max="522" width="7.46484375" style="302" customWidth="1"/>
    <col min="523" max="523" width="3.73046875" style="302" customWidth="1"/>
    <col min="524" max="524" width="5.59765625" style="302" customWidth="1"/>
    <col min="525" max="526" width="3.73046875" style="302" customWidth="1"/>
    <col min="527" max="527" width="16.86328125" style="302" customWidth="1"/>
    <col min="528" max="529" width="3.73046875" style="302" customWidth="1"/>
    <col min="530" max="530" width="11.73046875" style="302" customWidth="1"/>
    <col min="531" max="531" width="4.73046875" style="302" customWidth="1"/>
    <col min="532" max="532" width="3.3984375" style="302" customWidth="1"/>
    <col min="533" max="533" width="4.1328125" style="302" customWidth="1"/>
    <col min="534" max="534" width="3.46484375" style="302" customWidth="1"/>
    <col min="535" max="535" width="5.86328125" style="302" customWidth="1"/>
    <col min="536" max="536" width="1.86328125" style="302" customWidth="1"/>
    <col min="537" max="768" width="3.73046875" style="302"/>
    <col min="769" max="769" width="1.86328125" style="302" customWidth="1"/>
    <col min="770" max="771" width="3.73046875" style="302" customWidth="1"/>
    <col min="772" max="774" width="7.46484375" style="302" customWidth="1"/>
    <col min="775" max="776" width="3.73046875" style="302" customWidth="1"/>
    <col min="777" max="778" width="7.46484375" style="302" customWidth="1"/>
    <col min="779" max="779" width="3.73046875" style="302" customWidth="1"/>
    <col min="780" max="780" width="5.59765625" style="302" customWidth="1"/>
    <col min="781" max="782" width="3.73046875" style="302" customWidth="1"/>
    <col min="783" max="783" width="16.86328125" style="302" customWidth="1"/>
    <col min="784" max="785" width="3.73046875" style="302" customWidth="1"/>
    <col min="786" max="786" width="11.73046875" style="302" customWidth="1"/>
    <col min="787" max="787" width="4.73046875" style="302" customWidth="1"/>
    <col min="788" max="788" width="3.3984375" style="302" customWidth="1"/>
    <col min="789" max="789" width="4.1328125" style="302" customWidth="1"/>
    <col min="790" max="790" width="3.46484375" style="302" customWidth="1"/>
    <col min="791" max="791" width="5.86328125" style="302" customWidth="1"/>
    <col min="792" max="792" width="1.86328125" style="302" customWidth="1"/>
    <col min="793" max="1024" width="3.73046875" style="302"/>
    <col min="1025" max="1025" width="1.86328125" style="302" customWidth="1"/>
    <col min="1026" max="1027" width="3.73046875" style="302" customWidth="1"/>
    <col min="1028" max="1030" width="7.46484375" style="302" customWidth="1"/>
    <col min="1031" max="1032" width="3.73046875" style="302" customWidth="1"/>
    <col min="1033" max="1034" width="7.46484375" style="302" customWidth="1"/>
    <col min="1035" max="1035" width="3.73046875" style="302" customWidth="1"/>
    <col min="1036" max="1036" width="5.59765625" style="302" customWidth="1"/>
    <col min="1037" max="1038" width="3.73046875" style="302" customWidth="1"/>
    <col min="1039" max="1039" width="16.86328125" style="302" customWidth="1"/>
    <col min="1040" max="1041" width="3.73046875" style="302" customWidth="1"/>
    <col min="1042" max="1042" width="11.73046875" style="302" customWidth="1"/>
    <col min="1043" max="1043" width="4.73046875" style="302" customWidth="1"/>
    <col min="1044" max="1044" width="3.3984375" style="302" customWidth="1"/>
    <col min="1045" max="1045" width="4.1328125" style="302" customWidth="1"/>
    <col min="1046" max="1046" width="3.46484375" style="302" customWidth="1"/>
    <col min="1047" max="1047" width="5.86328125" style="302" customWidth="1"/>
    <col min="1048" max="1048" width="1.86328125" style="302" customWidth="1"/>
    <col min="1049" max="1280" width="3.73046875" style="302"/>
    <col min="1281" max="1281" width="1.86328125" style="302" customWidth="1"/>
    <col min="1282" max="1283" width="3.73046875" style="302" customWidth="1"/>
    <col min="1284" max="1286" width="7.46484375" style="302" customWidth="1"/>
    <col min="1287" max="1288" width="3.73046875" style="302" customWidth="1"/>
    <col min="1289" max="1290" width="7.46484375" style="302" customWidth="1"/>
    <col min="1291" max="1291" width="3.73046875" style="302" customWidth="1"/>
    <col min="1292" max="1292" width="5.59765625" style="302" customWidth="1"/>
    <col min="1293" max="1294" width="3.73046875" style="302" customWidth="1"/>
    <col min="1295" max="1295" width="16.86328125" style="302" customWidth="1"/>
    <col min="1296" max="1297" width="3.73046875" style="302" customWidth="1"/>
    <col min="1298" max="1298" width="11.73046875" style="302" customWidth="1"/>
    <col min="1299" max="1299" width="4.73046875" style="302" customWidth="1"/>
    <col min="1300" max="1300" width="3.3984375" style="302" customWidth="1"/>
    <col min="1301" max="1301" width="4.1328125" style="302" customWidth="1"/>
    <col min="1302" max="1302" width="3.46484375" style="302" customWidth="1"/>
    <col min="1303" max="1303" width="5.86328125" style="302" customWidth="1"/>
    <col min="1304" max="1304" width="1.86328125" style="302" customWidth="1"/>
    <col min="1305" max="1536" width="3.73046875" style="302"/>
    <col min="1537" max="1537" width="1.86328125" style="302" customWidth="1"/>
    <col min="1538" max="1539" width="3.73046875" style="302" customWidth="1"/>
    <col min="1540" max="1542" width="7.46484375" style="302" customWidth="1"/>
    <col min="1543" max="1544" width="3.73046875" style="302" customWidth="1"/>
    <col min="1545" max="1546" width="7.46484375" style="302" customWidth="1"/>
    <col min="1547" max="1547" width="3.73046875" style="302" customWidth="1"/>
    <col min="1548" max="1548" width="5.59765625" style="302" customWidth="1"/>
    <col min="1549" max="1550" width="3.73046875" style="302" customWidth="1"/>
    <col min="1551" max="1551" width="16.86328125" style="302" customWidth="1"/>
    <col min="1552" max="1553" width="3.73046875" style="302" customWidth="1"/>
    <col min="1554" max="1554" width="11.73046875" style="302" customWidth="1"/>
    <col min="1555" max="1555" width="4.73046875" style="302" customWidth="1"/>
    <col min="1556" max="1556" width="3.3984375" style="302" customWidth="1"/>
    <col min="1557" max="1557" width="4.1328125" style="302" customWidth="1"/>
    <col min="1558" max="1558" width="3.46484375" style="302" customWidth="1"/>
    <col min="1559" max="1559" width="5.86328125" style="302" customWidth="1"/>
    <col min="1560" max="1560" width="1.86328125" style="302" customWidth="1"/>
    <col min="1561" max="1792" width="3.73046875" style="302"/>
    <col min="1793" max="1793" width="1.86328125" style="302" customWidth="1"/>
    <col min="1794" max="1795" width="3.73046875" style="302" customWidth="1"/>
    <col min="1796" max="1798" width="7.46484375" style="302" customWidth="1"/>
    <col min="1799" max="1800" width="3.73046875" style="302" customWidth="1"/>
    <col min="1801" max="1802" width="7.46484375" style="302" customWidth="1"/>
    <col min="1803" max="1803" width="3.73046875" style="302" customWidth="1"/>
    <col min="1804" max="1804" width="5.59765625" style="302" customWidth="1"/>
    <col min="1805" max="1806" width="3.73046875" style="302" customWidth="1"/>
    <col min="1807" max="1807" width="16.86328125" style="302" customWidth="1"/>
    <col min="1808" max="1809" width="3.73046875" style="302" customWidth="1"/>
    <col min="1810" max="1810" width="11.73046875" style="302" customWidth="1"/>
    <col min="1811" max="1811" width="4.73046875" style="302" customWidth="1"/>
    <col min="1812" max="1812" width="3.3984375" style="302" customWidth="1"/>
    <col min="1813" max="1813" width="4.1328125" style="302" customWidth="1"/>
    <col min="1814" max="1814" width="3.46484375" style="302" customWidth="1"/>
    <col min="1815" max="1815" width="5.86328125" style="302" customWidth="1"/>
    <col min="1816" max="1816" width="1.86328125" style="302" customWidth="1"/>
    <col min="1817" max="2048" width="3.73046875" style="302"/>
    <col min="2049" max="2049" width="1.86328125" style="302" customWidth="1"/>
    <col min="2050" max="2051" width="3.73046875" style="302" customWidth="1"/>
    <col min="2052" max="2054" width="7.46484375" style="302" customWidth="1"/>
    <col min="2055" max="2056" width="3.73046875" style="302" customWidth="1"/>
    <col min="2057" max="2058" width="7.46484375" style="302" customWidth="1"/>
    <col min="2059" max="2059" width="3.73046875" style="302" customWidth="1"/>
    <col min="2060" max="2060" width="5.59765625" style="302" customWidth="1"/>
    <col min="2061" max="2062" width="3.73046875" style="302" customWidth="1"/>
    <col min="2063" max="2063" width="16.86328125" style="302" customWidth="1"/>
    <col min="2064" max="2065" width="3.73046875" style="302" customWidth="1"/>
    <col min="2066" max="2066" width="11.73046875" style="302" customWidth="1"/>
    <col min="2067" max="2067" width="4.73046875" style="302" customWidth="1"/>
    <col min="2068" max="2068" width="3.3984375" style="302" customWidth="1"/>
    <col min="2069" max="2069" width="4.1328125" style="302" customWidth="1"/>
    <col min="2070" max="2070" width="3.46484375" style="302" customWidth="1"/>
    <col min="2071" max="2071" width="5.86328125" style="302" customWidth="1"/>
    <col min="2072" max="2072" width="1.86328125" style="302" customWidth="1"/>
    <col min="2073" max="2304" width="3.73046875" style="302"/>
    <col min="2305" max="2305" width="1.86328125" style="302" customWidth="1"/>
    <col min="2306" max="2307" width="3.73046875" style="302" customWidth="1"/>
    <col min="2308" max="2310" width="7.46484375" style="302" customWidth="1"/>
    <col min="2311" max="2312" width="3.73046875" style="302" customWidth="1"/>
    <col min="2313" max="2314" width="7.46484375" style="302" customWidth="1"/>
    <col min="2315" max="2315" width="3.73046875" style="302" customWidth="1"/>
    <col min="2316" max="2316" width="5.59765625" style="302" customWidth="1"/>
    <col min="2317" max="2318" width="3.73046875" style="302" customWidth="1"/>
    <col min="2319" max="2319" width="16.86328125" style="302" customWidth="1"/>
    <col min="2320" max="2321" width="3.73046875" style="302" customWidth="1"/>
    <col min="2322" max="2322" width="11.73046875" style="302" customWidth="1"/>
    <col min="2323" max="2323" width="4.73046875" style="302" customWidth="1"/>
    <col min="2324" max="2324" width="3.3984375" style="302" customWidth="1"/>
    <col min="2325" max="2325" width="4.1328125" style="302" customWidth="1"/>
    <col min="2326" max="2326" width="3.46484375" style="302" customWidth="1"/>
    <col min="2327" max="2327" width="5.86328125" style="302" customWidth="1"/>
    <col min="2328" max="2328" width="1.86328125" style="302" customWidth="1"/>
    <col min="2329" max="2560" width="3.73046875" style="302"/>
    <col min="2561" max="2561" width="1.86328125" style="302" customWidth="1"/>
    <col min="2562" max="2563" width="3.73046875" style="302" customWidth="1"/>
    <col min="2564" max="2566" width="7.46484375" style="302" customWidth="1"/>
    <col min="2567" max="2568" width="3.73046875" style="302" customWidth="1"/>
    <col min="2569" max="2570" width="7.46484375" style="302" customWidth="1"/>
    <col min="2571" max="2571" width="3.73046875" style="302" customWidth="1"/>
    <col min="2572" max="2572" width="5.59765625" style="302" customWidth="1"/>
    <col min="2573" max="2574" width="3.73046875" style="302" customWidth="1"/>
    <col min="2575" max="2575" width="16.86328125" style="302" customWidth="1"/>
    <col min="2576" max="2577" width="3.73046875" style="302" customWidth="1"/>
    <col min="2578" max="2578" width="11.73046875" style="302" customWidth="1"/>
    <col min="2579" max="2579" width="4.73046875" style="302" customWidth="1"/>
    <col min="2580" max="2580" width="3.3984375" style="302" customWidth="1"/>
    <col min="2581" max="2581" width="4.1328125" style="302" customWidth="1"/>
    <col min="2582" max="2582" width="3.46484375" style="302" customWidth="1"/>
    <col min="2583" max="2583" width="5.86328125" style="302" customWidth="1"/>
    <col min="2584" max="2584" width="1.86328125" style="302" customWidth="1"/>
    <col min="2585" max="2816" width="3.73046875" style="302"/>
    <col min="2817" max="2817" width="1.86328125" style="302" customWidth="1"/>
    <col min="2818" max="2819" width="3.73046875" style="302" customWidth="1"/>
    <col min="2820" max="2822" width="7.46484375" style="302" customWidth="1"/>
    <col min="2823" max="2824" width="3.73046875" style="302" customWidth="1"/>
    <col min="2825" max="2826" width="7.46484375" style="302" customWidth="1"/>
    <col min="2827" max="2827" width="3.73046875" style="302" customWidth="1"/>
    <col min="2828" max="2828" width="5.59765625" style="302" customWidth="1"/>
    <col min="2829" max="2830" width="3.73046875" style="302" customWidth="1"/>
    <col min="2831" max="2831" width="16.86328125" style="302" customWidth="1"/>
    <col min="2832" max="2833" width="3.73046875" style="302" customWidth="1"/>
    <col min="2834" max="2834" width="11.73046875" style="302" customWidth="1"/>
    <col min="2835" max="2835" width="4.73046875" style="302" customWidth="1"/>
    <col min="2836" max="2836" width="3.3984375" style="302" customWidth="1"/>
    <col min="2837" max="2837" width="4.1328125" style="302" customWidth="1"/>
    <col min="2838" max="2838" width="3.46484375" style="302" customWidth="1"/>
    <col min="2839" max="2839" width="5.86328125" style="302" customWidth="1"/>
    <col min="2840" max="2840" width="1.86328125" style="302" customWidth="1"/>
    <col min="2841" max="3072" width="3.73046875" style="302"/>
    <col min="3073" max="3073" width="1.86328125" style="302" customWidth="1"/>
    <col min="3074" max="3075" width="3.73046875" style="302" customWidth="1"/>
    <col min="3076" max="3078" width="7.46484375" style="302" customWidth="1"/>
    <col min="3079" max="3080" width="3.73046875" style="302" customWidth="1"/>
    <col min="3081" max="3082" width="7.46484375" style="302" customWidth="1"/>
    <col min="3083" max="3083" width="3.73046875" style="302" customWidth="1"/>
    <col min="3084" max="3084" width="5.59765625" style="302" customWidth="1"/>
    <col min="3085" max="3086" width="3.73046875" style="302" customWidth="1"/>
    <col min="3087" max="3087" width="16.86328125" style="302" customWidth="1"/>
    <col min="3088" max="3089" width="3.73046875" style="302" customWidth="1"/>
    <col min="3090" max="3090" width="11.73046875" style="302" customWidth="1"/>
    <col min="3091" max="3091" width="4.73046875" style="302" customWidth="1"/>
    <col min="3092" max="3092" width="3.3984375" style="302" customWidth="1"/>
    <col min="3093" max="3093" width="4.1328125" style="302" customWidth="1"/>
    <col min="3094" max="3094" width="3.46484375" style="302" customWidth="1"/>
    <col min="3095" max="3095" width="5.86328125" style="302" customWidth="1"/>
    <col min="3096" max="3096" width="1.86328125" style="302" customWidth="1"/>
    <col min="3097" max="3328" width="3.73046875" style="302"/>
    <col min="3329" max="3329" width="1.86328125" style="302" customWidth="1"/>
    <col min="3330" max="3331" width="3.73046875" style="302" customWidth="1"/>
    <col min="3332" max="3334" width="7.46484375" style="302" customWidth="1"/>
    <col min="3335" max="3336" width="3.73046875" style="302" customWidth="1"/>
    <col min="3337" max="3338" width="7.46484375" style="302" customWidth="1"/>
    <col min="3339" max="3339" width="3.73046875" style="302" customWidth="1"/>
    <col min="3340" max="3340" width="5.59765625" style="302" customWidth="1"/>
    <col min="3341" max="3342" width="3.73046875" style="302" customWidth="1"/>
    <col min="3343" max="3343" width="16.86328125" style="302" customWidth="1"/>
    <col min="3344" max="3345" width="3.73046875" style="302" customWidth="1"/>
    <col min="3346" max="3346" width="11.73046875" style="302" customWidth="1"/>
    <col min="3347" max="3347" width="4.73046875" style="302" customWidth="1"/>
    <col min="3348" max="3348" width="3.3984375" style="302" customWidth="1"/>
    <col min="3349" max="3349" width="4.1328125" style="302" customWidth="1"/>
    <col min="3350" max="3350" width="3.46484375" style="302" customWidth="1"/>
    <col min="3351" max="3351" width="5.86328125" style="302" customWidth="1"/>
    <col min="3352" max="3352" width="1.86328125" style="302" customWidth="1"/>
    <col min="3353" max="3584" width="3.73046875" style="302"/>
    <col min="3585" max="3585" width="1.86328125" style="302" customWidth="1"/>
    <col min="3586" max="3587" width="3.73046875" style="302" customWidth="1"/>
    <col min="3588" max="3590" width="7.46484375" style="302" customWidth="1"/>
    <col min="3591" max="3592" width="3.73046875" style="302" customWidth="1"/>
    <col min="3593" max="3594" width="7.46484375" style="302" customWidth="1"/>
    <col min="3595" max="3595" width="3.73046875" style="302" customWidth="1"/>
    <col min="3596" max="3596" width="5.59765625" style="302" customWidth="1"/>
    <col min="3597" max="3598" width="3.73046875" style="302" customWidth="1"/>
    <col min="3599" max="3599" width="16.86328125" style="302" customWidth="1"/>
    <col min="3600" max="3601" width="3.73046875" style="302" customWidth="1"/>
    <col min="3602" max="3602" width="11.73046875" style="302" customWidth="1"/>
    <col min="3603" max="3603" width="4.73046875" style="302" customWidth="1"/>
    <col min="3604" max="3604" width="3.3984375" style="302" customWidth="1"/>
    <col min="3605" max="3605" width="4.1328125" style="302" customWidth="1"/>
    <col min="3606" max="3606" width="3.46484375" style="302" customWidth="1"/>
    <col min="3607" max="3607" width="5.86328125" style="302" customWidth="1"/>
    <col min="3608" max="3608" width="1.86328125" style="302" customWidth="1"/>
    <col min="3609" max="3840" width="3.73046875" style="302"/>
    <col min="3841" max="3841" width="1.86328125" style="302" customWidth="1"/>
    <col min="3842" max="3843" width="3.73046875" style="302" customWidth="1"/>
    <col min="3844" max="3846" width="7.46484375" style="302" customWidth="1"/>
    <col min="3847" max="3848" width="3.73046875" style="302" customWidth="1"/>
    <col min="3849" max="3850" width="7.46484375" style="302" customWidth="1"/>
    <col min="3851" max="3851" width="3.73046875" style="302" customWidth="1"/>
    <col min="3852" max="3852" width="5.59765625" style="302" customWidth="1"/>
    <col min="3853" max="3854" width="3.73046875" style="302" customWidth="1"/>
    <col min="3855" max="3855" width="16.86328125" style="302" customWidth="1"/>
    <col min="3856" max="3857" width="3.73046875" style="302" customWidth="1"/>
    <col min="3858" max="3858" width="11.73046875" style="302" customWidth="1"/>
    <col min="3859" max="3859" width="4.73046875" style="302" customWidth="1"/>
    <col min="3860" max="3860" width="3.3984375" style="302" customWidth="1"/>
    <col min="3861" max="3861" width="4.1328125" style="302" customWidth="1"/>
    <col min="3862" max="3862" width="3.46484375" style="302" customWidth="1"/>
    <col min="3863" max="3863" width="5.86328125" style="302" customWidth="1"/>
    <col min="3864" max="3864" width="1.86328125" style="302" customWidth="1"/>
    <col min="3865" max="4096" width="3.73046875" style="302"/>
    <col min="4097" max="4097" width="1.86328125" style="302" customWidth="1"/>
    <col min="4098" max="4099" width="3.73046875" style="302" customWidth="1"/>
    <col min="4100" max="4102" width="7.46484375" style="302" customWidth="1"/>
    <col min="4103" max="4104" width="3.73046875" style="302" customWidth="1"/>
    <col min="4105" max="4106" width="7.46484375" style="302" customWidth="1"/>
    <col min="4107" max="4107" width="3.73046875" style="302" customWidth="1"/>
    <col min="4108" max="4108" width="5.59765625" style="302" customWidth="1"/>
    <col min="4109" max="4110" width="3.73046875" style="302" customWidth="1"/>
    <col min="4111" max="4111" width="16.86328125" style="302" customWidth="1"/>
    <col min="4112" max="4113" width="3.73046875" style="302" customWidth="1"/>
    <col min="4114" max="4114" width="11.73046875" style="302" customWidth="1"/>
    <col min="4115" max="4115" width="4.73046875" style="302" customWidth="1"/>
    <col min="4116" max="4116" width="3.3984375" style="302" customWidth="1"/>
    <col min="4117" max="4117" width="4.1328125" style="302" customWidth="1"/>
    <col min="4118" max="4118" width="3.46484375" style="302" customWidth="1"/>
    <col min="4119" max="4119" width="5.86328125" style="302" customWidth="1"/>
    <col min="4120" max="4120" width="1.86328125" style="302" customWidth="1"/>
    <col min="4121" max="4352" width="3.73046875" style="302"/>
    <col min="4353" max="4353" width="1.86328125" style="302" customWidth="1"/>
    <col min="4354" max="4355" width="3.73046875" style="302" customWidth="1"/>
    <col min="4356" max="4358" width="7.46484375" style="302" customWidth="1"/>
    <col min="4359" max="4360" width="3.73046875" style="302" customWidth="1"/>
    <col min="4361" max="4362" width="7.46484375" style="302" customWidth="1"/>
    <col min="4363" max="4363" width="3.73046875" style="302" customWidth="1"/>
    <col min="4364" max="4364" width="5.59765625" style="302" customWidth="1"/>
    <col min="4365" max="4366" width="3.73046875" style="302" customWidth="1"/>
    <col min="4367" max="4367" width="16.86328125" style="302" customWidth="1"/>
    <col min="4368" max="4369" width="3.73046875" style="302" customWidth="1"/>
    <col min="4370" max="4370" width="11.73046875" style="302" customWidth="1"/>
    <col min="4371" max="4371" width="4.73046875" style="302" customWidth="1"/>
    <col min="4372" max="4372" width="3.3984375" style="302" customWidth="1"/>
    <col min="4373" max="4373" width="4.1328125" style="302" customWidth="1"/>
    <col min="4374" max="4374" width="3.46484375" style="302" customWidth="1"/>
    <col min="4375" max="4375" width="5.86328125" style="302" customWidth="1"/>
    <col min="4376" max="4376" width="1.86328125" style="302" customWidth="1"/>
    <col min="4377" max="4608" width="3.73046875" style="302"/>
    <col min="4609" max="4609" width="1.86328125" style="302" customWidth="1"/>
    <col min="4610" max="4611" width="3.73046875" style="302" customWidth="1"/>
    <col min="4612" max="4614" width="7.46484375" style="302" customWidth="1"/>
    <col min="4615" max="4616" width="3.73046875" style="302" customWidth="1"/>
    <col min="4617" max="4618" width="7.46484375" style="302" customWidth="1"/>
    <col min="4619" max="4619" width="3.73046875" style="302" customWidth="1"/>
    <col min="4620" max="4620" width="5.59765625" style="302" customWidth="1"/>
    <col min="4621" max="4622" width="3.73046875" style="302" customWidth="1"/>
    <col min="4623" max="4623" width="16.86328125" style="302" customWidth="1"/>
    <col min="4624" max="4625" width="3.73046875" style="302" customWidth="1"/>
    <col min="4626" max="4626" width="11.73046875" style="302" customWidth="1"/>
    <col min="4627" max="4627" width="4.73046875" style="302" customWidth="1"/>
    <col min="4628" max="4628" width="3.3984375" style="302" customWidth="1"/>
    <col min="4629" max="4629" width="4.1328125" style="302" customWidth="1"/>
    <col min="4630" max="4630" width="3.46484375" style="302" customWidth="1"/>
    <col min="4631" max="4631" width="5.86328125" style="302" customWidth="1"/>
    <col min="4632" max="4632" width="1.86328125" style="302" customWidth="1"/>
    <col min="4633" max="4864" width="3.73046875" style="302"/>
    <col min="4865" max="4865" width="1.86328125" style="302" customWidth="1"/>
    <col min="4866" max="4867" width="3.73046875" style="302" customWidth="1"/>
    <col min="4868" max="4870" width="7.46484375" style="302" customWidth="1"/>
    <col min="4871" max="4872" width="3.73046875" style="302" customWidth="1"/>
    <col min="4873" max="4874" width="7.46484375" style="302" customWidth="1"/>
    <col min="4875" max="4875" width="3.73046875" style="302" customWidth="1"/>
    <col min="4876" max="4876" width="5.59765625" style="302" customWidth="1"/>
    <col min="4877" max="4878" width="3.73046875" style="302" customWidth="1"/>
    <col min="4879" max="4879" width="16.86328125" style="302" customWidth="1"/>
    <col min="4880" max="4881" width="3.73046875" style="302" customWidth="1"/>
    <col min="4882" max="4882" width="11.73046875" style="302" customWidth="1"/>
    <col min="4883" max="4883" width="4.73046875" style="302" customWidth="1"/>
    <col min="4884" max="4884" width="3.3984375" style="302" customWidth="1"/>
    <col min="4885" max="4885" width="4.1328125" style="302" customWidth="1"/>
    <col min="4886" max="4886" width="3.46484375" style="302" customWidth="1"/>
    <col min="4887" max="4887" width="5.86328125" style="302" customWidth="1"/>
    <col min="4888" max="4888" width="1.86328125" style="302" customWidth="1"/>
    <col min="4889" max="5120" width="3.73046875" style="302"/>
    <col min="5121" max="5121" width="1.86328125" style="302" customWidth="1"/>
    <col min="5122" max="5123" width="3.73046875" style="302" customWidth="1"/>
    <col min="5124" max="5126" width="7.46484375" style="302" customWidth="1"/>
    <col min="5127" max="5128" width="3.73046875" style="302" customWidth="1"/>
    <col min="5129" max="5130" width="7.46484375" style="302" customWidth="1"/>
    <col min="5131" max="5131" width="3.73046875" style="302" customWidth="1"/>
    <col min="5132" max="5132" width="5.59765625" style="302" customWidth="1"/>
    <col min="5133" max="5134" width="3.73046875" style="302" customWidth="1"/>
    <col min="5135" max="5135" width="16.86328125" style="302" customWidth="1"/>
    <col min="5136" max="5137" width="3.73046875" style="302" customWidth="1"/>
    <col min="5138" max="5138" width="11.73046875" style="302" customWidth="1"/>
    <col min="5139" max="5139" width="4.73046875" style="302" customWidth="1"/>
    <col min="5140" max="5140" width="3.3984375" style="302" customWidth="1"/>
    <col min="5141" max="5141" width="4.1328125" style="302" customWidth="1"/>
    <col min="5142" max="5142" width="3.46484375" style="302" customWidth="1"/>
    <col min="5143" max="5143" width="5.86328125" style="302" customWidth="1"/>
    <col min="5144" max="5144" width="1.86328125" style="302" customWidth="1"/>
    <col min="5145" max="5376" width="3.73046875" style="302"/>
    <col min="5377" max="5377" width="1.86328125" style="302" customWidth="1"/>
    <col min="5378" max="5379" width="3.73046875" style="302" customWidth="1"/>
    <col min="5380" max="5382" width="7.46484375" style="302" customWidth="1"/>
    <col min="5383" max="5384" width="3.73046875" style="302" customWidth="1"/>
    <col min="5385" max="5386" width="7.46484375" style="302" customWidth="1"/>
    <col min="5387" max="5387" width="3.73046875" style="302" customWidth="1"/>
    <col min="5388" max="5388" width="5.59765625" style="302" customWidth="1"/>
    <col min="5389" max="5390" width="3.73046875" style="302" customWidth="1"/>
    <col min="5391" max="5391" width="16.86328125" style="302" customWidth="1"/>
    <col min="5392" max="5393" width="3.73046875" style="302" customWidth="1"/>
    <col min="5394" max="5394" width="11.73046875" style="302" customWidth="1"/>
    <col min="5395" max="5395" width="4.73046875" style="302" customWidth="1"/>
    <col min="5396" max="5396" width="3.3984375" style="302" customWidth="1"/>
    <col min="5397" max="5397" width="4.1328125" style="302" customWidth="1"/>
    <col min="5398" max="5398" width="3.46484375" style="302" customWidth="1"/>
    <col min="5399" max="5399" width="5.86328125" style="302" customWidth="1"/>
    <col min="5400" max="5400" width="1.86328125" style="302" customWidth="1"/>
    <col min="5401" max="5632" width="3.73046875" style="302"/>
    <col min="5633" max="5633" width="1.86328125" style="302" customWidth="1"/>
    <col min="5634" max="5635" width="3.73046875" style="302" customWidth="1"/>
    <col min="5636" max="5638" width="7.46484375" style="302" customWidth="1"/>
    <col min="5639" max="5640" width="3.73046875" style="302" customWidth="1"/>
    <col min="5641" max="5642" width="7.46484375" style="302" customWidth="1"/>
    <col min="5643" max="5643" width="3.73046875" style="302" customWidth="1"/>
    <col min="5644" max="5644" width="5.59765625" style="302" customWidth="1"/>
    <col min="5645" max="5646" width="3.73046875" style="302" customWidth="1"/>
    <col min="5647" max="5647" width="16.86328125" style="302" customWidth="1"/>
    <col min="5648" max="5649" width="3.73046875" style="302" customWidth="1"/>
    <col min="5650" max="5650" width="11.73046875" style="302" customWidth="1"/>
    <col min="5651" max="5651" width="4.73046875" style="302" customWidth="1"/>
    <col min="5652" max="5652" width="3.3984375" style="302" customWidth="1"/>
    <col min="5653" max="5653" width="4.1328125" style="302" customWidth="1"/>
    <col min="5654" max="5654" width="3.46484375" style="302" customWidth="1"/>
    <col min="5655" max="5655" width="5.86328125" style="302" customWidth="1"/>
    <col min="5656" max="5656" width="1.86328125" style="302" customWidth="1"/>
    <col min="5657" max="5888" width="3.73046875" style="302"/>
    <col min="5889" max="5889" width="1.86328125" style="302" customWidth="1"/>
    <col min="5890" max="5891" width="3.73046875" style="302" customWidth="1"/>
    <col min="5892" max="5894" width="7.46484375" style="302" customWidth="1"/>
    <col min="5895" max="5896" width="3.73046875" style="302" customWidth="1"/>
    <col min="5897" max="5898" width="7.46484375" style="302" customWidth="1"/>
    <col min="5899" max="5899" width="3.73046875" style="302" customWidth="1"/>
    <col min="5900" max="5900" width="5.59765625" style="302" customWidth="1"/>
    <col min="5901" max="5902" width="3.73046875" style="302" customWidth="1"/>
    <col min="5903" max="5903" width="16.86328125" style="302" customWidth="1"/>
    <col min="5904" max="5905" width="3.73046875" style="302" customWidth="1"/>
    <col min="5906" max="5906" width="11.73046875" style="302" customWidth="1"/>
    <col min="5907" max="5907" width="4.73046875" style="302" customWidth="1"/>
    <col min="5908" max="5908" width="3.3984375" style="302" customWidth="1"/>
    <col min="5909" max="5909" width="4.1328125" style="302" customWidth="1"/>
    <col min="5910" max="5910" width="3.46484375" style="302" customWidth="1"/>
    <col min="5911" max="5911" width="5.86328125" style="302" customWidth="1"/>
    <col min="5912" max="5912" width="1.86328125" style="302" customWidth="1"/>
    <col min="5913" max="6144" width="3.73046875" style="302"/>
    <col min="6145" max="6145" width="1.86328125" style="302" customWidth="1"/>
    <col min="6146" max="6147" width="3.73046875" style="302" customWidth="1"/>
    <col min="6148" max="6150" width="7.46484375" style="302" customWidth="1"/>
    <col min="6151" max="6152" width="3.73046875" style="302" customWidth="1"/>
    <col min="6153" max="6154" width="7.46484375" style="302" customWidth="1"/>
    <col min="6155" max="6155" width="3.73046875" style="302" customWidth="1"/>
    <col min="6156" max="6156" width="5.59765625" style="302" customWidth="1"/>
    <col min="6157" max="6158" width="3.73046875" style="302" customWidth="1"/>
    <col min="6159" max="6159" width="16.86328125" style="302" customWidth="1"/>
    <col min="6160" max="6161" width="3.73046875" style="302" customWidth="1"/>
    <col min="6162" max="6162" width="11.73046875" style="302" customWidth="1"/>
    <col min="6163" max="6163" width="4.73046875" style="302" customWidth="1"/>
    <col min="6164" max="6164" width="3.3984375" style="302" customWidth="1"/>
    <col min="6165" max="6165" width="4.1328125" style="302" customWidth="1"/>
    <col min="6166" max="6166" width="3.46484375" style="302" customWidth="1"/>
    <col min="6167" max="6167" width="5.86328125" style="302" customWidth="1"/>
    <col min="6168" max="6168" width="1.86328125" style="302" customWidth="1"/>
    <col min="6169" max="6400" width="3.73046875" style="302"/>
    <col min="6401" max="6401" width="1.86328125" style="302" customWidth="1"/>
    <col min="6402" max="6403" width="3.73046875" style="302" customWidth="1"/>
    <col min="6404" max="6406" width="7.46484375" style="302" customWidth="1"/>
    <col min="6407" max="6408" width="3.73046875" style="302" customWidth="1"/>
    <col min="6409" max="6410" width="7.46484375" style="302" customWidth="1"/>
    <col min="6411" max="6411" width="3.73046875" style="302" customWidth="1"/>
    <col min="6412" max="6412" width="5.59765625" style="302" customWidth="1"/>
    <col min="6413" max="6414" width="3.73046875" style="302" customWidth="1"/>
    <col min="6415" max="6415" width="16.86328125" style="302" customWidth="1"/>
    <col min="6416" max="6417" width="3.73046875" style="302" customWidth="1"/>
    <col min="6418" max="6418" width="11.73046875" style="302" customWidth="1"/>
    <col min="6419" max="6419" width="4.73046875" style="302" customWidth="1"/>
    <col min="6420" max="6420" width="3.3984375" style="302" customWidth="1"/>
    <col min="6421" max="6421" width="4.1328125" style="302" customWidth="1"/>
    <col min="6422" max="6422" width="3.46484375" style="302" customWidth="1"/>
    <col min="6423" max="6423" width="5.86328125" style="302" customWidth="1"/>
    <col min="6424" max="6424" width="1.86328125" style="302" customWidth="1"/>
    <col min="6425" max="6656" width="3.73046875" style="302"/>
    <col min="6657" max="6657" width="1.86328125" style="302" customWidth="1"/>
    <col min="6658" max="6659" width="3.73046875" style="302" customWidth="1"/>
    <col min="6660" max="6662" width="7.46484375" style="302" customWidth="1"/>
    <col min="6663" max="6664" width="3.73046875" style="302" customWidth="1"/>
    <col min="6665" max="6666" width="7.46484375" style="302" customWidth="1"/>
    <col min="6667" max="6667" width="3.73046875" style="302" customWidth="1"/>
    <col min="6668" max="6668" width="5.59765625" style="302" customWidth="1"/>
    <col min="6669" max="6670" width="3.73046875" style="302" customWidth="1"/>
    <col min="6671" max="6671" width="16.86328125" style="302" customWidth="1"/>
    <col min="6672" max="6673" width="3.73046875" style="302" customWidth="1"/>
    <col min="6674" max="6674" width="11.73046875" style="302" customWidth="1"/>
    <col min="6675" max="6675" width="4.73046875" style="302" customWidth="1"/>
    <col min="6676" max="6676" width="3.3984375" style="302" customWidth="1"/>
    <col min="6677" max="6677" width="4.1328125" style="302" customWidth="1"/>
    <col min="6678" max="6678" width="3.46484375" style="302" customWidth="1"/>
    <col min="6679" max="6679" width="5.86328125" style="302" customWidth="1"/>
    <col min="6680" max="6680" width="1.86328125" style="302" customWidth="1"/>
    <col min="6681" max="6912" width="3.73046875" style="302"/>
    <col min="6913" max="6913" width="1.86328125" style="302" customWidth="1"/>
    <col min="6914" max="6915" width="3.73046875" style="302" customWidth="1"/>
    <col min="6916" max="6918" width="7.46484375" style="302" customWidth="1"/>
    <col min="6919" max="6920" width="3.73046875" style="302" customWidth="1"/>
    <col min="6921" max="6922" width="7.46484375" style="302" customWidth="1"/>
    <col min="6923" max="6923" width="3.73046875" style="302" customWidth="1"/>
    <col min="6924" max="6924" width="5.59765625" style="302" customWidth="1"/>
    <col min="6925" max="6926" width="3.73046875" style="302" customWidth="1"/>
    <col min="6927" max="6927" width="16.86328125" style="302" customWidth="1"/>
    <col min="6928" max="6929" width="3.73046875" style="302" customWidth="1"/>
    <col min="6930" max="6930" width="11.73046875" style="302" customWidth="1"/>
    <col min="6931" max="6931" width="4.73046875" style="302" customWidth="1"/>
    <col min="6932" max="6932" width="3.3984375" style="302" customWidth="1"/>
    <col min="6933" max="6933" width="4.1328125" style="302" customWidth="1"/>
    <col min="6934" max="6934" width="3.46484375" style="302" customWidth="1"/>
    <col min="6935" max="6935" width="5.86328125" style="302" customWidth="1"/>
    <col min="6936" max="6936" width="1.86328125" style="302" customWidth="1"/>
    <col min="6937" max="7168" width="3.73046875" style="302"/>
    <col min="7169" max="7169" width="1.86328125" style="302" customWidth="1"/>
    <col min="7170" max="7171" width="3.73046875" style="302" customWidth="1"/>
    <col min="7172" max="7174" width="7.46484375" style="302" customWidth="1"/>
    <col min="7175" max="7176" width="3.73046875" style="302" customWidth="1"/>
    <col min="7177" max="7178" width="7.46484375" style="302" customWidth="1"/>
    <col min="7179" max="7179" width="3.73046875" style="302" customWidth="1"/>
    <col min="7180" max="7180" width="5.59765625" style="302" customWidth="1"/>
    <col min="7181" max="7182" width="3.73046875" style="302" customWidth="1"/>
    <col min="7183" max="7183" width="16.86328125" style="302" customWidth="1"/>
    <col min="7184" max="7185" width="3.73046875" style="302" customWidth="1"/>
    <col min="7186" max="7186" width="11.73046875" style="302" customWidth="1"/>
    <col min="7187" max="7187" width="4.73046875" style="302" customWidth="1"/>
    <col min="7188" max="7188" width="3.3984375" style="302" customWidth="1"/>
    <col min="7189" max="7189" width="4.1328125" style="302" customWidth="1"/>
    <col min="7190" max="7190" width="3.46484375" style="302" customWidth="1"/>
    <col min="7191" max="7191" width="5.86328125" style="302" customWidth="1"/>
    <col min="7192" max="7192" width="1.86328125" style="302" customWidth="1"/>
    <col min="7193" max="7424" width="3.73046875" style="302"/>
    <col min="7425" max="7425" width="1.86328125" style="302" customWidth="1"/>
    <col min="7426" max="7427" width="3.73046875" style="302" customWidth="1"/>
    <col min="7428" max="7430" width="7.46484375" style="302" customWidth="1"/>
    <col min="7431" max="7432" width="3.73046875" style="302" customWidth="1"/>
    <col min="7433" max="7434" width="7.46484375" style="302" customWidth="1"/>
    <col min="7435" max="7435" width="3.73046875" style="302" customWidth="1"/>
    <col min="7436" max="7436" width="5.59765625" style="302" customWidth="1"/>
    <col min="7437" max="7438" width="3.73046875" style="302" customWidth="1"/>
    <col min="7439" max="7439" width="16.86328125" style="302" customWidth="1"/>
    <col min="7440" max="7441" width="3.73046875" style="302" customWidth="1"/>
    <col min="7442" max="7442" width="11.73046875" style="302" customWidth="1"/>
    <col min="7443" max="7443" width="4.73046875" style="302" customWidth="1"/>
    <col min="7444" max="7444" width="3.3984375" style="302" customWidth="1"/>
    <col min="7445" max="7445" width="4.1328125" style="302" customWidth="1"/>
    <col min="7446" max="7446" width="3.46484375" style="302" customWidth="1"/>
    <col min="7447" max="7447" width="5.86328125" style="302" customWidth="1"/>
    <col min="7448" max="7448" width="1.86328125" style="302" customWidth="1"/>
    <col min="7449" max="7680" width="3.73046875" style="302"/>
    <col min="7681" max="7681" width="1.86328125" style="302" customWidth="1"/>
    <col min="7682" max="7683" width="3.73046875" style="302" customWidth="1"/>
    <col min="7684" max="7686" width="7.46484375" style="302" customWidth="1"/>
    <col min="7687" max="7688" width="3.73046875" style="302" customWidth="1"/>
    <col min="7689" max="7690" width="7.46484375" style="302" customWidth="1"/>
    <col min="7691" max="7691" width="3.73046875" style="302" customWidth="1"/>
    <col min="7692" max="7692" width="5.59765625" style="302" customWidth="1"/>
    <col min="7693" max="7694" width="3.73046875" style="302" customWidth="1"/>
    <col min="7695" max="7695" width="16.86328125" style="302" customWidth="1"/>
    <col min="7696" max="7697" width="3.73046875" style="302" customWidth="1"/>
    <col min="7698" max="7698" width="11.73046875" style="302" customWidth="1"/>
    <col min="7699" max="7699" width="4.73046875" style="302" customWidth="1"/>
    <col min="7700" max="7700" width="3.3984375" style="302" customWidth="1"/>
    <col min="7701" max="7701" width="4.1328125" style="302" customWidth="1"/>
    <col min="7702" max="7702" width="3.46484375" style="302" customWidth="1"/>
    <col min="7703" max="7703" width="5.86328125" style="302" customWidth="1"/>
    <col min="7704" max="7704" width="1.86328125" style="302" customWidth="1"/>
    <col min="7705" max="7936" width="3.73046875" style="302"/>
    <col min="7937" max="7937" width="1.86328125" style="302" customWidth="1"/>
    <col min="7938" max="7939" width="3.73046875" style="302" customWidth="1"/>
    <col min="7940" max="7942" width="7.46484375" style="302" customWidth="1"/>
    <col min="7943" max="7944" width="3.73046875" style="302" customWidth="1"/>
    <col min="7945" max="7946" width="7.46484375" style="302" customWidth="1"/>
    <col min="7947" max="7947" width="3.73046875" style="302" customWidth="1"/>
    <col min="7948" max="7948" width="5.59765625" style="302" customWidth="1"/>
    <col min="7949" max="7950" width="3.73046875" style="302" customWidth="1"/>
    <col min="7951" max="7951" width="16.86328125" style="302" customWidth="1"/>
    <col min="7952" max="7953" width="3.73046875" style="302" customWidth="1"/>
    <col min="7954" max="7954" width="11.73046875" style="302" customWidth="1"/>
    <col min="7955" max="7955" width="4.73046875" style="302" customWidth="1"/>
    <col min="7956" max="7956" width="3.3984375" style="302" customWidth="1"/>
    <col min="7957" max="7957" width="4.1328125" style="302" customWidth="1"/>
    <col min="7958" max="7958" width="3.46484375" style="302" customWidth="1"/>
    <col min="7959" max="7959" width="5.86328125" style="302" customWidth="1"/>
    <col min="7960" max="7960" width="1.86328125" style="302" customWidth="1"/>
    <col min="7961" max="8192" width="3.73046875" style="302"/>
    <col min="8193" max="8193" width="1.86328125" style="302" customWidth="1"/>
    <col min="8194" max="8195" width="3.73046875" style="302" customWidth="1"/>
    <col min="8196" max="8198" width="7.46484375" style="302" customWidth="1"/>
    <col min="8199" max="8200" width="3.73046875" style="302" customWidth="1"/>
    <col min="8201" max="8202" width="7.46484375" style="302" customWidth="1"/>
    <col min="8203" max="8203" width="3.73046875" style="302" customWidth="1"/>
    <col min="8204" max="8204" width="5.59765625" style="302" customWidth="1"/>
    <col min="8205" max="8206" width="3.73046875" style="302" customWidth="1"/>
    <col min="8207" max="8207" width="16.86328125" style="302" customWidth="1"/>
    <col min="8208" max="8209" width="3.73046875" style="302" customWidth="1"/>
    <col min="8210" max="8210" width="11.73046875" style="302" customWidth="1"/>
    <col min="8211" max="8211" width="4.73046875" style="302" customWidth="1"/>
    <col min="8212" max="8212" width="3.3984375" style="302" customWidth="1"/>
    <col min="8213" max="8213" width="4.1328125" style="302" customWidth="1"/>
    <col min="8214" max="8214" width="3.46484375" style="302" customWidth="1"/>
    <col min="8215" max="8215" width="5.86328125" style="302" customWidth="1"/>
    <col min="8216" max="8216" width="1.86328125" style="302" customWidth="1"/>
    <col min="8217" max="8448" width="3.73046875" style="302"/>
    <col min="8449" max="8449" width="1.86328125" style="302" customWidth="1"/>
    <col min="8450" max="8451" width="3.73046875" style="302" customWidth="1"/>
    <col min="8452" max="8454" width="7.46484375" style="302" customWidth="1"/>
    <col min="8455" max="8456" width="3.73046875" style="302" customWidth="1"/>
    <col min="8457" max="8458" width="7.46484375" style="302" customWidth="1"/>
    <col min="8459" max="8459" width="3.73046875" style="302" customWidth="1"/>
    <col min="8460" max="8460" width="5.59765625" style="302" customWidth="1"/>
    <col min="8461" max="8462" width="3.73046875" style="302" customWidth="1"/>
    <col min="8463" max="8463" width="16.86328125" style="302" customWidth="1"/>
    <col min="8464" max="8465" width="3.73046875" style="302" customWidth="1"/>
    <col min="8466" max="8466" width="11.73046875" style="302" customWidth="1"/>
    <col min="8467" max="8467" width="4.73046875" style="302" customWidth="1"/>
    <col min="8468" max="8468" width="3.3984375" style="302" customWidth="1"/>
    <col min="8469" max="8469" width="4.1328125" style="302" customWidth="1"/>
    <col min="8470" max="8470" width="3.46484375" style="302" customWidth="1"/>
    <col min="8471" max="8471" width="5.86328125" style="302" customWidth="1"/>
    <col min="8472" max="8472" width="1.86328125" style="302" customWidth="1"/>
    <col min="8473" max="8704" width="3.73046875" style="302"/>
    <col min="8705" max="8705" width="1.86328125" style="302" customWidth="1"/>
    <col min="8706" max="8707" width="3.73046875" style="302" customWidth="1"/>
    <col min="8708" max="8710" width="7.46484375" style="302" customWidth="1"/>
    <col min="8711" max="8712" width="3.73046875" style="302" customWidth="1"/>
    <col min="8713" max="8714" width="7.46484375" style="302" customWidth="1"/>
    <col min="8715" max="8715" width="3.73046875" style="302" customWidth="1"/>
    <col min="8716" max="8716" width="5.59765625" style="302" customWidth="1"/>
    <col min="8717" max="8718" width="3.73046875" style="302" customWidth="1"/>
    <col min="8719" max="8719" width="16.86328125" style="302" customWidth="1"/>
    <col min="8720" max="8721" width="3.73046875" style="302" customWidth="1"/>
    <col min="8722" max="8722" width="11.73046875" style="302" customWidth="1"/>
    <col min="8723" max="8723" width="4.73046875" style="302" customWidth="1"/>
    <col min="8724" max="8724" width="3.3984375" style="302" customWidth="1"/>
    <col min="8725" max="8725" width="4.1328125" style="302" customWidth="1"/>
    <col min="8726" max="8726" width="3.46484375" style="302" customWidth="1"/>
    <col min="8727" max="8727" width="5.86328125" style="302" customWidth="1"/>
    <col min="8728" max="8728" width="1.86328125" style="302" customWidth="1"/>
    <col min="8729" max="8960" width="3.73046875" style="302"/>
    <col min="8961" max="8961" width="1.86328125" style="302" customWidth="1"/>
    <col min="8962" max="8963" width="3.73046875" style="302" customWidth="1"/>
    <col min="8964" max="8966" width="7.46484375" style="302" customWidth="1"/>
    <col min="8967" max="8968" width="3.73046875" style="302" customWidth="1"/>
    <col min="8969" max="8970" width="7.46484375" style="302" customWidth="1"/>
    <col min="8971" max="8971" width="3.73046875" style="302" customWidth="1"/>
    <col min="8972" max="8972" width="5.59765625" style="302" customWidth="1"/>
    <col min="8973" max="8974" width="3.73046875" style="302" customWidth="1"/>
    <col min="8975" max="8975" width="16.86328125" style="302" customWidth="1"/>
    <col min="8976" max="8977" width="3.73046875" style="302" customWidth="1"/>
    <col min="8978" max="8978" width="11.73046875" style="302" customWidth="1"/>
    <col min="8979" max="8979" width="4.73046875" style="302" customWidth="1"/>
    <col min="8980" max="8980" width="3.3984375" style="302" customWidth="1"/>
    <col min="8981" max="8981" width="4.1328125" style="302" customWidth="1"/>
    <col min="8982" max="8982" width="3.46484375" style="302" customWidth="1"/>
    <col min="8983" max="8983" width="5.86328125" style="302" customWidth="1"/>
    <col min="8984" max="8984" width="1.86328125" style="302" customWidth="1"/>
    <col min="8985" max="9216" width="3.73046875" style="302"/>
    <col min="9217" max="9217" width="1.86328125" style="302" customWidth="1"/>
    <col min="9218" max="9219" width="3.73046875" style="302" customWidth="1"/>
    <col min="9220" max="9222" width="7.46484375" style="302" customWidth="1"/>
    <col min="9223" max="9224" width="3.73046875" style="302" customWidth="1"/>
    <col min="9225" max="9226" width="7.46484375" style="302" customWidth="1"/>
    <col min="9227" max="9227" width="3.73046875" style="302" customWidth="1"/>
    <col min="9228" max="9228" width="5.59765625" style="302" customWidth="1"/>
    <col min="9229" max="9230" width="3.73046875" style="302" customWidth="1"/>
    <col min="9231" max="9231" width="16.86328125" style="302" customWidth="1"/>
    <col min="9232" max="9233" width="3.73046875" style="302" customWidth="1"/>
    <col min="9234" max="9234" width="11.73046875" style="302" customWidth="1"/>
    <col min="9235" max="9235" width="4.73046875" style="302" customWidth="1"/>
    <col min="9236" max="9236" width="3.3984375" style="302" customWidth="1"/>
    <col min="9237" max="9237" width="4.1328125" style="302" customWidth="1"/>
    <col min="9238" max="9238" width="3.46484375" style="302" customWidth="1"/>
    <col min="9239" max="9239" width="5.86328125" style="302" customWidth="1"/>
    <col min="9240" max="9240" width="1.86328125" style="302" customWidth="1"/>
    <col min="9241" max="9472" width="3.73046875" style="302"/>
    <col min="9473" max="9473" width="1.86328125" style="302" customWidth="1"/>
    <col min="9474" max="9475" width="3.73046875" style="302" customWidth="1"/>
    <col min="9476" max="9478" width="7.46484375" style="302" customWidth="1"/>
    <col min="9479" max="9480" width="3.73046875" style="302" customWidth="1"/>
    <col min="9481" max="9482" width="7.46484375" style="302" customWidth="1"/>
    <col min="9483" max="9483" width="3.73046875" style="302" customWidth="1"/>
    <col min="9484" max="9484" width="5.59765625" style="302" customWidth="1"/>
    <col min="9485" max="9486" width="3.73046875" style="302" customWidth="1"/>
    <col min="9487" max="9487" width="16.86328125" style="302" customWidth="1"/>
    <col min="9488" max="9489" width="3.73046875" style="302" customWidth="1"/>
    <col min="9490" max="9490" width="11.73046875" style="302" customWidth="1"/>
    <col min="9491" max="9491" width="4.73046875" style="302" customWidth="1"/>
    <col min="9492" max="9492" width="3.3984375" style="302" customWidth="1"/>
    <col min="9493" max="9493" width="4.1328125" style="302" customWidth="1"/>
    <col min="9494" max="9494" width="3.46484375" style="302" customWidth="1"/>
    <col min="9495" max="9495" width="5.86328125" style="302" customWidth="1"/>
    <col min="9496" max="9496" width="1.86328125" style="302" customWidth="1"/>
    <col min="9497" max="9728" width="3.73046875" style="302"/>
    <col min="9729" max="9729" width="1.86328125" style="302" customWidth="1"/>
    <col min="9730" max="9731" width="3.73046875" style="302" customWidth="1"/>
    <col min="9732" max="9734" width="7.46484375" style="302" customWidth="1"/>
    <col min="9735" max="9736" width="3.73046875" style="302" customWidth="1"/>
    <col min="9737" max="9738" width="7.46484375" style="302" customWidth="1"/>
    <col min="9739" max="9739" width="3.73046875" style="302" customWidth="1"/>
    <col min="9740" max="9740" width="5.59765625" style="302" customWidth="1"/>
    <col min="9741" max="9742" width="3.73046875" style="302" customWidth="1"/>
    <col min="9743" max="9743" width="16.86328125" style="302" customWidth="1"/>
    <col min="9744" max="9745" width="3.73046875" style="302" customWidth="1"/>
    <col min="9746" max="9746" width="11.73046875" style="302" customWidth="1"/>
    <col min="9747" max="9747" width="4.73046875" style="302" customWidth="1"/>
    <col min="9748" max="9748" width="3.3984375" style="302" customWidth="1"/>
    <col min="9749" max="9749" width="4.1328125" style="302" customWidth="1"/>
    <col min="9750" max="9750" width="3.46484375" style="302" customWidth="1"/>
    <col min="9751" max="9751" width="5.86328125" style="302" customWidth="1"/>
    <col min="9752" max="9752" width="1.86328125" style="302" customWidth="1"/>
    <col min="9753" max="9984" width="3.73046875" style="302"/>
    <col min="9985" max="9985" width="1.86328125" style="302" customWidth="1"/>
    <col min="9986" max="9987" width="3.73046875" style="302" customWidth="1"/>
    <col min="9988" max="9990" width="7.46484375" style="302" customWidth="1"/>
    <col min="9991" max="9992" width="3.73046875" style="302" customWidth="1"/>
    <col min="9993" max="9994" width="7.46484375" style="302" customWidth="1"/>
    <col min="9995" max="9995" width="3.73046875" style="302" customWidth="1"/>
    <col min="9996" max="9996" width="5.59765625" style="302" customWidth="1"/>
    <col min="9997" max="9998" width="3.73046875" style="302" customWidth="1"/>
    <col min="9999" max="9999" width="16.86328125" style="302" customWidth="1"/>
    <col min="10000" max="10001" width="3.73046875" style="302" customWidth="1"/>
    <col min="10002" max="10002" width="11.73046875" style="302" customWidth="1"/>
    <col min="10003" max="10003" width="4.73046875" style="302" customWidth="1"/>
    <col min="10004" max="10004" width="3.3984375" style="302" customWidth="1"/>
    <col min="10005" max="10005" width="4.1328125" style="302" customWidth="1"/>
    <col min="10006" max="10006" width="3.46484375" style="302" customWidth="1"/>
    <col min="10007" max="10007" width="5.86328125" style="302" customWidth="1"/>
    <col min="10008" max="10008" width="1.86328125" style="302" customWidth="1"/>
    <col min="10009" max="10240" width="3.73046875" style="302"/>
    <col min="10241" max="10241" width="1.86328125" style="302" customWidth="1"/>
    <col min="10242" max="10243" width="3.73046875" style="302" customWidth="1"/>
    <col min="10244" max="10246" width="7.46484375" style="302" customWidth="1"/>
    <col min="10247" max="10248" width="3.73046875" style="302" customWidth="1"/>
    <col min="10249" max="10250" width="7.46484375" style="302" customWidth="1"/>
    <col min="10251" max="10251" width="3.73046875" style="302" customWidth="1"/>
    <col min="10252" max="10252" width="5.59765625" style="302" customWidth="1"/>
    <col min="10253" max="10254" width="3.73046875" style="302" customWidth="1"/>
    <col min="10255" max="10255" width="16.86328125" style="302" customWidth="1"/>
    <col min="10256" max="10257" width="3.73046875" style="302" customWidth="1"/>
    <col min="10258" max="10258" width="11.73046875" style="302" customWidth="1"/>
    <col min="10259" max="10259" width="4.73046875" style="302" customWidth="1"/>
    <col min="10260" max="10260" width="3.3984375" style="302" customWidth="1"/>
    <col min="10261" max="10261" width="4.1328125" style="302" customWidth="1"/>
    <col min="10262" max="10262" width="3.46484375" style="302" customWidth="1"/>
    <col min="10263" max="10263" width="5.86328125" style="302" customWidth="1"/>
    <col min="10264" max="10264" width="1.86328125" style="302" customWidth="1"/>
    <col min="10265" max="10496" width="3.73046875" style="302"/>
    <col min="10497" max="10497" width="1.86328125" style="302" customWidth="1"/>
    <col min="10498" max="10499" width="3.73046875" style="302" customWidth="1"/>
    <col min="10500" max="10502" width="7.46484375" style="302" customWidth="1"/>
    <col min="10503" max="10504" width="3.73046875" style="302" customWidth="1"/>
    <col min="10505" max="10506" width="7.46484375" style="302" customWidth="1"/>
    <col min="10507" max="10507" width="3.73046875" style="302" customWidth="1"/>
    <col min="10508" max="10508" width="5.59765625" style="302" customWidth="1"/>
    <col min="10509" max="10510" width="3.73046875" style="302" customWidth="1"/>
    <col min="10511" max="10511" width="16.86328125" style="302" customWidth="1"/>
    <col min="10512" max="10513" width="3.73046875" style="302" customWidth="1"/>
    <col min="10514" max="10514" width="11.73046875" style="302" customWidth="1"/>
    <col min="10515" max="10515" width="4.73046875" style="302" customWidth="1"/>
    <col min="10516" max="10516" width="3.3984375" style="302" customWidth="1"/>
    <col min="10517" max="10517" width="4.1328125" style="302" customWidth="1"/>
    <col min="10518" max="10518" width="3.46484375" style="302" customWidth="1"/>
    <col min="10519" max="10519" width="5.86328125" style="302" customWidth="1"/>
    <col min="10520" max="10520" width="1.86328125" style="302" customWidth="1"/>
    <col min="10521" max="10752" width="3.73046875" style="302"/>
    <col min="10753" max="10753" width="1.86328125" style="302" customWidth="1"/>
    <col min="10754" max="10755" width="3.73046875" style="302" customWidth="1"/>
    <col min="10756" max="10758" width="7.46484375" style="302" customWidth="1"/>
    <col min="10759" max="10760" width="3.73046875" style="302" customWidth="1"/>
    <col min="10761" max="10762" width="7.46484375" style="302" customWidth="1"/>
    <col min="10763" max="10763" width="3.73046875" style="302" customWidth="1"/>
    <col min="10764" max="10764" width="5.59765625" style="302" customWidth="1"/>
    <col min="10765" max="10766" width="3.73046875" style="302" customWidth="1"/>
    <col min="10767" max="10767" width="16.86328125" style="302" customWidth="1"/>
    <col min="10768" max="10769" width="3.73046875" style="302" customWidth="1"/>
    <col min="10770" max="10770" width="11.73046875" style="302" customWidth="1"/>
    <col min="10771" max="10771" width="4.73046875" style="302" customWidth="1"/>
    <col min="10772" max="10772" width="3.3984375" style="302" customWidth="1"/>
    <col min="10773" max="10773" width="4.1328125" style="302" customWidth="1"/>
    <col min="10774" max="10774" width="3.46484375" style="302" customWidth="1"/>
    <col min="10775" max="10775" width="5.86328125" style="302" customWidth="1"/>
    <col min="10776" max="10776" width="1.86328125" style="302" customWidth="1"/>
    <col min="10777" max="11008" width="3.73046875" style="302"/>
    <col min="11009" max="11009" width="1.86328125" style="302" customWidth="1"/>
    <col min="11010" max="11011" width="3.73046875" style="302" customWidth="1"/>
    <col min="11012" max="11014" width="7.46484375" style="302" customWidth="1"/>
    <col min="11015" max="11016" width="3.73046875" style="302" customWidth="1"/>
    <col min="11017" max="11018" width="7.46484375" style="302" customWidth="1"/>
    <col min="11019" max="11019" width="3.73046875" style="302" customWidth="1"/>
    <col min="11020" max="11020" width="5.59765625" style="302" customWidth="1"/>
    <col min="11021" max="11022" width="3.73046875" style="302" customWidth="1"/>
    <col min="11023" max="11023" width="16.86328125" style="302" customWidth="1"/>
    <col min="11024" max="11025" width="3.73046875" style="302" customWidth="1"/>
    <col min="11026" max="11026" width="11.73046875" style="302" customWidth="1"/>
    <col min="11027" max="11027" width="4.73046875" style="302" customWidth="1"/>
    <col min="11028" max="11028" width="3.3984375" style="302" customWidth="1"/>
    <col min="11029" max="11029" width="4.1328125" style="302" customWidth="1"/>
    <col min="11030" max="11030" width="3.46484375" style="302" customWidth="1"/>
    <col min="11031" max="11031" width="5.86328125" style="302" customWidth="1"/>
    <col min="11032" max="11032" width="1.86328125" style="302" customWidth="1"/>
    <col min="11033" max="11264" width="3.73046875" style="302"/>
    <col min="11265" max="11265" width="1.86328125" style="302" customWidth="1"/>
    <col min="11266" max="11267" width="3.73046875" style="302" customWidth="1"/>
    <col min="11268" max="11270" width="7.46484375" style="302" customWidth="1"/>
    <col min="11271" max="11272" width="3.73046875" style="302" customWidth="1"/>
    <col min="11273" max="11274" width="7.46484375" style="302" customWidth="1"/>
    <col min="11275" max="11275" width="3.73046875" style="302" customWidth="1"/>
    <col min="11276" max="11276" width="5.59765625" style="302" customWidth="1"/>
    <col min="11277" max="11278" width="3.73046875" style="302" customWidth="1"/>
    <col min="11279" max="11279" width="16.86328125" style="302" customWidth="1"/>
    <col min="11280" max="11281" width="3.73046875" style="302" customWidth="1"/>
    <col min="11282" max="11282" width="11.73046875" style="302" customWidth="1"/>
    <col min="11283" max="11283" width="4.73046875" style="302" customWidth="1"/>
    <col min="11284" max="11284" width="3.3984375" style="302" customWidth="1"/>
    <col min="11285" max="11285" width="4.1328125" style="302" customWidth="1"/>
    <col min="11286" max="11286" width="3.46484375" style="302" customWidth="1"/>
    <col min="11287" max="11287" width="5.86328125" style="302" customWidth="1"/>
    <col min="11288" max="11288" width="1.86328125" style="302" customWidth="1"/>
    <col min="11289" max="11520" width="3.73046875" style="302"/>
    <col min="11521" max="11521" width="1.86328125" style="302" customWidth="1"/>
    <col min="11522" max="11523" width="3.73046875" style="302" customWidth="1"/>
    <col min="11524" max="11526" width="7.46484375" style="302" customWidth="1"/>
    <col min="11527" max="11528" width="3.73046875" style="302" customWidth="1"/>
    <col min="11529" max="11530" width="7.46484375" style="302" customWidth="1"/>
    <col min="11531" max="11531" width="3.73046875" style="302" customWidth="1"/>
    <col min="11532" max="11532" width="5.59765625" style="302" customWidth="1"/>
    <col min="11533" max="11534" width="3.73046875" style="302" customWidth="1"/>
    <col min="11535" max="11535" width="16.86328125" style="302" customWidth="1"/>
    <col min="11536" max="11537" width="3.73046875" style="302" customWidth="1"/>
    <col min="11538" max="11538" width="11.73046875" style="302" customWidth="1"/>
    <col min="11539" max="11539" width="4.73046875" style="302" customWidth="1"/>
    <col min="11540" max="11540" width="3.3984375" style="302" customWidth="1"/>
    <col min="11541" max="11541" width="4.1328125" style="302" customWidth="1"/>
    <col min="11542" max="11542" width="3.46484375" style="302" customWidth="1"/>
    <col min="11543" max="11543" width="5.86328125" style="302" customWidth="1"/>
    <col min="11544" max="11544" width="1.86328125" style="302" customWidth="1"/>
    <col min="11545" max="11776" width="3.73046875" style="302"/>
    <col min="11777" max="11777" width="1.86328125" style="302" customWidth="1"/>
    <col min="11778" max="11779" width="3.73046875" style="302" customWidth="1"/>
    <col min="11780" max="11782" width="7.46484375" style="302" customWidth="1"/>
    <col min="11783" max="11784" width="3.73046875" style="302" customWidth="1"/>
    <col min="11785" max="11786" width="7.46484375" style="302" customWidth="1"/>
    <col min="11787" max="11787" width="3.73046875" style="302" customWidth="1"/>
    <col min="11788" max="11788" width="5.59765625" style="302" customWidth="1"/>
    <col min="11789" max="11790" width="3.73046875" style="302" customWidth="1"/>
    <col min="11791" max="11791" width="16.86328125" style="302" customWidth="1"/>
    <col min="11792" max="11793" width="3.73046875" style="302" customWidth="1"/>
    <col min="11794" max="11794" width="11.73046875" style="302" customWidth="1"/>
    <col min="11795" max="11795" width="4.73046875" style="302" customWidth="1"/>
    <col min="11796" max="11796" width="3.3984375" style="302" customWidth="1"/>
    <col min="11797" max="11797" width="4.1328125" style="302" customWidth="1"/>
    <col min="11798" max="11798" width="3.46484375" style="302" customWidth="1"/>
    <col min="11799" max="11799" width="5.86328125" style="302" customWidth="1"/>
    <col min="11800" max="11800" width="1.86328125" style="302" customWidth="1"/>
    <col min="11801" max="12032" width="3.73046875" style="302"/>
    <col min="12033" max="12033" width="1.86328125" style="302" customWidth="1"/>
    <col min="12034" max="12035" width="3.73046875" style="302" customWidth="1"/>
    <col min="12036" max="12038" width="7.46484375" style="302" customWidth="1"/>
    <col min="12039" max="12040" width="3.73046875" style="302" customWidth="1"/>
    <col min="12041" max="12042" width="7.46484375" style="302" customWidth="1"/>
    <col min="12043" max="12043" width="3.73046875" style="302" customWidth="1"/>
    <col min="12044" max="12044" width="5.59765625" style="302" customWidth="1"/>
    <col min="12045" max="12046" width="3.73046875" style="302" customWidth="1"/>
    <col min="12047" max="12047" width="16.86328125" style="302" customWidth="1"/>
    <col min="12048" max="12049" width="3.73046875" style="302" customWidth="1"/>
    <col min="12050" max="12050" width="11.73046875" style="302" customWidth="1"/>
    <col min="12051" max="12051" width="4.73046875" style="302" customWidth="1"/>
    <col min="12052" max="12052" width="3.3984375" style="302" customWidth="1"/>
    <col min="12053" max="12053" width="4.1328125" style="302" customWidth="1"/>
    <col min="12054" max="12054" width="3.46484375" style="302" customWidth="1"/>
    <col min="12055" max="12055" width="5.86328125" style="302" customWidth="1"/>
    <col min="12056" max="12056" width="1.86328125" style="302" customWidth="1"/>
    <col min="12057" max="12288" width="3.73046875" style="302"/>
    <col min="12289" max="12289" width="1.86328125" style="302" customWidth="1"/>
    <col min="12290" max="12291" width="3.73046875" style="302" customWidth="1"/>
    <col min="12292" max="12294" width="7.46484375" style="302" customWidth="1"/>
    <col min="12295" max="12296" width="3.73046875" style="302" customWidth="1"/>
    <col min="12297" max="12298" width="7.46484375" style="302" customWidth="1"/>
    <col min="12299" max="12299" width="3.73046875" style="302" customWidth="1"/>
    <col min="12300" max="12300" width="5.59765625" style="302" customWidth="1"/>
    <col min="12301" max="12302" width="3.73046875" style="302" customWidth="1"/>
    <col min="12303" max="12303" width="16.86328125" style="302" customWidth="1"/>
    <col min="12304" max="12305" width="3.73046875" style="302" customWidth="1"/>
    <col min="12306" max="12306" width="11.73046875" style="302" customWidth="1"/>
    <col min="12307" max="12307" width="4.73046875" style="302" customWidth="1"/>
    <col min="12308" max="12308" width="3.3984375" style="302" customWidth="1"/>
    <col min="12309" max="12309" width="4.1328125" style="302" customWidth="1"/>
    <col min="12310" max="12310" width="3.46484375" style="302" customWidth="1"/>
    <col min="12311" max="12311" width="5.86328125" style="302" customWidth="1"/>
    <col min="12312" max="12312" width="1.86328125" style="302" customWidth="1"/>
    <col min="12313" max="12544" width="3.73046875" style="302"/>
    <col min="12545" max="12545" width="1.86328125" style="302" customWidth="1"/>
    <col min="12546" max="12547" width="3.73046875" style="302" customWidth="1"/>
    <col min="12548" max="12550" width="7.46484375" style="302" customWidth="1"/>
    <col min="12551" max="12552" width="3.73046875" style="302" customWidth="1"/>
    <col min="12553" max="12554" width="7.46484375" style="302" customWidth="1"/>
    <col min="12555" max="12555" width="3.73046875" style="302" customWidth="1"/>
    <col min="12556" max="12556" width="5.59765625" style="302" customWidth="1"/>
    <col min="12557" max="12558" width="3.73046875" style="302" customWidth="1"/>
    <col min="12559" max="12559" width="16.86328125" style="302" customWidth="1"/>
    <col min="12560" max="12561" width="3.73046875" style="302" customWidth="1"/>
    <col min="12562" max="12562" width="11.73046875" style="302" customWidth="1"/>
    <col min="12563" max="12563" width="4.73046875" style="302" customWidth="1"/>
    <col min="12564" max="12564" width="3.3984375" style="302" customWidth="1"/>
    <col min="12565" max="12565" width="4.1328125" style="302" customWidth="1"/>
    <col min="12566" max="12566" width="3.46484375" style="302" customWidth="1"/>
    <col min="12567" max="12567" width="5.86328125" style="302" customWidth="1"/>
    <col min="12568" max="12568" width="1.86328125" style="302" customWidth="1"/>
    <col min="12569" max="12800" width="3.73046875" style="302"/>
    <col min="12801" max="12801" width="1.86328125" style="302" customWidth="1"/>
    <col min="12802" max="12803" width="3.73046875" style="302" customWidth="1"/>
    <col min="12804" max="12806" width="7.46484375" style="302" customWidth="1"/>
    <col min="12807" max="12808" width="3.73046875" style="302" customWidth="1"/>
    <col min="12809" max="12810" width="7.46484375" style="302" customWidth="1"/>
    <col min="12811" max="12811" width="3.73046875" style="302" customWidth="1"/>
    <col min="12812" max="12812" width="5.59765625" style="302" customWidth="1"/>
    <col min="12813" max="12814" width="3.73046875" style="302" customWidth="1"/>
    <col min="12815" max="12815" width="16.86328125" style="302" customWidth="1"/>
    <col min="12816" max="12817" width="3.73046875" style="302" customWidth="1"/>
    <col min="12818" max="12818" width="11.73046875" style="302" customWidth="1"/>
    <col min="12819" max="12819" width="4.73046875" style="302" customWidth="1"/>
    <col min="12820" max="12820" width="3.3984375" style="302" customWidth="1"/>
    <col min="12821" max="12821" width="4.1328125" style="302" customWidth="1"/>
    <col min="12822" max="12822" width="3.46484375" style="302" customWidth="1"/>
    <col min="12823" max="12823" width="5.86328125" style="302" customWidth="1"/>
    <col min="12824" max="12824" width="1.86328125" style="302" customWidth="1"/>
    <col min="12825" max="13056" width="3.73046875" style="302"/>
    <col min="13057" max="13057" width="1.86328125" style="302" customWidth="1"/>
    <col min="13058" max="13059" width="3.73046875" style="302" customWidth="1"/>
    <col min="13060" max="13062" width="7.46484375" style="302" customWidth="1"/>
    <col min="13063" max="13064" width="3.73046875" style="302" customWidth="1"/>
    <col min="13065" max="13066" width="7.46484375" style="302" customWidth="1"/>
    <col min="13067" max="13067" width="3.73046875" style="302" customWidth="1"/>
    <col min="13068" max="13068" width="5.59765625" style="302" customWidth="1"/>
    <col min="13069" max="13070" width="3.73046875" style="302" customWidth="1"/>
    <col min="13071" max="13071" width="16.86328125" style="302" customWidth="1"/>
    <col min="13072" max="13073" width="3.73046875" style="302" customWidth="1"/>
    <col min="13074" max="13074" width="11.73046875" style="302" customWidth="1"/>
    <col min="13075" max="13075" width="4.73046875" style="302" customWidth="1"/>
    <col min="13076" max="13076" width="3.3984375" style="302" customWidth="1"/>
    <col min="13077" max="13077" width="4.1328125" style="302" customWidth="1"/>
    <col min="13078" max="13078" width="3.46484375" style="302" customWidth="1"/>
    <col min="13079" max="13079" width="5.86328125" style="302" customWidth="1"/>
    <col min="13080" max="13080" width="1.86328125" style="302" customWidth="1"/>
    <col min="13081" max="13312" width="3.73046875" style="302"/>
    <col min="13313" max="13313" width="1.86328125" style="302" customWidth="1"/>
    <col min="13314" max="13315" width="3.73046875" style="302" customWidth="1"/>
    <col min="13316" max="13318" width="7.46484375" style="302" customWidth="1"/>
    <col min="13319" max="13320" width="3.73046875" style="302" customWidth="1"/>
    <col min="13321" max="13322" width="7.46484375" style="302" customWidth="1"/>
    <col min="13323" max="13323" width="3.73046875" style="302" customWidth="1"/>
    <col min="13324" max="13324" width="5.59765625" style="302" customWidth="1"/>
    <col min="13325" max="13326" width="3.73046875" style="302" customWidth="1"/>
    <col min="13327" max="13327" width="16.86328125" style="302" customWidth="1"/>
    <col min="13328" max="13329" width="3.73046875" style="302" customWidth="1"/>
    <col min="13330" max="13330" width="11.73046875" style="302" customWidth="1"/>
    <col min="13331" max="13331" width="4.73046875" style="302" customWidth="1"/>
    <col min="13332" max="13332" width="3.3984375" style="302" customWidth="1"/>
    <col min="13333" max="13333" width="4.1328125" style="302" customWidth="1"/>
    <col min="13334" max="13334" width="3.46484375" style="302" customWidth="1"/>
    <col min="13335" max="13335" width="5.86328125" style="302" customWidth="1"/>
    <col min="13336" max="13336" width="1.86328125" style="302" customWidth="1"/>
    <col min="13337" max="13568" width="3.73046875" style="302"/>
    <col min="13569" max="13569" width="1.86328125" style="302" customWidth="1"/>
    <col min="13570" max="13571" width="3.73046875" style="302" customWidth="1"/>
    <col min="13572" max="13574" width="7.46484375" style="302" customWidth="1"/>
    <col min="13575" max="13576" width="3.73046875" style="302" customWidth="1"/>
    <col min="13577" max="13578" width="7.46484375" style="302" customWidth="1"/>
    <col min="13579" max="13579" width="3.73046875" style="302" customWidth="1"/>
    <col min="13580" max="13580" width="5.59765625" style="302" customWidth="1"/>
    <col min="13581" max="13582" width="3.73046875" style="302" customWidth="1"/>
    <col min="13583" max="13583" width="16.86328125" style="302" customWidth="1"/>
    <col min="13584" max="13585" width="3.73046875" style="302" customWidth="1"/>
    <col min="13586" max="13586" width="11.73046875" style="302" customWidth="1"/>
    <col min="13587" max="13587" width="4.73046875" style="302" customWidth="1"/>
    <col min="13588" max="13588" width="3.3984375" style="302" customWidth="1"/>
    <col min="13589" max="13589" width="4.1328125" style="302" customWidth="1"/>
    <col min="13590" max="13590" width="3.46484375" style="302" customWidth="1"/>
    <col min="13591" max="13591" width="5.86328125" style="302" customWidth="1"/>
    <col min="13592" max="13592" width="1.86328125" style="302" customWidth="1"/>
    <col min="13593" max="13824" width="3.73046875" style="302"/>
    <col min="13825" max="13825" width="1.86328125" style="302" customWidth="1"/>
    <col min="13826" max="13827" width="3.73046875" style="302" customWidth="1"/>
    <col min="13828" max="13830" width="7.46484375" style="302" customWidth="1"/>
    <col min="13831" max="13832" width="3.73046875" style="302" customWidth="1"/>
    <col min="13833" max="13834" width="7.46484375" style="302" customWidth="1"/>
    <col min="13835" max="13835" width="3.73046875" style="302" customWidth="1"/>
    <col min="13836" max="13836" width="5.59765625" style="302" customWidth="1"/>
    <col min="13837" max="13838" width="3.73046875" style="302" customWidth="1"/>
    <col min="13839" max="13839" width="16.86328125" style="302" customWidth="1"/>
    <col min="13840" max="13841" width="3.73046875" style="302" customWidth="1"/>
    <col min="13842" max="13842" width="11.73046875" style="302" customWidth="1"/>
    <col min="13843" max="13843" width="4.73046875" style="302" customWidth="1"/>
    <col min="13844" max="13844" width="3.3984375" style="302" customWidth="1"/>
    <col min="13845" max="13845" width="4.1328125" style="302" customWidth="1"/>
    <col min="13846" max="13846" width="3.46484375" style="302" customWidth="1"/>
    <col min="13847" max="13847" width="5.86328125" style="302" customWidth="1"/>
    <col min="13848" max="13848" width="1.86328125" style="302" customWidth="1"/>
    <col min="13849" max="14080" width="3.73046875" style="302"/>
    <col min="14081" max="14081" width="1.86328125" style="302" customWidth="1"/>
    <col min="14082" max="14083" width="3.73046875" style="302" customWidth="1"/>
    <col min="14084" max="14086" width="7.46484375" style="302" customWidth="1"/>
    <col min="14087" max="14088" width="3.73046875" style="302" customWidth="1"/>
    <col min="14089" max="14090" width="7.46484375" style="302" customWidth="1"/>
    <col min="14091" max="14091" width="3.73046875" style="302" customWidth="1"/>
    <col min="14092" max="14092" width="5.59765625" style="302" customWidth="1"/>
    <col min="14093" max="14094" width="3.73046875" style="302" customWidth="1"/>
    <col min="14095" max="14095" width="16.86328125" style="302" customWidth="1"/>
    <col min="14096" max="14097" width="3.73046875" style="302" customWidth="1"/>
    <col min="14098" max="14098" width="11.73046875" style="302" customWidth="1"/>
    <col min="14099" max="14099" width="4.73046875" style="302" customWidth="1"/>
    <col min="14100" max="14100" width="3.3984375" style="302" customWidth="1"/>
    <col min="14101" max="14101" width="4.1328125" style="302" customWidth="1"/>
    <col min="14102" max="14102" width="3.46484375" style="302" customWidth="1"/>
    <col min="14103" max="14103" width="5.86328125" style="302" customWidth="1"/>
    <col min="14104" max="14104" width="1.86328125" style="302" customWidth="1"/>
    <col min="14105" max="14336" width="3.73046875" style="302"/>
    <col min="14337" max="14337" width="1.86328125" style="302" customWidth="1"/>
    <col min="14338" max="14339" width="3.73046875" style="302" customWidth="1"/>
    <col min="14340" max="14342" width="7.46484375" style="302" customWidth="1"/>
    <col min="14343" max="14344" width="3.73046875" style="302" customWidth="1"/>
    <col min="14345" max="14346" width="7.46484375" style="302" customWidth="1"/>
    <col min="14347" max="14347" width="3.73046875" style="302" customWidth="1"/>
    <col min="14348" max="14348" width="5.59765625" style="302" customWidth="1"/>
    <col min="14349" max="14350" width="3.73046875" style="302" customWidth="1"/>
    <col min="14351" max="14351" width="16.86328125" style="302" customWidth="1"/>
    <col min="14352" max="14353" width="3.73046875" style="302" customWidth="1"/>
    <col min="14354" max="14354" width="11.73046875" style="302" customWidth="1"/>
    <col min="14355" max="14355" width="4.73046875" style="302" customWidth="1"/>
    <col min="14356" max="14356" width="3.3984375" style="302" customWidth="1"/>
    <col min="14357" max="14357" width="4.1328125" style="302" customWidth="1"/>
    <col min="14358" max="14358" width="3.46484375" style="302" customWidth="1"/>
    <col min="14359" max="14359" width="5.86328125" style="302" customWidth="1"/>
    <col min="14360" max="14360" width="1.86328125" style="302" customWidth="1"/>
    <col min="14361" max="14592" width="3.73046875" style="302"/>
    <col min="14593" max="14593" width="1.86328125" style="302" customWidth="1"/>
    <col min="14594" max="14595" width="3.73046875" style="302" customWidth="1"/>
    <col min="14596" max="14598" width="7.46484375" style="302" customWidth="1"/>
    <col min="14599" max="14600" width="3.73046875" style="302" customWidth="1"/>
    <col min="14601" max="14602" width="7.46484375" style="302" customWidth="1"/>
    <col min="14603" max="14603" width="3.73046875" style="302" customWidth="1"/>
    <col min="14604" max="14604" width="5.59765625" style="302" customWidth="1"/>
    <col min="14605" max="14606" width="3.73046875" style="302" customWidth="1"/>
    <col min="14607" max="14607" width="16.86328125" style="302" customWidth="1"/>
    <col min="14608" max="14609" width="3.73046875" style="302" customWidth="1"/>
    <col min="14610" max="14610" width="11.73046875" style="302" customWidth="1"/>
    <col min="14611" max="14611" width="4.73046875" style="302" customWidth="1"/>
    <col min="14612" max="14612" width="3.3984375" style="302" customWidth="1"/>
    <col min="14613" max="14613" width="4.1328125" style="302" customWidth="1"/>
    <col min="14614" max="14614" width="3.46484375" style="302" customWidth="1"/>
    <col min="14615" max="14615" width="5.86328125" style="302" customWidth="1"/>
    <col min="14616" max="14616" width="1.86328125" style="302" customWidth="1"/>
    <col min="14617" max="14848" width="3.73046875" style="302"/>
    <col min="14849" max="14849" width="1.86328125" style="302" customWidth="1"/>
    <col min="14850" max="14851" width="3.73046875" style="302" customWidth="1"/>
    <col min="14852" max="14854" width="7.46484375" style="302" customWidth="1"/>
    <col min="14855" max="14856" width="3.73046875" style="302" customWidth="1"/>
    <col min="14857" max="14858" width="7.46484375" style="302" customWidth="1"/>
    <col min="14859" max="14859" width="3.73046875" style="302" customWidth="1"/>
    <col min="14860" max="14860" width="5.59765625" style="302" customWidth="1"/>
    <col min="14861" max="14862" width="3.73046875" style="302" customWidth="1"/>
    <col min="14863" max="14863" width="16.86328125" style="302" customWidth="1"/>
    <col min="14864" max="14865" width="3.73046875" style="302" customWidth="1"/>
    <col min="14866" max="14866" width="11.73046875" style="302" customWidth="1"/>
    <col min="14867" max="14867" width="4.73046875" style="302" customWidth="1"/>
    <col min="14868" max="14868" width="3.3984375" style="302" customWidth="1"/>
    <col min="14869" max="14869" width="4.1328125" style="302" customWidth="1"/>
    <col min="14870" max="14870" width="3.46484375" style="302" customWidth="1"/>
    <col min="14871" max="14871" width="5.86328125" style="302" customWidth="1"/>
    <col min="14872" max="14872" width="1.86328125" style="302" customWidth="1"/>
    <col min="14873" max="15104" width="3.73046875" style="302"/>
    <col min="15105" max="15105" width="1.86328125" style="302" customWidth="1"/>
    <col min="15106" max="15107" width="3.73046875" style="302" customWidth="1"/>
    <col min="15108" max="15110" width="7.46484375" style="302" customWidth="1"/>
    <col min="15111" max="15112" width="3.73046875" style="302" customWidth="1"/>
    <col min="15113" max="15114" width="7.46484375" style="302" customWidth="1"/>
    <col min="15115" max="15115" width="3.73046875" style="302" customWidth="1"/>
    <col min="15116" max="15116" width="5.59765625" style="302" customWidth="1"/>
    <col min="15117" max="15118" width="3.73046875" style="302" customWidth="1"/>
    <col min="15119" max="15119" width="16.86328125" style="302" customWidth="1"/>
    <col min="15120" max="15121" width="3.73046875" style="302" customWidth="1"/>
    <col min="15122" max="15122" width="11.73046875" style="302" customWidth="1"/>
    <col min="15123" max="15123" width="4.73046875" style="302" customWidth="1"/>
    <col min="15124" max="15124" width="3.3984375" style="302" customWidth="1"/>
    <col min="15125" max="15125" width="4.1328125" style="302" customWidth="1"/>
    <col min="15126" max="15126" width="3.46484375" style="302" customWidth="1"/>
    <col min="15127" max="15127" width="5.86328125" style="302" customWidth="1"/>
    <col min="15128" max="15128" width="1.86328125" style="302" customWidth="1"/>
    <col min="15129" max="15360" width="3.73046875" style="302"/>
    <col min="15361" max="15361" width="1.86328125" style="302" customWidth="1"/>
    <col min="15362" max="15363" width="3.73046875" style="302" customWidth="1"/>
    <col min="15364" max="15366" width="7.46484375" style="302" customWidth="1"/>
    <col min="15367" max="15368" width="3.73046875" style="302" customWidth="1"/>
    <col min="15369" max="15370" width="7.46484375" style="302" customWidth="1"/>
    <col min="15371" max="15371" width="3.73046875" style="302" customWidth="1"/>
    <col min="15372" max="15372" width="5.59765625" style="302" customWidth="1"/>
    <col min="15373" max="15374" width="3.73046875" style="302" customWidth="1"/>
    <col min="15375" max="15375" width="16.86328125" style="302" customWidth="1"/>
    <col min="15376" max="15377" width="3.73046875" style="302" customWidth="1"/>
    <col min="15378" max="15378" width="11.73046875" style="302" customWidth="1"/>
    <col min="15379" max="15379" width="4.73046875" style="302" customWidth="1"/>
    <col min="15380" max="15380" width="3.3984375" style="302" customWidth="1"/>
    <col min="15381" max="15381" width="4.1328125" style="302" customWidth="1"/>
    <col min="15382" max="15382" width="3.46484375" style="302" customWidth="1"/>
    <col min="15383" max="15383" width="5.86328125" style="302" customWidth="1"/>
    <col min="15384" max="15384" width="1.86328125" style="302" customWidth="1"/>
    <col min="15385" max="15616" width="3.73046875" style="302"/>
    <col min="15617" max="15617" width="1.86328125" style="302" customWidth="1"/>
    <col min="15618" max="15619" width="3.73046875" style="302" customWidth="1"/>
    <col min="15620" max="15622" width="7.46484375" style="302" customWidth="1"/>
    <col min="15623" max="15624" width="3.73046875" style="302" customWidth="1"/>
    <col min="15625" max="15626" width="7.46484375" style="302" customWidth="1"/>
    <col min="15627" max="15627" width="3.73046875" style="302" customWidth="1"/>
    <col min="15628" max="15628" width="5.59765625" style="302" customWidth="1"/>
    <col min="15629" max="15630" width="3.73046875" style="302" customWidth="1"/>
    <col min="15631" max="15631" width="16.86328125" style="302" customWidth="1"/>
    <col min="15632" max="15633" width="3.73046875" style="302" customWidth="1"/>
    <col min="15634" max="15634" width="11.73046875" style="302" customWidth="1"/>
    <col min="15635" max="15635" width="4.73046875" style="302" customWidth="1"/>
    <col min="15636" max="15636" width="3.3984375" style="302" customWidth="1"/>
    <col min="15637" max="15637" width="4.1328125" style="302" customWidth="1"/>
    <col min="15638" max="15638" width="3.46484375" style="302" customWidth="1"/>
    <col min="15639" max="15639" width="5.86328125" style="302" customWidth="1"/>
    <col min="15640" max="15640" width="1.86328125" style="302" customWidth="1"/>
    <col min="15641" max="15872" width="3.73046875" style="302"/>
    <col min="15873" max="15873" width="1.86328125" style="302" customWidth="1"/>
    <col min="15874" max="15875" width="3.73046875" style="302" customWidth="1"/>
    <col min="15876" max="15878" width="7.46484375" style="302" customWidth="1"/>
    <col min="15879" max="15880" width="3.73046875" style="302" customWidth="1"/>
    <col min="15881" max="15882" width="7.46484375" style="302" customWidth="1"/>
    <col min="15883" max="15883" width="3.73046875" style="302" customWidth="1"/>
    <col min="15884" max="15884" width="5.59765625" style="302" customWidth="1"/>
    <col min="15885" max="15886" width="3.73046875" style="302" customWidth="1"/>
    <col min="15887" max="15887" width="16.86328125" style="302" customWidth="1"/>
    <col min="15888" max="15889" width="3.73046875" style="302" customWidth="1"/>
    <col min="15890" max="15890" width="11.73046875" style="302" customWidth="1"/>
    <col min="15891" max="15891" width="4.73046875" style="302" customWidth="1"/>
    <col min="15892" max="15892" width="3.3984375" style="302" customWidth="1"/>
    <col min="15893" max="15893" width="4.1328125" style="302" customWidth="1"/>
    <col min="15894" max="15894" width="3.46484375" style="302" customWidth="1"/>
    <col min="15895" max="15895" width="5.86328125" style="302" customWidth="1"/>
    <col min="15896" max="15896" width="1.86328125" style="302" customWidth="1"/>
    <col min="15897" max="16128" width="3.73046875" style="302"/>
    <col min="16129" max="16129" width="1.86328125" style="302" customWidth="1"/>
    <col min="16130" max="16131" width="3.73046875" style="302" customWidth="1"/>
    <col min="16132" max="16134" width="7.46484375" style="302" customWidth="1"/>
    <col min="16135" max="16136" width="3.73046875" style="302" customWidth="1"/>
    <col min="16137" max="16138" width="7.46484375" style="302" customWidth="1"/>
    <col min="16139" max="16139" width="3.73046875" style="302" customWidth="1"/>
    <col min="16140" max="16140" width="5.59765625" style="302" customWidth="1"/>
    <col min="16141" max="16142" width="3.73046875" style="302" customWidth="1"/>
    <col min="16143" max="16143" width="16.86328125" style="302" customWidth="1"/>
    <col min="16144" max="16145" width="3.73046875" style="302" customWidth="1"/>
    <col min="16146" max="16146" width="11.73046875" style="302" customWidth="1"/>
    <col min="16147" max="16147" width="4.73046875" style="302" customWidth="1"/>
    <col min="16148" max="16148" width="3.3984375" style="302" customWidth="1"/>
    <col min="16149" max="16149" width="4.1328125" style="302" customWidth="1"/>
    <col min="16150" max="16150" width="3.46484375" style="302" customWidth="1"/>
    <col min="16151" max="16151" width="5.86328125" style="302" customWidth="1"/>
    <col min="16152" max="16152" width="1.86328125" style="302" customWidth="1"/>
    <col min="16153" max="16384" width="3.73046875" style="302"/>
  </cols>
  <sheetData>
    <row r="1" spans="1:24" ht="22.5" customHeight="1" x14ac:dyDescent="0.25">
      <c r="A1" s="301" t="s">
        <v>1455</v>
      </c>
    </row>
    <row r="2" spans="1:24" ht="25.5" customHeight="1" x14ac:dyDescent="0.25">
      <c r="A2" s="303"/>
      <c r="B2" s="1101" t="s">
        <v>1456</v>
      </c>
      <c r="C2" s="1101"/>
      <c r="D2" s="1101"/>
      <c r="E2" s="1101"/>
      <c r="F2" s="1101"/>
      <c r="G2" s="1101"/>
      <c r="H2" s="1101"/>
      <c r="I2" s="1101"/>
      <c r="J2" s="1101"/>
      <c r="K2" s="1103" t="s">
        <v>1457</v>
      </c>
      <c r="L2" s="1103"/>
      <c r="M2" s="1103"/>
      <c r="N2" s="1103"/>
      <c r="O2" s="1104" t="s">
        <v>16</v>
      </c>
      <c r="P2" s="1104"/>
      <c r="Q2" s="1104"/>
      <c r="R2" s="1104"/>
      <c r="S2" s="304"/>
      <c r="T2" s="304"/>
      <c r="U2" s="304"/>
      <c r="V2" s="304"/>
      <c r="W2" s="304"/>
      <c r="X2" s="303"/>
    </row>
    <row r="3" spans="1:24" ht="25.5" customHeight="1" x14ac:dyDescent="0.25">
      <c r="A3" s="303"/>
      <c r="B3" s="1102"/>
      <c r="C3" s="1102"/>
      <c r="D3" s="1102"/>
      <c r="E3" s="1102"/>
      <c r="F3" s="1102"/>
      <c r="G3" s="1102"/>
      <c r="H3" s="1102"/>
      <c r="I3" s="1102"/>
      <c r="J3" s="1102"/>
      <c r="K3" s="1106" t="s">
        <v>1458</v>
      </c>
      <c r="L3" s="1106"/>
      <c r="M3" s="1106"/>
      <c r="N3" s="1106"/>
      <c r="O3" s="1105"/>
      <c r="P3" s="1105"/>
      <c r="Q3" s="1105"/>
      <c r="R3" s="1105"/>
      <c r="S3" s="1048">
        <f>旅費支払通知!G25</f>
        <v>43556</v>
      </c>
      <c r="T3" s="1048"/>
      <c r="U3" s="1048"/>
      <c r="V3" s="1048"/>
      <c r="W3" s="1048"/>
      <c r="X3" s="305"/>
    </row>
    <row r="4" spans="1:24" ht="22.5" customHeight="1" x14ac:dyDescent="0.25">
      <c r="A4" s="1074"/>
      <c r="B4" s="1075" t="s">
        <v>15</v>
      </c>
      <c r="C4" s="1076" t="str">
        <f>"都市環境学部　"&amp;旅費支払通知!E21</f>
        <v>都市環境学部　地理環境学科</v>
      </c>
      <c r="D4" s="1075"/>
      <c r="E4" s="1075"/>
      <c r="F4" s="1075"/>
      <c r="G4" s="1075"/>
      <c r="H4" s="1075"/>
      <c r="I4" s="1075"/>
      <c r="J4" s="1077"/>
      <c r="K4" s="1081" t="s">
        <v>123</v>
      </c>
      <c r="L4" s="1076" t="str">
        <f>旅費支払通知!M22</f>
        <v>教授</v>
      </c>
      <c r="M4" s="1075"/>
      <c r="N4" s="1075"/>
      <c r="O4" s="1077"/>
      <c r="P4" s="1081" t="s">
        <v>14</v>
      </c>
      <c r="Q4" s="1076" t="str">
        <f>旅費支払通知!M21</f>
        <v>首大　学</v>
      </c>
      <c r="R4" s="1075"/>
      <c r="S4" s="1075"/>
      <c r="T4" s="1075"/>
      <c r="U4" s="1075"/>
      <c r="V4" s="1075"/>
      <c r="W4" s="1077"/>
      <c r="X4" s="1059"/>
    </row>
    <row r="5" spans="1:24" ht="22.5" customHeight="1" x14ac:dyDescent="0.25">
      <c r="A5" s="1074"/>
      <c r="B5" s="1064"/>
      <c r="C5" s="1078"/>
      <c r="D5" s="1079"/>
      <c r="E5" s="1079"/>
      <c r="F5" s="1079"/>
      <c r="G5" s="1079"/>
      <c r="H5" s="1079"/>
      <c r="I5" s="1079"/>
      <c r="J5" s="1080"/>
      <c r="K5" s="1082"/>
      <c r="L5" s="1083"/>
      <c r="M5" s="1064"/>
      <c r="N5" s="1064"/>
      <c r="O5" s="1073"/>
      <c r="P5" s="1082"/>
      <c r="Q5" s="1078"/>
      <c r="R5" s="1079"/>
      <c r="S5" s="1079"/>
      <c r="T5" s="1079"/>
      <c r="U5" s="1079"/>
      <c r="V5" s="1079"/>
      <c r="W5" s="1080"/>
      <c r="X5" s="1059"/>
    </row>
    <row r="6" spans="1:24" ht="14.25" customHeight="1" x14ac:dyDescent="0.25">
      <c r="A6" s="1060"/>
      <c r="B6" s="1049"/>
      <c r="C6" s="1061"/>
      <c r="D6" s="1061"/>
      <c r="E6" s="1061"/>
      <c r="F6" s="1061"/>
      <c r="G6" s="1061"/>
      <c r="H6" s="1061"/>
      <c r="I6" s="1061"/>
      <c r="J6" s="1061"/>
      <c r="K6" s="1049"/>
      <c r="L6" s="1049"/>
      <c r="M6" s="1049"/>
      <c r="N6" s="1049"/>
      <c r="O6" s="1049"/>
      <c r="P6" s="1049"/>
      <c r="Q6" s="1061"/>
      <c r="R6" s="1061"/>
      <c r="S6" s="1061"/>
      <c r="T6" s="1061"/>
      <c r="U6" s="1061"/>
      <c r="V6" s="1061"/>
      <c r="W6" s="1061"/>
      <c r="X6" s="1060"/>
    </row>
    <row r="7" spans="1:24" ht="22.5" customHeight="1" x14ac:dyDescent="0.25">
      <c r="A7" s="1074"/>
      <c r="B7" s="1062" t="s">
        <v>13</v>
      </c>
      <c r="C7" s="1063"/>
      <c r="D7" s="1066" t="s">
        <v>12</v>
      </c>
      <c r="E7" s="1063"/>
      <c r="F7" s="1066" t="s">
        <v>11</v>
      </c>
      <c r="G7" s="1062"/>
      <c r="H7" s="1063"/>
      <c r="I7" s="1066" t="s">
        <v>10</v>
      </c>
      <c r="J7" s="1063"/>
      <c r="K7" s="1066" t="s">
        <v>9</v>
      </c>
      <c r="L7" s="1062"/>
      <c r="M7" s="1062"/>
      <c r="N7" s="1063"/>
      <c r="O7" s="1068" t="s">
        <v>8</v>
      </c>
      <c r="P7" s="1066" t="s">
        <v>7</v>
      </c>
      <c r="Q7" s="1063"/>
      <c r="R7" s="1044" t="s">
        <v>6</v>
      </c>
      <c r="S7" s="1070"/>
      <c r="T7" s="1070"/>
      <c r="U7" s="1071"/>
      <c r="V7" s="1066" t="s">
        <v>5</v>
      </c>
      <c r="W7" s="1072"/>
      <c r="X7" s="1059"/>
    </row>
    <row r="8" spans="1:24" ht="22.5" customHeight="1" x14ac:dyDescent="0.25">
      <c r="A8" s="1074"/>
      <c r="B8" s="1064"/>
      <c r="C8" s="1065"/>
      <c r="D8" s="1067"/>
      <c r="E8" s="1065"/>
      <c r="F8" s="1067"/>
      <c r="G8" s="1064"/>
      <c r="H8" s="1065"/>
      <c r="I8" s="1067"/>
      <c r="J8" s="1065"/>
      <c r="K8" s="1067"/>
      <c r="L8" s="1064"/>
      <c r="M8" s="1064"/>
      <c r="N8" s="1065"/>
      <c r="O8" s="1069"/>
      <c r="P8" s="1067"/>
      <c r="Q8" s="1065"/>
      <c r="R8" s="306" t="s">
        <v>4</v>
      </c>
      <c r="S8" s="1044" t="s">
        <v>3</v>
      </c>
      <c r="T8" s="1070"/>
      <c r="U8" s="1071"/>
      <c r="V8" s="1067"/>
      <c r="W8" s="1073"/>
      <c r="X8" s="1059"/>
    </row>
    <row r="9" spans="1:24" ht="45" customHeight="1" x14ac:dyDescent="0.25">
      <c r="A9" s="1074"/>
      <c r="B9" s="1049"/>
      <c r="C9" s="1047"/>
      <c r="D9" s="307"/>
      <c r="E9" s="307"/>
      <c r="F9" s="1050"/>
      <c r="G9" s="1051"/>
      <c r="H9" s="1052"/>
      <c r="I9" s="1053">
        <f>旅費支払通知!G25</f>
        <v>43556</v>
      </c>
      <c r="J9" s="1054"/>
      <c r="K9" s="1046" t="str">
        <f>旅費支払通知!H28</f>
        <v>学会参加</v>
      </c>
      <c r="L9" s="1049"/>
      <c r="M9" s="1049"/>
      <c r="N9" s="1047"/>
      <c r="O9" s="307" t="str">
        <f>旅費支払通知!V28</f>
        <v>東京国際フォーラム</v>
      </c>
      <c r="P9" s="1046"/>
      <c r="Q9" s="1047"/>
      <c r="R9" s="308" t="s">
        <v>2</v>
      </c>
      <c r="S9" s="1055" t="s">
        <v>2</v>
      </c>
      <c r="T9" s="1056"/>
      <c r="U9" s="1057"/>
      <c r="V9" s="1044"/>
      <c r="W9" s="1045"/>
      <c r="X9" s="1059"/>
    </row>
    <row r="10" spans="1:24" ht="45" customHeight="1" x14ac:dyDescent="0.25">
      <c r="A10" s="1074"/>
      <c r="B10" s="1049"/>
      <c r="C10" s="1047"/>
      <c r="D10" s="307"/>
      <c r="E10" s="307"/>
      <c r="F10" s="1050"/>
      <c r="G10" s="1051"/>
      <c r="H10" s="1052"/>
      <c r="I10" s="1053">
        <f>IF(旅費支払通知!$W$25&gt;=2,I9+1,"")</f>
        <v>43557</v>
      </c>
      <c r="J10" s="1054"/>
      <c r="K10" s="1046" t="str">
        <f>IF(I10="","",IF(I10&lt;=旅費支払通知!$N$27,旅費支払通知!$H$28,IF(I10&lt;=旅費支払通知!$N$30,旅費支払通知!$H$31,旅費支払通知!$H$34)))</f>
        <v>学会参加</v>
      </c>
      <c r="L10" s="1049"/>
      <c r="M10" s="1049"/>
      <c r="N10" s="1047"/>
      <c r="O10" s="307" t="str">
        <f>IF(I10="","",IF(I10&lt;=旅費支払通知!$N$27,旅費支払通知!$V$28,IF(I10&lt;=旅費支払通知!$N$30,旅費支払通知!$V$31,旅費支払通知!$V$34)))</f>
        <v>東京国際フォーラム</v>
      </c>
      <c r="P10" s="1046"/>
      <c r="Q10" s="1047"/>
      <c r="R10" s="308" t="s">
        <v>2</v>
      </c>
      <c r="S10" s="1055" t="s">
        <v>2</v>
      </c>
      <c r="T10" s="1056"/>
      <c r="U10" s="1057"/>
      <c r="V10" s="1044"/>
      <c r="W10" s="1045"/>
      <c r="X10" s="1059"/>
    </row>
    <row r="11" spans="1:24" ht="45" customHeight="1" x14ac:dyDescent="0.25">
      <c r="A11" s="1074"/>
      <c r="B11" s="1049"/>
      <c r="C11" s="1047"/>
      <c r="D11" s="307"/>
      <c r="E11" s="307"/>
      <c r="F11" s="1050"/>
      <c r="G11" s="1051"/>
      <c r="H11" s="1052"/>
      <c r="I11" s="1053">
        <f>IF(旅費支払通知!$W$25&gt;=3,I10+1,"")</f>
        <v>43558</v>
      </c>
      <c r="J11" s="1054"/>
      <c r="K11" s="1046" t="str">
        <f>IF(I11="","",IF(I11&lt;=旅費支払通知!$N$27,旅費支払通知!$H$28,IF(I11&lt;=旅費支払通知!$N$30,旅費支払通知!$H$31,旅費支払通知!$H$34)))</f>
        <v>調査視察</v>
      </c>
      <c r="L11" s="1049"/>
      <c r="M11" s="1049"/>
      <c r="N11" s="1047"/>
      <c r="O11" s="307" t="str">
        <f>IF(I11="","",IF(I11&lt;=旅費支払通知!$N$27,旅費支払通知!$V$28,IF(I11&lt;=旅費支払通知!$N$30,旅費支払通知!$V$31,旅費支払通知!$V$34)))</f>
        <v>利根川</v>
      </c>
      <c r="P11" s="1046"/>
      <c r="Q11" s="1047"/>
      <c r="R11" s="308" t="s">
        <v>1459</v>
      </c>
      <c r="S11" s="1055" t="s">
        <v>2</v>
      </c>
      <c r="T11" s="1056"/>
      <c r="U11" s="1057"/>
      <c r="V11" s="1044"/>
      <c r="W11" s="1045"/>
      <c r="X11" s="1059"/>
    </row>
    <row r="12" spans="1:24" ht="45" customHeight="1" x14ac:dyDescent="0.25">
      <c r="A12" s="1074"/>
      <c r="B12" s="1049"/>
      <c r="C12" s="1047"/>
      <c r="D12" s="307"/>
      <c r="E12" s="307"/>
      <c r="F12" s="1058"/>
      <c r="G12" s="1051"/>
      <c r="H12" s="1052"/>
      <c r="I12" s="1053">
        <f>IF(旅費支払通知!$W$25&gt;=4,I11+1,"")</f>
        <v>43559</v>
      </c>
      <c r="J12" s="1054"/>
      <c r="K12" s="1046" t="str">
        <f>IF(I12="","",IF(I12&lt;=旅費支払通知!$N$27,旅費支払通知!$H$28,IF(I12&lt;=旅費支払通知!$N$30,旅費支払通知!$H$31,旅費支払通知!$H$34)))</f>
        <v>調査視察</v>
      </c>
      <c r="L12" s="1049"/>
      <c r="M12" s="1049"/>
      <c r="N12" s="1047"/>
      <c r="O12" s="307" t="str">
        <f>IF(I12="","",IF(I12&lt;=旅費支払通知!$N$27,旅費支払通知!$V$28,IF(I12&lt;=旅費支払通知!$N$30,旅費支払通知!$V$31,旅費支払通知!$V$34)))</f>
        <v>利根川</v>
      </c>
      <c r="P12" s="1046"/>
      <c r="Q12" s="1047"/>
      <c r="R12" s="308" t="s">
        <v>2</v>
      </c>
      <c r="S12" s="1055" t="s">
        <v>2</v>
      </c>
      <c r="T12" s="1056"/>
      <c r="U12" s="1057"/>
      <c r="V12" s="1044"/>
      <c r="W12" s="1045"/>
      <c r="X12" s="1059"/>
    </row>
    <row r="13" spans="1:24" ht="45" customHeight="1" x14ac:dyDescent="0.25">
      <c r="A13" s="1074"/>
      <c r="B13" s="1049"/>
      <c r="C13" s="1047"/>
      <c r="D13" s="307"/>
      <c r="E13" s="307"/>
      <c r="F13" s="1050"/>
      <c r="G13" s="1051"/>
      <c r="H13" s="1052"/>
      <c r="I13" s="1053">
        <f>IF(旅費支払通知!$W$25&gt;=5,I12+1,"")</f>
        <v>43560</v>
      </c>
      <c r="J13" s="1054"/>
      <c r="K13" s="1046" t="str">
        <f>IF(I13="","",IF(I13&lt;=旅費支払通知!$N$27,旅費支払通知!$H$28,IF(I13&lt;=旅費支払通知!$N$30,旅費支払通知!$H$31,旅費支払通知!$H$34)))</f>
        <v>その他</v>
      </c>
      <c r="L13" s="1049"/>
      <c r="M13" s="1049"/>
      <c r="N13" s="1047"/>
      <c r="O13" s="307" t="str">
        <f>IF(I13="","",IF(I13&lt;=旅費支払通知!$N$27,旅費支払通知!$V$28,IF(I13&lt;=旅費支払通知!$N$30,旅費支払通知!$V$31,旅費支払通知!$V$34)))</f>
        <v>筑波大学　＠＠研究室</v>
      </c>
      <c r="P13" s="1046"/>
      <c r="Q13" s="1047"/>
      <c r="R13" s="308" t="s">
        <v>2</v>
      </c>
      <c r="S13" s="1055" t="s">
        <v>2</v>
      </c>
      <c r="T13" s="1056"/>
      <c r="U13" s="1057"/>
      <c r="V13" s="1044"/>
      <c r="W13" s="1045"/>
      <c r="X13" s="1059"/>
    </row>
    <row r="14" spans="1:24" ht="6.75" customHeight="1" x14ac:dyDescent="0.25">
      <c r="A14" s="1060"/>
      <c r="B14" s="309"/>
      <c r="C14" s="309"/>
      <c r="D14" s="309"/>
      <c r="E14" s="309"/>
      <c r="F14" s="310"/>
      <c r="G14" s="310"/>
      <c r="H14" s="310"/>
      <c r="I14" s="310"/>
      <c r="J14" s="310"/>
      <c r="K14" s="309"/>
      <c r="L14" s="309"/>
      <c r="M14" s="309"/>
      <c r="N14" s="309"/>
      <c r="O14" s="309"/>
      <c r="P14" s="309"/>
      <c r="Q14" s="309"/>
      <c r="R14" s="311"/>
      <c r="S14" s="311"/>
      <c r="T14" s="311"/>
      <c r="U14" s="311"/>
      <c r="V14" s="311"/>
      <c r="W14" s="310"/>
      <c r="X14" s="1060"/>
    </row>
    <row r="15" spans="1:24" ht="13.5" customHeight="1" x14ac:dyDescent="0.25">
      <c r="A15" s="1060"/>
      <c r="B15" s="313" t="s">
        <v>1</v>
      </c>
      <c r="C15" s="313"/>
      <c r="D15" s="313"/>
      <c r="E15" s="313"/>
      <c r="F15" s="313"/>
      <c r="G15" s="313"/>
      <c r="H15" s="313"/>
      <c r="I15" s="313"/>
      <c r="J15" s="313"/>
      <c r="K15" s="313"/>
      <c r="L15" s="313"/>
      <c r="M15" s="313"/>
      <c r="N15" s="313"/>
      <c r="O15" s="313"/>
      <c r="P15" s="313"/>
      <c r="Q15" s="313"/>
      <c r="R15" s="313"/>
      <c r="S15" s="313"/>
      <c r="T15" s="313"/>
      <c r="U15" s="313"/>
      <c r="V15" s="313"/>
      <c r="W15" s="313"/>
      <c r="X15" s="1060"/>
    </row>
    <row r="16" spans="1:24" ht="13.5" customHeight="1" x14ac:dyDescent="0.25">
      <c r="A16" s="1060"/>
      <c r="B16" s="313" t="s">
        <v>0</v>
      </c>
      <c r="C16" s="313"/>
      <c r="D16" s="313"/>
      <c r="E16" s="313"/>
      <c r="F16" s="313"/>
      <c r="G16" s="313"/>
      <c r="H16" s="313"/>
      <c r="I16" s="313"/>
      <c r="J16" s="313"/>
      <c r="K16" s="313"/>
      <c r="L16" s="313"/>
      <c r="M16" s="313"/>
      <c r="N16" s="313"/>
      <c r="O16" s="313"/>
      <c r="R16" s="1088" t="s">
        <v>124</v>
      </c>
      <c r="S16" s="1089"/>
      <c r="T16" s="1089"/>
      <c r="U16" s="1089"/>
      <c r="V16" s="1089"/>
      <c r="W16" s="1090"/>
      <c r="X16" s="1060"/>
    </row>
    <row r="17" spans="1:24" ht="13.5" customHeight="1" x14ac:dyDescent="0.25">
      <c r="A17" s="1060"/>
      <c r="B17" s="313" t="s">
        <v>1460</v>
      </c>
      <c r="C17" s="313"/>
      <c r="D17" s="313"/>
      <c r="E17" s="313"/>
      <c r="F17" s="313"/>
      <c r="G17" s="313"/>
      <c r="H17" s="313"/>
      <c r="I17" s="313"/>
      <c r="J17" s="313"/>
      <c r="K17" s="313"/>
      <c r="L17" s="313"/>
      <c r="M17" s="313"/>
      <c r="N17" s="313"/>
      <c r="O17" s="313"/>
      <c r="R17" s="1091" t="str">
        <f>旅費支払通知!V7&amp;"："&amp;旅費支払通知!A7</f>
        <v>：</v>
      </c>
      <c r="S17" s="1092"/>
      <c r="T17" s="1092"/>
      <c r="U17" s="1092"/>
      <c r="V17" s="1092"/>
      <c r="W17" s="1093"/>
      <c r="X17" s="1060"/>
    </row>
    <row r="18" spans="1:24" ht="13.5" customHeight="1" x14ac:dyDescent="0.25">
      <c r="A18" s="1060"/>
      <c r="B18" s="314" t="s">
        <v>1461</v>
      </c>
      <c r="C18" s="313"/>
      <c r="D18" s="313"/>
      <c r="E18" s="313"/>
      <c r="F18" s="313"/>
      <c r="G18" s="313"/>
      <c r="H18" s="313"/>
      <c r="I18" s="313"/>
      <c r="J18" s="313"/>
      <c r="K18" s="313"/>
      <c r="L18" s="313"/>
      <c r="M18" s="313"/>
      <c r="N18" s="313"/>
      <c r="O18" s="313"/>
      <c r="R18" s="1094"/>
      <c r="S18" s="1095"/>
      <c r="T18" s="1095"/>
      <c r="U18" s="1095"/>
      <c r="V18" s="1095"/>
      <c r="W18" s="1096"/>
      <c r="X18" s="1060"/>
    </row>
    <row r="19" spans="1:24" ht="13.5" customHeight="1" x14ac:dyDescent="0.25">
      <c r="A19" s="1060"/>
      <c r="B19" s="313" t="s">
        <v>125</v>
      </c>
      <c r="C19" s="313"/>
      <c r="D19" s="313"/>
      <c r="E19" s="313"/>
      <c r="F19" s="313"/>
      <c r="G19" s="313"/>
      <c r="H19" s="313"/>
      <c r="I19" s="313"/>
      <c r="J19" s="313"/>
      <c r="K19" s="313"/>
      <c r="L19" s="313"/>
      <c r="M19" s="313"/>
      <c r="N19" s="313"/>
      <c r="O19" s="313"/>
      <c r="R19" s="1097" t="s">
        <v>135</v>
      </c>
      <c r="S19" s="1098"/>
      <c r="T19" s="1098"/>
      <c r="U19" s="1098"/>
      <c r="V19" s="1084" t="str">
        <f>旅費支払通知!E38</f>
        <v>なし</v>
      </c>
      <c r="W19" s="1085"/>
      <c r="X19" s="1060"/>
    </row>
    <row r="20" spans="1:24" ht="13.5" customHeight="1" x14ac:dyDescent="0.25">
      <c r="A20" s="1060"/>
      <c r="B20" s="313" t="s">
        <v>126</v>
      </c>
      <c r="C20" s="313"/>
      <c r="D20" s="313"/>
      <c r="E20" s="313"/>
      <c r="F20" s="313"/>
      <c r="G20" s="313"/>
      <c r="H20" s="313"/>
      <c r="I20" s="313"/>
      <c r="J20" s="313"/>
      <c r="K20" s="313"/>
      <c r="L20" s="313"/>
      <c r="M20" s="313"/>
      <c r="N20" s="313"/>
      <c r="O20" s="313"/>
      <c r="R20" s="1099"/>
      <c r="S20" s="1100"/>
      <c r="T20" s="1100"/>
      <c r="U20" s="1100"/>
      <c r="V20" s="1086"/>
      <c r="W20" s="1087"/>
      <c r="X20" s="1060"/>
    </row>
    <row r="21" spans="1:24" ht="13.5" customHeight="1" x14ac:dyDescent="0.25">
      <c r="A21" s="1060"/>
      <c r="B21" s="313" t="s">
        <v>127</v>
      </c>
      <c r="C21" s="313"/>
      <c r="D21" s="313"/>
      <c r="E21" s="313"/>
      <c r="F21" s="313"/>
      <c r="G21" s="313"/>
      <c r="H21" s="313"/>
      <c r="I21" s="313"/>
      <c r="J21" s="313"/>
      <c r="K21" s="313"/>
      <c r="L21" s="313"/>
      <c r="M21" s="313"/>
      <c r="N21" s="313"/>
      <c r="O21" s="313"/>
      <c r="P21" s="313"/>
      <c r="Q21" s="313"/>
      <c r="R21" s="313"/>
      <c r="S21" s="313"/>
      <c r="T21" s="313"/>
      <c r="U21" s="313"/>
      <c r="X21" s="1060"/>
    </row>
    <row r="22" spans="1:24" ht="13.5" customHeight="1" x14ac:dyDescent="0.25">
      <c r="A22" s="1060"/>
      <c r="B22" s="313" t="s">
        <v>1463</v>
      </c>
      <c r="C22" s="313"/>
      <c r="D22" s="313"/>
      <c r="E22" s="313"/>
      <c r="F22" s="313"/>
      <c r="G22" s="313"/>
      <c r="H22" s="313"/>
      <c r="I22" s="313"/>
      <c r="J22" s="313"/>
      <c r="K22" s="313"/>
      <c r="L22" s="313"/>
      <c r="M22" s="313"/>
      <c r="N22" s="313"/>
      <c r="O22" s="313"/>
      <c r="P22" s="313"/>
      <c r="Q22" s="313"/>
      <c r="R22" s="313"/>
      <c r="S22" s="313"/>
      <c r="T22" s="313"/>
      <c r="U22" s="313"/>
      <c r="X22" s="1060"/>
    </row>
    <row r="23" spans="1:24" ht="13.5" customHeight="1" x14ac:dyDescent="0.25">
      <c r="A23" s="1060"/>
      <c r="B23" s="313" t="s">
        <v>1462</v>
      </c>
      <c r="C23" s="313"/>
      <c r="D23" s="313"/>
      <c r="E23" s="313"/>
      <c r="F23" s="313"/>
      <c r="G23" s="313"/>
      <c r="H23" s="313"/>
      <c r="I23" s="313"/>
      <c r="J23" s="313"/>
      <c r="K23" s="313"/>
      <c r="L23" s="313"/>
      <c r="M23" s="313"/>
      <c r="N23" s="313"/>
      <c r="O23" s="313"/>
      <c r="P23" s="313"/>
      <c r="Q23" s="313"/>
      <c r="R23" s="313"/>
      <c r="S23" s="313"/>
      <c r="T23" s="313"/>
      <c r="U23" s="313"/>
      <c r="V23" s="313"/>
      <c r="W23" s="313"/>
      <c r="X23" s="1060"/>
    </row>
    <row r="24" spans="1:24" s="303" customFormat="1" ht="27" customHeight="1" x14ac:dyDescent="0.25">
      <c r="A24" s="312"/>
      <c r="B24" s="312"/>
      <c r="C24" s="312"/>
      <c r="D24" s="312"/>
      <c r="E24" s="312"/>
      <c r="F24" s="312"/>
      <c r="G24" s="312"/>
      <c r="H24" s="312"/>
      <c r="I24" s="312"/>
      <c r="J24" s="312"/>
      <c r="K24" s="312"/>
      <c r="L24" s="312"/>
      <c r="M24" s="312"/>
      <c r="N24" s="312"/>
      <c r="O24" s="312"/>
      <c r="P24" s="312"/>
      <c r="Q24" s="312"/>
      <c r="R24" s="312"/>
      <c r="S24" s="312"/>
      <c r="T24" s="312"/>
      <c r="U24" s="312"/>
      <c r="V24" s="312"/>
      <c r="W24" s="312"/>
      <c r="X24" s="312"/>
    </row>
    <row r="25" spans="1:24" s="303" customFormat="1" ht="27" customHeight="1" x14ac:dyDescent="0.25"/>
  </sheetData>
  <mergeCells count="63">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AK104"/>
  <sheetViews>
    <sheetView workbookViewId="0">
      <selection activeCell="T12" sqref="T12:AG13"/>
    </sheetView>
  </sheetViews>
  <sheetFormatPr defaultColWidth="9" defaultRowHeight="12.75" x14ac:dyDescent="0.25"/>
  <cols>
    <col min="1" max="16" width="2.59765625" style="29" customWidth="1"/>
    <col min="17" max="17" width="4.59765625" style="29" customWidth="1"/>
    <col min="18" max="18" width="5.59765625" style="29" customWidth="1"/>
    <col min="19" max="19" width="4.59765625" style="29" customWidth="1"/>
    <col min="20" max="24" width="2.59765625" style="29" customWidth="1"/>
    <col min="25" max="25" width="1.59765625" style="29" customWidth="1"/>
    <col min="26" max="26" width="2.59765625" style="29" customWidth="1"/>
    <col min="27" max="27" width="1.59765625" style="29" customWidth="1"/>
    <col min="28" max="28" width="2.59765625" style="29" customWidth="1"/>
    <col min="29" max="29" width="4.59765625" style="29" customWidth="1"/>
    <col min="30" max="34" width="2.59765625" style="29" customWidth="1"/>
    <col min="35" max="35" width="1.59765625" style="29" customWidth="1"/>
    <col min="36" max="36" width="2.59765625" style="29" customWidth="1"/>
    <col min="37" max="37" width="1.59765625" style="29" customWidth="1"/>
    <col min="38" max="16384" width="9" style="29"/>
  </cols>
  <sheetData>
    <row r="1" spans="1:37" s="1" customFormat="1" ht="21" customHeight="1" x14ac:dyDescent="0.2">
      <c r="A1" s="1190" t="s">
        <v>1582</v>
      </c>
      <c r="B1" s="1190"/>
      <c r="C1" s="1190"/>
      <c r="D1" s="1190"/>
      <c r="E1" s="1191" t="s">
        <v>1483</v>
      </c>
      <c r="F1" s="1191"/>
      <c r="G1" s="1191"/>
      <c r="H1" s="1191"/>
      <c r="I1" s="1191" t="s">
        <v>1482</v>
      </c>
      <c r="J1" s="1191"/>
      <c r="K1" s="1191"/>
      <c r="L1" s="1191"/>
      <c r="M1" s="1191" t="s">
        <v>1481</v>
      </c>
      <c r="N1" s="1191"/>
      <c r="O1" s="1191"/>
      <c r="P1" s="1191"/>
      <c r="Q1" s="66"/>
      <c r="R1" s="43" t="s">
        <v>19</v>
      </c>
      <c r="S1" s="43"/>
      <c r="T1" s="43"/>
      <c r="U1" s="43"/>
      <c r="V1" s="43"/>
      <c r="W1" s="43"/>
      <c r="X1" s="43"/>
      <c r="Y1" s="43"/>
      <c r="Z1" s="43"/>
      <c r="AA1" s="43"/>
      <c r="AB1" s="43"/>
      <c r="AC1" s="43"/>
      <c r="AD1" s="43"/>
      <c r="AE1" s="43"/>
      <c r="AF1" s="43"/>
      <c r="AG1" s="43"/>
      <c r="AH1" s="43"/>
    </row>
    <row r="2" spans="1:37" s="3" customFormat="1" ht="13.5" customHeight="1" x14ac:dyDescent="0.25">
      <c r="A2" s="1169"/>
      <c r="B2" s="1169"/>
      <c r="C2" s="1169"/>
      <c r="D2" s="1169"/>
      <c r="E2" s="1169"/>
      <c r="F2" s="1169"/>
      <c r="G2" s="1169"/>
      <c r="H2" s="1169"/>
      <c r="I2" s="1248"/>
      <c r="J2" s="1248"/>
      <c r="K2" s="1248"/>
      <c r="L2" s="1248"/>
      <c r="M2" s="1248"/>
      <c r="N2" s="1248"/>
      <c r="O2" s="1248"/>
      <c r="P2" s="1248"/>
      <c r="Q2" s="46"/>
      <c r="R2" s="44" t="s">
        <v>20</v>
      </c>
      <c r="S2" s="44"/>
      <c r="T2" s="44"/>
      <c r="U2" s="44"/>
      <c r="V2" s="44"/>
      <c r="W2" s="44"/>
      <c r="X2" s="44"/>
      <c r="Y2" s="44"/>
      <c r="Z2" s="44"/>
      <c r="AA2" s="44"/>
      <c r="AB2" s="44"/>
      <c r="AC2" s="44"/>
      <c r="AD2" s="44"/>
      <c r="AE2" s="44"/>
      <c r="AF2" s="44"/>
      <c r="AG2" s="44"/>
      <c r="AH2" s="44"/>
      <c r="AI2" s="2"/>
    </row>
    <row r="3" spans="1:37" s="3" customFormat="1" ht="13.5" customHeight="1" x14ac:dyDescent="0.25">
      <c r="A3" s="1169"/>
      <c r="B3" s="1169"/>
      <c r="C3" s="1169"/>
      <c r="D3" s="1169"/>
      <c r="E3" s="1169"/>
      <c r="F3" s="1169"/>
      <c r="G3" s="1169"/>
      <c r="H3" s="1169"/>
      <c r="I3" s="1248"/>
      <c r="J3" s="1248"/>
      <c r="K3" s="1248"/>
      <c r="L3" s="1248"/>
      <c r="M3" s="1248"/>
      <c r="N3" s="1248"/>
      <c r="O3" s="1248"/>
      <c r="P3" s="1248"/>
      <c r="Q3" s="46"/>
      <c r="R3" s="5" t="s">
        <v>121</v>
      </c>
      <c r="S3" s="5"/>
      <c r="T3" s="5"/>
      <c r="U3" s="5"/>
      <c r="V3" s="5"/>
      <c r="W3" s="5"/>
      <c r="X3" s="5"/>
      <c r="Y3" s="5"/>
      <c r="Z3" s="5"/>
      <c r="AA3" s="5"/>
      <c r="AB3" s="5"/>
      <c r="AC3" s="5"/>
      <c r="AD3" s="5"/>
      <c r="AE3" s="5"/>
      <c r="AF3" s="5"/>
      <c r="AG3" s="5"/>
      <c r="AH3" s="5"/>
      <c r="AI3" s="4"/>
    </row>
    <row r="4" spans="1:37" s="3" customFormat="1" ht="13.5" customHeight="1" x14ac:dyDescent="0.25">
      <c r="A4" s="1169"/>
      <c r="B4" s="1169"/>
      <c r="C4" s="1169"/>
      <c r="D4" s="1169"/>
      <c r="E4" s="1169"/>
      <c r="F4" s="1169"/>
      <c r="G4" s="1169"/>
      <c r="H4" s="1169"/>
      <c r="I4" s="1248"/>
      <c r="J4" s="1248"/>
      <c r="K4" s="1248"/>
      <c r="L4" s="1248"/>
      <c r="M4" s="1248"/>
      <c r="N4" s="1248"/>
      <c r="O4" s="1248"/>
      <c r="P4" s="1248"/>
      <c r="Q4" s="46"/>
      <c r="R4" s="118" t="s">
        <v>131</v>
      </c>
      <c r="S4" s="5"/>
      <c r="T4" s="5"/>
      <c r="U4" s="5"/>
      <c r="V4" s="5"/>
      <c r="W4" s="5"/>
      <c r="X4" s="5"/>
      <c r="Y4" s="5"/>
      <c r="Z4" s="5"/>
      <c r="AA4" s="5"/>
      <c r="AB4" s="5"/>
      <c r="AC4" s="5"/>
      <c r="AD4" s="5"/>
      <c r="AE4" s="5"/>
      <c r="AF4" s="5"/>
      <c r="AG4" s="5"/>
      <c r="AH4" s="5"/>
      <c r="AI4" s="4"/>
    </row>
    <row r="5" spans="1:37" s="3" customFormat="1" ht="13.5" customHeight="1" x14ac:dyDescent="0.25">
      <c r="A5" s="1169"/>
      <c r="B5" s="1169"/>
      <c r="C5" s="1169"/>
      <c r="D5" s="1169"/>
      <c r="E5" s="1169"/>
      <c r="F5" s="1169"/>
      <c r="G5" s="1169"/>
      <c r="H5" s="1169"/>
      <c r="I5" s="1248"/>
      <c r="J5" s="1248"/>
      <c r="K5" s="1248"/>
      <c r="L5" s="1248"/>
      <c r="M5" s="1248"/>
      <c r="N5" s="1248"/>
      <c r="O5" s="1248"/>
      <c r="P5" s="1248"/>
      <c r="Q5" s="46"/>
      <c r="R5" s="119" t="s">
        <v>130</v>
      </c>
      <c r="S5" s="45"/>
      <c r="T5" s="45"/>
      <c r="U5" s="45"/>
      <c r="V5" s="45"/>
      <c r="W5" s="45"/>
      <c r="X5" s="45"/>
      <c r="Y5" s="45"/>
      <c r="Z5" s="45"/>
      <c r="AA5" s="45"/>
      <c r="AB5" s="45"/>
      <c r="AC5" s="45"/>
      <c r="AD5" s="45"/>
      <c r="AE5" s="45"/>
      <c r="AF5" s="45"/>
      <c r="AG5" s="45"/>
      <c r="AH5" s="45"/>
      <c r="AI5" s="5"/>
    </row>
    <row r="6" spans="1:37" s="3" customFormat="1" ht="13.5" customHeight="1" x14ac:dyDescent="0.25">
      <c r="A6" s="6"/>
      <c r="B6" s="6"/>
      <c r="C6" s="6"/>
      <c r="D6" s="6"/>
      <c r="E6" s="6"/>
      <c r="F6" s="6"/>
      <c r="G6" s="6"/>
      <c r="H6" s="6"/>
      <c r="I6" s="7"/>
      <c r="J6" s="7"/>
      <c r="K6" s="7"/>
      <c r="L6" s="7"/>
      <c r="M6" s="7"/>
      <c r="N6" s="8"/>
      <c r="O6" s="8"/>
      <c r="P6" s="9"/>
      <c r="Q6" s="9"/>
      <c r="R6" s="9"/>
      <c r="S6" s="9"/>
      <c r="T6" s="10"/>
      <c r="U6" s="10"/>
      <c r="V6" s="10"/>
      <c r="W6" s="10"/>
      <c r="X6" s="10"/>
      <c r="Y6" s="10"/>
      <c r="Z6" s="10"/>
      <c r="AA6" s="10"/>
      <c r="AB6" s="10"/>
      <c r="AC6" s="10"/>
      <c r="AD6" s="10"/>
      <c r="AE6" s="10"/>
      <c r="AF6" s="10"/>
      <c r="AG6" s="10"/>
      <c r="AH6" s="10"/>
    </row>
    <row r="7" spans="1:37" s="3" customFormat="1" ht="16.149999999999999" x14ac:dyDescent="0.25">
      <c r="A7" s="1247" t="s">
        <v>21</v>
      </c>
      <c r="B7" s="1247"/>
      <c r="C7" s="1247"/>
      <c r="D7" s="1247"/>
      <c r="E7" s="1247"/>
      <c r="F7" s="1247"/>
      <c r="G7" s="1247"/>
      <c r="H7" s="1247"/>
      <c r="I7" s="1247"/>
      <c r="J7" s="1247"/>
      <c r="K7" s="1247"/>
      <c r="L7" s="1247"/>
      <c r="M7" s="1247"/>
      <c r="N7" s="1247"/>
      <c r="O7" s="1247"/>
      <c r="P7" s="1247"/>
      <c r="Q7" s="1247"/>
      <c r="R7" s="1247"/>
      <c r="S7" s="1247"/>
      <c r="T7" s="1247"/>
      <c r="U7" s="1247"/>
      <c r="V7" s="1247"/>
      <c r="W7" s="1247"/>
      <c r="X7" s="1247"/>
      <c r="Y7" s="1247"/>
      <c r="Z7" s="1247"/>
      <c r="AA7" s="1247"/>
      <c r="AB7" s="1247"/>
      <c r="AC7" s="1247"/>
      <c r="AD7" s="1247"/>
      <c r="AE7" s="1247"/>
      <c r="AF7" s="1247"/>
      <c r="AG7" s="1247"/>
      <c r="AH7" s="1247"/>
      <c r="AI7" s="1247"/>
      <c r="AJ7" s="1247"/>
      <c r="AK7" s="1247"/>
    </row>
    <row r="8" spans="1:37" s="3" customFormat="1" ht="12" customHeight="1"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7" s="3" customFormat="1" x14ac:dyDescent="0.25">
      <c r="A9" s="12" t="s">
        <v>22</v>
      </c>
      <c r="B9" s="12"/>
      <c r="C9" s="12"/>
      <c r="D9" s="12"/>
      <c r="E9" s="12"/>
      <c r="F9" s="12"/>
      <c r="G9" s="12"/>
      <c r="H9" s="12"/>
      <c r="I9" s="12"/>
      <c r="J9" s="12"/>
      <c r="K9" s="12"/>
      <c r="L9" s="12"/>
      <c r="AA9" s="1284" t="s">
        <v>18</v>
      </c>
      <c r="AB9" s="1284"/>
      <c r="AC9" s="1284"/>
      <c r="AD9" s="1285"/>
      <c r="AE9" s="1285"/>
      <c r="AF9" s="1285"/>
      <c r="AG9" s="1285"/>
      <c r="AH9" s="1285"/>
      <c r="AI9" s="1285"/>
      <c r="AJ9" s="1285"/>
    </row>
    <row r="10" spans="1:37" s="3" customFormat="1" ht="9.9499999999999993" customHeight="1" thickBot="1" x14ac:dyDescent="0.3">
      <c r="M10" s="13"/>
      <c r="N10" s="13"/>
      <c r="O10" s="13"/>
      <c r="P10" s="14"/>
      <c r="Q10" s="14"/>
      <c r="R10" s="14"/>
      <c r="S10" s="14"/>
      <c r="T10" s="15"/>
      <c r="U10" s="14"/>
      <c r="V10" s="14"/>
      <c r="W10" s="14"/>
      <c r="X10" s="14"/>
      <c r="Y10" s="14"/>
      <c r="Z10" s="15"/>
      <c r="AA10" s="14"/>
      <c r="AB10" s="14"/>
      <c r="AC10" s="14"/>
      <c r="AD10" s="14"/>
      <c r="AE10" s="14"/>
      <c r="AF10" s="14"/>
      <c r="AG10" s="14"/>
    </row>
    <row r="11" spans="1:37" s="3" customFormat="1" ht="13.5" customHeight="1" x14ac:dyDescent="0.25">
      <c r="A11" s="1278" t="s">
        <v>23</v>
      </c>
      <c r="B11" s="1293" t="s">
        <v>24</v>
      </c>
      <c r="C11" s="1294"/>
      <c r="D11" s="1294"/>
      <c r="E11" s="1294"/>
      <c r="F11" s="1294"/>
      <c r="G11" s="1294"/>
      <c r="H11" s="1294"/>
      <c r="I11" s="1294"/>
      <c r="J11" s="1294"/>
      <c r="K11" s="1294"/>
      <c r="L11" s="1294"/>
      <c r="M11" s="1294"/>
      <c r="N11" s="1295"/>
      <c r="O11" s="1262" t="s">
        <v>25</v>
      </c>
      <c r="P11" s="1263"/>
      <c r="Q11" s="1263"/>
      <c r="R11" s="1263"/>
      <c r="S11" s="1264"/>
      <c r="T11" s="1262" t="s">
        <v>26</v>
      </c>
      <c r="U11" s="1263"/>
      <c r="V11" s="1263"/>
      <c r="W11" s="1263"/>
      <c r="X11" s="1263"/>
      <c r="Y11" s="1263"/>
      <c r="Z11" s="1263"/>
      <c r="AA11" s="1263"/>
      <c r="AB11" s="1263"/>
      <c r="AC11" s="1263"/>
      <c r="AD11" s="1263"/>
      <c r="AE11" s="1263"/>
      <c r="AF11" s="1263"/>
      <c r="AG11" s="1263"/>
      <c r="AH11" s="1263"/>
      <c r="AI11" s="1263"/>
      <c r="AJ11" s="1263"/>
      <c r="AK11" s="1280"/>
    </row>
    <row r="12" spans="1:37" s="3" customFormat="1" ht="20.100000000000001" customHeight="1" x14ac:dyDescent="0.25">
      <c r="A12" s="1279"/>
      <c r="B12" s="1256" t="s">
        <v>1454</v>
      </c>
      <c r="C12" s="1257"/>
      <c r="D12" s="1257"/>
      <c r="E12" s="1257"/>
      <c r="F12" s="1257"/>
      <c r="G12" s="1257"/>
      <c r="H12" s="1257"/>
      <c r="I12" s="1257"/>
      <c r="J12" s="1257"/>
      <c r="K12" s="1257"/>
      <c r="L12" s="1257"/>
      <c r="M12" s="1257"/>
      <c r="N12" s="1258"/>
      <c r="O12" s="1296" t="str">
        <f>旅費支払通知!M22</f>
        <v>教授</v>
      </c>
      <c r="P12" s="1297"/>
      <c r="Q12" s="1297"/>
      <c r="R12" s="1297"/>
      <c r="S12" s="1298"/>
      <c r="T12" s="1286" t="str">
        <f>旅費支払通知!M21</f>
        <v>首大　学</v>
      </c>
      <c r="U12" s="1287"/>
      <c r="V12" s="1287"/>
      <c r="W12" s="1287"/>
      <c r="X12" s="1287"/>
      <c r="Y12" s="1287"/>
      <c r="Z12" s="1287"/>
      <c r="AA12" s="1287"/>
      <c r="AB12" s="1287"/>
      <c r="AC12" s="1287"/>
      <c r="AD12" s="1287"/>
      <c r="AE12" s="1287"/>
      <c r="AF12" s="1287"/>
      <c r="AG12" s="1287"/>
      <c r="AH12" s="1265" t="s">
        <v>27</v>
      </c>
      <c r="AI12" s="1265"/>
      <c r="AJ12" s="1265"/>
      <c r="AK12" s="1290"/>
    </row>
    <row r="13" spans="1:37" s="3" customFormat="1" ht="20.100000000000001" customHeight="1" x14ac:dyDescent="0.25">
      <c r="A13" s="1279"/>
      <c r="B13" s="1259" t="str">
        <f>旅費支払通知!E21</f>
        <v>地理環境学科</v>
      </c>
      <c r="C13" s="1260"/>
      <c r="D13" s="1260"/>
      <c r="E13" s="1260"/>
      <c r="F13" s="1260"/>
      <c r="G13" s="1260"/>
      <c r="H13" s="1260"/>
      <c r="I13" s="1260"/>
      <c r="J13" s="1260"/>
      <c r="K13" s="1260"/>
      <c r="L13" s="1260"/>
      <c r="M13" s="1260"/>
      <c r="N13" s="1261"/>
      <c r="O13" s="1299"/>
      <c r="P13" s="1300"/>
      <c r="Q13" s="1300"/>
      <c r="R13" s="1300"/>
      <c r="S13" s="1301"/>
      <c r="T13" s="1288"/>
      <c r="U13" s="1289"/>
      <c r="V13" s="1289"/>
      <c r="W13" s="1289"/>
      <c r="X13" s="1289"/>
      <c r="Y13" s="1289"/>
      <c r="Z13" s="1289"/>
      <c r="AA13" s="1289"/>
      <c r="AB13" s="1289"/>
      <c r="AC13" s="1289"/>
      <c r="AD13" s="1289"/>
      <c r="AE13" s="1289"/>
      <c r="AF13" s="1289"/>
      <c r="AG13" s="1289"/>
      <c r="AH13" s="1291"/>
      <c r="AI13" s="1291"/>
      <c r="AJ13" s="1291"/>
      <c r="AK13" s="1292"/>
    </row>
    <row r="14" spans="1:37" s="3" customFormat="1" ht="27.95" customHeight="1" x14ac:dyDescent="0.25">
      <c r="A14" s="1110" t="s">
        <v>17</v>
      </c>
      <c r="B14" s="1111"/>
      <c r="C14" s="1112"/>
      <c r="D14" s="1107" t="str">
        <f>IF(旅費支払通知!I12="","",旅費支払通知!I12)</f>
        <v/>
      </c>
      <c r="E14" s="1108"/>
      <c r="F14" s="1108"/>
      <c r="G14" s="1108"/>
      <c r="H14" s="1108"/>
      <c r="I14" s="1108"/>
      <c r="J14" s="1108"/>
      <c r="K14" s="1108"/>
      <c r="L14" s="1108"/>
      <c r="M14" s="1108"/>
      <c r="N14" s="1108"/>
      <c r="O14" s="1108"/>
      <c r="P14" s="1108"/>
      <c r="Q14" s="1108"/>
      <c r="R14" s="1108"/>
      <c r="S14" s="1108"/>
      <c r="T14" s="1108"/>
      <c r="U14" s="1108"/>
      <c r="V14" s="1108"/>
      <c r="W14" s="1108"/>
      <c r="X14" s="1108"/>
      <c r="Y14" s="1108"/>
      <c r="Z14" s="1108"/>
      <c r="AA14" s="1108"/>
      <c r="AB14" s="1108"/>
      <c r="AC14" s="1108"/>
      <c r="AD14" s="1108"/>
      <c r="AE14" s="1108"/>
      <c r="AF14" s="1108"/>
      <c r="AG14" s="1108"/>
      <c r="AH14" s="1108"/>
      <c r="AI14" s="1108"/>
      <c r="AJ14" s="1108"/>
      <c r="AK14" s="1109"/>
    </row>
    <row r="15" spans="1:37" s="3" customFormat="1" ht="9.9499999999999993" customHeight="1" thickBot="1" x14ac:dyDescent="0.3">
      <c r="A15" s="1113"/>
      <c r="B15" s="1114"/>
      <c r="C15" s="1115"/>
      <c r="D15" s="1116" t="s">
        <v>137</v>
      </c>
      <c r="E15" s="1117"/>
      <c r="F15" s="1117"/>
      <c r="G15" s="1117"/>
      <c r="H15" s="1117"/>
      <c r="I15" s="1117"/>
      <c r="J15" s="1117"/>
      <c r="K15" s="1117"/>
      <c r="L15" s="1117"/>
      <c r="M15" s="1117"/>
      <c r="N15" s="1117"/>
      <c r="O15" s="1117"/>
      <c r="P15" s="1117"/>
      <c r="Q15" s="1117"/>
      <c r="R15" s="1117"/>
      <c r="S15" s="1117"/>
      <c r="T15" s="1117"/>
      <c r="U15" s="1117"/>
      <c r="V15" s="1117"/>
      <c r="W15" s="1117"/>
      <c r="X15" s="1117"/>
      <c r="Y15" s="1117"/>
      <c r="Z15" s="1117"/>
      <c r="AA15" s="1117"/>
      <c r="AB15" s="1117"/>
      <c r="AC15" s="1117"/>
      <c r="AD15" s="1117"/>
      <c r="AE15" s="1117"/>
      <c r="AF15" s="1117"/>
      <c r="AG15" s="1117"/>
      <c r="AH15" s="1117"/>
      <c r="AI15" s="1117"/>
      <c r="AJ15" s="1117"/>
      <c r="AK15" s="1118"/>
    </row>
    <row r="16" spans="1:37" s="3" customFormat="1" ht="5.0999999999999996" customHeight="1" thickBot="1" x14ac:dyDescent="0.3">
      <c r="M16" s="13"/>
      <c r="N16" s="13"/>
      <c r="O16" s="13"/>
      <c r="P16" s="14"/>
      <c r="Q16" s="14"/>
      <c r="R16" s="14"/>
      <c r="S16" s="14"/>
      <c r="T16" s="15"/>
      <c r="U16" s="14"/>
      <c r="V16" s="14"/>
      <c r="W16" s="14"/>
      <c r="X16" s="14"/>
      <c r="Y16" s="14"/>
      <c r="Z16" s="15"/>
      <c r="AA16" s="14"/>
      <c r="AB16" s="14"/>
      <c r="AC16" s="14"/>
      <c r="AD16" s="14"/>
      <c r="AE16" s="14"/>
      <c r="AF16" s="14"/>
      <c r="AG16" s="14"/>
    </row>
    <row r="17" spans="1:37" s="3" customFormat="1" ht="13.5" customHeight="1" x14ac:dyDescent="0.25">
      <c r="A17" s="1278" t="s">
        <v>28</v>
      </c>
      <c r="B17" s="1262" t="s">
        <v>29</v>
      </c>
      <c r="C17" s="1263"/>
      <c r="D17" s="1263"/>
      <c r="E17" s="1263"/>
      <c r="F17" s="1263"/>
      <c r="G17" s="1263"/>
      <c r="H17" s="1263"/>
      <c r="I17" s="1263"/>
      <c r="J17" s="1263"/>
      <c r="K17" s="1263"/>
      <c r="L17" s="1263"/>
      <c r="M17" s="1263"/>
      <c r="N17" s="1263"/>
      <c r="O17" s="1263"/>
      <c r="P17" s="1263"/>
      <c r="Q17" s="1263"/>
      <c r="R17" s="1264"/>
      <c r="S17" s="1262" t="s">
        <v>30</v>
      </c>
      <c r="T17" s="1263"/>
      <c r="U17" s="1263"/>
      <c r="V17" s="1263"/>
      <c r="W17" s="1263"/>
      <c r="X17" s="1263"/>
      <c r="Y17" s="1263"/>
      <c r="Z17" s="1263"/>
      <c r="AA17" s="1263"/>
      <c r="AB17" s="1263"/>
      <c r="AC17" s="1263"/>
      <c r="AD17" s="1263"/>
      <c r="AE17" s="1263"/>
      <c r="AF17" s="1263"/>
      <c r="AG17" s="1263"/>
      <c r="AH17" s="1263"/>
      <c r="AI17" s="1263"/>
      <c r="AJ17" s="1263"/>
      <c r="AK17" s="1280"/>
    </row>
    <row r="18" spans="1:37" s="3" customFormat="1" ht="20.100000000000001" customHeight="1" x14ac:dyDescent="0.25">
      <c r="A18" s="1279"/>
      <c r="B18" s="1256" t="str">
        <f>旅費支払通知!H29&amp;"　　"&amp;旅費支払通知!H32&amp;"　　"&amp;旅費支払通知!H35</f>
        <v>東京都中央区大手町　　茨城県牛久市　　茨城県つくば市中央</v>
      </c>
      <c r="C18" s="1257"/>
      <c r="D18" s="1257"/>
      <c r="E18" s="1257"/>
      <c r="F18" s="1257"/>
      <c r="G18" s="1257"/>
      <c r="H18" s="1257"/>
      <c r="I18" s="1257"/>
      <c r="J18" s="1257"/>
      <c r="K18" s="1257"/>
      <c r="L18" s="1257"/>
      <c r="M18" s="1257"/>
      <c r="N18" s="1257"/>
      <c r="O18" s="1257"/>
      <c r="P18" s="1257"/>
      <c r="Q18" s="1257"/>
      <c r="R18" s="1258"/>
      <c r="S18" s="1281">
        <f>旅費支払通知!G25</f>
        <v>43556</v>
      </c>
      <c r="T18" s="1282"/>
      <c r="U18" s="1282"/>
      <c r="V18" s="1282"/>
      <c r="W18" s="1282"/>
      <c r="X18" s="1282"/>
      <c r="Y18" s="1282"/>
      <c r="Z18" s="1282"/>
      <c r="AA18" s="1282"/>
      <c r="AB18" s="25" t="s">
        <v>32</v>
      </c>
      <c r="AC18" s="1282">
        <f>旅費支払通知!O25</f>
        <v>43560</v>
      </c>
      <c r="AD18" s="1282"/>
      <c r="AE18" s="1282"/>
      <c r="AF18" s="1282"/>
      <c r="AG18" s="1282"/>
      <c r="AH18" s="1282"/>
      <c r="AI18" s="1282"/>
      <c r="AJ18" s="1282"/>
      <c r="AK18" s="1283"/>
    </row>
    <row r="19" spans="1:37" s="3" customFormat="1" ht="20.100000000000001" customHeight="1" x14ac:dyDescent="0.25">
      <c r="A19" s="1279"/>
      <c r="B19" s="1259"/>
      <c r="C19" s="1260"/>
      <c r="D19" s="1260"/>
      <c r="E19" s="1260"/>
      <c r="F19" s="1260"/>
      <c r="G19" s="1260"/>
      <c r="H19" s="1260"/>
      <c r="I19" s="1260"/>
      <c r="J19" s="1260"/>
      <c r="K19" s="1260"/>
      <c r="L19" s="1260"/>
      <c r="M19" s="1260"/>
      <c r="N19" s="1260"/>
      <c r="O19" s="1260"/>
      <c r="P19" s="1260"/>
      <c r="Q19" s="1260"/>
      <c r="R19" s="1261"/>
      <c r="S19" s="27"/>
      <c r="T19" s="26"/>
      <c r="U19" s="117">
        <f>AC18-S18</f>
        <v>4</v>
      </c>
      <c r="V19" s="25" t="s">
        <v>33</v>
      </c>
      <c r="W19" s="117">
        <f>U19+1</f>
        <v>5</v>
      </c>
      <c r="X19" s="25" t="s">
        <v>31</v>
      </c>
      <c r="Y19" s="26"/>
      <c r="Z19" s="26"/>
      <c r="AA19" s="26"/>
      <c r="AB19" s="28"/>
      <c r="AC19" s="1255" t="s">
        <v>119</v>
      </c>
      <c r="AD19" s="1255"/>
      <c r="AE19" s="1255"/>
      <c r="AF19" s="1255"/>
      <c r="AG19" s="300">
        <f>旅費支払通知!AB25</f>
        <v>0</v>
      </c>
      <c r="AH19" s="1265" t="s">
        <v>33</v>
      </c>
      <c r="AI19" s="1265"/>
      <c r="AJ19" s="59"/>
      <c r="AK19" s="17"/>
    </row>
    <row r="20" spans="1:37" s="3" customFormat="1" ht="13.5" customHeight="1" x14ac:dyDescent="0.25">
      <c r="A20" s="1279"/>
      <c r="B20" s="18"/>
      <c r="C20" s="1272" t="s">
        <v>34</v>
      </c>
      <c r="D20" s="1273"/>
      <c r="E20" s="1273"/>
      <c r="F20" s="1273"/>
      <c r="G20" s="1273"/>
      <c r="H20" s="1274"/>
      <c r="I20" s="1272" t="s">
        <v>35</v>
      </c>
      <c r="J20" s="1273"/>
      <c r="K20" s="1273"/>
      <c r="L20" s="1273"/>
      <c r="M20" s="1273"/>
      <c r="N20" s="1273"/>
      <c r="O20" s="1273"/>
      <c r="P20" s="1274"/>
      <c r="Q20" s="1249" t="s">
        <v>36</v>
      </c>
      <c r="R20" s="1250"/>
      <c r="S20" s="1250"/>
      <c r="T20" s="1250"/>
      <c r="U20" s="1250"/>
      <c r="V20" s="1250"/>
      <c r="W20" s="1250"/>
      <c r="X20" s="1250"/>
      <c r="Y20" s="1250"/>
      <c r="Z20" s="1250"/>
      <c r="AA20" s="1251"/>
      <c r="AB20" s="1266" t="s">
        <v>37</v>
      </c>
      <c r="AC20" s="1267"/>
      <c r="AD20" s="1267"/>
      <c r="AE20" s="1267"/>
      <c r="AF20" s="1267"/>
      <c r="AG20" s="1267"/>
      <c r="AH20" s="1267"/>
      <c r="AI20" s="1267"/>
      <c r="AJ20" s="1267"/>
      <c r="AK20" s="1268"/>
    </row>
    <row r="21" spans="1:37" s="3" customFormat="1" ht="13.5" customHeight="1" x14ac:dyDescent="0.25">
      <c r="A21" s="1279"/>
      <c r="B21" s="18"/>
      <c r="C21" s="1275"/>
      <c r="D21" s="1276"/>
      <c r="E21" s="1276"/>
      <c r="F21" s="1276"/>
      <c r="G21" s="1276"/>
      <c r="H21" s="1277"/>
      <c r="I21" s="1275"/>
      <c r="J21" s="1276"/>
      <c r="K21" s="1276"/>
      <c r="L21" s="1276"/>
      <c r="M21" s="1276"/>
      <c r="N21" s="1276"/>
      <c r="O21" s="1276"/>
      <c r="P21" s="1277"/>
      <c r="Q21" s="1252"/>
      <c r="R21" s="1253"/>
      <c r="S21" s="1253"/>
      <c r="T21" s="1253"/>
      <c r="U21" s="1253"/>
      <c r="V21" s="1253"/>
      <c r="W21" s="1253"/>
      <c r="X21" s="1253"/>
      <c r="Y21" s="1253"/>
      <c r="Z21" s="1253"/>
      <c r="AA21" s="1254"/>
      <c r="AB21" s="1269" t="s">
        <v>38</v>
      </c>
      <c r="AC21" s="1270"/>
      <c r="AD21" s="1270"/>
      <c r="AE21" s="1270"/>
      <c r="AF21" s="1270"/>
      <c r="AG21" s="1270"/>
      <c r="AH21" s="1270"/>
      <c r="AI21" s="1270"/>
      <c r="AJ21" s="1270"/>
      <c r="AK21" s="1271"/>
    </row>
    <row r="22" spans="1:37" s="3" customFormat="1" ht="24.95" customHeight="1" x14ac:dyDescent="0.25">
      <c r="A22" s="1279"/>
      <c r="B22" s="1152" t="s">
        <v>39</v>
      </c>
      <c r="C22" s="67"/>
      <c r="D22" s="1133">
        <f>旅費支払通知!H27</f>
        <v>43556</v>
      </c>
      <c r="E22" s="1133"/>
      <c r="F22" s="1133"/>
      <c r="G22" s="1133"/>
      <c r="H22" s="1134"/>
      <c r="I22" s="1239" t="str">
        <f>IF(旅費支払通知!V28="","",旅費支払通知!V28)</f>
        <v>東京国際フォーラム</v>
      </c>
      <c r="J22" s="1240"/>
      <c r="K22" s="1240"/>
      <c r="L22" s="1240"/>
      <c r="M22" s="1240"/>
      <c r="N22" s="1240"/>
      <c r="O22" s="1240"/>
      <c r="P22" s="1241"/>
      <c r="Q22" s="1137" t="str">
        <f>旅費支払通知!H28&amp;"　"&amp;旅費支払通知!K28</f>
        <v>学会参加　河川環境学会</v>
      </c>
      <c r="R22" s="1138"/>
      <c r="S22" s="1138"/>
      <c r="T22" s="1138"/>
      <c r="U22" s="1138"/>
      <c r="V22" s="1138"/>
      <c r="W22" s="1138"/>
      <c r="X22" s="1138"/>
      <c r="Y22" s="1138"/>
      <c r="Z22" s="1138"/>
      <c r="AA22" s="1139"/>
      <c r="AB22" s="1154"/>
      <c r="AC22" s="1155"/>
      <c r="AD22" s="1155"/>
      <c r="AE22" s="1155"/>
      <c r="AF22" s="1155"/>
      <c r="AG22" s="1155"/>
      <c r="AH22" s="1155"/>
      <c r="AI22" s="1155"/>
      <c r="AJ22" s="1155"/>
      <c r="AK22" s="1156"/>
    </row>
    <row r="23" spans="1:37" s="3" customFormat="1" ht="24.95" customHeight="1" x14ac:dyDescent="0.25">
      <c r="A23" s="1279"/>
      <c r="B23" s="1153"/>
      <c r="C23" s="68" t="s">
        <v>32</v>
      </c>
      <c r="D23" s="1135">
        <f>旅費支払通知!N27</f>
        <v>43557</v>
      </c>
      <c r="E23" s="1135"/>
      <c r="F23" s="1135"/>
      <c r="G23" s="1135"/>
      <c r="H23" s="1136"/>
      <c r="I23" s="1242" t="str">
        <f>IF(旅費支払通知!H29="","",旅費支払通知!H29)</f>
        <v>東京都中央区大手町</v>
      </c>
      <c r="J23" s="1243"/>
      <c r="K23" s="1243"/>
      <c r="L23" s="1243"/>
      <c r="M23" s="1243"/>
      <c r="N23" s="1243"/>
      <c r="O23" s="1243"/>
      <c r="P23" s="1244"/>
      <c r="Q23" s="1140"/>
      <c r="R23" s="1141"/>
      <c r="S23" s="1141"/>
      <c r="T23" s="1141"/>
      <c r="U23" s="1141"/>
      <c r="V23" s="1141"/>
      <c r="W23" s="1141"/>
      <c r="X23" s="1141"/>
      <c r="Y23" s="1141"/>
      <c r="Z23" s="1141"/>
      <c r="AA23" s="1142"/>
      <c r="AB23" s="1157"/>
      <c r="AC23" s="1158"/>
      <c r="AD23" s="1158"/>
      <c r="AE23" s="1158"/>
      <c r="AF23" s="1158"/>
      <c r="AG23" s="1158"/>
      <c r="AH23" s="1158"/>
      <c r="AI23" s="1158"/>
      <c r="AJ23" s="1158"/>
      <c r="AK23" s="1159"/>
    </row>
    <row r="24" spans="1:37" s="3" customFormat="1" ht="24.95" customHeight="1" x14ac:dyDescent="0.25">
      <c r="A24" s="1279"/>
      <c r="B24" s="1152" t="s">
        <v>40</v>
      </c>
      <c r="C24" s="69"/>
      <c r="D24" s="1133">
        <f>IF(旅費支払通知!H30="","",旅費支払通知!H30)</f>
        <v>43558</v>
      </c>
      <c r="E24" s="1133"/>
      <c r="F24" s="1133"/>
      <c r="G24" s="1133"/>
      <c r="H24" s="1134"/>
      <c r="I24" s="1239" t="str">
        <f>IF(旅費支払通知!V31="","",旅費支払通知!V31)</f>
        <v>利根川</v>
      </c>
      <c r="J24" s="1240"/>
      <c r="K24" s="1240"/>
      <c r="L24" s="1240"/>
      <c r="M24" s="1240"/>
      <c r="N24" s="1240"/>
      <c r="O24" s="1240"/>
      <c r="P24" s="1241"/>
      <c r="Q24" s="1143" t="str">
        <f>IF(旅費支払通知!H31="","",旅費支払通知!H31&amp;"　"&amp;旅費支払通知!K31)</f>
        <v>調査視察　利根川流域生息調査</v>
      </c>
      <c r="R24" s="1144"/>
      <c r="S24" s="1144"/>
      <c r="T24" s="1144"/>
      <c r="U24" s="1144"/>
      <c r="V24" s="1144"/>
      <c r="W24" s="1144"/>
      <c r="X24" s="1144"/>
      <c r="Y24" s="1144"/>
      <c r="Z24" s="1144"/>
      <c r="AA24" s="1145"/>
      <c r="AB24" s="1154"/>
      <c r="AC24" s="1155"/>
      <c r="AD24" s="1155"/>
      <c r="AE24" s="1155"/>
      <c r="AF24" s="1155"/>
      <c r="AG24" s="1155"/>
      <c r="AH24" s="1155"/>
      <c r="AI24" s="1155"/>
      <c r="AJ24" s="1155"/>
      <c r="AK24" s="1156"/>
    </row>
    <row r="25" spans="1:37" s="3" customFormat="1" ht="24.95" customHeight="1" x14ac:dyDescent="0.25">
      <c r="A25" s="1279"/>
      <c r="B25" s="1153"/>
      <c r="C25" s="68" t="str">
        <f>IF(旅費支払通知!M30="","",旅費支払通知!M30)</f>
        <v>～</v>
      </c>
      <c r="D25" s="1135">
        <f>IF(旅費支払通知!N30="","",旅費支払通知!N30)</f>
        <v>43559</v>
      </c>
      <c r="E25" s="1135"/>
      <c r="F25" s="1135"/>
      <c r="G25" s="1135"/>
      <c r="H25" s="1136"/>
      <c r="I25" s="1242" t="str">
        <f>IF(旅費支払通知!H32="","",旅費支払通知!H32)</f>
        <v>茨城県牛久市</v>
      </c>
      <c r="J25" s="1243"/>
      <c r="K25" s="1243"/>
      <c r="L25" s="1243"/>
      <c r="M25" s="1243"/>
      <c r="N25" s="1243"/>
      <c r="O25" s="1243"/>
      <c r="P25" s="1244"/>
      <c r="Q25" s="1140"/>
      <c r="R25" s="1141"/>
      <c r="S25" s="1141"/>
      <c r="T25" s="1141"/>
      <c r="U25" s="1141"/>
      <c r="V25" s="1141"/>
      <c r="W25" s="1141"/>
      <c r="X25" s="1141"/>
      <c r="Y25" s="1141"/>
      <c r="Z25" s="1141"/>
      <c r="AA25" s="1142"/>
      <c r="AB25" s="1157"/>
      <c r="AC25" s="1158"/>
      <c r="AD25" s="1158"/>
      <c r="AE25" s="1158"/>
      <c r="AF25" s="1158"/>
      <c r="AG25" s="1158"/>
      <c r="AH25" s="1158"/>
      <c r="AI25" s="1158"/>
      <c r="AJ25" s="1158"/>
      <c r="AK25" s="1159"/>
    </row>
    <row r="26" spans="1:37" s="3" customFormat="1" ht="24.95" customHeight="1" x14ac:dyDescent="0.25">
      <c r="A26" s="1279"/>
      <c r="B26" s="1152" t="s">
        <v>41</v>
      </c>
      <c r="C26" s="69"/>
      <c r="D26" s="1133">
        <f>IF(旅費支払通知!H33="","",旅費支払通知!H33)</f>
        <v>43560</v>
      </c>
      <c r="E26" s="1133"/>
      <c r="F26" s="1133"/>
      <c r="G26" s="1133"/>
      <c r="H26" s="1134"/>
      <c r="I26" s="1239" t="str">
        <f>IF(旅費支払通知!V34="","",旅費支払通知!V34)</f>
        <v>筑波大学　＠＠研究室</v>
      </c>
      <c r="J26" s="1240"/>
      <c r="K26" s="1240"/>
      <c r="L26" s="1240"/>
      <c r="M26" s="1240"/>
      <c r="N26" s="1240"/>
      <c r="O26" s="1240"/>
      <c r="P26" s="1241"/>
      <c r="Q26" s="1143" t="str">
        <f>IF(旅費支払通知!H34="","",旅費支払通知!H34&amp;"　"&amp;旅費支払通知!K34)</f>
        <v>その他　ﾋｱﾘﾝｸﾞ</v>
      </c>
      <c r="R26" s="1144"/>
      <c r="S26" s="1144"/>
      <c r="T26" s="1144"/>
      <c r="U26" s="1144"/>
      <c r="V26" s="1144"/>
      <c r="W26" s="1144"/>
      <c r="X26" s="1144"/>
      <c r="Y26" s="1144"/>
      <c r="Z26" s="1144"/>
      <c r="AA26" s="1145"/>
      <c r="AB26" s="1154"/>
      <c r="AC26" s="1155"/>
      <c r="AD26" s="1155"/>
      <c r="AE26" s="1155"/>
      <c r="AF26" s="1155"/>
      <c r="AG26" s="1155"/>
      <c r="AH26" s="1155"/>
      <c r="AI26" s="1155"/>
      <c r="AJ26" s="1155"/>
      <c r="AK26" s="1156"/>
    </row>
    <row r="27" spans="1:37" s="3" customFormat="1" ht="24.95" customHeight="1" x14ac:dyDescent="0.25">
      <c r="A27" s="1279"/>
      <c r="B27" s="1153"/>
      <c r="C27" s="68" t="str">
        <f>IF(旅費支払通知!M33="","",旅費支払通知!M33)</f>
        <v>～</v>
      </c>
      <c r="D27" s="1135" t="str">
        <f>IF(旅費支払通知!N33="","",旅費支払通知!N33)</f>
        <v/>
      </c>
      <c r="E27" s="1135"/>
      <c r="F27" s="1135"/>
      <c r="G27" s="1135"/>
      <c r="H27" s="1136"/>
      <c r="I27" s="1242" t="str">
        <f>IF(旅費支払通知!H35="","",旅費支払通知!H35)</f>
        <v>茨城県つくば市中央</v>
      </c>
      <c r="J27" s="1243"/>
      <c r="K27" s="1243"/>
      <c r="L27" s="1243"/>
      <c r="M27" s="1243"/>
      <c r="N27" s="1243"/>
      <c r="O27" s="1243"/>
      <c r="P27" s="1244"/>
      <c r="Q27" s="1140"/>
      <c r="R27" s="1141"/>
      <c r="S27" s="1141"/>
      <c r="T27" s="1141"/>
      <c r="U27" s="1141"/>
      <c r="V27" s="1141"/>
      <c r="W27" s="1141"/>
      <c r="X27" s="1141"/>
      <c r="Y27" s="1141"/>
      <c r="Z27" s="1141"/>
      <c r="AA27" s="1142"/>
      <c r="AB27" s="1157"/>
      <c r="AC27" s="1158"/>
      <c r="AD27" s="1158"/>
      <c r="AE27" s="1158"/>
      <c r="AF27" s="1158"/>
      <c r="AG27" s="1158"/>
      <c r="AH27" s="1158"/>
      <c r="AI27" s="1158"/>
      <c r="AJ27" s="1158"/>
      <c r="AK27" s="1159"/>
    </row>
    <row r="28" spans="1:37" s="3" customFormat="1" ht="6" customHeight="1" thickBot="1" x14ac:dyDescent="0.3">
      <c r="A28" s="19"/>
      <c r="B28" s="19"/>
      <c r="C28" s="19"/>
      <c r="D28" s="19"/>
      <c r="E28" s="19"/>
      <c r="F28" s="19"/>
      <c r="G28" s="19"/>
      <c r="H28" s="19"/>
      <c r="I28" s="19"/>
      <c r="J28" s="19"/>
      <c r="K28" s="19"/>
      <c r="L28" s="19"/>
      <c r="M28" s="16"/>
      <c r="N28" s="16"/>
      <c r="O28" s="16"/>
      <c r="P28" s="7"/>
      <c r="Q28" s="7"/>
      <c r="R28" s="7"/>
      <c r="S28" s="7"/>
      <c r="T28" s="7"/>
      <c r="U28" s="7"/>
      <c r="V28" s="7"/>
      <c r="W28" s="7"/>
      <c r="X28" s="7"/>
      <c r="Y28" s="7"/>
      <c r="Z28" s="7"/>
      <c r="AA28" s="7"/>
      <c r="AB28" s="7"/>
      <c r="AC28" s="7"/>
      <c r="AD28" s="7"/>
      <c r="AE28" s="7"/>
      <c r="AF28" s="7"/>
      <c r="AG28" s="7"/>
    </row>
    <row r="29" spans="1:37" s="3" customFormat="1" ht="15" customHeight="1" x14ac:dyDescent="0.25">
      <c r="A29" s="1166" t="s">
        <v>96</v>
      </c>
      <c r="B29" s="20"/>
      <c r="C29" s="1237" t="s">
        <v>42</v>
      </c>
      <c r="D29" s="1237"/>
      <c r="E29" s="1237"/>
      <c r="F29" s="1237"/>
      <c r="G29" s="1237"/>
      <c r="H29" s="1237"/>
      <c r="I29" s="1237"/>
      <c r="J29" s="1237"/>
      <c r="K29" s="1237"/>
      <c r="L29" s="1237"/>
      <c r="M29" s="1237"/>
      <c r="N29" s="1237"/>
      <c r="O29" s="1237"/>
      <c r="P29" s="1237"/>
      <c r="Q29" s="1237"/>
      <c r="R29" s="1237"/>
      <c r="S29" s="1237"/>
      <c r="T29" s="1237"/>
      <c r="U29" s="1237"/>
      <c r="V29" s="1237"/>
      <c r="W29" s="1237"/>
      <c r="X29" s="1237"/>
      <c r="Y29" s="1237"/>
      <c r="Z29" s="1237"/>
      <c r="AA29" s="1237"/>
      <c r="AB29" s="1237"/>
      <c r="AC29" s="1237"/>
      <c r="AD29" s="1237"/>
      <c r="AE29" s="1237"/>
      <c r="AF29" s="1237"/>
      <c r="AG29" s="1237"/>
      <c r="AH29" s="1237"/>
      <c r="AI29" s="1237"/>
      <c r="AJ29" s="1237"/>
      <c r="AK29" s="1238"/>
    </row>
    <row r="30" spans="1:37" s="3" customFormat="1" ht="15" customHeight="1" x14ac:dyDescent="0.25">
      <c r="A30" s="1167"/>
      <c r="B30" s="1218" t="s">
        <v>39</v>
      </c>
      <c r="C30" s="1222"/>
      <c r="D30" s="1223"/>
      <c r="E30" s="1223"/>
      <c r="F30" s="1223"/>
      <c r="G30" s="1223"/>
      <c r="H30" s="1223"/>
      <c r="I30" s="1223"/>
      <c r="J30" s="1223"/>
      <c r="K30" s="1223"/>
      <c r="L30" s="1223"/>
      <c r="M30" s="1223"/>
      <c r="N30" s="1223"/>
      <c r="O30" s="1223"/>
      <c r="P30" s="1223"/>
      <c r="Q30" s="1223"/>
      <c r="R30" s="1223"/>
      <c r="S30" s="1223"/>
      <c r="T30" s="1223"/>
      <c r="U30" s="1223"/>
      <c r="V30" s="1223"/>
      <c r="W30" s="1223"/>
      <c r="X30" s="1223"/>
      <c r="Y30" s="1223"/>
      <c r="Z30" s="1223"/>
      <c r="AA30" s="1223"/>
      <c r="AB30" s="1223"/>
      <c r="AC30" s="1223"/>
      <c r="AD30" s="1223"/>
      <c r="AE30" s="1223"/>
      <c r="AF30" s="1223"/>
      <c r="AG30" s="1223"/>
      <c r="AH30" s="1223"/>
      <c r="AI30" s="1223"/>
      <c r="AJ30" s="1223"/>
      <c r="AK30" s="1224"/>
    </row>
    <row r="31" spans="1:37" s="3" customFormat="1" ht="15" customHeight="1" x14ac:dyDescent="0.25">
      <c r="A31" s="1167"/>
      <c r="B31" s="1219"/>
      <c r="C31" s="1225"/>
      <c r="D31" s="1226"/>
      <c r="E31" s="1226"/>
      <c r="F31" s="1226"/>
      <c r="G31" s="1226"/>
      <c r="H31" s="1226"/>
      <c r="I31" s="1226"/>
      <c r="J31" s="1226"/>
      <c r="K31" s="1226"/>
      <c r="L31" s="1226"/>
      <c r="M31" s="1226"/>
      <c r="N31" s="1226"/>
      <c r="O31" s="1226"/>
      <c r="P31" s="1226"/>
      <c r="Q31" s="1226"/>
      <c r="R31" s="1226"/>
      <c r="S31" s="1226"/>
      <c r="T31" s="1226"/>
      <c r="U31" s="1226"/>
      <c r="V31" s="1226"/>
      <c r="W31" s="1226"/>
      <c r="X31" s="1226"/>
      <c r="Y31" s="1226"/>
      <c r="Z31" s="1226"/>
      <c r="AA31" s="1226"/>
      <c r="AB31" s="1226"/>
      <c r="AC31" s="1226"/>
      <c r="AD31" s="1226"/>
      <c r="AE31" s="1226"/>
      <c r="AF31" s="1226"/>
      <c r="AG31" s="1226"/>
      <c r="AH31" s="1226"/>
      <c r="AI31" s="1226"/>
      <c r="AJ31" s="1226"/>
      <c r="AK31" s="1227"/>
    </row>
    <row r="32" spans="1:37" s="3" customFormat="1" ht="15" customHeight="1" x14ac:dyDescent="0.25">
      <c r="A32" s="1167"/>
      <c r="B32" s="1219"/>
      <c r="C32" s="1225"/>
      <c r="D32" s="1226"/>
      <c r="E32" s="1226"/>
      <c r="F32" s="1226"/>
      <c r="G32" s="1226"/>
      <c r="H32" s="1226"/>
      <c r="I32" s="1226"/>
      <c r="J32" s="1226"/>
      <c r="K32" s="1226"/>
      <c r="L32" s="1226"/>
      <c r="M32" s="1226"/>
      <c r="N32" s="1226"/>
      <c r="O32" s="1226"/>
      <c r="P32" s="1226"/>
      <c r="Q32" s="1226"/>
      <c r="R32" s="1226"/>
      <c r="S32" s="1226"/>
      <c r="T32" s="1226"/>
      <c r="U32" s="1226"/>
      <c r="V32" s="1226"/>
      <c r="W32" s="1226"/>
      <c r="X32" s="1226"/>
      <c r="Y32" s="1226"/>
      <c r="Z32" s="1226"/>
      <c r="AA32" s="1226"/>
      <c r="AB32" s="1226"/>
      <c r="AC32" s="1226"/>
      <c r="AD32" s="1226"/>
      <c r="AE32" s="1226"/>
      <c r="AF32" s="1226"/>
      <c r="AG32" s="1226"/>
      <c r="AH32" s="1226"/>
      <c r="AI32" s="1226"/>
      <c r="AJ32" s="1226"/>
      <c r="AK32" s="1227"/>
    </row>
    <row r="33" spans="1:37" s="3" customFormat="1" ht="15" customHeight="1" x14ac:dyDescent="0.25">
      <c r="A33" s="1167"/>
      <c r="B33" s="1220"/>
      <c r="C33" s="1225"/>
      <c r="D33" s="1226"/>
      <c r="E33" s="1226"/>
      <c r="F33" s="1226"/>
      <c r="G33" s="1226"/>
      <c r="H33" s="1226"/>
      <c r="I33" s="1226"/>
      <c r="J33" s="1226"/>
      <c r="K33" s="1226"/>
      <c r="L33" s="1226"/>
      <c r="M33" s="1226"/>
      <c r="N33" s="1226"/>
      <c r="O33" s="1226"/>
      <c r="P33" s="1226"/>
      <c r="Q33" s="1226"/>
      <c r="R33" s="1226"/>
      <c r="S33" s="1226"/>
      <c r="T33" s="1226"/>
      <c r="U33" s="1226"/>
      <c r="V33" s="1226"/>
      <c r="W33" s="1226"/>
      <c r="X33" s="1226"/>
      <c r="Y33" s="1226"/>
      <c r="Z33" s="1226"/>
      <c r="AA33" s="1226"/>
      <c r="AB33" s="1226"/>
      <c r="AC33" s="1226"/>
      <c r="AD33" s="1226"/>
      <c r="AE33" s="1226"/>
      <c r="AF33" s="1226"/>
      <c r="AG33" s="1226"/>
      <c r="AH33" s="1226"/>
      <c r="AI33" s="1226"/>
      <c r="AJ33" s="1226"/>
      <c r="AK33" s="1227"/>
    </row>
    <row r="34" spans="1:37" s="3" customFormat="1" ht="15" customHeight="1" x14ac:dyDescent="0.25">
      <c r="A34" s="1167"/>
      <c r="B34" s="1220"/>
      <c r="C34" s="1228"/>
      <c r="D34" s="1229"/>
      <c r="E34" s="1229"/>
      <c r="F34" s="1229"/>
      <c r="G34" s="1229"/>
      <c r="H34" s="1229"/>
      <c r="I34" s="1229"/>
      <c r="J34" s="1229"/>
      <c r="K34" s="1229"/>
      <c r="L34" s="1229"/>
      <c r="M34" s="1229"/>
      <c r="N34" s="1229"/>
      <c r="O34" s="1229"/>
      <c r="P34" s="1229"/>
      <c r="Q34" s="1229"/>
      <c r="R34" s="1229"/>
      <c r="S34" s="1229"/>
      <c r="T34" s="1229"/>
      <c r="U34" s="1229"/>
      <c r="V34" s="1229"/>
      <c r="W34" s="1229"/>
      <c r="X34" s="1229"/>
      <c r="Y34" s="1229"/>
      <c r="Z34" s="1229"/>
      <c r="AA34" s="1229"/>
      <c r="AB34" s="1229"/>
      <c r="AC34" s="1229"/>
      <c r="AD34" s="1229"/>
      <c r="AE34" s="1229"/>
      <c r="AF34" s="1229"/>
      <c r="AG34" s="1229"/>
      <c r="AH34" s="1229"/>
      <c r="AI34" s="1229"/>
      <c r="AJ34" s="1229"/>
      <c r="AK34" s="1230"/>
    </row>
    <row r="35" spans="1:37" s="3" customFormat="1" ht="15" customHeight="1" x14ac:dyDescent="0.25">
      <c r="A35" s="1167"/>
      <c r="B35" s="1220" t="s">
        <v>40</v>
      </c>
      <c r="C35" s="1231"/>
      <c r="D35" s="1232"/>
      <c r="E35" s="1232"/>
      <c r="F35" s="1232"/>
      <c r="G35" s="1232"/>
      <c r="H35" s="1232"/>
      <c r="I35" s="1232"/>
      <c r="J35" s="1232"/>
      <c r="K35" s="1232"/>
      <c r="L35" s="1232"/>
      <c r="M35" s="1232"/>
      <c r="N35" s="1232"/>
      <c r="O35" s="1232"/>
      <c r="P35" s="1232"/>
      <c r="Q35" s="1232"/>
      <c r="R35" s="1232"/>
      <c r="S35" s="1232"/>
      <c r="T35" s="1232"/>
      <c r="U35" s="1232"/>
      <c r="V35" s="1232"/>
      <c r="W35" s="1232"/>
      <c r="X35" s="1232"/>
      <c r="Y35" s="1232"/>
      <c r="Z35" s="1232"/>
      <c r="AA35" s="1232"/>
      <c r="AB35" s="1232"/>
      <c r="AC35" s="1232"/>
      <c r="AD35" s="1232"/>
      <c r="AE35" s="1232"/>
      <c r="AF35" s="1232"/>
      <c r="AG35" s="1232"/>
      <c r="AH35" s="1232"/>
      <c r="AI35" s="1232"/>
      <c r="AJ35" s="1232"/>
      <c r="AK35" s="1233"/>
    </row>
    <row r="36" spans="1:37" s="3" customFormat="1" ht="15" customHeight="1" x14ac:dyDescent="0.25">
      <c r="A36" s="1167"/>
      <c r="B36" s="1220"/>
      <c r="C36" s="1225"/>
      <c r="D36" s="1226"/>
      <c r="E36" s="1226"/>
      <c r="F36" s="1226"/>
      <c r="G36" s="1226"/>
      <c r="H36" s="1226"/>
      <c r="I36" s="1226"/>
      <c r="J36" s="1226"/>
      <c r="K36" s="1226"/>
      <c r="L36" s="1226"/>
      <c r="M36" s="1226"/>
      <c r="N36" s="1226"/>
      <c r="O36" s="1226"/>
      <c r="P36" s="1226"/>
      <c r="Q36" s="1226"/>
      <c r="R36" s="1226"/>
      <c r="S36" s="1226"/>
      <c r="T36" s="1226"/>
      <c r="U36" s="1226"/>
      <c r="V36" s="1226"/>
      <c r="W36" s="1226"/>
      <c r="X36" s="1226"/>
      <c r="Y36" s="1226"/>
      <c r="Z36" s="1226"/>
      <c r="AA36" s="1226"/>
      <c r="AB36" s="1226"/>
      <c r="AC36" s="1226"/>
      <c r="AD36" s="1226"/>
      <c r="AE36" s="1226"/>
      <c r="AF36" s="1226"/>
      <c r="AG36" s="1226"/>
      <c r="AH36" s="1226"/>
      <c r="AI36" s="1226"/>
      <c r="AJ36" s="1226"/>
      <c r="AK36" s="1227"/>
    </row>
    <row r="37" spans="1:37" s="3" customFormat="1" ht="15" customHeight="1" x14ac:dyDescent="0.25">
      <c r="A37" s="1167"/>
      <c r="B37" s="1220"/>
      <c r="C37" s="1225"/>
      <c r="D37" s="1226"/>
      <c r="E37" s="1226"/>
      <c r="F37" s="1226"/>
      <c r="G37" s="1226"/>
      <c r="H37" s="1226"/>
      <c r="I37" s="1226"/>
      <c r="J37" s="1226"/>
      <c r="K37" s="1226"/>
      <c r="L37" s="1226"/>
      <c r="M37" s="1226"/>
      <c r="N37" s="1226"/>
      <c r="O37" s="1226"/>
      <c r="P37" s="1226"/>
      <c r="Q37" s="1226"/>
      <c r="R37" s="1226"/>
      <c r="S37" s="1226"/>
      <c r="T37" s="1226"/>
      <c r="U37" s="1226"/>
      <c r="V37" s="1226"/>
      <c r="W37" s="1226"/>
      <c r="X37" s="1226"/>
      <c r="Y37" s="1226"/>
      <c r="Z37" s="1226"/>
      <c r="AA37" s="1226"/>
      <c r="AB37" s="1226"/>
      <c r="AC37" s="1226"/>
      <c r="AD37" s="1226"/>
      <c r="AE37" s="1226"/>
      <c r="AF37" s="1226"/>
      <c r="AG37" s="1226"/>
      <c r="AH37" s="1226"/>
      <c r="AI37" s="1226"/>
      <c r="AJ37" s="1226"/>
      <c r="AK37" s="1227"/>
    </row>
    <row r="38" spans="1:37" s="3" customFormat="1" ht="15" customHeight="1" x14ac:dyDescent="0.25">
      <c r="A38" s="1167"/>
      <c r="B38" s="1220"/>
      <c r="C38" s="1225"/>
      <c r="D38" s="1226"/>
      <c r="E38" s="1226"/>
      <c r="F38" s="1226"/>
      <c r="G38" s="1226"/>
      <c r="H38" s="1226"/>
      <c r="I38" s="1226"/>
      <c r="J38" s="1226"/>
      <c r="K38" s="1226"/>
      <c r="L38" s="1226"/>
      <c r="M38" s="1226"/>
      <c r="N38" s="1226"/>
      <c r="O38" s="1226"/>
      <c r="P38" s="1226"/>
      <c r="Q38" s="1226"/>
      <c r="R38" s="1226"/>
      <c r="S38" s="1226"/>
      <c r="T38" s="1226"/>
      <c r="U38" s="1226"/>
      <c r="V38" s="1226"/>
      <c r="W38" s="1226"/>
      <c r="X38" s="1226"/>
      <c r="Y38" s="1226"/>
      <c r="Z38" s="1226"/>
      <c r="AA38" s="1226"/>
      <c r="AB38" s="1226"/>
      <c r="AC38" s="1226"/>
      <c r="AD38" s="1226"/>
      <c r="AE38" s="1226"/>
      <c r="AF38" s="1226"/>
      <c r="AG38" s="1226"/>
      <c r="AH38" s="1226"/>
      <c r="AI38" s="1226"/>
      <c r="AJ38" s="1226"/>
      <c r="AK38" s="1227"/>
    </row>
    <row r="39" spans="1:37" s="3" customFormat="1" ht="15" customHeight="1" x14ac:dyDescent="0.25">
      <c r="A39" s="1167"/>
      <c r="B39" s="1220"/>
      <c r="C39" s="1228"/>
      <c r="D39" s="1229"/>
      <c r="E39" s="1229"/>
      <c r="F39" s="1229"/>
      <c r="G39" s="1229"/>
      <c r="H39" s="1229"/>
      <c r="I39" s="1229"/>
      <c r="J39" s="1229"/>
      <c r="K39" s="1229"/>
      <c r="L39" s="1229"/>
      <c r="M39" s="1229"/>
      <c r="N39" s="1229"/>
      <c r="O39" s="1229"/>
      <c r="P39" s="1229"/>
      <c r="Q39" s="1229"/>
      <c r="R39" s="1229"/>
      <c r="S39" s="1229"/>
      <c r="T39" s="1229"/>
      <c r="U39" s="1229"/>
      <c r="V39" s="1229"/>
      <c r="W39" s="1229"/>
      <c r="X39" s="1229"/>
      <c r="Y39" s="1229"/>
      <c r="Z39" s="1229"/>
      <c r="AA39" s="1229"/>
      <c r="AB39" s="1229"/>
      <c r="AC39" s="1229"/>
      <c r="AD39" s="1229"/>
      <c r="AE39" s="1229"/>
      <c r="AF39" s="1229"/>
      <c r="AG39" s="1229"/>
      <c r="AH39" s="1229"/>
      <c r="AI39" s="1229"/>
      <c r="AJ39" s="1229"/>
      <c r="AK39" s="1230"/>
    </row>
    <row r="40" spans="1:37" s="3" customFormat="1" ht="15" customHeight="1" x14ac:dyDescent="0.25">
      <c r="A40" s="1167"/>
      <c r="B40" s="1220" t="s">
        <v>41</v>
      </c>
      <c r="C40" s="1231"/>
      <c r="D40" s="1232"/>
      <c r="E40" s="1232"/>
      <c r="F40" s="1232"/>
      <c r="G40" s="1232"/>
      <c r="H40" s="1232"/>
      <c r="I40" s="1232"/>
      <c r="J40" s="1232"/>
      <c r="K40" s="1232"/>
      <c r="L40" s="1232"/>
      <c r="M40" s="1232"/>
      <c r="N40" s="1232"/>
      <c r="O40" s="1232"/>
      <c r="P40" s="1232"/>
      <c r="Q40" s="1232"/>
      <c r="R40" s="1232"/>
      <c r="S40" s="1232"/>
      <c r="T40" s="1232"/>
      <c r="U40" s="1232"/>
      <c r="V40" s="1232"/>
      <c r="W40" s="1232"/>
      <c r="X40" s="1232"/>
      <c r="Y40" s="1232"/>
      <c r="Z40" s="1232"/>
      <c r="AA40" s="1232"/>
      <c r="AB40" s="1232"/>
      <c r="AC40" s="1232"/>
      <c r="AD40" s="1232"/>
      <c r="AE40" s="1232"/>
      <c r="AF40" s="1232"/>
      <c r="AG40" s="1232"/>
      <c r="AH40" s="1232"/>
      <c r="AI40" s="1232"/>
      <c r="AJ40" s="1232"/>
      <c r="AK40" s="1233"/>
    </row>
    <row r="41" spans="1:37" s="3" customFormat="1" ht="15" customHeight="1" x14ac:dyDescent="0.25">
      <c r="A41" s="1167"/>
      <c r="B41" s="1220"/>
      <c r="C41" s="1225"/>
      <c r="D41" s="1226"/>
      <c r="E41" s="1226"/>
      <c r="F41" s="1226"/>
      <c r="G41" s="1226"/>
      <c r="H41" s="1226"/>
      <c r="I41" s="1226"/>
      <c r="J41" s="1226"/>
      <c r="K41" s="1226"/>
      <c r="L41" s="1226"/>
      <c r="M41" s="1226"/>
      <c r="N41" s="1226"/>
      <c r="O41" s="1226"/>
      <c r="P41" s="1226"/>
      <c r="Q41" s="1226"/>
      <c r="R41" s="1226"/>
      <c r="S41" s="1226"/>
      <c r="T41" s="1226"/>
      <c r="U41" s="1226"/>
      <c r="V41" s="1226"/>
      <c r="W41" s="1226"/>
      <c r="X41" s="1226"/>
      <c r="Y41" s="1226"/>
      <c r="Z41" s="1226"/>
      <c r="AA41" s="1226"/>
      <c r="AB41" s="1226"/>
      <c r="AC41" s="1226"/>
      <c r="AD41" s="1226"/>
      <c r="AE41" s="1226"/>
      <c r="AF41" s="1226"/>
      <c r="AG41" s="1226"/>
      <c r="AH41" s="1226"/>
      <c r="AI41" s="1226"/>
      <c r="AJ41" s="1226"/>
      <c r="AK41" s="1227"/>
    </row>
    <row r="42" spans="1:37" s="3" customFormat="1" ht="15" customHeight="1" x14ac:dyDescent="0.25">
      <c r="A42" s="1167"/>
      <c r="B42" s="1220"/>
      <c r="C42" s="1225"/>
      <c r="D42" s="1226"/>
      <c r="E42" s="1226"/>
      <c r="F42" s="1226"/>
      <c r="G42" s="1226"/>
      <c r="H42" s="1226"/>
      <c r="I42" s="1226"/>
      <c r="J42" s="1226"/>
      <c r="K42" s="1226"/>
      <c r="L42" s="1226"/>
      <c r="M42" s="1226"/>
      <c r="N42" s="1226"/>
      <c r="O42" s="1226"/>
      <c r="P42" s="1226"/>
      <c r="Q42" s="1226"/>
      <c r="R42" s="1226"/>
      <c r="S42" s="1226"/>
      <c r="T42" s="1226"/>
      <c r="U42" s="1226"/>
      <c r="V42" s="1226"/>
      <c r="W42" s="1226"/>
      <c r="X42" s="1226"/>
      <c r="Y42" s="1226"/>
      <c r="Z42" s="1226"/>
      <c r="AA42" s="1226"/>
      <c r="AB42" s="1226"/>
      <c r="AC42" s="1226"/>
      <c r="AD42" s="1226"/>
      <c r="AE42" s="1226"/>
      <c r="AF42" s="1226"/>
      <c r="AG42" s="1226"/>
      <c r="AH42" s="1226"/>
      <c r="AI42" s="1226"/>
      <c r="AJ42" s="1226"/>
      <c r="AK42" s="1227"/>
    </row>
    <row r="43" spans="1:37" s="3" customFormat="1" ht="15" customHeight="1" x14ac:dyDescent="0.25">
      <c r="A43" s="1167"/>
      <c r="B43" s="1220"/>
      <c r="C43" s="1225"/>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6"/>
      <c r="AA43" s="1226"/>
      <c r="AB43" s="1226"/>
      <c r="AC43" s="1226"/>
      <c r="AD43" s="1226"/>
      <c r="AE43" s="1226"/>
      <c r="AF43" s="1226"/>
      <c r="AG43" s="1226"/>
      <c r="AH43" s="1226"/>
      <c r="AI43" s="1226"/>
      <c r="AJ43" s="1226"/>
      <c r="AK43" s="1227"/>
    </row>
    <row r="44" spans="1:37" s="3" customFormat="1" ht="15" customHeight="1" thickBot="1" x14ac:dyDescent="0.3">
      <c r="A44" s="1168"/>
      <c r="B44" s="1221"/>
      <c r="C44" s="1234"/>
      <c r="D44" s="1235"/>
      <c r="E44" s="1235"/>
      <c r="F44" s="1235"/>
      <c r="G44" s="1235"/>
      <c r="H44" s="1235"/>
      <c r="I44" s="1235"/>
      <c r="J44" s="1235"/>
      <c r="K44" s="1235"/>
      <c r="L44" s="1235"/>
      <c r="M44" s="1235"/>
      <c r="N44" s="1235"/>
      <c r="O44" s="1235"/>
      <c r="P44" s="1235"/>
      <c r="Q44" s="1235"/>
      <c r="R44" s="1235"/>
      <c r="S44" s="1235"/>
      <c r="T44" s="1235"/>
      <c r="U44" s="1235"/>
      <c r="V44" s="1235"/>
      <c r="W44" s="1235"/>
      <c r="X44" s="1235"/>
      <c r="Y44" s="1235"/>
      <c r="Z44" s="1235"/>
      <c r="AA44" s="1235"/>
      <c r="AB44" s="1235"/>
      <c r="AC44" s="1235"/>
      <c r="AD44" s="1235"/>
      <c r="AE44" s="1235"/>
      <c r="AF44" s="1235"/>
      <c r="AG44" s="1235"/>
      <c r="AH44" s="1235"/>
      <c r="AI44" s="1235"/>
      <c r="AJ44" s="1235"/>
      <c r="AK44" s="1236"/>
    </row>
    <row r="45" spans="1:37" s="3" customFormat="1" ht="6" customHeight="1" thickBot="1" x14ac:dyDescent="0.3">
      <c r="B45" s="21"/>
      <c r="C45" s="22"/>
      <c r="D45" s="22"/>
      <c r="E45" s="22"/>
      <c r="F45" s="22"/>
      <c r="G45" s="22"/>
      <c r="H45" s="22"/>
      <c r="I45" s="22"/>
      <c r="J45" s="22"/>
      <c r="K45" s="22"/>
      <c r="L45" s="22"/>
      <c r="M45" s="22"/>
      <c r="N45" s="23"/>
      <c r="O45" s="23"/>
      <c r="P45" s="22"/>
      <c r="Q45" s="22"/>
      <c r="R45" s="22"/>
      <c r="S45" s="22"/>
      <c r="T45" s="22"/>
      <c r="U45" s="22"/>
      <c r="V45" s="22"/>
      <c r="W45" s="22"/>
      <c r="X45" s="22"/>
      <c r="Y45" s="22"/>
      <c r="Z45" s="22"/>
      <c r="AA45" s="22"/>
      <c r="AB45" s="22"/>
      <c r="AC45" s="22"/>
      <c r="AD45" s="22"/>
      <c r="AE45" s="22"/>
      <c r="AF45" s="22"/>
      <c r="AG45" s="22"/>
      <c r="AH45" s="24"/>
    </row>
    <row r="46" spans="1:37" s="3" customFormat="1" ht="20.100000000000001" customHeight="1" x14ac:dyDescent="0.25">
      <c r="A46" s="1163" t="s">
        <v>43</v>
      </c>
      <c r="B46" s="1164"/>
      <c r="C46" s="1164"/>
      <c r="D46" s="1165"/>
      <c r="E46" s="1160"/>
      <c r="F46" s="1161"/>
      <c r="G46" s="1161"/>
      <c r="H46" s="1161"/>
      <c r="I46" s="1161"/>
      <c r="J46" s="1161"/>
      <c r="K46" s="1161"/>
      <c r="L46" s="1161"/>
      <c r="M46" s="1161"/>
      <c r="N46" s="1161"/>
      <c r="O46" s="1161"/>
      <c r="P46" s="1161"/>
      <c r="Q46" s="1161"/>
      <c r="R46" s="1161"/>
      <c r="S46" s="1161"/>
      <c r="T46" s="1161"/>
      <c r="U46" s="1161"/>
      <c r="V46" s="1161"/>
      <c r="W46" s="1161"/>
      <c r="X46" s="1161"/>
      <c r="Y46" s="1161"/>
      <c r="Z46" s="1161"/>
      <c r="AA46" s="1161"/>
      <c r="AB46" s="1161"/>
      <c r="AC46" s="1161"/>
      <c r="AD46" s="1161"/>
      <c r="AE46" s="1161"/>
      <c r="AF46" s="1161"/>
      <c r="AG46" s="1161"/>
      <c r="AH46" s="1161"/>
      <c r="AI46" s="1161"/>
      <c r="AJ46" s="1161"/>
      <c r="AK46" s="1162"/>
    </row>
    <row r="47" spans="1:37" s="3" customFormat="1" ht="20.100000000000001" customHeight="1" x14ac:dyDescent="0.25">
      <c r="A47" s="1149"/>
      <c r="B47" s="1150"/>
      <c r="C47" s="1150"/>
      <c r="D47" s="1150"/>
      <c r="E47" s="1150"/>
      <c r="F47" s="1150"/>
      <c r="G47" s="1150"/>
      <c r="H47" s="1150"/>
      <c r="I47" s="1150"/>
      <c r="J47" s="1150"/>
      <c r="K47" s="1150"/>
      <c r="L47" s="1150"/>
      <c r="M47" s="1150"/>
      <c r="N47" s="1150"/>
      <c r="O47" s="1150"/>
      <c r="P47" s="1150"/>
      <c r="Q47" s="1150"/>
      <c r="R47" s="1150"/>
      <c r="S47" s="1150"/>
      <c r="T47" s="1150"/>
      <c r="U47" s="1150"/>
      <c r="V47" s="1150"/>
      <c r="W47" s="1150"/>
      <c r="X47" s="1150"/>
      <c r="Y47" s="1150"/>
      <c r="Z47" s="1150"/>
      <c r="AA47" s="1150"/>
      <c r="AB47" s="1150"/>
      <c r="AC47" s="1150"/>
      <c r="AD47" s="1150"/>
      <c r="AE47" s="1150"/>
      <c r="AF47" s="1150"/>
      <c r="AG47" s="1150"/>
      <c r="AH47" s="1150"/>
      <c r="AI47" s="1150"/>
      <c r="AJ47" s="1150"/>
      <c r="AK47" s="1151"/>
    </row>
    <row r="48" spans="1:37" s="62" customFormat="1" ht="20.100000000000001" customHeight="1" thickBot="1" x14ac:dyDescent="0.3">
      <c r="A48" s="1129"/>
      <c r="B48" s="1130"/>
      <c r="C48" s="1130"/>
      <c r="D48" s="1130"/>
      <c r="E48" s="1130"/>
      <c r="F48" s="1130"/>
      <c r="G48" s="1130"/>
      <c r="H48" s="1130"/>
      <c r="I48" s="1130"/>
      <c r="J48" s="1130"/>
      <c r="K48" s="1130"/>
      <c r="L48" s="1130"/>
      <c r="M48" s="1130"/>
      <c r="N48" s="1130"/>
      <c r="O48" s="1130"/>
      <c r="P48" s="1130"/>
      <c r="Q48" s="1130"/>
      <c r="R48" s="1130"/>
      <c r="S48" s="1130"/>
      <c r="T48" s="1130"/>
      <c r="U48" s="1130"/>
      <c r="V48" s="1130"/>
      <c r="W48" s="1130"/>
      <c r="X48" s="1130"/>
      <c r="Y48" s="1130"/>
      <c r="Z48" s="1130"/>
      <c r="AA48" s="1130"/>
      <c r="AB48" s="1130"/>
      <c r="AC48" s="1130"/>
      <c r="AD48" s="1130"/>
      <c r="AE48" s="1130"/>
      <c r="AF48" s="1130"/>
      <c r="AG48" s="1130"/>
      <c r="AH48" s="1130"/>
      <c r="AI48" s="1130"/>
      <c r="AJ48" s="1130"/>
      <c r="AK48" s="1131"/>
    </row>
    <row r="49" spans="1:37" s="62" customFormat="1" ht="9.9499999999999993" customHeight="1" x14ac:dyDescent="0.25">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row>
    <row r="50" spans="1:37" s="63" customFormat="1" ht="12" customHeight="1" x14ac:dyDescent="0.25">
      <c r="A50" s="1366" t="s">
        <v>112</v>
      </c>
      <c r="B50" s="1367"/>
      <c r="C50" s="1367"/>
      <c r="D50" s="1367"/>
      <c r="E50" s="1367"/>
      <c r="F50" s="1368"/>
      <c r="G50" s="1132" t="s">
        <v>111</v>
      </c>
      <c r="H50" s="1132"/>
      <c r="I50" s="1132"/>
      <c r="J50" s="1132"/>
      <c r="K50" s="1132"/>
      <c r="L50" s="1132"/>
      <c r="M50" s="1132"/>
      <c r="N50" s="1132"/>
      <c r="O50" s="1132"/>
      <c r="P50" s="1132"/>
      <c r="Q50" s="1132"/>
      <c r="R50" s="1132"/>
      <c r="S50" s="1132"/>
      <c r="T50" s="1132" t="s">
        <v>136</v>
      </c>
      <c r="U50" s="1132"/>
      <c r="V50" s="1132"/>
      <c r="W50" s="1132"/>
      <c r="X50" s="1132"/>
      <c r="Y50" s="1132"/>
      <c r="Z50" s="1132"/>
      <c r="AA50" s="1132"/>
      <c r="AB50" s="1132"/>
      <c r="AC50" s="1132"/>
      <c r="AD50" s="1132"/>
      <c r="AE50" s="1132"/>
      <c r="AF50" s="1132"/>
      <c r="AG50" s="1132"/>
      <c r="AH50" s="1132"/>
      <c r="AI50" s="1132"/>
      <c r="AJ50" s="1132"/>
      <c r="AK50" s="1132"/>
    </row>
    <row r="51" spans="1:37" s="62" customFormat="1" ht="72" customHeight="1" x14ac:dyDescent="0.25">
      <c r="A51" s="1146" t="s">
        <v>107</v>
      </c>
      <c r="B51" s="1147"/>
      <c r="C51" s="1147"/>
      <c r="D51" s="1147"/>
      <c r="E51" s="1147"/>
      <c r="F51" s="1148"/>
      <c r="G51" s="1370" t="s">
        <v>128</v>
      </c>
      <c r="H51" s="1371"/>
      <c r="I51" s="1371"/>
      <c r="J51" s="1371"/>
      <c r="K51" s="1371"/>
      <c r="L51" s="1371"/>
      <c r="M51" s="1371"/>
      <c r="N51" s="1371"/>
      <c r="O51" s="1371"/>
      <c r="P51" s="1371"/>
      <c r="Q51" s="1371"/>
      <c r="R51" s="1371"/>
      <c r="S51" s="1371"/>
      <c r="T51" s="1369" t="s">
        <v>145</v>
      </c>
      <c r="U51" s="1369"/>
      <c r="V51" s="1369"/>
      <c r="W51" s="1369"/>
      <c r="X51" s="1369"/>
      <c r="Y51" s="1369"/>
      <c r="Z51" s="1369"/>
      <c r="AA51" s="1369"/>
      <c r="AB51" s="1369"/>
      <c r="AC51" s="1369"/>
      <c r="AD51" s="1369"/>
      <c r="AE51" s="1369"/>
      <c r="AF51" s="1369"/>
      <c r="AG51" s="1369"/>
      <c r="AH51" s="1369"/>
      <c r="AI51" s="1369"/>
      <c r="AJ51" s="1369"/>
      <c r="AK51" s="1369"/>
    </row>
    <row r="52" spans="1:37" s="62" customFormat="1" ht="38.1" customHeight="1" x14ac:dyDescent="0.25">
      <c r="A52" s="1146" t="s">
        <v>108</v>
      </c>
      <c r="B52" s="1147"/>
      <c r="C52" s="1147"/>
      <c r="D52" s="1147"/>
      <c r="E52" s="1147"/>
      <c r="F52" s="1148"/>
      <c r="G52" s="1370" t="s">
        <v>110</v>
      </c>
      <c r="H52" s="1370"/>
      <c r="I52" s="1370"/>
      <c r="J52" s="1370"/>
      <c r="K52" s="1370"/>
      <c r="L52" s="1370"/>
      <c r="M52" s="1370"/>
      <c r="N52" s="1370"/>
      <c r="O52" s="1370"/>
      <c r="P52" s="1370"/>
      <c r="Q52" s="1370"/>
      <c r="R52" s="1370"/>
      <c r="S52" s="1370"/>
      <c r="T52" s="1369" t="s">
        <v>143</v>
      </c>
      <c r="U52" s="1369"/>
      <c r="V52" s="1369"/>
      <c r="W52" s="1369"/>
      <c r="X52" s="1369"/>
      <c r="Y52" s="1369"/>
      <c r="Z52" s="1369"/>
      <c r="AA52" s="1369"/>
      <c r="AB52" s="1369"/>
      <c r="AC52" s="1369"/>
      <c r="AD52" s="1369"/>
      <c r="AE52" s="1369"/>
      <c r="AF52" s="1369"/>
      <c r="AG52" s="1369"/>
      <c r="AH52" s="1369"/>
      <c r="AI52" s="1369"/>
      <c r="AJ52" s="1369"/>
      <c r="AK52" s="1369"/>
    </row>
    <row r="53" spans="1:37" s="62" customFormat="1" ht="60" customHeight="1" x14ac:dyDescent="0.25">
      <c r="A53" s="1146" t="s">
        <v>142</v>
      </c>
      <c r="B53" s="1147"/>
      <c r="C53" s="1147"/>
      <c r="D53" s="1147"/>
      <c r="E53" s="1147"/>
      <c r="F53" s="1148"/>
      <c r="G53" s="1370" t="s">
        <v>109</v>
      </c>
      <c r="H53" s="1370"/>
      <c r="I53" s="1370"/>
      <c r="J53" s="1370"/>
      <c r="K53" s="1370"/>
      <c r="L53" s="1370"/>
      <c r="M53" s="1370"/>
      <c r="N53" s="1370"/>
      <c r="O53" s="1370"/>
      <c r="P53" s="1370"/>
      <c r="Q53" s="1370"/>
      <c r="R53" s="1370"/>
      <c r="S53" s="1370"/>
      <c r="T53" s="1369" t="s">
        <v>144</v>
      </c>
      <c r="U53" s="1369"/>
      <c r="V53" s="1369"/>
      <c r="W53" s="1369"/>
      <c r="X53" s="1369"/>
      <c r="Y53" s="1369"/>
      <c r="Z53" s="1369"/>
      <c r="AA53" s="1369"/>
      <c r="AB53" s="1369"/>
      <c r="AC53" s="1369"/>
      <c r="AD53" s="1369"/>
      <c r="AE53" s="1369"/>
      <c r="AF53" s="1369"/>
      <c r="AG53" s="1369"/>
      <c r="AH53" s="1369"/>
      <c r="AI53" s="1369"/>
      <c r="AJ53" s="1369"/>
      <c r="AK53" s="1369"/>
    </row>
    <row r="54" spans="1:37" ht="5.0999999999999996" customHeight="1" x14ac:dyDescent="0.25">
      <c r="A54" s="70"/>
      <c r="B54" s="70"/>
      <c r="C54" s="70"/>
      <c r="D54" s="70"/>
      <c r="E54" s="70"/>
      <c r="F54" s="70"/>
      <c r="G54" s="70"/>
      <c r="H54" s="70"/>
      <c r="I54" s="70"/>
      <c r="J54" s="70"/>
      <c r="K54" s="70"/>
      <c r="L54" s="70"/>
      <c r="M54" s="71"/>
      <c r="N54" s="71"/>
      <c r="O54" s="71"/>
      <c r="P54" s="71"/>
      <c r="Q54" s="71"/>
      <c r="R54" s="72"/>
      <c r="S54" s="73"/>
      <c r="T54" s="73"/>
      <c r="U54" s="73"/>
      <c r="V54" s="73"/>
      <c r="W54" s="73"/>
      <c r="X54" s="73"/>
      <c r="Y54" s="73"/>
      <c r="Z54" s="73"/>
      <c r="AA54" s="73"/>
      <c r="AB54" s="73"/>
      <c r="AC54" s="73"/>
      <c r="AD54" s="73"/>
      <c r="AE54" s="73"/>
      <c r="AF54" s="73"/>
      <c r="AG54" s="73"/>
      <c r="AH54" s="73"/>
      <c r="AI54" s="73"/>
      <c r="AJ54" s="73"/>
    </row>
    <row r="55" spans="1:37" ht="16.149999999999999" x14ac:dyDescent="0.25">
      <c r="A55" s="1383" t="s">
        <v>44</v>
      </c>
      <c r="B55" s="1383"/>
      <c r="C55" s="1383"/>
      <c r="D55" s="1383"/>
      <c r="E55" s="1383"/>
      <c r="F55" s="1383"/>
      <c r="G55" s="1383"/>
      <c r="H55" s="1383"/>
      <c r="I55" s="1383"/>
      <c r="J55" s="1383"/>
      <c r="K55" s="1383"/>
      <c r="L55" s="1383"/>
      <c r="M55" s="1383"/>
      <c r="N55" s="1383"/>
      <c r="O55" s="1383"/>
      <c r="P55" s="1383"/>
      <c r="Q55" s="1383"/>
      <c r="R55" s="1383"/>
      <c r="S55" s="1383"/>
      <c r="T55" s="1383"/>
      <c r="U55" s="1383"/>
      <c r="V55" s="1383"/>
      <c r="W55" s="1383"/>
      <c r="X55" s="1383"/>
      <c r="Y55" s="1383"/>
      <c r="Z55" s="1383"/>
      <c r="AA55" s="1383"/>
      <c r="AB55" s="1383"/>
      <c r="AC55" s="1383"/>
      <c r="AD55" s="1383"/>
      <c r="AE55" s="1383"/>
      <c r="AF55" s="1383"/>
      <c r="AG55" s="1383"/>
      <c r="AH55" s="1383"/>
      <c r="AI55" s="1383"/>
      <c r="AJ55" s="1383"/>
      <c r="AK55" s="1383"/>
    </row>
    <row r="56" spans="1:37" ht="8.1" customHeight="1" x14ac:dyDescent="0.25">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1:37" ht="18" customHeight="1" x14ac:dyDescent="0.25">
      <c r="A57" s="48" t="s">
        <v>122</v>
      </c>
      <c r="P57" s="75"/>
      <c r="Q57" s="75"/>
      <c r="R57" s="75"/>
      <c r="S57" s="76"/>
      <c r="T57" s="76"/>
      <c r="U57" s="76"/>
      <c r="V57" s="76"/>
      <c r="W57" s="77"/>
      <c r="X57" s="76"/>
      <c r="Y57" s="76"/>
      <c r="Z57" s="76"/>
      <c r="AA57" s="76"/>
      <c r="AB57" s="76"/>
      <c r="AC57" s="77"/>
      <c r="AD57" s="76"/>
      <c r="AE57" s="76"/>
      <c r="AF57" s="76"/>
      <c r="AG57" s="76"/>
      <c r="AH57" s="76"/>
      <c r="AI57" s="76"/>
      <c r="AJ57" s="76"/>
    </row>
    <row r="58" spans="1:37" ht="15" customHeight="1" thickBot="1" x14ac:dyDescent="0.3">
      <c r="A58" s="1328" t="s">
        <v>129</v>
      </c>
      <c r="B58" s="1328"/>
      <c r="C58" s="1328"/>
      <c r="D58" s="1328"/>
      <c r="E58" s="1328"/>
      <c r="F58" s="1328"/>
      <c r="G58" s="1328"/>
      <c r="H58" s="1328"/>
      <c r="I58" s="1328"/>
      <c r="J58" s="1328"/>
      <c r="K58" s="1328"/>
      <c r="L58" s="1328"/>
      <c r="M58" s="1328"/>
      <c r="N58" s="1328"/>
      <c r="O58" s="1328"/>
      <c r="P58" s="1328"/>
      <c r="Q58" s="1328"/>
      <c r="R58" s="1328"/>
      <c r="S58" s="1328"/>
      <c r="T58" s="1328"/>
      <c r="U58" s="1328"/>
      <c r="V58" s="1328"/>
      <c r="W58" s="1328"/>
      <c r="X58" s="1328"/>
      <c r="Y58" s="1328"/>
      <c r="Z58" s="1328"/>
      <c r="AA58" s="1328"/>
      <c r="AB58" s="1328"/>
      <c r="AC58" s="1328"/>
      <c r="AD58" s="1328"/>
      <c r="AE58" s="1328"/>
      <c r="AF58" s="1328"/>
      <c r="AG58" s="1328"/>
      <c r="AH58" s="1328"/>
      <c r="AI58" s="1328"/>
      <c r="AJ58" s="1328"/>
      <c r="AK58" s="1328"/>
    </row>
    <row r="59" spans="1:37" ht="12" customHeight="1" x14ac:dyDescent="0.25">
      <c r="A59" s="1384" t="s">
        <v>23</v>
      </c>
      <c r="B59" s="1387" t="s">
        <v>24</v>
      </c>
      <c r="C59" s="1388"/>
      <c r="D59" s="1388"/>
      <c r="E59" s="1388"/>
      <c r="F59" s="1388"/>
      <c r="G59" s="1388"/>
      <c r="H59" s="1388"/>
      <c r="I59" s="1388"/>
      <c r="J59" s="1388"/>
      <c r="K59" s="1388"/>
      <c r="L59" s="1388"/>
      <c r="M59" s="1388"/>
      <c r="N59" s="1388"/>
      <c r="O59" s="1388"/>
      <c r="P59" s="1388"/>
      <c r="Q59" s="1389" t="s">
        <v>25</v>
      </c>
      <c r="R59" s="1164"/>
      <c r="S59" s="1164"/>
      <c r="T59" s="1165"/>
      <c r="U59" s="1164" t="s">
        <v>26</v>
      </c>
      <c r="V59" s="1164"/>
      <c r="W59" s="1164"/>
      <c r="X59" s="1164"/>
      <c r="Y59" s="1164"/>
      <c r="Z59" s="1164"/>
      <c r="AA59" s="1164"/>
      <c r="AB59" s="1164"/>
      <c r="AC59" s="1164"/>
      <c r="AD59" s="1164"/>
      <c r="AE59" s="1164"/>
      <c r="AF59" s="1164"/>
      <c r="AG59" s="1164"/>
      <c r="AH59" s="1164"/>
      <c r="AI59" s="1164"/>
      <c r="AJ59" s="1164"/>
      <c r="AK59" s="1390"/>
    </row>
    <row r="60" spans="1:37" ht="15" customHeight="1" x14ac:dyDescent="0.25">
      <c r="A60" s="1385"/>
      <c r="B60" s="1256" t="str">
        <f>B12</f>
        <v>都市環境学部</v>
      </c>
      <c r="C60" s="1257"/>
      <c r="D60" s="1257"/>
      <c r="E60" s="1257"/>
      <c r="F60" s="1257"/>
      <c r="G60" s="1257"/>
      <c r="H60" s="1257"/>
      <c r="I60" s="1257"/>
      <c r="J60" s="1257"/>
      <c r="K60" s="1257"/>
      <c r="L60" s="1257"/>
      <c r="M60" s="1257"/>
      <c r="N60" s="1257"/>
      <c r="O60" s="1257"/>
      <c r="P60" s="1258"/>
      <c r="Q60" s="1391" t="str">
        <f>O12</f>
        <v>教授</v>
      </c>
      <c r="R60" s="1392"/>
      <c r="S60" s="1392"/>
      <c r="T60" s="1393"/>
      <c r="U60" s="1331" t="str">
        <f>T12</f>
        <v>首大　学</v>
      </c>
      <c r="V60" s="1332"/>
      <c r="W60" s="1332"/>
      <c r="X60" s="1332"/>
      <c r="Y60" s="1332"/>
      <c r="Z60" s="1332"/>
      <c r="AA60" s="1332"/>
      <c r="AB60" s="1332"/>
      <c r="AC60" s="1332"/>
      <c r="AD60" s="1332"/>
      <c r="AE60" s="1332"/>
      <c r="AF60" s="1332"/>
      <c r="AG60" s="1332"/>
      <c r="AH60" s="1332"/>
      <c r="AI60" s="1332"/>
      <c r="AJ60" s="1332"/>
      <c r="AK60" s="1333"/>
    </row>
    <row r="61" spans="1:37" ht="15" customHeight="1" thickBot="1" x14ac:dyDescent="0.3">
      <c r="A61" s="1386"/>
      <c r="B61" s="1325" t="str">
        <f>B13</f>
        <v>地理環境学科</v>
      </c>
      <c r="C61" s="1326"/>
      <c r="D61" s="1326"/>
      <c r="E61" s="1326"/>
      <c r="F61" s="1326"/>
      <c r="G61" s="1326"/>
      <c r="H61" s="1326"/>
      <c r="I61" s="1326"/>
      <c r="J61" s="1326"/>
      <c r="K61" s="1326"/>
      <c r="L61" s="1326"/>
      <c r="M61" s="1326"/>
      <c r="N61" s="1326"/>
      <c r="O61" s="1326"/>
      <c r="P61" s="1327"/>
      <c r="Q61" s="1394"/>
      <c r="R61" s="1395"/>
      <c r="S61" s="1395"/>
      <c r="T61" s="1396"/>
      <c r="U61" s="1334"/>
      <c r="V61" s="1335"/>
      <c r="W61" s="1335"/>
      <c r="X61" s="1335"/>
      <c r="Y61" s="1335"/>
      <c r="Z61" s="1335"/>
      <c r="AA61" s="1335"/>
      <c r="AB61" s="1335"/>
      <c r="AC61" s="1335"/>
      <c r="AD61" s="1335"/>
      <c r="AE61" s="1335"/>
      <c r="AF61" s="1335"/>
      <c r="AG61" s="1335"/>
      <c r="AH61" s="1335"/>
      <c r="AI61" s="1335"/>
      <c r="AJ61" s="1335"/>
      <c r="AK61" s="1336"/>
    </row>
    <row r="62" spans="1:37" ht="6" customHeight="1" thickBot="1" x14ac:dyDescent="0.3">
      <c r="A62" s="60"/>
      <c r="B62" s="60"/>
      <c r="C62" s="60"/>
      <c r="D62" s="60"/>
      <c r="E62" s="60"/>
      <c r="F62" s="60"/>
      <c r="G62" s="60"/>
      <c r="H62" s="60"/>
      <c r="I62" s="60"/>
      <c r="J62" s="60"/>
      <c r="K62" s="60"/>
      <c r="L62" s="60"/>
      <c r="M62" s="60"/>
      <c r="N62" s="60"/>
      <c r="O62" s="60"/>
      <c r="P62" s="71"/>
      <c r="Q62" s="71"/>
      <c r="R62" s="71"/>
      <c r="S62" s="71"/>
      <c r="T62" s="71"/>
      <c r="U62" s="71"/>
      <c r="V62" s="71"/>
      <c r="W62" s="71"/>
      <c r="X62" s="71"/>
      <c r="Y62" s="71"/>
      <c r="Z62" s="71"/>
      <c r="AA62" s="71"/>
      <c r="AB62" s="71"/>
      <c r="AC62" s="71"/>
      <c r="AD62" s="71"/>
      <c r="AE62" s="71"/>
      <c r="AF62" s="71"/>
      <c r="AG62" s="71"/>
      <c r="AH62" s="71"/>
      <c r="AI62" s="71"/>
      <c r="AJ62" s="71"/>
    </row>
    <row r="63" spans="1:37" s="48" customFormat="1" ht="24" customHeight="1" x14ac:dyDescent="0.25">
      <c r="A63" s="58"/>
      <c r="B63" s="1127" t="s">
        <v>102</v>
      </c>
      <c r="C63" s="1127"/>
      <c r="D63" s="1127"/>
      <c r="E63" s="1127"/>
      <c r="F63" s="1127"/>
      <c r="G63" s="1127"/>
      <c r="H63" s="1127"/>
      <c r="I63" s="1127"/>
      <c r="J63" s="1128"/>
      <c r="K63" s="1347" t="s">
        <v>97</v>
      </c>
      <c r="L63" s="1348"/>
      <c r="M63" s="1348"/>
      <c r="N63" s="1348"/>
      <c r="O63" s="1348"/>
      <c r="P63" s="1348"/>
      <c r="Q63" s="1348"/>
      <c r="R63" s="1348"/>
      <c r="S63" s="1348"/>
      <c r="T63" s="1348"/>
      <c r="U63" s="1348"/>
      <c r="V63" s="1348"/>
      <c r="W63" s="1348"/>
      <c r="X63" s="1348"/>
      <c r="Y63" s="1348"/>
      <c r="Z63" s="1348"/>
      <c r="AA63" s="1348"/>
      <c r="AB63" s="1349"/>
      <c r="AC63" s="1344" t="s">
        <v>134</v>
      </c>
      <c r="AD63" s="1345"/>
      <c r="AE63" s="1345"/>
      <c r="AF63" s="1345"/>
      <c r="AG63" s="1345"/>
      <c r="AH63" s="1345"/>
      <c r="AI63" s="1345"/>
      <c r="AJ63" s="1345"/>
      <c r="AK63" s="1346"/>
    </row>
    <row r="64" spans="1:37" ht="35.1" customHeight="1" x14ac:dyDescent="0.25">
      <c r="A64" s="57" t="s">
        <v>92</v>
      </c>
      <c r="B64" s="1337" t="str">
        <f>Q22</f>
        <v>学会参加　河川環境学会</v>
      </c>
      <c r="C64" s="1338"/>
      <c r="D64" s="1338"/>
      <c r="E64" s="1338"/>
      <c r="F64" s="1338"/>
      <c r="G64" s="1338"/>
      <c r="H64" s="1338"/>
      <c r="I64" s="1338"/>
      <c r="J64" s="1339"/>
      <c r="K64" s="1245" t="str">
        <f>旅費支払通知!V7</f>
        <v/>
      </c>
      <c r="L64" s="1246"/>
      <c r="M64" s="1246"/>
      <c r="N64" s="1246"/>
      <c r="O64" s="1246"/>
      <c r="P64" s="1246"/>
      <c r="Q64" s="1126" t="str">
        <f>旅費支払通知!K7</f>
        <v/>
      </c>
      <c r="R64" s="1126"/>
      <c r="S64" s="1126"/>
      <c r="T64" s="1126"/>
      <c r="U64" s="1126"/>
      <c r="V64" s="1361">
        <f>旅費支払通知!A7</f>
        <v>0</v>
      </c>
      <c r="W64" s="1362"/>
      <c r="X64" s="1362"/>
      <c r="Y64" s="1362"/>
      <c r="Z64" s="1362"/>
      <c r="AA64" s="1362"/>
      <c r="AB64" s="1363"/>
      <c r="AC64" s="49" t="s">
        <v>77</v>
      </c>
      <c r="AD64" s="1119"/>
      <c r="AE64" s="1119"/>
      <c r="AF64" s="1119"/>
      <c r="AG64" s="1119"/>
      <c r="AH64" s="1119"/>
      <c r="AI64" s="1119"/>
      <c r="AJ64" s="1119"/>
      <c r="AK64" s="1120"/>
    </row>
    <row r="65" spans="1:37" ht="35.1" customHeight="1" x14ac:dyDescent="0.25">
      <c r="A65" s="57" t="s">
        <v>93</v>
      </c>
      <c r="B65" s="1340" t="str">
        <f>Q24</f>
        <v>調査視察　利根川流域生息調査</v>
      </c>
      <c r="C65" s="1341"/>
      <c r="D65" s="1341"/>
      <c r="E65" s="1341"/>
      <c r="F65" s="1341"/>
      <c r="G65" s="1341"/>
      <c r="H65" s="1341"/>
      <c r="I65" s="1341"/>
      <c r="J65" s="1342"/>
      <c r="K65" s="1245"/>
      <c r="L65" s="1246"/>
      <c r="M65" s="1246"/>
      <c r="N65" s="1246"/>
      <c r="O65" s="1246"/>
      <c r="P65" s="1246"/>
      <c r="Q65" s="1126"/>
      <c r="R65" s="1126"/>
      <c r="S65" s="1126"/>
      <c r="T65" s="1126"/>
      <c r="U65" s="1126"/>
      <c r="V65" s="1358"/>
      <c r="W65" s="1359"/>
      <c r="X65" s="1359"/>
      <c r="Y65" s="1359"/>
      <c r="Z65" s="1359"/>
      <c r="AA65" s="1359"/>
      <c r="AB65" s="1360"/>
      <c r="AC65" s="49" t="s">
        <v>98</v>
      </c>
      <c r="AD65" s="1121"/>
      <c r="AE65" s="1122"/>
      <c r="AF65" s="1122"/>
      <c r="AG65" s="1122"/>
      <c r="AH65" s="1122"/>
      <c r="AI65" s="1122"/>
      <c r="AJ65" s="1122"/>
      <c r="AK65" s="1123"/>
    </row>
    <row r="66" spans="1:37" ht="35.1" customHeight="1" x14ac:dyDescent="0.25">
      <c r="A66" s="57" t="s">
        <v>94</v>
      </c>
      <c r="B66" s="1337" t="str">
        <f>Q26</f>
        <v>その他　ﾋｱﾘﾝｸﾞ</v>
      </c>
      <c r="C66" s="1338"/>
      <c r="D66" s="1338"/>
      <c r="E66" s="1338"/>
      <c r="F66" s="1338"/>
      <c r="G66" s="1338"/>
      <c r="H66" s="1338"/>
      <c r="I66" s="1338"/>
      <c r="J66" s="1339"/>
      <c r="K66" s="1245"/>
      <c r="L66" s="1246"/>
      <c r="M66" s="1246"/>
      <c r="N66" s="1246"/>
      <c r="O66" s="1246"/>
      <c r="P66" s="1246"/>
      <c r="Q66" s="1126"/>
      <c r="R66" s="1126"/>
      <c r="S66" s="1126"/>
      <c r="T66" s="1126"/>
      <c r="U66" s="1126"/>
      <c r="V66" s="1359"/>
      <c r="W66" s="1359"/>
      <c r="X66" s="1359"/>
      <c r="Y66" s="1359"/>
      <c r="Z66" s="1359"/>
      <c r="AA66" s="1359"/>
      <c r="AB66" s="1360"/>
      <c r="AC66" s="49" t="s">
        <v>98</v>
      </c>
      <c r="AD66" s="1124"/>
      <c r="AE66" s="1124"/>
      <c r="AF66" s="1124"/>
      <c r="AG66" s="1124"/>
      <c r="AH66" s="1124"/>
      <c r="AI66" s="1124"/>
      <c r="AJ66" s="1124"/>
      <c r="AK66" s="1125"/>
    </row>
    <row r="67" spans="1:37" ht="30" customHeight="1" x14ac:dyDescent="0.25">
      <c r="A67" s="1209" t="s">
        <v>100</v>
      </c>
      <c r="B67" s="1210"/>
      <c r="C67" s="1210"/>
      <c r="D67" s="1210"/>
      <c r="E67" s="1210"/>
      <c r="F67" s="1211"/>
      <c r="G67" s="50" t="str">
        <f>IF(旅費支払通知!$E$38="全額支給","☑","□")</f>
        <v>□</v>
      </c>
      <c r="H67" s="1352" t="s">
        <v>51</v>
      </c>
      <c r="I67" s="1352"/>
      <c r="J67" s="1352"/>
      <c r="K67" s="79"/>
      <c r="L67" s="1353"/>
      <c r="M67" s="1354"/>
      <c r="N67" s="1354"/>
      <c r="O67" s="1354"/>
      <c r="P67" s="1354"/>
      <c r="Q67" s="1354"/>
      <c r="R67" s="1354"/>
      <c r="S67" s="1354"/>
      <c r="T67" s="1354"/>
      <c r="U67" s="1354"/>
      <c r="V67" s="1354"/>
      <c r="W67" s="1354"/>
      <c r="X67" s="1354"/>
      <c r="Y67" s="1354"/>
      <c r="Z67" s="1354"/>
      <c r="AA67" s="1354"/>
      <c r="AB67" s="1354"/>
      <c r="AC67" s="1354"/>
      <c r="AD67" s="1354"/>
      <c r="AE67" s="1354"/>
      <c r="AF67" s="1354"/>
      <c r="AG67" s="1354"/>
      <c r="AH67" s="1354"/>
      <c r="AI67" s="1354"/>
      <c r="AJ67" s="1354"/>
      <c r="AK67" s="1355"/>
    </row>
    <row r="68" spans="1:37" ht="30" customHeight="1" x14ac:dyDescent="0.25">
      <c r="A68" s="80"/>
      <c r="B68" s="50" t="str">
        <f>IF(旅費支払通知!$E$38="なし","☑","□")</f>
        <v>☑</v>
      </c>
      <c r="C68" s="1185" t="s">
        <v>99</v>
      </c>
      <c r="D68" s="1185"/>
      <c r="E68" s="1185"/>
      <c r="F68" s="1382"/>
      <c r="G68" s="50" t="str">
        <f>IF(旅費支払通知!$E$38="一部支給","☑","□")</f>
        <v>□</v>
      </c>
      <c r="H68" s="1352" t="s">
        <v>52</v>
      </c>
      <c r="I68" s="1352"/>
      <c r="J68" s="1352"/>
      <c r="K68" s="79"/>
      <c r="L68" s="1356" t="str">
        <f>IF(旅費支払通知!$E$38="一部支給",旅費支払通知!H38,"  ")</f>
        <v xml:space="preserve">  </v>
      </c>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357"/>
    </row>
    <row r="69" spans="1:37" ht="30" customHeight="1" x14ac:dyDescent="0.25">
      <c r="A69" s="1372" t="s">
        <v>120</v>
      </c>
      <c r="B69" s="1373"/>
      <c r="C69" s="1373"/>
      <c r="D69" s="1373"/>
      <c r="E69" s="1373"/>
      <c r="F69" s="1374"/>
      <c r="G69" s="291" t="s">
        <v>53</v>
      </c>
      <c r="H69" s="291"/>
      <c r="I69" s="291"/>
      <c r="J69" s="291"/>
      <c r="K69" s="292"/>
      <c r="L69" s="293" t="str">
        <f>IF(旅費支払通知!E37="定額","☑","□")</f>
        <v>☑</v>
      </c>
      <c r="M69" s="294" t="s">
        <v>54</v>
      </c>
      <c r="N69" s="291"/>
      <c r="O69" s="295" t="str">
        <f>IF(旅費支払通知!E37="不支給","☑","□")</f>
        <v>□</v>
      </c>
      <c r="P69" s="294" t="s">
        <v>55</v>
      </c>
      <c r="Q69" s="296"/>
      <c r="R69" s="295" t="str">
        <f>IF(旅費支払通知!E37="減額","☑","□")</f>
        <v>□</v>
      </c>
      <c r="S69" s="1350" t="s">
        <v>56</v>
      </c>
      <c r="T69" s="1350"/>
      <c r="U69" s="1378" t="str">
        <f>IF(旅費支払通知!H37="","",旅費支払通知!H37)</f>
        <v/>
      </c>
      <c r="V69" s="1379"/>
      <c r="W69" s="1379"/>
      <c r="X69" s="1379"/>
      <c r="Y69" s="1379"/>
      <c r="Z69" s="1379"/>
      <c r="AA69" s="1379"/>
      <c r="AB69" s="1379"/>
      <c r="AC69" s="1379"/>
      <c r="AD69" s="1379"/>
      <c r="AE69" s="1379"/>
      <c r="AF69" s="1379"/>
      <c r="AG69" s="1379"/>
      <c r="AH69" s="1379"/>
      <c r="AI69" s="1379"/>
      <c r="AJ69" s="1379"/>
      <c r="AK69" s="297" t="s">
        <v>45</v>
      </c>
    </row>
    <row r="70" spans="1:37" ht="30" customHeight="1" x14ac:dyDescent="0.25">
      <c r="A70" s="1375"/>
      <c r="B70" s="1376"/>
      <c r="C70" s="1376"/>
      <c r="D70" s="1376"/>
      <c r="E70" s="1376"/>
      <c r="F70" s="1377"/>
      <c r="G70" s="291" t="s">
        <v>57</v>
      </c>
      <c r="H70" s="291"/>
      <c r="I70" s="291"/>
      <c r="J70" s="291"/>
      <c r="K70" s="292"/>
      <c r="L70" s="293" t="str">
        <f>IF(旅費支払通知!T37="定額","☑","□")</f>
        <v>☑</v>
      </c>
      <c r="M70" s="294" t="s">
        <v>54</v>
      </c>
      <c r="N70" s="291"/>
      <c r="O70" s="295" t="str">
        <f>IF(旅費支払通知!T37="不支給","☑","□")</f>
        <v>□</v>
      </c>
      <c r="P70" s="294" t="s">
        <v>55</v>
      </c>
      <c r="Q70" s="298"/>
      <c r="R70" s="295" t="str">
        <f>IF(旅費支払通知!T37="減額","☑","□")</f>
        <v>□</v>
      </c>
      <c r="S70" s="1351" t="s">
        <v>56</v>
      </c>
      <c r="T70" s="1351"/>
      <c r="U70" s="1380" t="str">
        <f>IF(旅費支払通知!W37="","",旅費支払通知!W37)</f>
        <v/>
      </c>
      <c r="V70" s="1381"/>
      <c r="W70" s="1381"/>
      <c r="X70" s="1381"/>
      <c r="Y70" s="1381"/>
      <c r="Z70" s="1381"/>
      <c r="AA70" s="1381"/>
      <c r="AB70" s="1381"/>
      <c r="AC70" s="1381"/>
      <c r="AD70" s="1381"/>
      <c r="AE70" s="1381"/>
      <c r="AF70" s="1381"/>
      <c r="AG70" s="1381"/>
      <c r="AH70" s="1381"/>
      <c r="AI70" s="1381"/>
      <c r="AJ70" s="1381"/>
      <c r="AK70" s="299" t="s">
        <v>45</v>
      </c>
    </row>
    <row r="71" spans="1:37" ht="30" customHeight="1" x14ac:dyDescent="0.25">
      <c r="A71" s="1209" t="s">
        <v>101</v>
      </c>
      <c r="B71" s="1210"/>
      <c r="C71" s="1210"/>
      <c r="D71" s="1210"/>
      <c r="E71" s="1210"/>
      <c r="F71" s="1211"/>
      <c r="G71" s="52" t="s">
        <v>58</v>
      </c>
      <c r="H71" s="52"/>
      <c r="I71" s="52"/>
      <c r="J71" s="53"/>
      <c r="K71" s="53"/>
      <c r="L71" s="53"/>
      <c r="M71" s="53"/>
      <c r="N71" s="54"/>
      <c r="O71" s="50" t="s">
        <v>49</v>
      </c>
      <c r="P71" s="81"/>
      <c r="Q71" s="54" t="s">
        <v>59</v>
      </c>
      <c r="R71" s="51" t="s">
        <v>46</v>
      </c>
      <c r="S71" s="1343" t="s">
        <v>60</v>
      </c>
      <c r="T71" s="1343"/>
      <c r="U71" s="54"/>
      <c r="V71" s="51" t="s">
        <v>49</v>
      </c>
      <c r="W71" s="1185" t="s">
        <v>61</v>
      </c>
      <c r="X71" s="1185"/>
      <c r="Y71" s="1185"/>
      <c r="Z71" s="1185"/>
      <c r="AA71" s="1185"/>
      <c r="AB71" s="1185"/>
      <c r="AC71" s="51" t="s">
        <v>46</v>
      </c>
      <c r="AD71" s="1185" t="s">
        <v>62</v>
      </c>
      <c r="AE71" s="1185"/>
      <c r="AF71" s="55"/>
      <c r="AG71" s="55"/>
      <c r="AH71" s="55"/>
      <c r="AI71" s="55"/>
      <c r="AJ71" s="55"/>
      <c r="AK71" s="56"/>
    </row>
    <row r="72" spans="1:37" ht="15.95" customHeight="1" x14ac:dyDescent="0.25">
      <c r="A72" s="1212"/>
      <c r="B72" s="1213"/>
      <c r="C72" s="1213"/>
      <c r="D72" s="1213"/>
      <c r="E72" s="1213"/>
      <c r="F72" s="1214"/>
      <c r="G72" s="84" t="s">
        <v>63</v>
      </c>
      <c r="H72" s="82" t="s">
        <v>133</v>
      </c>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5"/>
    </row>
    <row r="73" spans="1:37" ht="30" customHeight="1" x14ac:dyDescent="0.25">
      <c r="A73" s="1212"/>
      <c r="B73" s="1213"/>
      <c r="C73" s="1213"/>
      <c r="D73" s="1213"/>
      <c r="E73" s="1213"/>
      <c r="F73" s="1214"/>
      <c r="G73" s="61" t="s">
        <v>64</v>
      </c>
      <c r="H73" s="86"/>
      <c r="I73" s="86"/>
      <c r="J73" s="86"/>
      <c r="K73" s="82"/>
      <c r="L73" s="82"/>
      <c r="M73" s="82"/>
      <c r="N73" s="86"/>
      <c r="O73" s="30" t="s">
        <v>49</v>
      </c>
      <c r="P73" s="78"/>
      <c r="Q73" s="86" t="s">
        <v>59</v>
      </c>
      <c r="R73" s="31" t="s">
        <v>46</v>
      </c>
      <c r="S73" s="32" t="s">
        <v>50</v>
      </c>
      <c r="T73" s="33"/>
      <c r="U73" s="34"/>
      <c r="V73" s="34"/>
      <c r="W73" s="34"/>
      <c r="X73" s="35"/>
      <c r="Y73" s="36"/>
      <c r="Z73" s="37"/>
      <c r="AA73" s="38"/>
      <c r="AB73" s="38"/>
      <c r="AC73" s="38"/>
      <c r="AD73" s="38"/>
      <c r="AE73" s="35"/>
      <c r="AF73" s="39"/>
      <c r="AG73" s="38"/>
      <c r="AH73" s="38"/>
      <c r="AI73" s="38"/>
      <c r="AJ73" s="38"/>
      <c r="AK73" s="40"/>
    </row>
    <row r="74" spans="1:37" ht="15.95" customHeight="1" x14ac:dyDescent="0.25">
      <c r="A74" s="1212"/>
      <c r="B74" s="1213"/>
      <c r="C74" s="1213"/>
      <c r="D74" s="1213"/>
      <c r="E74" s="1213"/>
      <c r="F74" s="1214"/>
      <c r="G74" s="84" t="s">
        <v>63</v>
      </c>
      <c r="H74" s="82" t="s">
        <v>65</v>
      </c>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5"/>
    </row>
    <row r="75" spans="1:37" ht="24.95" customHeight="1" x14ac:dyDescent="0.25">
      <c r="A75" s="1212"/>
      <c r="B75" s="1213"/>
      <c r="C75" s="1213"/>
      <c r="D75" s="1213"/>
      <c r="E75" s="1213"/>
      <c r="F75" s="1214"/>
      <c r="G75" s="50" t="s">
        <v>46</v>
      </c>
      <c r="H75" s="1352" t="s">
        <v>66</v>
      </c>
      <c r="I75" s="1352"/>
      <c r="J75" s="1352"/>
      <c r="K75" s="1352"/>
      <c r="L75" s="1352"/>
      <c r="M75" s="1352"/>
      <c r="N75" s="1352"/>
      <c r="O75" s="1352"/>
      <c r="P75" s="1352"/>
      <c r="Q75" s="1352"/>
      <c r="R75" s="1352"/>
      <c r="S75" s="1352"/>
      <c r="T75" s="1352"/>
      <c r="U75" s="1352"/>
      <c r="V75" s="1352"/>
      <c r="W75" s="1352"/>
      <c r="X75" s="1352"/>
      <c r="Y75" s="1352"/>
      <c r="Z75" s="1352"/>
      <c r="AA75" s="1352"/>
      <c r="AB75" s="1352"/>
      <c r="AC75" s="1352"/>
      <c r="AD75" s="1352"/>
      <c r="AE75" s="1352"/>
      <c r="AF75" s="1352"/>
      <c r="AG75" s="1352"/>
      <c r="AH75" s="1352"/>
      <c r="AI75" s="1352"/>
      <c r="AJ75" s="1352"/>
      <c r="AK75" s="1364"/>
    </row>
    <row r="76" spans="1:37" ht="30" customHeight="1" x14ac:dyDescent="0.25">
      <c r="A76" s="1212"/>
      <c r="B76" s="1213"/>
      <c r="C76" s="1213"/>
      <c r="D76" s="1213"/>
      <c r="E76" s="1213"/>
      <c r="F76" s="1214"/>
      <c r="G76" s="1182" t="s">
        <v>49</v>
      </c>
      <c r="H76" s="1183" t="s">
        <v>67</v>
      </c>
      <c r="I76" s="1183"/>
      <c r="J76" s="1183"/>
      <c r="K76" s="1183"/>
      <c r="L76" s="1183"/>
      <c r="M76" s="1183"/>
      <c r="N76" s="1183"/>
      <c r="O76" s="41" t="s">
        <v>49</v>
      </c>
      <c r="P76" s="87"/>
      <c r="Q76" s="88" t="s">
        <v>68</v>
      </c>
      <c r="R76" s="1186"/>
      <c r="S76" s="1186"/>
      <c r="T76" s="1186"/>
      <c r="U76" s="1186"/>
      <c r="V76" s="1186"/>
      <c r="W76" s="1186"/>
      <c r="X76" s="89" t="s">
        <v>45</v>
      </c>
      <c r="Y76" s="1174" t="s">
        <v>69</v>
      </c>
      <c r="Z76" s="1174"/>
      <c r="AA76" s="1365"/>
      <c r="AB76" s="1365"/>
      <c r="AC76" s="1365"/>
      <c r="AD76" s="1365"/>
      <c r="AE76" s="1365"/>
      <c r="AF76" s="1365"/>
      <c r="AG76" s="1365"/>
      <c r="AH76" s="1365"/>
      <c r="AI76" s="1365"/>
      <c r="AJ76" s="1365"/>
      <c r="AK76" s="90" t="s">
        <v>45</v>
      </c>
    </row>
    <row r="77" spans="1:37" ht="30" customHeight="1" x14ac:dyDescent="0.25">
      <c r="A77" s="1212"/>
      <c r="B77" s="1213"/>
      <c r="C77" s="1213"/>
      <c r="D77" s="1213"/>
      <c r="E77" s="1213"/>
      <c r="F77" s="1214"/>
      <c r="G77" s="1182"/>
      <c r="H77" s="1184"/>
      <c r="I77" s="1184"/>
      <c r="J77" s="1184"/>
      <c r="K77" s="1184"/>
      <c r="L77" s="1184"/>
      <c r="M77" s="1184"/>
      <c r="N77" s="1184"/>
      <c r="O77" s="42" t="s">
        <v>49</v>
      </c>
      <c r="P77" s="91"/>
      <c r="Q77" s="92" t="s">
        <v>70</v>
      </c>
      <c r="R77" s="1175" t="s">
        <v>104</v>
      </c>
      <c r="S77" s="1175"/>
      <c r="T77" s="1175"/>
      <c r="U77" s="1175"/>
      <c r="V77" s="1175"/>
      <c r="W77" s="1175"/>
      <c r="X77" s="93" t="s">
        <v>45</v>
      </c>
      <c r="Y77" s="1176" t="s">
        <v>69</v>
      </c>
      <c r="Z77" s="1176"/>
      <c r="AA77" s="1179"/>
      <c r="AB77" s="1179"/>
      <c r="AC77" s="1179"/>
      <c r="AD77" s="1179"/>
      <c r="AE77" s="1179"/>
      <c r="AF77" s="1179"/>
      <c r="AG77" s="1179"/>
      <c r="AH77" s="1179"/>
      <c r="AI77" s="1179"/>
      <c r="AJ77" s="1179"/>
      <c r="AK77" s="94" t="s">
        <v>45</v>
      </c>
    </row>
    <row r="78" spans="1:37" ht="30" customHeight="1" x14ac:dyDescent="0.25">
      <c r="A78" s="1212"/>
      <c r="B78" s="1213"/>
      <c r="C78" s="1213"/>
      <c r="D78" s="1213"/>
      <c r="E78" s="1213"/>
      <c r="F78" s="1214"/>
      <c r="G78" s="1182"/>
      <c r="H78" s="1185"/>
      <c r="I78" s="1185"/>
      <c r="J78" s="1185"/>
      <c r="K78" s="1185"/>
      <c r="L78" s="1185"/>
      <c r="M78" s="1185"/>
      <c r="N78" s="1185"/>
      <c r="O78" s="42" t="s">
        <v>49</v>
      </c>
      <c r="P78" s="36"/>
      <c r="Q78" s="52" t="s">
        <v>71</v>
      </c>
      <c r="R78" s="1177" t="s">
        <v>105</v>
      </c>
      <c r="S78" s="1177"/>
      <c r="T78" s="1177"/>
      <c r="U78" s="1177"/>
      <c r="V78" s="1177"/>
      <c r="W78" s="1177"/>
      <c r="X78" s="95" t="s">
        <v>45</v>
      </c>
      <c r="Y78" s="1172" t="s">
        <v>69</v>
      </c>
      <c r="Z78" s="1172"/>
      <c r="AA78" s="1180"/>
      <c r="AB78" s="1180"/>
      <c r="AC78" s="1180"/>
      <c r="AD78" s="1180"/>
      <c r="AE78" s="1180"/>
      <c r="AF78" s="1180"/>
      <c r="AG78" s="1180"/>
      <c r="AH78" s="1180"/>
      <c r="AI78" s="1180"/>
      <c r="AJ78" s="1180"/>
      <c r="AK78" s="83" t="s">
        <v>45</v>
      </c>
    </row>
    <row r="79" spans="1:37" ht="30" customHeight="1" x14ac:dyDescent="0.25">
      <c r="A79" s="1212"/>
      <c r="B79" s="1213"/>
      <c r="C79" s="1213"/>
      <c r="D79" s="1213"/>
      <c r="E79" s="1213"/>
      <c r="F79" s="1214"/>
      <c r="G79" s="47" t="s">
        <v>49</v>
      </c>
      <c r="H79" s="1170" t="s">
        <v>72</v>
      </c>
      <c r="I79" s="1170"/>
      <c r="J79" s="1170"/>
      <c r="K79" s="1171"/>
      <c r="L79" s="1171"/>
      <c r="M79" s="1171"/>
      <c r="N79" s="1170"/>
      <c r="O79" s="96" t="s">
        <v>73</v>
      </c>
      <c r="P79" s="1178"/>
      <c r="Q79" s="1178"/>
      <c r="R79" s="1178"/>
      <c r="S79" s="1178"/>
      <c r="T79" s="1178"/>
      <c r="U79" s="1178"/>
      <c r="V79" s="1178"/>
      <c r="W79" s="1178"/>
      <c r="X79" s="95" t="s">
        <v>45</v>
      </c>
      <c r="Y79" s="1172" t="s">
        <v>69</v>
      </c>
      <c r="Z79" s="1172"/>
      <c r="AA79" s="1181"/>
      <c r="AB79" s="1181"/>
      <c r="AC79" s="1181"/>
      <c r="AD79" s="1181"/>
      <c r="AE79" s="1181"/>
      <c r="AF79" s="1181"/>
      <c r="AG79" s="1181"/>
      <c r="AH79" s="1181"/>
      <c r="AI79" s="1181"/>
      <c r="AJ79" s="1181"/>
      <c r="AK79" s="97" t="s">
        <v>45</v>
      </c>
    </row>
    <row r="80" spans="1:37" ht="15.95" customHeight="1" thickBot="1" x14ac:dyDescent="0.3">
      <c r="A80" s="1215"/>
      <c r="B80" s="1216"/>
      <c r="C80" s="1216"/>
      <c r="D80" s="1216"/>
      <c r="E80" s="1216"/>
      <c r="F80" s="1217"/>
      <c r="G80" s="84" t="s">
        <v>63</v>
      </c>
      <c r="H80" s="98" t="s">
        <v>74</v>
      </c>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9"/>
    </row>
    <row r="81" spans="1:37" ht="12.95" customHeight="1" x14ac:dyDescent="0.2">
      <c r="A81" s="1173" t="s">
        <v>132</v>
      </c>
      <c r="B81" s="1173"/>
      <c r="C81" s="1173"/>
      <c r="D81" s="1173"/>
      <c r="E81" s="1173"/>
      <c r="F81" s="1173"/>
      <c r="G81" s="1173"/>
      <c r="H81" s="1173"/>
      <c r="I81" s="1173"/>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row>
    <row r="82" spans="1:37" ht="5.0999999999999996" customHeight="1" thickBot="1" x14ac:dyDescent="0.3">
      <c r="A82" s="100"/>
      <c r="B82" s="100"/>
      <c r="C82" s="101"/>
      <c r="D82" s="101"/>
      <c r="E82" s="101"/>
      <c r="F82" s="101"/>
      <c r="G82" s="101"/>
      <c r="H82" s="101"/>
      <c r="I82" s="101"/>
      <c r="J82" s="101"/>
      <c r="K82" s="101"/>
      <c r="L82" s="101"/>
      <c r="M82" s="101"/>
      <c r="N82" s="101"/>
      <c r="O82" s="101"/>
      <c r="P82" s="101"/>
      <c r="Q82" s="101"/>
      <c r="R82" s="102"/>
      <c r="S82" s="101"/>
      <c r="T82" s="101"/>
      <c r="U82" s="101"/>
      <c r="V82" s="101"/>
      <c r="W82" s="101"/>
      <c r="X82" s="101"/>
      <c r="Y82" s="101"/>
      <c r="Z82" s="101"/>
      <c r="AA82" s="101"/>
      <c r="AB82" s="101"/>
      <c r="AC82" s="101"/>
      <c r="AD82" s="101"/>
      <c r="AE82" s="101"/>
      <c r="AF82" s="101"/>
      <c r="AG82" s="101"/>
      <c r="AH82" s="101"/>
      <c r="AI82" s="101"/>
      <c r="AJ82" s="101"/>
      <c r="AK82" s="103"/>
    </row>
    <row r="83" spans="1:37" s="48" customFormat="1" ht="5.0999999999999996" customHeight="1" x14ac:dyDescent="0.25">
      <c r="A83" s="104"/>
      <c r="B83" s="104"/>
      <c r="C83" s="105"/>
      <c r="D83" s="105"/>
      <c r="E83" s="105"/>
      <c r="F83" s="105"/>
      <c r="G83" s="105"/>
      <c r="H83" s="105"/>
      <c r="I83" s="105"/>
      <c r="J83" s="105"/>
      <c r="K83" s="105"/>
      <c r="L83" s="105"/>
      <c r="M83" s="105"/>
      <c r="N83" s="105"/>
      <c r="O83" s="105"/>
      <c r="P83" s="105"/>
      <c r="Q83" s="105"/>
      <c r="R83" s="106"/>
      <c r="S83" s="105"/>
      <c r="T83" s="105"/>
      <c r="U83" s="105"/>
      <c r="V83" s="105"/>
      <c r="W83" s="105"/>
      <c r="X83" s="105"/>
      <c r="Y83" s="105"/>
      <c r="Z83" s="105"/>
      <c r="AA83" s="105"/>
      <c r="AB83" s="105"/>
      <c r="AC83" s="105"/>
      <c r="AD83" s="105"/>
      <c r="AE83" s="105"/>
      <c r="AF83" s="105"/>
      <c r="AG83" s="105"/>
      <c r="AH83" s="105"/>
      <c r="AI83" s="105"/>
      <c r="AJ83" s="105"/>
    </row>
    <row r="84" spans="1:37" s="1" customFormat="1" ht="13.5" customHeight="1" x14ac:dyDescent="0.25">
      <c r="A84" s="1187" t="s">
        <v>75</v>
      </c>
      <c r="B84" s="1190" t="s">
        <v>76</v>
      </c>
      <c r="C84" s="1190"/>
      <c r="D84" s="1190"/>
      <c r="E84" s="1190"/>
      <c r="F84" s="1191"/>
      <c r="G84" s="1191"/>
      <c r="H84" s="1191"/>
      <c r="I84" s="1191"/>
      <c r="J84" s="1201"/>
      <c r="K84" s="1202"/>
      <c r="L84" s="1202"/>
      <c r="M84" s="1202"/>
      <c r="N84" s="1201"/>
      <c r="O84" s="1202"/>
      <c r="P84" s="1202"/>
      <c r="Q84" s="1202"/>
      <c r="R84" s="1202"/>
      <c r="S84" s="1202"/>
      <c r="T84" s="1202"/>
      <c r="U84" s="1202"/>
      <c r="V84" s="1202"/>
      <c r="W84" s="1202"/>
      <c r="X84" s="1202"/>
      <c r="Y84" s="1202"/>
      <c r="Z84" s="1202"/>
      <c r="AA84" s="1202"/>
      <c r="AB84" s="1202"/>
      <c r="AC84" s="1202"/>
      <c r="AD84" s="1202"/>
      <c r="AE84" s="1202"/>
      <c r="AF84" s="1202"/>
      <c r="AG84" s="1202"/>
      <c r="AH84" s="1202"/>
      <c r="AI84" s="1202"/>
      <c r="AJ84" s="1202"/>
      <c r="AK84" s="1330"/>
    </row>
    <row r="85" spans="1:37" s="3" customFormat="1" ht="15" customHeight="1" x14ac:dyDescent="0.25">
      <c r="A85" s="1188"/>
      <c r="B85" s="1169"/>
      <c r="C85" s="1169"/>
      <c r="D85" s="1169"/>
      <c r="E85" s="1169"/>
      <c r="F85" s="1169"/>
      <c r="G85" s="1169"/>
      <c r="H85" s="1169"/>
      <c r="I85" s="1169"/>
      <c r="J85" s="1203"/>
      <c r="K85" s="1204"/>
      <c r="L85" s="1204"/>
      <c r="M85" s="1204"/>
      <c r="N85" s="1192"/>
      <c r="O85" s="1193"/>
      <c r="P85" s="1193"/>
      <c r="Q85" s="1193"/>
      <c r="R85" s="1193"/>
      <c r="S85" s="1193"/>
      <c r="T85" s="1193"/>
      <c r="U85" s="1193"/>
      <c r="V85" s="1193"/>
      <c r="W85" s="1193"/>
      <c r="X85" s="1193"/>
      <c r="Y85" s="1193"/>
      <c r="Z85" s="1193"/>
      <c r="AA85" s="1193"/>
      <c r="AB85" s="1193"/>
      <c r="AC85" s="1193"/>
      <c r="AD85" s="1193"/>
      <c r="AE85" s="1193"/>
      <c r="AF85" s="1193"/>
      <c r="AG85" s="1193"/>
      <c r="AH85" s="1193"/>
      <c r="AI85" s="1193"/>
      <c r="AJ85" s="1193"/>
      <c r="AK85" s="1194"/>
    </row>
    <row r="86" spans="1:37" s="3" customFormat="1" ht="15" customHeight="1" x14ac:dyDescent="0.25">
      <c r="A86" s="1188"/>
      <c r="B86" s="1169"/>
      <c r="C86" s="1169"/>
      <c r="D86" s="1169"/>
      <c r="E86" s="1169"/>
      <c r="F86" s="1169"/>
      <c r="G86" s="1169"/>
      <c r="H86" s="1169"/>
      <c r="I86" s="1169"/>
      <c r="J86" s="1205"/>
      <c r="K86" s="1206"/>
      <c r="L86" s="1206"/>
      <c r="M86" s="1206"/>
      <c r="N86" s="1195"/>
      <c r="O86" s="1196"/>
      <c r="P86" s="1196"/>
      <c r="Q86" s="1196"/>
      <c r="R86" s="1196"/>
      <c r="S86" s="1196"/>
      <c r="T86" s="1196"/>
      <c r="U86" s="1196"/>
      <c r="V86" s="1196"/>
      <c r="W86" s="1196"/>
      <c r="X86" s="1196"/>
      <c r="Y86" s="1196"/>
      <c r="Z86" s="1196"/>
      <c r="AA86" s="1196"/>
      <c r="AB86" s="1196"/>
      <c r="AC86" s="1196"/>
      <c r="AD86" s="1196"/>
      <c r="AE86" s="1196"/>
      <c r="AF86" s="1196"/>
      <c r="AG86" s="1196"/>
      <c r="AH86" s="1196"/>
      <c r="AI86" s="1196"/>
      <c r="AJ86" s="1196"/>
      <c r="AK86" s="1197"/>
    </row>
    <row r="87" spans="1:37" s="3" customFormat="1" ht="15" customHeight="1" x14ac:dyDescent="0.25">
      <c r="A87" s="1188"/>
      <c r="B87" s="1169"/>
      <c r="C87" s="1169"/>
      <c r="D87" s="1169"/>
      <c r="E87" s="1169"/>
      <c r="F87" s="1169"/>
      <c r="G87" s="1169"/>
      <c r="H87" s="1169"/>
      <c r="I87" s="1169"/>
      <c r="J87" s="1207"/>
      <c r="K87" s="1208"/>
      <c r="L87" s="1208"/>
      <c r="M87" s="1208"/>
      <c r="N87" s="1198"/>
      <c r="O87" s="1199"/>
      <c r="P87" s="1199"/>
      <c r="Q87" s="1199"/>
      <c r="R87" s="1199"/>
      <c r="S87" s="1199"/>
      <c r="T87" s="1199"/>
      <c r="U87" s="1199"/>
      <c r="V87" s="1199"/>
      <c r="W87" s="1199"/>
      <c r="X87" s="1199"/>
      <c r="Y87" s="1199"/>
      <c r="Z87" s="1199"/>
      <c r="AA87" s="1199"/>
      <c r="AB87" s="1199"/>
      <c r="AC87" s="1199"/>
      <c r="AD87" s="1199"/>
      <c r="AE87" s="1199"/>
      <c r="AF87" s="1199"/>
      <c r="AG87" s="1199"/>
      <c r="AH87" s="1199"/>
      <c r="AI87" s="1199"/>
      <c r="AJ87" s="1199"/>
      <c r="AK87" s="1200"/>
    </row>
    <row r="88" spans="1:37" s="3" customFormat="1" ht="15.95" customHeight="1" x14ac:dyDescent="0.25">
      <c r="A88" s="1188"/>
      <c r="B88" s="120" t="s">
        <v>77</v>
      </c>
      <c r="C88" s="121" t="s">
        <v>78</v>
      </c>
      <c r="D88" s="121"/>
      <c r="E88" s="121"/>
      <c r="F88" s="121"/>
      <c r="G88" s="121"/>
      <c r="H88" s="121"/>
      <c r="I88" s="121"/>
      <c r="J88" s="121"/>
      <c r="K88" s="121"/>
      <c r="L88" s="121"/>
      <c r="M88" s="122" t="s">
        <v>77</v>
      </c>
      <c r="N88" s="123" t="s">
        <v>113</v>
      </c>
      <c r="O88" s="122"/>
      <c r="P88" s="124"/>
      <c r="Q88" s="121"/>
      <c r="R88" s="121"/>
      <c r="S88" s="121"/>
      <c r="T88" s="121"/>
      <c r="U88" s="121"/>
      <c r="V88" s="121"/>
      <c r="W88" s="122" t="s">
        <v>77</v>
      </c>
      <c r="X88" s="123" t="s">
        <v>115</v>
      </c>
      <c r="Y88" s="125"/>
      <c r="Z88" s="125"/>
      <c r="AA88" s="125"/>
      <c r="AB88" s="125"/>
      <c r="AC88" s="125"/>
      <c r="AD88" s="125"/>
      <c r="AE88" s="125"/>
      <c r="AF88" s="125"/>
      <c r="AG88" s="125"/>
      <c r="AH88" s="125"/>
      <c r="AI88" s="125"/>
      <c r="AJ88" s="125"/>
      <c r="AK88" s="126"/>
    </row>
    <row r="89" spans="1:37" s="3" customFormat="1" ht="15.95" customHeight="1" x14ac:dyDescent="0.25">
      <c r="A89" s="1188"/>
      <c r="B89" s="127" t="s">
        <v>77</v>
      </c>
      <c r="C89" s="128" t="s">
        <v>95</v>
      </c>
      <c r="D89" s="128"/>
      <c r="E89" s="128"/>
      <c r="F89" s="128"/>
      <c r="G89" s="128"/>
      <c r="H89" s="128"/>
      <c r="I89" s="128"/>
      <c r="J89" s="128"/>
      <c r="K89" s="128"/>
      <c r="L89" s="128"/>
      <c r="M89" s="129" t="s">
        <v>77</v>
      </c>
      <c r="N89" s="128" t="s">
        <v>114</v>
      </c>
      <c r="O89" s="129"/>
      <c r="P89" s="124"/>
      <c r="Q89" s="128"/>
      <c r="R89" s="128"/>
      <c r="S89" s="128"/>
      <c r="T89" s="128"/>
      <c r="U89" s="128"/>
      <c r="V89" s="128"/>
      <c r="W89" s="129" t="s">
        <v>77</v>
      </c>
      <c r="X89" s="123" t="s">
        <v>118</v>
      </c>
      <c r="Y89" s="128"/>
      <c r="Z89" s="128"/>
      <c r="AA89" s="128"/>
      <c r="AB89" s="128"/>
      <c r="AC89" s="128"/>
      <c r="AD89" s="128"/>
      <c r="AE89" s="128"/>
      <c r="AF89" s="128"/>
      <c r="AG89" s="128"/>
      <c r="AH89" s="128"/>
      <c r="AI89" s="128"/>
      <c r="AJ89" s="128"/>
      <c r="AK89" s="130"/>
    </row>
    <row r="90" spans="1:37" s="3" customFormat="1" ht="15.95" customHeight="1" x14ac:dyDescent="0.25">
      <c r="A90" s="1188"/>
      <c r="B90" s="127" t="s">
        <v>77</v>
      </c>
      <c r="C90" s="128" t="s">
        <v>106</v>
      </c>
      <c r="D90" s="128"/>
      <c r="E90" s="128"/>
      <c r="F90" s="128"/>
      <c r="G90" s="128"/>
      <c r="H90" s="128"/>
      <c r="I90" s="128"/>
      <c r="J90" s="128"/>
      <c r="K90" s="128"/>
      <c r="L90" s="128"/>
      <c r="M90" s="128"/>
      <c r="N90" s="128"/>
      <c r="O90" s="128"/>
      <c r="P90" s="128"/>
      <c r="Q90" s="128"/>
      <c r="R90" s="128"/>
      <c r="S90" s="128"/>
      <c r="T90" s="128"/>
      <c r="U90" s="128"/>
      <c r="V90" s="128"/>
      <c r="W90" s="129" t="s">
        <v>77</v>
      </c>
      <c r="X90" s="123" t="s">
        <v>116</v>
      </c>
      <c r="Y90" s="128"/>
      <c r="Z90" s="128"/>
      <c r="AA90" s="128"/>
      <c r="AB90" s="128"/>
      <c r="AC90" s="128"/>
      <c r="AD90" s="128"/>
      <c r="AE90" s="128"/>
      <c r="AF90" s="128"/>
      <c r="AG90" s="128"/>
      <c r="AH90" s="128"/>
      <c r="AI90" s="128"/>
      <c r="AJ90" s="128"/>
      <c r="AK90" s="130"/>
    </row>
    <row r="91" spans="1:37" s="3" customFormat="1" ht="15.95" customHeight="1" x14ac:dyDescent="0.25">
      <c r="A91" s="1189"/>
      <c r="B91" s="131" t="s">
        <v>77</v>
      </c>
      <c r="C91" s="132" t="s">
        <v>79</v>
      </c>
      <c r="D91" s="132"/>
      <c r="E91" s="132"/>
      <c r="F91" s="132"/>
      <c r="G91" s="132"/>
      <c r="H91" s="132"/>
      <c r="I91" s="132"/>
      <c r="J91" s="132"/>
      <c r="K91" s="132"/>
      <c r="L91" s="132"/>
      <c r="M91" s="133" t="s">
        <v>77</v>
      </c>
      <c r="N91" s="132" t="s">
        <v>80</v>
      </c>
      <c r="O91" s="133"/>
      <c r="P91" s="134"/>
      <c r="Q91" s="132"/>
      <c r="R91" s="132"/>
      <c r="S91" s="132"/>
      <c r="T91" s="132"/>
      <c r="U91" s="132"/>
      <c r="V91" s="132"/>
      <c r="W91" s="133" t="s">
        <v>77</v>
      </c>
      <c r="X91" s="123" t="s">
        <v>117</v>
      </c>
      <c r="Y91" s="132"/>
      <c r="Z91" s="132"/>
      <c r="AA91" s="132"/>
      <c r="AB91" s="132"/>
      <c r="AC91" s="132"/>
      <c r="AD91" s="132"/>
      <c r="AE91" s="132"/>
      <c r="AF91" s="132"/>
      <c r="AG91" s="132"/>
      <c r="AH91" s="132"/>
      <c r="AI91" s="132"/>
      <c r="AJ91" s="132"/>
      <c r="AK91" s="135"/>
    </row>
    <row r="92" spans="1:37" ht="12.95" customHeight="1" x14ac:dyDescent="0.25">
      <c r="A92" s="1323"/>
      <c r="B92" s="1324"/>
      <c r="C92" s="1310" t="s">
        <v>81</v>
      </c>
      <c r="D92" s="1311"/>
      <c r="E92" s="1311"/>
      <c r="F92" s="1311"/>
      <c r="G92" s="1311"/>
      <c r="H92" s="1311"/>
      <c r="I92" s="1311"/>
      <c r="J92" s="1312"/>
      <c r="K92" s="1310" t="s">
        <v>82</v>
      </c>
      <c r="L92" s="1311"/>
      <c r="M92" s="1311"/>
      <c r="N92" s="1311"/>
      <c r="O92" s="1311"/>
      <c r="P92" s="1312"/>
      <c r="Q92" s="1317" t="s">
        <v>83</v>
      </c>
      <c r="R92" s="1317"/>
      <c r="S92" s="1317"/>
      <c r="T92" s="1317"/>
      <c r="U92" s="1317" t="s">
        <v>84</v>
      </c>
      <c r="V92" s="1317"/>
      <c r="W92" s="1317"/>
      <c r="X92" s="1317"/>
      <c r="Y92" s="1317"/>
      <c r="Z92" s="1317"/>
      <c r="AA92" s="1329" t="s">
        <v>85</v>
      </c>
      <c r="AB92" s="1329"/>
      <c r="AC92" s="1329"/>
      <c r="AD92" s="1329"/>
      <c r="AE92" s="1329"/>
      <c r="AF92" s="1329"/>
      <c r="AG92" s="1329"/>
      <c r="AH92" s="1329"/>
      <c r="AI92" s="1329"/>
      <c r="AJ92" s="1329"/>
      <c r="AK92" s="1329"/>
    </row>
    <row r="93" spans="1:37" ht="42" customHeight="1" x14ac:dyDescent="0.25">
      <c r="A93" s="1304" t="s">
        <v>103</v>
      </c>
      <c r="B93" s="107" t="s">
        <v>86</v>
      </c>
      <c r="C93" s="1316"/>
      <c r="D93" s="1316"/>
      <c r="E93" s="1316"/>
      <c r="F93" s="1316"/>
      <c r="G93" s="1316"/>
      <c r="H93" s="1316"/>
      <c r="I93" s="1316"/>
      <c r="J93" s="1316"/>
      <c r="K93" s="1317"/>
      <c r="L93" s="1317"/>
      <c r="M93" s="1317"/>
      <c r="N93" s="1317"/>
      <c r="O93" s="1317"/>
      <c r="P93" s="1317"/>
      <c r="Q93" s="1306" t="s">
        <v>87</v>
      </c>
      <c r="R93" s="1306"/>
      <c r="S93" s="1306"/>
      <c r="T93" s="1306"/>
      <c r="U93" s="1307"/>
      <c r="V93" s="1307"/>
      <c r="W93" s="1307"/>
      <c r="X93" s="1307"/>
      <c r="Y93" s="1307"/>
      <c r="Z93" s="1307"/>
      <c r="AA93" s="1308"/>
      <c r="AB93" s="1308"/>
      <c r="AC93" s="1308"/>
      <c r="AD93" s="1308"/>
      <c r="AE93" s="1308"/>
      <c r="AF93" s="1308"/>
      <c r="AG93" s="1308"/>
      <c r="AH93" s="1308"/>
      <c r="AI93" s="1308"/>
      <c r="AJ93" s="1308"/>
      <c r="AK93" s="1308"/>
    </row>
    <row r="94" spans="1:37" ht="42" customHeight="1" x14ac:dyDescent="0.25">
      <c r="A94" s="1305"/>
      <c r="B94" s="107" t="s">
        <v>47</v>
      </c>
      <c r="C94" s="1318"/>
      <c r="D94" s="1319"/>
      <c r="E94" s="1319"/>
      <c r="F94" s="1319"/>
      <c r="G94" s="1319"/>
      <c r="H94" s="1319"/>
      <c r="I94" s="1319"/>
      <c r="J94" s="1320"/>
      <c r="K94" s="1321"/>
      <c r="L94" s="1321"/>
      <c r="M94" s="1321"/>
      <c r="N94" s="1321"/>
      <c r="O94" s="1321"/>
      <c r="P94" s="1321"/>
      <c r="Q94" s="1306" t="s">
        <v>87</v>
      </c>
      <c r="R94" s="1306"/>
      <c r="S94" s="1306"/>
      <c r="T94" s="1306"/>
      <c r="U94" s="1309"/>
      <c r="V94" s="1309"/>
      <c r="W94" s="1309"/>
      <c r="X94" s="1309"/>
      <c r="Y94" s="1309"/>
      <c r="Z94" s="1309"/>
      <c r="AA94" s="1322"/>
      <c r="AB94" s="1322"/>
      <c r="AC94" s="1322"/>
      <c r="AD94" s="1322"/>
      <c r="AE94" s="1322"/>
      <c r="AF94" s="1322"/>
      <c r="AG94" s="1322"/>
      <c r="AH94" s="1322"/>
      <c r="AI94" s="1322"/>
      <c r="AJ94" s="1322"/>
      <c r="AK94" s="1322"/>
    </row>
    <row r="95" spans="1:37" ht="42" customHeight="1" x14ac:dyDescent="0.25">
      <c r="A95" s="1305"/>
      <c r="B95" s="107" t="s">
        <v>48</v>
      </c>
      <c r="C95" s="1316"/>
      <c r="D95" s="1316"/>
      <c r="E95" s="1316"/>
      <c r="F95" s="1316"/>
      <c r="G95" s="1316"/>
      <c r="H95" s="1316"/>
      <c r="I95" s="1316"/>
      <c r="J95" s="1316"/>
      <c r="K95" s="1317"/>
      <c r="L95" s="1317"/>
      <c r="M95" s="1317"/>
      <c r="N95" s="1317"/>
      <c r="O95" s="1317"/>
      <c r="P95" s="1317"/>
      <c r="Q95" s="1306" t="s">
        <v>87</v>
      </c>
      <c r="R95" s="1306"/>
      <c r="S95" s="1306"/>
      <c r="T95" s="1306"/>
      <c r="U95" s="1307"/>
      <c r="V95" s="1307"/>
      <c r="W95" s="1307"/>
      <c r="X95" s="1307"/>
      <c r="Y95" s="1307"/>
      <c r="Z95" s="1307"/>
      <c r="AA95" s="1308"/>
      <c r="AB95" s="1308"/>
      <c r="AC95" s="1308"/>
      <c r="AD95" s="1308"/>
      <c r="AE95" s="1308"/>
      <c r="AF95" s="1308"/>
      <c r="AG95" s="1308"/>
      <c r="AH95" s="1308"/>
      <c r="AI95" s="1308"/>
      <c r="AJ95" s="1308"/>
      <c r="AK95" s="1308"/>
    </row>
    <row r="96" spans="1:37" s="64" customFormat="1" ht="15.95" customHeight="1" x14ac:dyDescent="0.25">
      <c r="A96" s="1313" t="s">
        <v>88</v>
      </c>
      <c r="B96" s="1314"/>
      <c r="C96" s="1314"/>
      <c r="D96" s="1314"/>
      <c r="E96" s="1314"/>
      <c r="F96" s="1314"/>
      <c r="G96" s="1314"/>
      <c r="H96" s="1314"/>
      <c r="I96" s="1314"/>
      <c r="J96" s="1314"/>
      <c r="K96" s="1314"/>
      <c r="L96" s="1314"/>
      <c r="M96" s="1314"/>
      <c r="N96" s="1314"/>
      <c r="O96" s="1314"/>
      <c r="P96" s="1314"/>
      <c r="Q96" s="1314"/>
      <c r="R96" s="1314"/>
      <c r="S96" s="1314"/>
      <c r="T96" s="1314"/>
      <c r="U96" s="1314"/>
      <c r="V96" s="1314"/>
      <c r="W96" s="1314"/>
      <c r="X96" s="1314"/>
      <c r="Y96" s="1314" t="s">
        <v>89</v>
      </c>
      <c r="Z96" s="1314"/>
      <c r="AA96" s="1314"/>
      <c r="AB96" s="1314"/>
      <c r="AC96" s="1314"/>
      <c r="AD96" s="1314"/>
      <c r="AE96" s="1314"/>
      <c r="AF96" s="1314"/>
      <c r="AG96" s="1314"/>
      <c r="AH96" s="1314"/>
      <c r="AI96" s="1314"/>
      <c r="AJ96" s="1314"/>
      <c r="AK96" s="1315"/>
    </row>
    <row r="97" spans="1:37" ht="12" customHeight="1" x14ac:dyDescent="0.25">
      <c r="A97" s="108"/>
      <c r="B97" s="71"/>
      <c r="C97" s="71"/>
      <c r="D97" s="71"/>
      <c r="E97" s="71"/>
      <c r="F97" s="71"/>
      <c r="G97" s="71"/>
      <c r="H97" s="71"/>
      <c r="I97" s="71"/>
      <c r="J97" s="71"/>
      <c r="K97" s="71"/>
      <c r="L97" s="71"/>
      <c r="M97" s="71"/>
      <c r="N97" s="71"/>
      <c r="O97" s="71"/>
      <c r="P97" s="71"/>
      <c r="Q97" s="71"/>
      <c r="R97" s="109"/>
      <c r="S97" s="109"/>
      <c r="T97" s="109"/>
      <c r="U97" s="109"/>
      <c r="V97" s="109"/>
      <c r="W97" s="109"/>
      <c r="X97" s="109"/>
      <c r="Y97" s="73"/>
      <c r="Z97" s="73"/>
      <c r="AA97" s="73"/>
      <c r="AB97" s="73"/>
      <c r="AC97" s="73"/>
      <c r="AD97" s="73"/>
      <c r="AE97" s="73"/>
      <c r="AF97" s="73"/>
      <c r="AG97" s="72"/>
      <c r="AH97" s="1302" t="s">
        <v>90</v>
      </c>
      <c r="AI97" s="1302"/>
      <c r="AJ97" s="72"/>
      <c r="AK97" s="110"/>
    </row>
    <row r="98" spans="1:37" ht="12" customHeight="1" x14ac:dyDescent="0.25">
      <c r="A98" s="108"/>
      <c r="B98" s="71"/>
      <c r="C98" s="71"/>
      <c r="D98" s="71"/>
      <c r="E98" s="71"/>
      <c r="F98" s="71"/>
      <c r="G98" s="71"/>
      <c r="H98" s="71"/>
      <c r="I98" s="71"/>
      <c r="J98" s="71"/>
      <c r="K98" s="71"/>
      <c r="L98" s="71"/>
      <c r="M98" s="71"/>
      <c r="N98" s="71"/>
      <c r="O98" s="71"/>
      <c r="P98" s="1276" t="s">
        <v>91</v>
      </c>
      <c r="Q98" s="1276"/>
      <c r="R98" s="1276"/>
      <c r="S98" s="1276"/>
      <c r="T98" s="1276"/>
      <c r="U98" s="1276"/>
      <c r="V98" s="1276"/>
      <c r="W98" s="111"/>
      <c r="X98" s="111"/>
      <c r="Y98" s="111"/>
      <c r="Z98" s="111"/>
      <c r="AA98" s="111"/>
      <c r="AB98" s="111"/>
      <c r="AC98" s="111"/>
      <c r="AD98" s="111"/>
      <c r="AE98" s="111"/>
      <c r="AF98" s="111"/>
      <c r="AG98" s="111"/>
      <c r="AH98" s="1303"/>
      <c r="AI98" s="1303"/>
      <c r="AJ98" s="111"/>
      <c r="AK98" s="110"/>
    </row>
    <row r="99" spans="1:37" ht="5.0999999999999996" customHeight="1" x14ac:dyDescent="0.25">
      <c r="A99" s="112"/>
      <c r="B99" s="113"/>
      <c r="C99" s="113"/>
      <c r="D99" s="113"/>
      <c r="E99" s="113"/>
      <c r="F99" s="113"/>
      <c r="G99" s="113"/>
      <c r="H99" s="113"/>
      <c r="I99" s="113"/>
      <c r="J99" s="113"/>
      <c r="K99" s="113"/>
      <c r="L99" s="113"/>
      <c r="M99" s="113"/>
      <c r="N99" s="113"/>
      <c r="O99" s="113"/>
      <c r="P99" s="113"/>
      <c r="Q99" s="113"/>
      <c r="R99" s="114"/>
      <c r="S99" s="114"/>
      <c r="T99" s="114"/>
      <c r="U99" s="114"/>
      <c r="V99" s="114"/>
      <c r="W99" s="114"/>
      <c r="X99" s="114"/>
      <c r="Y99" s="114"/>
      <c r="Z99" s="114"/>
      <c r="AA99" s="114"/>
      <c r="AB99" s="114"/>
      <c r="AC99" s="114"/>
      <c r="AD99" s="114"/>
      <c r="AE99" s="114"/>
      <c r="AF99" s="114"/>
      <c r="AG99" s="114"/>
      <c r="AH99" s="114"/>
      <c r="AI99" s="114"/>
      <c r="AJ99" s="114"/>
      <c r="AK99" s="115"/>
    </row>
    <row r="100" spans="1:37" ht="5.0999999999999996" customHeight="1" x14ac:dyDescent="0.25"/>
    <row r="101" spans="1:37" x14ac:dyDescent="0.25">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c r="AC101" s="116"/>
      <c r="AD101" s="116"/>
      <c r="AE101" s="116"/>
      <c r="AF101" s="116"/>
      <c r="AG101" s="116"/>
      <c r="AH101" s="116"/>
      <c r="AI101" s="116"/>
      <c r="AJ101" s="116"/>
    </row>
    <row r="102" spans="1:37" x14ac:dyDescent="0.25">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c r="AC102" s="116"/>
      <c r="AD102" s="116"/>
      <c r="AE102" s="116"/>
      <c r="AF102" s="116"/>
      <c r="AG102" s="116"/>
      <c r="AH102" s="116"/>
      <c r="AI102" s="116"/>
      <c r="AJ102" s="116"/>
    </row>
    <row r="103" spans="1:37" x14ac:dyDescent="0.25">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c r="AC103" s="116"/>
      <c r="AD103" s="116"/>
      <c r="AE103" s="116"/>
      <c r="AF103" s="116"/>
      <c r="AG103" s="116"/>
      <c r="AH103" s="116"/>
      <c r="AI103" s="116"/>
      <c r="AJ103" s="116"/>
    </row>
    <row r="104" spans="1:37" x14ac:dyDescent="0.25">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c r="AD104" s="116"/>
      <c r="AE104" s="116"/>
      <c r="AF104" s="116"/>
      <c r="AG104" s="116"/>
      <c r="AH104" s="116"/>
      <c r="AI104" s="116"/>
      <c r="AJ104" s="116"/>
    </row>
  </sheetData>
  <sheetProtection formatCells="0" selectLockedCells="1"/>
  <mergeCells count="179">
    <mergeCell ref="Q66:U66"/>
    <mergeCell ref="V64:AB64"/>
    <mergeCell ref="H75:AK75"/>
    <mergeCell ref="AA76:AJ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 ref="B61:P61"/>
    <mergeCell ref="A58:AK58"/>
    <mergeCell ref="U92:Z92"/>
    <mergeCell ref="AA92:AK92"/>
    <mergeCell ref="N84:AK84"/>
    <mergeCell ref="U60:AK61"/>
    <mergeCell ref="B64:J64"/>
    <mergeCell ref="B65:J65"/>
    <mergeCell ref="B66:J66"/>
    <mergeCell ref="S71:T71"/>
    <mergeCell ref="W71:AB71"/>
    <mergeCell ref="AD71:AE71"/>
    <mergeCell ref="AC63:AK63"/>
    <mergeCell ref="K63:AB63"/>
    <mergeCell ref="K65:P65"/>
    <mergeCell ref="K66:P66"/>
    <mergeCell ref="S69:T69"/>
    <mergeCell ref="S70:T70"/>
    <mergeCell ref="H67:J67"/>
    <mergeCell ref="H68:J68"/>
    <mergeCell ref="L67:AK67"/>
    <mergeCell ref="L68:AK68"/>
    <mergeCell ref="V65:AB65"/>
    <mergeCell ref="V66:AB66"/>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AA9:AC9"/>
    <mergeCell ref="AD9:AJ9"/>
    <mergeCell ref="A11:A13"/>
    <mergeCell ref="T11:AK11"/>
    <mergeCell ref="T12:AG13"/>
    <mergeCell ref="AH12:AK13"/>
    <mergeCell ref="B11:N11"/>
    <mergeCell ref="B12:N12"/>
    <mergeCell ref="B13:N13"/>
    <mergeCell ref="O12:S13"/>
    <mergeCell ref="O11:S11"/>
    <mergeCell ref="I20:P21"/>
    <mergeCell ref="A17:A27"/>
    <mergeCell ref="S17:AK17"/>
    <mergeCell ref="B22:B23"/>
    <mergeCell ref="AB22:AK22"/>
    <mergeCell ref="AB23:AK23"/>
    <mergeCell ref="S18:AA18"/>
    <mergeCell ref="AC18:AK18"/>
    <mergeCell ref="I22:P22"/>
    <mergeCell ref="I23:P23"/>
    <mergeCell ref="I24:P24"/>
    <mergeCell ref="I25:P25"/>
    <mergeCell ref="K64:P64"/>
    <mergeCell ref="Q64:U64"/>
    <mergeCell ref="A1:D1"/>
    <mergeCell ref="E1:H1"/>
    <mergeCell ref="I1:L1"/>
    <mergeCell ref="A7:AK7"/>
    <mergeCell ref="M1:P1"/>
    <mergeCell ref="A2:D5"/>
    <mergeCell ref="E2:H5"/>
    <mergeCell ref="I2:L5"/>
    <mergeCell ref="M2:P5"/>
    <mergeCell ref="B24:B25"/>
    <mergeCell ref="AB24:AK24"/>
    <mergeCell ref="Q20:AA21"/>
    <mergeCell ref="AC19:AF19"/>
    <mergeCell ref="B18:R19"/>
    <mergeCell ref="B17:R17"/>
    <mergeCell ref="AH19:AI19"/>
    <mergeCell ref="AB20:AK20"/>
    <mergeCell ref="AB21:AK21"/>
    <mergeCell ref="AB25:AK25"/>
    <mergeCell ref="C20:H21"/>
    <mergeCell ref="D22:H22"/>
    <mergeCell ref="D23:H23"/>
    <mergeCell ref="B30:B34"/>
    <mergeCell ref="B35:B39"/>
    <mergeCell ref="B40:B44"/>
    <mergeCell ref="C30:AK34"/>
    <mergeCell ref="C35:AK39"/>
    <mergeCell ref="C40:AK44"/>
    <mergeCell ref="C29:AK29"/>
    <mergeCell ref="D26:H26"/>
    <mergeCell ref="D27:H27"/>
    <mergeCell ref="Q26:AA27"/>
    <mergeCell ref="I26:P26"/>
    <mergeCell ref="I27:P27"/>
    <mergeCell ref="B85:E87"/>
    <mergeCell ref="F85:I87"/>
    <mergeCell ref="H79:N79"/>
    <mergeCell ref="Y79:Z79"/>
    <mergeCell ref="A81:AK81"/>
    <mergeCell ref="Y76:Z76"/>
    <mergeCell ref="R77:W77"/>
    <mergeCell ref="Y77:Z77"/>
    <mergeCell ref="R78:W78"/>
    <mergeCell ref="Y78:Z78"/>
    <mergeCell ref="P79:W79"/>
    <mergeCell ref="AA77:AJ77"/>
    <mergeCell ref="AA78:AJ78"/>
    <mergeCell ref="AA79:AJ79"/>
    <mergeCell ref="G76:G78"/>
    <mergeCell ref="H76:N78"/>
    <mergeCell ref="R76:W76"/>
    <mergeCell ref="A84:A91"/>
    <mergeCell ref="B84:E84"/>
    <mergeCell ref="F84:I84"/>
    <mergeCell ref="N85:AK87"/>
    <mergeCell ref="J84:M84"/>
    <mergeCell ref="J85:M87"/>
    <mergeCell ref="A71:F80"/>
    <mergeCell ref="D14:AK14"/>
    <mergeCell ref="A14:C15"/>
    <mergeCell ref="D15:AK15"/>
    <mergeCell ref="AD64:AK64"/>
    <mergeCell ref="AD65:AK65"/>
    <mergeCell ref="AD66:AK66"/>
    <mergeCell ref="Q65:U65"/>
    <mergeCell ref="B63:J63"/>
    <mergeCell ref="A48:AK48"/>
    <mergeCell ref="G50:S50"/>
    <mergeCell ref="T50:AK50"/>
    <mergeCell ref="D24:H24"/>
    <mergeCell ref="D25:H25"/>
    <mergeCell ref="Q22:AA23"/>
    <mergeCell ref="Q24:AA25"/>
    <mergeCell ref="A51:F51"/>
    <mergeCell ref="A52:F52"/>
    <mergeCell ref="A47:AK47"/>
    <mergeCell ref="B26:B27"/>
    <mergeCell ref="AB26:AK26"/>
    <mergeCell ref="AB27:AK27"/>
    <mergeCell ref="E46:AK46"/>
    <mergeCell ref="A46:D46"/>
    <mergeCell ref="A29:A44"/>
  </mergeCells>
  <phoneticPr fontId="20"/>
  <dataValidations count="1">
    <dataValidation type="list" allowBlank="1" showInputMessage="1" showErrorMessage="1" sqref="O76:P77 V71 AC71 O73:P73 G75:G79 R73 L69:L70 O69:O70 O71:P71 O78 B68 R69:R71 G67:G68" xr:uid="{00000000-0002-0000-0200-000000000000}">
      <formula1>"□,☑"</formula1>
    </dataValidation>
  </dataValidations>
  <pageMargins left="0.59055118110236227" right="0" top="0.35433070866141736" bottom="0.31496062992125984" header="0.11811023622047245" footer="0.11811023622047245"/>
  <pageSetup paperSize="9" scale="90" fitToHeight="2" orientation="portrait" cellComments="asDisplayed" r:id="rId1"/>
  <headerFooter>
    <oddHeader>&amp;R別紙１</oddHeader>
  </headerFooter>
  <rowBreaks count="1" manualBreakCount="1">
    <brk id="53" max="36"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39"/>
  <sheetViews>
    <sheetView workbookViewId="0">
      <selection activeCell="C4" sqref="C4:J5"/>
    </sheetView>
  </sheetViews>
  <sheetFormatPr defaultColWidth="3.73046875" defaultRowHeight="15" customHeight="1" x14ac:dyDescent="0.25"/>
  <cols>
    <col min="1" max="1" width="1.265625" style="302" customWidth="1"/>
    <col min="2" max="2" width="6.3984375" style="302" customWidth="1"/>
    <col min="3" max="4" width="5.59765625" style="302" customWidth="1"/>
    <col min="5" max="5" width="10" style="302" customWidth="1"/>
    <col min="6" max="8" width="3.73046875" style="302" customWidth="1"/>
    <col min="9" max="10" width="6.265625" style="302" customWidth="1"/>
    <col min="11" max="11" width="6.86328125" style="302" customWidth="1"/>
    <col min="12" max="12" width="5.59765625" style="302" customWidth="1"/>
    <col min="13" max="13" width="6.265625" style="302" customWidth="1"/>
    <col min="14" max="14" width="5" style="302" customWidth="1"/>
    <col min="15" max="15" width="18.73046875" style="302" customWidth="1"/>
    <col min="16" max="16" width="6.265625" style="302" customWidth="1"/>
    <col min="17" max="17" width="5" style="302" customWidth="1"/>
    <col min="18" max="19" width="3.1328125" style="336" customWidth="1"/>
    <col min="20" max="21" width="3.73046875" style="302" customWidth="1"/>
    <col min="22" max="23" width="3.1328125" style="302" customWidth="1"/>
    <col min="24" max="25" width="2.46484375" style="302" customWidth="1"/>
    <col min="26" max="27" width="3.73046875" style="302" customWidth="1"/>
    <col min="28" max="28" width="1.265625" style="302" customWidth="1"/>
    <col min="29" max="16384" width="3.73046875" style="302"/>
  </cols>
  <sheetData>
    <row r="1" spans="1:29" ht="15" customHeight="1" x14ac:dyDescent="0.25">
      <c r="A1" s="301" t="s">
        <v>1573</v>
      </c>
    </row>
    <row r="2" spans="1:29" s="361" customFormat="1" ht="22.5" customHeight="1" x14ac:dyDescent="0.25">
      <c r="A2" s="1459" t="s">
        <v>1572</v>
      </c>
      <c r="B2" s="1459"/>
      <c r="C2" s="1459"/>
      <c r="D2" s="1459"/>
      <c r="E2" s="1459"/>
      <c r="F2" s="1459"/>
      <c r="G2" s="1459"/>
      <c r="H2" s="1459"/>
      <c r="I2" s="1459"/>
      <c r="J2" s="1459"/>
      <c r="K2" s="1459"/>
      <c r="L2" s="1459"/>
      <c r="M2" s="1459"/>
      <c r="N2" s="1459"/>
      <c r="O2" s="1459"/>
      <c r="P2" s="1459"/>
      <c r="Q2" s="1459"/>
      <c r="R2" s="1459"/>
      <c r="S2" s="1459"/>
      <c r="T2" s="1459"/>
      <c r="U2" s="1459"/>
      <c r="V2" s="1459"/>
      <c r="W2" s="1459"/>
      <c r="X2" s="1459"/>
      <c r="Y2" s="1459"/>
      <c r="Z2" s="1459"/>
      <c r="AA2" s="1459"/>
      <c r="AB2" s="1459"/>
    </row>
    <row r="3" spans="1:29" ht="15" customHeight="1" x14ac:dyDescent="0.25">
      <c r="A3" s="360"/>
      <c r="B3" s="360"/>
      <c r="C3" s="360"/>
      <c r="D3" s="360"/>
      <c r="E3" s="360"/>
      <c r="F3" s="360"/>
      <c r="G3" s="360"/>
      <c r="H3" s="360"/>
      <c r="I3" s="360"/>
      <c r="J3" s="360"/>
      <c r="K3" s="360"/>
      <c r="L3" s="360"/>
      <c r="M3" s="360"/>
      <c r="N3" s="360"/>
      <c r="O3" s="360"/>
      <c r="P3" s="360"/>
      <c r="Q3" s="360"/>
      <c r="R3" s="360"/>
      <c r="S3" s="360"/>
      <c r="T3" s="1458">
        <f>旅費支払通知!G25</f>
        <v>43556</v>
      </c>
      <c r="U3" s="1458"/>
      <c r="V3" s="1458"/>
      <c r="W3" s="1458"/>
      <c r="X3" s="1458"/>
      <c r="Y3" s="1458"/>
      <c r="Z3" s="1458"/>
      <c r="AA3" s="1458"/>
      <c r="AB3" s="360"/>
    </row>
    <row r="4" spans="1:29" ht="22.5" customHeight="1" x14ac:dyDescent="0.25">
      <c r="A4" s="1451"/>
      <c r="B4" s="1081" t="s">
        <v>15</v>
      </c>
      <c r="C4" s="1460" t="str">
        <f>"都市環境学部　"&amp;旅費支払通知!E21</f>
        <v>都市環境学部　地理環境学科</v>
      </c>
      <c r="D4" s="1062"/>
      <c r="E4" s="1062"/>
      <c r="F4" s="1062"/>
      <c r="G4" s="1062"/>
      <c r="H4" s="1062"/>
      <c r="I4" s="1062"/>
      <c r="J4" s="1063"/>
      <c r="K4" s="1068" t="s">
        <v>123</v>
      </c>
      <c r="L4" s="1066" t="str">
        <f>旅費支払通知!M22</f>
        <v>教授</v>
      </c>
      <c r="M4" s="1062"/>
      <c r="N4" s="1062"/>
      <c r="O4" s="1072"/>
      <c r="P4" s="1081" t="s">
        <v>1571</v>
      </c>
      <c r="Q4" s="1460" t="str">
        <f>旅費支払通知!M21</f>
        <v>首大　学</v>
      </c>
      <c r="R4" s="1062"/>
      <c r="S4" s="1062"/>
      <c r="T4" s="1062"/>
      <c r="U4" s="1062"/>
      <c r="V4" s="1062"/>
      <c r="W4" s="1063"/>
      <c r="X4" s="1461" t="s">
        <v>1570</v>
      </c>
      <c r="Y4" s="1397"/>
      <c r="Z4" s="1398"/>
      <c r="AA4" s="1430"/>
      <c r="AB4" s="1463"/>
    </row>
    <row r="5" spans="1:29" ht="22.5" customHeight="1" x14ac:dyDescent="0.25">
      <c r="A5" s="1451"/>
      <c r="B5" s="1082"/>
      <c r="C5" s="1083"/>
      <c r="D5" s="1064"/>
      <c r="E5" s="1064"/>
      <c r="F5" s="1064"/>
      <c r="G5" s="1064"/>
      <c r="H5" s="1064"/>
      <c r="I5" s="1064"/>
      <c r="J5" s="1065"/>
      <c r="K5" s="1069"/>
      <c r="L5" s="1067"/>
      <c r="M5" s="1064"/>
      <c r="N5" s="1064"/>
      <c r="O5" s="1073"/>
      <c r="P5" s="1082"/>
      <c r="Q5" s="1083"/>
      <c r="R5" s="1064"/>
      <c r="S5" s="1064"/>
      <c r="T5" s="1064"/>
      <c r="U5" s="1064"/>
      <c r="V5" s="1064"/>
      <c r="W5" s="1065"/>
      <c r="X5" s="1462"/>
      <c r="Y5" s="1399"/>
      <c r="Z5" s="1061"/>
      <c r="AA5" s="1431"/>
      <c r="AB5" s="1463"/>
    </row>
    <row r="6" spans="1:29" ht="15" customHeight="1" x14ac:dyDescent="0.25">
      <c r="A6" s="1448"/>
      <c r="B6" s="1449"/>
      <c r="C6" s="1450"/>
      <c r="D6" s="1450"/>
      <c r="E6" s="1450"/>
      <c r="F6" s="1450"/>
      <c r="G6" s="1450"/>
      <c r="H6" s="1450"/>
      <c r="I6" s="1450"/>
      <c r="J6" s="1450"/>
      <c r="K6" s="1450"/>
      <c r="L6" s="1450"/>
      <c r="M6" s="1450"/>
      <c r="N6" s="1450"/>
      <c r="O6" s="1450"/>
      <c r="P6" s="1449"/>
      <c r="Q6" s="1450"/>
      <c r="R6" s="1450"/>
      <c r="S6" s="1450"/>
      <c r="T6" s="1450"/>
      <c r="U6" s="1450"/>
      <c r="V6" s="1450"/>
      <c r="W6" s="1450"/>
      <c r="X6" s="1450"/>
      <c r="Y6" s="1450"/>
      <c r="Z6" s="1450"/>
      <c r="AA6" s="1450"/>
      <c r="AB6" s="1448"/>
      <c r="AC6" s="303"/>
    </row>
    <row r="7" spans="1:29" ht="16.5" customHeight="1" x14ac:dyDescent="0.25">
      <c r="A7" s="1451"/>
      <c r="B7" s="1426" t="s">
        <v>1569</v>
      </c>
      <c r="C7" s="1426" t="s">
        <v>1568</v>
      </c>
      <c r="D7" s="1426" t="s">
        <v>7</v>
      </c>
      <c r="E7" s="1068" t="s">
        <v>10</v>
      </c>
      <c r="F7" s="1066" t="s">
        <v>1567</v>
      </c>
      <c r="G7" s="1062"/>
      <c r="H7" s="1063"/>
      <c r="I7" s="1066" t="s">
        <v>9</v>
      </c>
      <c r="J7" s="1063"/>
      <c r="K7" s="1066" t="s">
        <v>8</v>
      </c>
      <c r="L7" s="1063"/>
      <c r="M7" s="1066" t="s">
        <v>1566</v>
      </c>
      <c r="N7" s="1062"/>
      <c r="O7" s="1062"/>
      <c r="P7" s="1062"/>
      <c r="Q7" s="1063"/>
      <c r="R7" s="1434" t="s">
        <v>1558</v>
      </c>
      <c r="S7" s="1435"/>
      <c r="T7" s="1436" t="s">
        <v>1565</v>
      </c>
      <c r="U7" s="1437"/>
      <c r="V7" s="1436" t="s">
        <v>1564</v>
      </c>
      <c r="W7" s="1437"/>
      <c r="X7" s="1066" t="s">
        <v>1563</v>
      </c>
      <c r="Y7" s="1063"/>
      <c r="Z7" s="1436" t="s">
        <v>1562</v>
      </c>
      <c r="AA7" s="1452"/>
      <c r="AB7" s="1454"/>
    </row>
    <row r="8" spans="1:29" ht="16.5" customHeight="1" x14ac:dyDescent="0.25">
      <c r="A8" s="1451"/>
      <c r="B8" s="1427"/>
      <c r="C8" s="1427"/>
      <c r="D8" s="1427"/>
      <c r="E8" s="1069"/>
      <c r="F8" s="1067"/>
      <c r="G8" s="1064"/>
      <c r="H8" s="1065"/>
      <c r="I8" s="1067"/>
      <c r="J8" s="1065"/>
      <c r="K8" s="1067"/>
      <c r="L8" s="1065"/>
      <c r="M8" s="1067" t="s">
        <v>1561</v>
      </c>
      <c r="N8" s="1064"/>
      <c r="O8" s="1064"/>
      <c r="P8" s="1064"/>
      <c r="Q8" s="1065"/>
      <c r="R8" s="1440" t="s">
        <v>1555</v>
      </c>
      <c r="S8" s="1441"/>
      <c r="T8" s="1438"/>
      <c r="U8" s="1439"/>
      <c r="V8" s="1438"/>
      <c r="W8" s="1439"/>
      <c r="X8" s="1067"/>
      <c r="Y8" s="1065"/>
      <c r="Z8" s="1438"/>
      <c r="AA8" s="1453"/>
      <c r="AB8" s="1454"/>
    </row>
    <row r="9" spans="1:29" ht="17.25" customHeight="1" x14ac:dyDescent="0.25">
      <c r="A9" s="1451"/>
      <c r="B9" s="358"/>
      <c r="C9" s="1424"/>
      <c r="D9" s="1424"/>
      <c r="E9" s="1442">
        <f>旅費支払通知!H27</f>
        <v>43556</v>
      </c>
      <c r="F9" s="1428"/>
      <c r="G9" s="1429"/>
      <c r="H9" s="357" t="s">
        <v>1559</v>
      </c>
      <c r="I9" s="1397" t="str">
        <f>旅費支払通知!K28</f>
        <v>河川環境学会</v>
      </c>
      <c r="J9" s="1430"/>
      <c r="K9" s="1397" t="str">
        <f>旅費支払通知!V28</f>
        <v>東京国際フォーラム</v>
      </c>
      <c r="L9" s="1430"/>
      <c r="M9" s="1397"/>
      <c r="N9" s="1398"/>
      <c r="O9" s="1398"/>
      <c r="P9" s="1398"/>
      <c r="Q9" s="1430"/>
      <c r="R9" s="1434" t="s">
        <v>1558</v>
      </c>
      <c r="S9" s="1435"/>
      <c r="T9" s="1455"/>
      <c r="U9" s="1457" t="s">
        <v>2</v>
      </c>
      <c r="V9" s="1436" t="s">
        <v>1557</v>
      </c>
      <c r="W9" s="1437"/>
      <c r="X9" s="1397"/>
      <c r="Y9" s="1430"/>
      <c r="Z9" s="1444" t="s">
        <v>2</v>
      </c>
      <c r="AA9" s="1445"/>
      <c r="AB9" s="1454"/>
    </row>
    <row r="10" spans="1:29" ht="17.25" customHeight="1" x14ac:dyDescent="0.25">
      <c r="A10" s="1451"/>
      <c r="B10" s="359"/>
      <c r="C10" s="1425"/>
      <c r="D10" s="1425"/>
      <c r="E10" s="1443"/>
      <c r="F10" s="1432"/>
      <c r="G10" s="1433"/>
      <c r="H10" s="355" t="s">
        <v>1560</v>
      </c>
      <c r="I10" s="1399"/>
      <c r="J10" s="1431"/>
      <c r="K10" s="1399"/>
      <c r="L10" s="1431"/>
      <c r="M10" s="1399"/>
      <c r="N10" s="1061"/>
      <c r="O10" s="1061"/>
      <c r="P10" s="1061"/>
      <c r="Q10" s="1431"/>
      <c r="R10" s="1440" t="s">
        <v>1555</v>
      </c>
      <c r="S10" s="1441"/>
      <c r="T10" s="1456"/>
      <c r="U10" s="1457"/>
      <c r="V10" s="1438"/>
      <c r="W10" s="1439"/>
      <c r="X10" s="1399"/>
      <c r="Y10" s="1431"/>
      <c r="Z10" s="1446"/>
      <c r="AA10" s="1447"/>
      <c r="AB10" s="1454"/>
    </row>
    <row r="11" spans="1:29" ht="17.25" customHeight="1" x14ac:dyDescent="0.25">
      <c r="A11" s="1451"/>
      <c r="B11" s="358"/>
      <c r="C11" s="1424"/>
      <c r="D11" s="1424"/>
      <c r="E11" s="1442">
        <f>IF(旅費支払通知!H30="","・",旅費支払通知!H30)</f>
        <v>43558</v>
      </c>
      <c r="F11" s="1428"/>
      <c r="G11" s="1429"/>
      <c r="H11" s="357" t="s">
        <v>1559</v>
      </c>
      <c r="I11" s="1397" t="str">
        <f>IF(旅費支払通知!K31="","",旅費支払通知!K31)</f>
        <v>利根川流域生息調査</v>
      </c>
      <c r="J11" s="1430"/>
      <c r="K11" s="1397" t="str">
        <f>IF(旅費支払通知!V31="","",旅費支払通知!V31)</f>
        <v>利根川</v>
      </c>
      <c r="L11" s="1430"/>
      <c r="M11" s="1397"/>
      <c r="N11" s="1398"/>
      <c r="O11" s="1398"/>
      <c r="P11" s="1398"/>
      <c r="Q11" s="1430"/>
      <c r="R11" s="1434" t="s">
        <v>1558</v>
      </c>
      <c r="S11" s="1435"/>
      <c r="T11" s="1397"/>
      <c r="U11" s="1430"/>
      <c r="V11" s="1436" t="s">
        <v>1557</v>
      </c>
      <c r="W11" s="1437"/>
      <c r="X11" s="1397"/>
      <c r="Y11" s="1430"/>
      <c r="Z11" s="1397"/>
      <c r="AA11" s="1398"/>
      <c r="AB11" s="1454"/>
    </row>
    <row r="12" spans="1:29" ht="17.25" customHeight="1" x14ac:dyDescent="0.25">
      <c r="A12" s="1451"/>
      <c r="B12" s="359"/>
      <c r="C12" s="1425"/>
      <c r="D12" s="1425"/>
      <c r="E12" s="1443"/>
      <c r="F12" s="1432"/>
      <c r="G12" s="1433"/>
      <c r="H12" s="355" t="s">
        <v>1560</v>
      </c>
      <c r="I12" s="1399"/>
      <c r="J12" s="1431"/>
      <c r="K12" s="1399"/>
      <c r="L12" s="1431"/>
      <c r="M12" s="1399"/>
      <c r="N12" s="1061"/>
      <c r="O12" s="1061"/>
      <c r="P12" s="1061"/>
      <c r="Q12" s="1431"/>
      <c r="R12" s="1440" t="s">
        <v>1555</v>
      </c>
      <c r="S12" s="1441"/>
      <c r="T12" s="1399"/>
      <c r="U12" s="1431"/>
      <c r="V12" s="1438"/>
      <c r="W12" s="1439"/>
      <c r="X12" s="1399"/>
      <c r="Y12" s="1431"/>
      <c r="Z12" s="1399"/>
      <c r="AA12" s="1061"/>
      <c r="AB12" s="1454"/>
    </row>
    <row r="13" spans="1:29" ht="17.25" customHeight="1" x14ac:dyDescent="0.25">
      <c r="A13" s="1451"/>
      <c r="B13" s="358"/>
      <c r="C13" s="1424"/>
      <c r="D13" s="1424"/>
      <c r="E13" s="1442">
        <f>IF(旅費支払通知!H33="","・",旅費支払通知!H33)</f>
        <v>43560</v>
      </c>
      <c r="F13" s="1428"/>
      <c r="G13" s="1429"/>
      <c r="H13" s="357" t="s">
        <v>1559</v>
      </c>
      <c r="I13" s="1397" t="str">
        <f>IF(旅費支払通知!K34="","",旅費支払通知!K34)</f>
        <v>ﾋｱﾘﾝｸﾞ</v>
      </c>
      <c r="J13" s="1430"/>
      <c r="K13" s="1397" t="str">
        <f>IF(旅費支払通知!V34="","",旅費支払通知!V34)</f>
        <v>筑波大学　＠＠研究室</v>
      </c>
      <c r="L13" s="1430"/>
      <c r="M13" s="1397"/>
      <c r="N13" s="1398"/>
      <c r="O13" s="1398"/>
      <c r="P13" s="1398"/>
      <c r="Q13" s="1430"/>
      <c r="R13" s="1434" t="s">
        <v>1558</v>
      </c>
      <c r="S13" s="1435"/>
      <c r="T13" s="1397"/>
      <c r="U13" s="1430"/>
      <c r="V13" s="1436" t="s">
        <v>1557</v>
      </c>
      <c r="W13" s="1437"/>
      <c r="X13" s="1397"/>
      <c r="Y13" s="1430"/>
      <c r="Z13" s="1397"/>
      <c r="AA13" s="1398"/>
      <c r="AB13" s="1454"/>
    </row>
    <row r="14" spans="1:29" ht="17.25" customHeight="1" x14ac:dyDescent="0.25">
      <c r="A14" s="1451"/>
      <c r="B14" s="359"/>
      <c r="C14" s="1425"/>
      <c r="D14" s="1425"/>
      <c r="E14" s="1443"/>
      <c r="F14" s="1432"/>
      <c r="G14" s="1433"/>
      <c r="H14" s="355" t="s">
        <v>1560</v>
      </c>
      <c r="I14" s="1399"/>
      <c r="J14" s="1431"/>
      <c r="K14" s="1399"/>
      <c r="L14" s="1431"/>
      <c r="M14" s="1399"/>
      <c r="N14" s="1061"/>
      <c r="O14" s="1061"/>
      <c r="P14" s="1061"/>
      <c r="Q14" s="1431"/>
      <c r="R14" s="1440" t="s">
        <v>1555</v>
      </c>
      <c r="S14" s="1441"/>
      <c r="T14" s="1399"/>
      <c r="U14" s="1431"/>
      <c r="V14" s="1438"/>
      <c r="W14" s="1439"/>
      <c r="X14" s="1399"/>
      <c r="Y14" s="1431"/>
      <c r="Z14" s="1399"/>
      <c r="AA14" s="1061"/>
      <c r="AB14" s="1454"/>
    </row>
    <row r="15" spans="1:29" ht="17.25" customHeight="1" x14ac:dyDescent="0.25">
      <c r="A15" s="1451"/>
      <c r="B15" s="358"/>
      <c r="C15" s="1424"/>
      <c r="D15" s="1424"/>
      <c r="E15" s="1426" t="s">
        <v>1576</v>
      </c>
      <c r="F15" s="1428"/>
      <c r="G15" s="1429"/>
      <c r="H15" s="357" t="s">
        <v>1559</v>
      </c>
      <c r="I15" s="1397"/>
      <c r="J15" s="1430"/>
      <c r="K15" s="1397"/>
      <c r="L15" s="1430"/>
      <c r="M15" s="1397"/>
      <c r="N15" s="1398"/>
      <c r="O15" s="1398"/>
      <c r="P15" s="1398"/>
      <c r="Q15" s="1430"/>
      <c r="R15" s="1434" t="s">
        <v>1558</v>
      </c>
      <c r="S15" s="1435"/>
      <c r="T15" s="1397"/>
      <c r="U15" s="1430"/>
      <c r="V15" s="1436" t="s">
        <v>1557</v>
      </c>
      <c r="W15" s="1437"/>
      <c r="X15" s="1397"/>
      <c r="Y15" s="1430"/>
      <c r="Z15" s="1397"/>
      <c r="AA15" s="1398"/>
      <c r="AB15" s="1454"/>
    </row>
    <row r="16" spans="1:29" ht="17.25" customHeight="1" x14ac:dyDescent="0.25">
      <c r="A16" s="1451"/>
      <c r="B16" s="359"/>
      <c r="C16" s="1425"/>
      <c r="D16" s="1425"/>
      <c r="E16" s="1427"/>
      <c r="F16" s="1432"/>
      <c r="G16" s="1433"/>
      <c r="H16" s="355" t="s">
        <v>1560</v>
      </c>
      <c r="I16" s="1399"/>
      <c r="J16" s="1431"/>
      <c r="K16" s="1399"/>
      <c r="L16" s="1431"/>
      <c r="M16" s="1399"/>
      <c r="N16" s="1061"/>
      <c r="O16" s="1061"/>
      <c r="P16" s="1061"/>
      <c r="Q16" s="1431"/>
      <c r="R16" s="1440" t="s">
        <v>1555</v>
      </c>
      <c r="S16" s="1441"/>
      <c r="T16" s="1399"/>
      <c r="U16" s="1431"/>
      <c r="V16" s="1438"/>
      <c r="W16" s="1439"/>
      <c r="X16" s="1399"/>
      <c r="Y16" s="1431"/>
      <c r="Z16" s="1399"/>
      <c r="AA16" s="1061"/>
      <c r="AB16" s="1454"/>
    </row>
    <row r="17" spans="1:28" ht="17.25" customHeight="1" x14ac:dyDescent="0.25">
      <c r="A17" s="1451"/>
      <c r="B17" s="358"/>
      <c r="C17" s="1424"/>
      <c r="D17" s="1424"/>
      <c r="E17" s="1426" t="s">
        <v>1577</v>
      </c>
      <c r="F17" s="1428"/>
      <c r="G17" s="1429"/>
      <c r="H17" s="357" t="s">
        <v>1559</v>
      </c>
      <c r="I17" s="1397"/>
      <c r="J17" s="1430"/>
      <c r="K17" s="1397"/>
      <c r="L17" s="1430"/>
      <c r="M17" s="1397"/>
      <c r="N17" s="1398"/>
      <c r="O17" s="1398"/>
      <c r="P17" s="1398"/>
      <c r="Q17" s="1430"/>
      <c r="R17" s="1434" t="s">
        <v>1558</v>
      </c>
      <c r="S17" s="1435"/>
      <c r="T17" s="1397"/>
      <c r="U17" s="1430"/>
      <c r="V17" s="1436" t="s">
        <v>1557</v>
      </c>
      <c r="W17" s="1437"/>
      <c r="X17" s="1397"/>
      <c r="Y17" s="1430"/>
      <c r="Z17" s="1397"/>
      <c r="AA17" s="1398"/>
      <c r="AB17" s="1454"/>
    </row>
    <row r="18" spans="1:28" ht="17.25" customHeight="1" x14ac:dyDescent="0.25">
      <c r="A18" s="1451"/>
      <c r="B18" s="359"/>
      <c r="C18" s="1425"/>
      <c r="D18" s="1425"/>
      <c r="E18" s="1427"/>
      <c r="F18" s="1432"/>
      <c r="G18" s="1433"/>
      <c r="H18" s="355" t="s">
        <v>1560</v>
      </c>
      <c r="I18" s="1399"/>
      <c r="J18" s="1431"/>
      <c r="K18" s="1399"/>
      <c r="L18" s="1431"/>
      <c r="M18" s="1399"/>
      <c r="N18" s="1061"/>
      <c r="O18" s="1061"/>
      <c r="P18" s="1061"/>
      <c r="Q18" s="1431"/>
      <c r="R18" s="1440" t="s">
        <v>1555</v>
      </c>
      <c r="S18" s="1441"/>
      <c r="T18" s="1399"/>
      <c r="U18" s="1431"/>
      <c r="V18" s="1438"/>
      <c r="W18" s="1439"/>
      <c r="X18" s="1399"/>
      <c r="Y18" s="1431"/>
      <c r="Z18" s="1399"/>
      <c r="AA18" s="1061"/>
      <c r="AB18" s="1454"/>
    </row>
    <row r="19" spans="1:28" ht="17.25" customHeight="1" x14ac:dyDescent="0.25">
      <c r="A19" s="1451"/>
      <c r="B19" s="358"/>
      <c r="C19" s="1424"/>
      <c r="D19" s="1424"/>
      <c r="E19" s="1426" t="s">
        <v>1578</v>
      </c>
      <c r="F19" s="1428"/>
      <c r="G19" s="1429"/>
      <c r="H19" s="357" t="s">
        <v>1559</v>
      </c>
      <c r="I19" s="1397"/>
      <c r="J19" s="1430"/>
      <c r="K19" s="1397"/>
      <c r="L19" s="1430"/>
      <c r="M19" s="1397"/>
      <c r="N19" s="1398"/>
      <c r="O19" s="1398"/>
      <c r="P19" s="1398"/>
      <c r="Q19" s="1430"/>
      <c r="R19" s="1434" t="s">
        <v>1558</v>
      </c>
      <c r="S19" s="1435"/>
      <c r="T19" s="1397"/>
      <c r="U19" s="1430"/>
      <c r="V19" s="1436" t="s">
        <v>1557</v>
      </c>
      <c r="W19" s="1437"/>
      <c r="X19" s="1397"/>
      <c r="Y19" s="1430"/>
      <c r="Z19" s="1397"/>
      <c r="AA19" s="1398"/>
      <c r="AB19" s="1454"/>
    </row>
    <row r="20" spans="1:28" ht="17.25" customHeight="1" x14ac:dyDescent="0.25">
      <c r="A20" s="1451"/>
      <c r="B20" s="359"/>
      <c r="C20" s="1425"/>
      <c r="D20" s="1425"/>
      <c r="E20" s="1427"/>
      <c r="F20" s="1432"/>
      <c r="G20" s="1433"/>
      <c r="H20" s="355" t="s">
        <v>1560</v>
      </c>
      <c r="I20" s="1399"/>
      <c r="J20" s="1431"/>
      <c r="K20" s="1399"/>
      <c r="L20" s="1431"/>
      <c r="M20" s="1399"/>
      <c r="N20" s="1061"/>
      <c r="O20" s="1061"/>
      <c r="P20" s="1061"/>
      <c r="Q20" s="1431"/>
      <c r="R20" s="1440" t="s">
        <v>1555</v>
      </c>
      <c r="S20" s="1441"/>
      <c r="T20" s="1399"/>
      <c r="U20" s="1431"/>
      <c r="V20" s="1438"/>
      <c r="W20" s="1439"/>
      <c r="X20" s="1399"/>
      <c r="Y20" s="1431"/>
      <c r="Z20" s="1399"/>
      <c r="AA20" s="1061"/>
      <c r="AB20" s="1454"/>
    </row>
    <row r="21" spans="1:28" ht="17.25" customHeight="1" x14ac:dyDescent="0.25">
      <c r="A21" s="1451"/>
      <c r="B21" s="358"/>
      <c r="C21" s="1424"/>
      <c r="D21" s="1424"/>
      <c r="E21" s="1426" t="s">
        <v>1577</v>
      </c>
      <c r="F21" s="1428"/>
      <c r="G21" s="1429"/>
      <c r="H21" s="357" t="s">
        <v>1559</v>
      </c>
      <c r="I21" s="1397"/>
      <c r="J21" s="1430"/>
      <c r="K21" s="1397"/>
      <c r="L21" s="1430"/>
      <c r="M21" s="1397"/>
      <c r="N21" s="1398"/>
      <c r="O21" s="1398"/>
      <c r="P21" s="1398"/>
      <c r="Q21" s="1430"/>
      <c r="R21" s="1434" t="s">
        <v>1558</v>
      </c>
      <c r="S21" s="1435"/>
      <c r="T21" s="1397"/>
      <c r="U21" s="1430"/>
      <c r="V21" s="1436" t="s">
        <v>1557</v>
      </c>
      <c r="W21" s="1437"/>
      <c r="X21" s="1397"/>
      <c r="Y21" s="1430"/>
      <c r="Z21" s="1397"/>
      <c r="AA21" s="1398"/>
      <c r="AB21" s="1454"/>
    </row>
    <row r="22" spans="1:28" ht="17.25" customHeight="1" x14ac:dyDescent="0.25">
      <c r="A22" s="1451"/>
      <c r="B22" s="359"/>
      <c r="C22" s="1425"/>
      <c r="D22" s="1425"/>
      <c r="E22" s="1427"/>
      <c r="F22" s="1432"/>
      <c r="G22" s="1433"/>
      <c r="H22" s="355" t="s">
        <v>1560</v>
      </c>
      <c r="I22" s="1399"/>
      <c r="J22" s="1431"/>
      <c r="K22" s="1399"/>
      <c r="L22" s="1431"/>
      <c r="M22" s="1399"/>
      <c r="N22" s="1061"/>
      <c r="O22" s="1061"/>
      <c r="P22" s="1061"/>
      <c r="Q22" s="1431"/>
      <c r="R22" s="1440" t="s">
        <v>1555</v>
      </c>
      <c r="S22" s="1441"/>
      <c r="T22" s="1399"/>
      <c r="U22" s="1431"/>
      <c r="V22" s="1438"/>
      <c r="W22" s="1439"/>
      <c r="X22" s="1399"/>
      <c r="Y22" s="1431"/>
      <c r="Z22" s="1399"/>
      <c r="AA22" s="1061"/>
      <c r="AB22" s="1454"/>
    </row>
    <row r="23" spans="1:28" ht="17.25" customHeight="1" x14ac:dyDescent="0.25">
      <c r="A23" s="1451"/>
      <c r="B23" s="358"/>
      <c r="C23" s="1424"/>
      <c r="D23" s="1424"/>
      <c r="E23" s="1426" t="s">
        <v>1577</v>
      </c>
      <c r="F23" s="1428"/>
      <c r="G23" s="1429"/>
      <c r="H23" s="357" t="s">
        <v>1559</v>
      </c>
      <c r="I23" s="1397"/>
      <c r="J23" s="1430"/>
      <c r="K23" s="1397"/>
      <c r="L23" s="1430"/>
      <c r="M23" s="1397"/>
      <c r="N23" s="1398"/>
      <c r="O23" s="1398"/>
      <c r="P23" s="1398"/>
      <c r="Q23" s="1430"/>
      <c r="R23" s="1434" t="s">
        <v>1558</v>
      </c>
      <c r="S23" s="1435"/>
      <c r="T23" s="1397"/>
      <c r="U23" s="1430"/>
      <c r="V23" s="1436" t="s">
        <v>1557</v>
      </c>
      <c r="W23" s="1437"/>
      <c r="X23" s="1397"/>
      <c r="Y23" s="1430"/>
      <c r="Z23" s="1397"/>
      <c r="AA23" s="1398"/>
      <c r="AB23" s="1454"/>
    </row>
    <row r="24" spans="1:28" ht="17.25" customHeight="1" x14ac:dyDescent="0.25">
      <c r="A24" s="1451"/>
      <c r="B24" s="356"/>
      <c r="C24" s="1425"/>
      <c r="D24" s="1425"/>
      <c r="E24" s="1427"/>
      <c r="F24" s="1432"/>
      <c r="G24" s="1433"/>
      <c r="H24" s="355" t="s">
        <v>1556</v>
      </c>
      <c r="I24" s="1399"/>
      <c r="J24" s="1431"/>
      <c r="K24" s="1399"/>
      <c r="L24" s="1431"/>
      <c r="M24" s="1399"/>
      <c r="N24" s="1061"/>
      <c r="O24" s="1061"/>
      <c r="P24" s="1061"/>
      <c r="Q24" s="1431"/>
      <c r="R24" s="1400" t="s">
        <v>1555</v>
      </c>
      <c r="S24" s="1401"/>
      <c r="T24" s="1399"/>
      <c r="U24" s="1431"/>
      <c r="V24" s="1438"/>
      <c r="W24" s="1439"/>
      <c r="X24" s="1399"/>
      <c r="Y24" s="1431"/>
      <c r="Z24" s="1399"/>
      <c r="AA24" s="1061"/>
      <c r="AB24" s="1454"/>
    </row>
    <row r="25" spans="1:28" ht="15" customHeight="1" x14ac:dyDescent="0.25">
      <c r="A25" s="1451"/>
      <c r="B25" s="1402" t="s">
        <v>1554</v>
      </c>
      <c r="C25" s="1404"/>
      <c r="D25" s="1404"/>
      <c r="E25" s="1404"/>
      <c r="F25" s="1404"/>
      <c r="G25" s="1404"/>
      <c r="H25" s="1404"/>
      <c r="I25" s="1404"/>
      <c r="J25" s="1404"/>
      <c r="K25" s="1404"/>
      <c r="L25" s="1404"/>
      <c r="M25" s="1404"/>
      <c r="N25" s="1404"/>
      <c r="O25" s="1404"/>
      <c r="P25" s="1404"/>
      <c r="Q25" s="1404"/>
      <c r="R25" s="1076" t="s">
        <v>1553</v>
      </c>
      <c r="S25" s="1077"/>
      <c r="T25" s="354"/>
      <c r="U25" s="353"/>
      <c r="W25" s="351" t="s">
        <v>2</v>
      </c>
      <c r="X25" s="352"/>
      <c r="Y25" s="352"/>
      <c r="Z25" s="352"/>
      <c r="AA25" s="351" t="s">
        <v>2</v>
      </c>
      <c r="AB25" s="1454"/>
    </row>
    <row r="26" spans="1:28" ht="15" customHeight="1" x14ac:dyDescent="0.25">
      <c r="A26" s="1451"/>
      <c r="B26" s="1403"/>
      <c r="C26" s="1407" t="s">
        <v>1552</v>
      </c>
      <c r="D26" s="1407"/>
      <c r="E26" s="1407"/>
      <c r="F26" s="1407"/>
      <c r="G26" s="1407"/>
      <c r="H26" s="1407"/>
      <c r="I26" s="1407"/>
      <c r="J26" s="1407"/>
      <c r="K26" s="1407"/>
      <c r="L26" s="1407"/>
      <c r="M26" s="1407"/>
      <c r="N26" s="1407"/>
      <c r="O26" s="1407"/>
      <c r="P26" s="1407"/>
      <c r="Q26" s="1408"/>
      <c r="R26" s="1405"/>
      <c r="S26" s="1406"/>
      <c r="T26" s="334"/>
      <c r="U26" s="349"/>
      <c r="V26" s="350"/>
      <c r="W26" s="348"/>
      <c r="X26" s="349"/>
      <c r="Y26" s="349"/>
      <c r="Z26" s="349"/>
      <c r="AA26" s="348"/>
      <c r="AB26" s="1454"/>
    </row>
    <row r="27" spans="1:28" ht="15" customHeight="1" x14ac:dyDescent="0.25">
      <c r="A27" s="1451"/>
      <c r="B27" s="1403"/>
      <c r="C27" s="1407" t="s">
        <v>1551</v>
      </c>
      <c r="D27" s="1407"/>
      <c r="E27" s="1407"/>
      <c r="F27" s="1407"/>
      <c r="G27" s="1407"/>
      <c r="H27" s="1407"/>
      <c r="I27" s="1407"/>
      <c r="J27" s="1407"/>
      <c r="K27" s="1407"/>
      <c r="L27" s="1407"/>
      <c r="M27" s="1407"/>
      <c r="N27" s="1407"/>
      <c r="O27" s="1407"/>
      <c r="P27" s="1407"/>
      <c r="Q27" s="1408"/>
      <c r="R27" s="1405"/>
      <c r="S27" s="1406"/>
      <c r="T27" s="333"/>
      <c r="U27" s="347"/>
      <c r="V27" s="347"/>
      <c r="W27" s="347"/>
      <c r="X27" s="347"/>
      <c r="Y27" s="347"/>
      <c r="Z27" s="347"/>
      <c r="AA27" s="346" t="s">
        <v>2</v>
      </c>
      <c r="AB27" s="1454"/>
    </row>
    <row r="28" spans="1:28" ht="15" customHeight="1" x14ac:dyDescent="0.25">
      <c r="A28" s="1451"/>
      <c r="B28" s="1403"/>
      <c r="C28" s="1407" t="s">
        <v>1550</v>
      </c>
      <c r="D28" s="1407"/>
      <c r="E28" s="1407"/>
      <c r="F28" s="1407"/>
      <c r="G28" s="1407"/>
      <c r="H28" s="1407"/>
      <c r="I28" s="1407"/>
      <c r="J28" s="1407"/>
      <c r="K28" s="1407"/>
      <c r="L28" s="1407"/>
      <c r="M28" s="1407"/>
      <c r="N28" s="1407"/>
      <c r="O28" s="1407"/>
      <c r="P28" s="1407"/>
      <c r="Q28" s="1407"/>
      <c r="R28" s="1078"/>
      <c r="S28" s="1080"/>
      <c r="T28" s="335"/>
      <c r="U28" s="345"/>
      <c r="V28" s="344"/>
      <c r="W28" s="344"/>
      <c r="X28" s="344"/>
      <c r="Y28" s="344"/>
      <c r="Z28" s="344"/>
      <c r="AA28" s="343"/>
      <c r="AB28" s="1454"/>
    </row>
    <row r="29" spans="1:28" ht="15" customHeight="1" x14ac:dyDescent="0.25">
      <c r="A29" s="1451"/>
      <c r="B29" s="1403"/>
      <c r="C29" s="1407" t="s">
        <v>1549</v>
      </c>
      <c r="D29" s="1407"/>
      <c r="E29" s="1407"/>
      <c r="F29" s="1407"/>
      <c r="G29" s="1407"/>
      <c r="H29" s="1407"/>
      <c r="I29" s="1407"/>
      <c r="J29" s="1407"/>
      <c r="K29" s="1407"/>
      <c r="L29" s="1407"/>
      <c r="M29" s="1407"/>
      <c r="N29" s="1407"/>
      <c r="O29" s="1407"/>
      <c r="P29" s="1407"/>
      <c r="Q29" s="1407"/>
      <c r="R29" s="337"/>
      <c r="S29" s="337"/>
      <c r="T29" s="337"/>
      <c r="U29" s="337"/>
      <c r="V29" s="337"/>
      <c r="W29" s="337"/>
      <c r="X29" s="337"/>
      <c r="Y29" s="337"/>
      <c r="Z29" s="337"/>
      <c r="AA29" s="337"/>
      <c r="AB29" s="1448"/>
    </row>
    <row r="30" spans="1:28" ht="15" customHeight="1" x14ac:dyDescent="0.25">
      <c r="A30" s="1451"/>
      <c r="B30" s="1403"/>
      <c r="C30" s="1407" t="s">
        <v>1548</v>
      </c>
      <c r="D30" s="1407"/>
      <c r="E30" s="1407"/>
      <c r="F30" s="1407"/>
      <c r="G30" s="1407"/>
      <c r="H30" s="1407"/>
      <c r="I30" s="1407"/>
      <c r="J30" s="1407"/>
      <c r="K30" s="1407"/>
      <c r="L30" s="1407"/>
      <c r="M30" s="1407"/>
      <c r="N30" s="1407"/>
      <c r="O30" s="1407"/>
      <c r="P30" s="1407"/>
      <c r="Q30" s="1407"/>
      <c r="R30" s="1088" t="s">
        <v>124</v>
      </c>
      <c r="S30" s="1089"/>
      <c r="T30" s="1089"/>
      <c r="U30" s="1089"/>
      <c r="V30" s="1089"/>
      <c r="W30" s="1089"/>
      <c r="X30" s="1089"/>
      <c r="Y30" s="1089"/>
      <c r="Z30" s="1089"/>
      <c r="AA30" s="1090"/>
      <c r="AB30" s="1448"/>
    </row>
    <row r="31" spans="1:28" ht="15" customHeight="1" x14ac:dyDescent="0.25">
      <c r="A31" s="1451"/>
      <c r="B31" s="1403"/>
      <c r="C31" s="1407" t="s">
        <v>1547</v>
      </c>
      <c r="D31" s="1407"/>
      <c r="E31" s="1407"/>
      <c r="F31" s="1407"/>
      <c r="G31" s="1407"/>
      <c r="H31" s="1407"/>
      <c r="I31" s="1407"/>
      <c r="J31" s="1407"/>
      <c r="K31" s="1407"/>
      <c r="L31" s="1407"/>
      <c r="M31" s="1407"/>
      <c r="N31" s="1407"/>
      <c r="O31" s="1407"/>
      <c r="P31" s="1407"/>
      <c r="Q31" s="1407"/>
      <c r="R31" s="1409" t="str">
        <f>旅費支払通知!V7&amp;"："&amp;旅費支払通知!A7</f>
        <v>：</v>
      </c>
      <c r="S31" s="1410"/>
      <c r="T31" s="1410"/>
      <c r="U31" s="1410"/>
      <c r="V31" s="1410"/>
      <c r="W31" s="1410"/>
      <c r="X31" s="1410"/>
      <c r="Y31" s="1410"/>
      <c r="Z31" s="1410"/>
      <c r="AA31" s="1411"/>
      <c r="AB31" s="1448"/>
    </row>
    <row r="32" spans="1:28" ht="15" customHeight="1" x14ac:dyDescent="0.25">
      <c r="A32" s="1451"/>
      <c r="B32" s="1403"/>
      <c r="C32" s="1407" t="s">
        <v>1546</v>
      </c>
      <c r="D32" s="1407"/>
      <c r="E32" s="1407"/>
      <c r="F32" s="1407"/>
      <c r="G32" s="1407"/>
      <c r="H32" s="1407"/>
      <c r="I32" s="1407"/>
      <c r="J32" s="1407"/>
      <c r="K32" s="1407"/>
      <c r="L32" s="1407"/>
      <c r="M32" s="1407"/>
      <c r="N32" s="1407"/>
      <c r="O32" s="1407"/>
      <c r="P32" s="1407"/>
      <c r="Q32" s="1407"/>
      <c r="R32" s="1412"/>
      <c r="S32" s="1413"/>
      <c r="T32" s="1413"/>
      <c r="U32" s="1413"/>
      <c r="V32" s="1413"/>
      <c r="W32" s="1413"/>
      <c r="X32" s="1413"/>
      <c r="Y32" s="1413"/>
      <c r="Z32" s="1413"/>
      <c r="AA32" s="1414"/>
      <c r="AB32" s="1448"/>
    </row>
    <row r="33" spans="1:28" ht="15" customHeight="1" x14ac:dyDescent="0.25">
      <c r="A33" s="1451"/>
      <c r="B33" s="1403"/>
      <c r="C33" s="1407" t="s">
        <v>1545</v>
      </c>
      <c r="D33" s="1407"/>
      <c r="E33" s="1407"/>
      <c r="F33" s="1407"/>
      <c r="G33" s="1407"/>
      <c r="H33" s="1407"/>
      <c r="I33" s="1407"/>
      <c r="J33" s="1407"/>
      <c r="K33" s="1407"/>
      <c r="L33" s="1407"/>
      <c r="M33" s="1407"/>
      <c r="N33" s="1407"/>
      <c r="O33" s="1407"/>
      <c r="P33" s="1407"/>
      <c r="Q33" s="1407"/>
      <c r="R33" s="1415" t="s">
        <v>1544</v>
      </c>
      <c r="S33" s="1416"/>
      <c r="T33" s="1416"/>
      <c r="U33" s="1416"/>
      <c r="V33" s="1416"/>
      <c r="W33" s="1416"/>
      <c r="X33" s="1416"/>
      <c r="Y33" s="1419" t="str">
        <f>旅費支払通知!E38</f>
        <v>なし</v>
      </c>
      <c r="Z33" s="1420"/>
      <c r="AA33" s="1421"/>
      <c r="AB33" s="1448"/>
    </row>
    <row r="34" spans="1:28" ht="15" customHeight="1" x14ac:dyDescent="0.25">
      <c r="B34" s="1403"/>
      <c r="C34" s="1407" t="s">
        <v>1543</v>
      </c>
      <c r="D34" s="1407"/>
      <c r="E34" s="1407"/>
      <c r="F34" s="1407"/>
      <c r="G34" s="1407"/>
      <c r="H34" s="1407"/>
      <c r="I34" s="1407"/>
      <c r="J34" s="1407"/>
      <c r="K34" s="1407"/>
      <c r="L34" s="1407"/>
      <c r="M34" s="1407"/>
      <c r="N34" s="1407"/>
      <c r="O34" s="1407"/>
      <c r="P34" s="1407"/>
      <c r="Q34" s="1407"/>
      <c r="R34" s="1417"/>
      <c r="S34" s="1418"/>
      <c r="T34" s="1418"/>
      <c r="U34" s="1418"/>
      <c r="V34" s="1418"/>
      <c r="W34" s="1418"/>
      <c r="X34" s="1418"/>
      <c r="Y34" s="1422"/>
      <c r="Z34" s="1422"/>
      <c r="AA34" s="1423"/>
    </row>
    <row r="35" spans="1:28" ht="4.5" customHeight="1" x14ac:dyDescent="0.25">
      <c r="B35" s="342"/>
      <c r="C35" s="341"/>
      <c r="D35" s="341"/>
      <c r="E35" s="341"/>
      <c r="F35" s="341"/>
      <c r="G35" s="341"/>
      <c r="H35" s="341"/>
      <c r="I35" s="341"/>
      <c r="J35" s="341"/>
      <c r="K35" s="341"/>
      <c r="L35" s="341"/>
      <c r="M35" s="341"/>
      <c r="N35" s="341"/>
      <c r="O35" s="341"/>
      <c r="P35" s="341"/>
      <c r="Q35" s="341"/>
      <c r="R35" s="340"/>
      <c r="S35" s="340"/>
      <c r="T35" s="340"/>
      <c r="U35" s="340"/>
      <c r="V35" s="340"/>
      <c r="W35" s="340"/>
      <c r="X35" s="340"/>
      <c r="Y35" s="339"/>
      <c r="Z35" s="339"/>
      <c r="AA35" s="339"/>
    </row>
    <row r="36" spans="1:28" ht="15" customHeight="1" x14ac:dyDescent="0.25">
      <c r="A36" s="338"/>
      <c r="B36" s="338" t="s">
        <v>1542</v>
      </c>
      <c r="R36" s="337"/>
      <c r="S36" s="337"/>
      <c r="T36" s="337"/>
      <c r="U36" s="337"/>
      <c r="V36" s="337"/>
      <c r="W36" s="337"/>
      <c r="X36" s="337"/>
      <c r="Y36" s="337"/>
      <c r="Z36" s="337"/>
      <c r="AA36" s="337"/>
    </row>
    <row r="37" spans="1:28" ht="15" customHeight="1" x14ac:dyDescent="0.25">
      <c r="R37" s="337"/>
      <c r="S37" s="337"/>
      <c r="T37" s="337"/>
      <c r="U37" s="337"/>
      <c r="V37" s="337"/>
      <c r="W37" s="337"/>
      <c r="X37" s="337"/>
      <c r="Y37" s="337"/>
      <c r="Z37" s="337"/>
      <c r="AA37" s="337"/>
    </row>
    <row r="38" spans="1:28" ht="15" customHeight="1" x14ac:dyDescent="0.25">
      <c r="R38" s="337"/>
      <c r="S38" s="337"/>
      <c r="T38" s="337"/>
      <c r="U38" s="337"/>
      <c r="V38" s="337"/>
      <c r="W38" s="337"/>
      <c r="X38" s="337"/>
      <c r="Y38" s="337"/>
      <c r="Z38" s="337"/>
      <c r="AA38" s="337"/>
    </row>
    <row r="39" spans="1:28" ht="15" customHeight="1" x14ac:dyDescent="0.25">
      <c r="R39" s="337"/>
      <c r="S39" s="337"/>
      <c r="T39" s="337"/>
      <c r="U39" s="337"/>
      <c r="V39" s="337"/>
      <c r="W39" s="337"/>
      <c r="X39" s="337"/>
      <c r="Y39" s="337"/>
      <c r="Z39" s="337"/>
      <c r="AA39" s="337"/>
    </row>
  </sheetData>
  <mergeCells count="159">
    <mergeCell ref="T3:AA3"/>
    <mergeCell ref="A2:AB2"/>
    <mergeCell ref="A4:A5"/>
    <mergeCell ref="B4:B5"/>
    <mergeCell ref="C4:J5"/>
    <mergeCell ref="K4:K5"/>
    <mergeCell ref="L4:O5"/>
    <mergeCell ref="P4:P5"/>
    <mergeCell ref="Q4:W5"/>
    <mergeCell ref="X4:X5"/>
    <mergeCell ref="Y4:AA5"/>
    <mergeCell ref="AB4:AB5"/>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E9:E10"/>
    <mergeCell ref="F9:G9"/>
    <mergeCell ref="I9:J10"/>
    <mergeCell ref="K9:L10"/>
    <mergeCell ref="V9:W10"/>
    <mergeCell ref="X9:Y10"/>
    <mergeCell ref="Z9:AA10"/>
    <mergeCell ref="F10:G10"/>
    <mergeCell ref="R10:S10"/>
    <mergeCell ref="C11:C12"/>
    <mergeCell ref="D11:D12"/>
    <mergeCell ref="E11:E12"/>
    <mergeCell ref="F11:G11"/>
    <mergeCell ref="I11:J12"/>
    <mergeCell ref="K11:L12"/>
    <mergeCell ref="M11:Q12"/>
    <mergeCell ref="R11:S11"/>
    <mergeCell ref="T11:U12"/>
    <mergeCell ref="C13:C14"/>
    <mergeCell ref="D13:D14"/>
    <mergeCell ref="E13:E14"/>
    <mergeCell ref="F13:G13"/>
    <mergeCell ref="I13:J14"/>
    <mergeCell ref="K13:L14"/>
    <mergeCell ref="M13:Q14"/>
    <mergeCell ref="R13:S13"/>
    <mergeCell ref="T13:U14"/>
    <mergeCell ref="F14:G14"/>
    <mergeCell ref="R14:S14"/>
    <mergeCell ref="V11:W12"/>
    <mergeCell ref="X11:Y12"/>
    <mergeCell ref="Z11:AA12"/>
    <mergeCell ref="F12:G12"/>
    <mergeCell ref="R12:S12"/>
    <mergeCell ref="V13:W14"/>
    <mergeCell ref="X13:Y14"/>
    <mergeCell ref="Z13:AA14"/>
    <mergeCell ref="T15:U16"/>
    <mergeCell ref="V15:W16"/>
    <mergeCell ref="X15:Y16"/>
    <mergeCell ref="Z15:AA16"/>
    <mergeCell ref="R16:S16"/>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F24:G24"/>
    <mergeCell ref="M23:Q24"/>
    <mergeCell ref="R23:S23"/>
    <mergeCell ref="T19:U20"/>
    <mergeCell ref="V19:W20"/>
    <mergeCell ref="X19:Y20"/>
    <mergeCell ref="R19:S19"/>
    <mergeCell ref="T23:U24"/>
    <mergeCell ref="V23:W24"/>
    <mergeCell ref="X23:Y24"/>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s>
  <phoneticPr fontId="20"/>
  <printOptions horizontalCentered="1"/>
  <pageMargins left="0.39370078740157483" right="0.39370078740157483" top="0.59055118110236227" bottom="0.39370078740157483" header="0.51181102362204722" footer="0.39370078740157483"/>
  <pageSetup paperSize="9" scale="99" orientation="landscape"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V74"/>
  <sheetViews>
    <sheetView topLeftCell="J22" workbookViewId="0">
      <selection activeCell="V48" sqref="V48"/>
    </sheetView>
  </sheetViews>
  <sheetFormatPr defaultRowHeight="15" customHeight="1" x14ac:dyDescent="0.25"/>
  <cols>
    <col min="1" max="11" width="15.86328125" style="225" customWidth="1"/>
    <col min="12" max="12" width="23.1328125" style="225" bestFit="1" customWidth="1"/>
    <col min="13" max="19" width="9" style="225"/>
    <col min="20" max="20" width="7.46484375" style="225" customWidth="1"/>
    <col min="21" max="21" width="20.46484375" style="225" customWidth="1"/>
    <col min="22" max="256" width="9" style="225"/>
    <col min="257" max="267" width="15.86328125" style="225" customWidth="1"/>
    <col min="268" max="268" width="23.1328125" style="225" bestFit="1" customWidth="1"/>
    <col min="269" max="275" width="9" style="225"/>
    <col min="276" max="276" width="38" style="225" bestFit="1" customWidth="1"/>
    <col min="277" max="512" width="9" style="225"/>
    <col min="513" max="523" width="15.86328125" style="225" customWidth="1"/>
    <col min="524" max="524" width="23.1328125" style="225" bestFit="1" customWidth="1"/>
    <col min="525" max="531" width="9" style="225"/>
    <col min="532" max="532" width="38" style="225" bestFit="1" customWidth="1"/>
    <col min="533" max="768" width="9" style="225"/>
    <col min="769" max="779" width="15.86328125" style="225" customWidth="1"/>
    <col min="780" max="780" width="23.1328125" style="225" bestFit="1" customWidth="1"/>
    <col min="781" max="787" width="9" style="225"/>
    <col min="788" max="788" width="38" style="225" bestFit="1" customWidth="1"/>
    <col min="789" max="1024" width="9" style="225"/>
    <col min="1025" max="1035" width="15.86328125" style="225" customWidth="1"/>
    <col min="1036" max="1036" width="23.1328125" style="225" bestFit="1" customWidth="1"/>
    <col min="1037" max="1043" width="9" style="225"/>
    <col min="1044" max="1044" width="38" style="225" bestFit="1" customWidth="1"/>
    <col min="1045" max="1280" width="9" style="225"/>
    <col min="1281" max="1291" width="15.86328125" style="225" customWidth="1"/>
    <col min="1292" max="1292" width="23.1328125" style="225" bestFit="1" customWidth="1"/>
    <col min="1293" max="1299" width="9" style="225"/>
    <col min="1300" max="1300" width="38" style="225" bestFit="1" customWidth="1"/>
    <col min="1301" max="1536" width="9" style="225"/>
    <col min="1537" max="1547" width="15.86328125" style="225" customWidth="1"/>
    <col min="1548" max="1548" width="23.1328125" style="225" bestFit="1" customWidth="1"/>
    <col min="1549" max="1555" width="9" style="225"/>
    <col min="1556" max="1556" width="38" style="225" bestFit="1" customWidth="1"/>
    <col min="1557" max="1792" width="9" style="225"/>
    <col min="1793" max="1803" width="15.86328125" style="225" customWidth="1"/>
    <col min="1804" max="1804" width="23.1328125" style="225" bestFit="1" customWidth="1"/>
    <col min="1805" max="1811" width="9" style="225"/>
    <col min="1812" max="1812" width="38" style="225" bestFit="1" customWidth="1"/>
    <col min="1813" max="2048" width="9" style="225"/>
    <col min="2049" max="2059" width="15.86328125" style="225" customWidth="1"/>
    <col min="2060" max="2060" width="23.1328125" style="225" bestFit="1" customWidth="1"/>
    <col min="2061" max="2067" width="9" style="225"/>
    <col min="2068" max="2068" width="38" style="225" bestFit="1" customWidth="1"/>
    <col min="2069" max="2304" width="9" style="225"/>
    <col min="2305" max="2315" width="15.86328125" style="225" customWidth="1"/>
    <col min="2316" max="2316" width="23.1328125" style="225" bestFit="1" customWidth="1"/>
    <col min="2317" max="2323" width="9" style="225"/>
    <col min="2324" max="2324" width="38" style="225" bestFit="1" customWidth="1"/>
    <col min="2325" max="2560" width="9" style="225"/>
    <col min="2561" max="2571" width="15.86328125" style="225" customWidth="1"/>
    <col min="2572" max="2572" width="23.1328125" style="225" bestFit="1" customWidth="1"/>
    <col min="2573" max="2579" width="9" style="225"/>
    <col min="2580" max="2580" width="38" style="225" bestFit="1" customWidth="1"/>
    <col min="2581" max="2816" width="9" style="225"/>
    <col min="2817" max="2827" width="15.86328125" style="225" customWidth="1"/>
    <col min="2828" max="2828" width="23.1328125" style="225" bestFit="1" customWidth="1"/>
    <col min="2829" max="2835" width="9" style="225"/>
    <col min="2836" max="2836" width="38" style="225" bestFit="1" customWidth="1"/>
    <col min="2837" max="3072" width="9" style="225"/>
    <col min="3073" max="3083" width="15.86328125" style="225" customWidth="1"/>
    <col min="3084" max="3084" width="23.1328125" style="225" bestFit="1" customWidth="1"/>
    <col min="3085" max="3091" width="9" style="225"/>
    <col min="3092" max="3092" width="38" style="225" bestFit="1" customWidth="1"/>
    <col min="3093" max="3328" width="9" style="225"/>
    <col min="3329" max="3339" width="15.86328125" style="225" customWidth="1"/>
    <col min="3340" max="3340" width="23.1328125" style="225" bestFit="1" customWidth="1"/>
    <col min="3341" max="3347" width="9" style="225"/>
    <col min="3348" max="3348" width="38" style="225" bestFit="1" customWidth="1"/>
    <col min="3349" max="3584" width="9" style="225"/>
    <col min="3585" max="3595" width="15.86328125" style="225" customWidth="1"/>
    <col min="3596" max="3596" width="23.1328125" style="225" bestFit="1" customWidth="1"/>
    <col min="3597" max="3603" width="9" style="225"/>
    <col min="3604" max="3604" width="38" style="225" bestFit="1" customWidth="1"/>
    <col min="3605" max="3840" width="9" style="225"/>
    <col min="3841" max="3851" width="15.86328125" style="225" customWidth="1"/>
    <col min="3852" max="3852" width="23.1328125" style="225" bestFit="1" customWidth="1"/>
    <col min="3853" max="3859" width="9" style="225"/>
    <col min="3860" max="3860" width="38" style="225" bestFit="1" customWidth="1"/>
    <col min="3861" max="4096" width="9" style="225"/>
    <col min="4097" max="4107" width="15.86328125" style="225" customWidth="1"/>
    <col min="4108" max="4108" width="23.1328125" style="225" bestFit="1" customWidth="1"/>
    <col min="4109" max="4115" width="9" style="225"/>
    <col min="4116" max="4116" width="38" style="225" bestFit="1" customWidth="1"/>
    <col min="4117" max="4352" width="9" style="225"/>
    <col min="4353" max="4363" width="15.86328125" style="225" customWidth="1"/>
    <col min="4364" max="4364" width="23.1328125" style="225" bestFit="1" customWidth="1"/>
    <col min="4365" max="4371" width="9" style="225"/>
    <col min="4372" max="4372" width="38" style="225" bestFit="1" customWidth="1"/>
    <col min="4373" max="4608" width="9" style="225"/>
    <col min="4609" max="4619" width="15.86328125" style="225" customWidth="1"/>
    <col min="4620" max="4620" width="23.1328125" style="225" bestFit="1" customWidth="1"/>
    <col min="4621" max="4627" width="9" style="225"/>
    <col min="4628" max="4628" width="38" style="225" bestFit="1" customWidth="1"/>
    <col min="4629" max="4864" width="9" style="225"/>
    <col min="4865" max="4875" width="15.86328125" style="225" customWidth="1"/>
    <col min="4876" max="4876" width="23.1328125" style="225" bestFit="1" customWidth="1"/>
    <col min="4877" max="4883" width="9" style="225"/>
    <col min="4884" max="4884" width="38" style="225" bestFit="1" customWidth="1"/>
    <col min="4885" max="5120" width="9" style="225"/>
    <col min="5121" max="5131" width="15.86328125" style="225" customWidth="1"/>
    <col min="5132" max="5132" width="23.1328125" style="225" bestFit="1" customWidth="1"/>
    <col min="5133" max="5139" width="9" style="225"/>
    <col min="5140" max="5140" width="38" style="225" bestFit="1" customWidth="1"/>
    <col min="5141" max="5376" width="9" style="225"/>
    <col min="5377" max="5387" width="15.86328125" style="225" customWidth="1"/>
    <col min="5388" max="5388" width="23.1328125" style="225" bestFit="1" customWidth="1"/>
    <col min="5389" max="5395" width="9" style="225"/>
    <col min="5396" max="5396" width="38" style="225" bestFit="1" customWidth="1"/>
    <col min="5397" max="5632" width="9" style="225"/>
    <col min="5633" max="5643" width="15.86328125" style="225" customWidth="1"/>
    <col min="5644" max="5644" width="23.1328125" style="225" bestFit="1" customWidth="1"/>
    <col min="5645" max="5651" width="9" style="225"/>
    <col min="5652" max="5652" width="38" style="225" bestFit="1" customWidth="1"/>
    <col min="5653" max="5888" width="9" style="225"/>
    <col min="5889" max="5899" width="15.86328125" style="225" customWidth="1"/>
    <col min="5900" max="5900" width="23.1328125" style="225" bestFit="1" customWidth="1"/>
    <col min="5901" max="5907" width="9" style="225"/>
    <col min="5908" max="5908" width="38" style="225" bestFit="1" customWidth="1"/>
    <col min="5909" max="6144" width="9" style="225"/>
    <col min="6145" max="6155" width="15.86328125" style="225" customWidth="1"/>
    <col min="6156" max="6156" width="23.1328125" style="225" bestFit="1" customWidth="1"/>
    <col min="6157" max="6163" width="9" style="225"/>
    <col min="6164" max="6164" width="38" style="225" bestFit="1" customWidth="1"/>
    <col min="6165" max="6400" width="9" style="225"/>
    <col min="6401" max="6411" width="15.86328125" style="225" customWidth="1"/>
    <col min="6412" max="6412" width="23.1328125" style="225" bestFit="1" customWidth="1"/>
    <col min="6413" max="6419" width="9" style="225"/>
    <col min="6420" max="6420" width="38" style="225" bestFit="1" customWidth="1"/>
    <col min="6421" max="6656" width="9" style="225"/>
    <col min="6657" max="6667" width="15.86328125" style="225" customWidth="1"/>
    <col min="6668" max="6668" width="23.1328125" style="225" bestFit="1" customWidth="1"/>
    <col min="6669" max="6675" width="9" style="225"/>
    <col min="6676" max="6676" width="38" style="225" bestFit="1" customWidth="1"/>
    <col min="6677" max="6912" width="9" style="225"/>
    <col min="6913" max="6923" width="15.86328125" style="225" customWidth="1"/>
    <col min="6924" max="6924" width="23.1328125" style="225" bestFit="1" customWidth="1"/>
    <col min="6925" max="6931" width="9" style="225"/>
    <col min="6932" max="6932" width="38" style="225" bestFit="1" customWidth="1"/>
    <col min="6933" max="7168" width="9" style="225"/>
    <col min="7169" max="7179" width="15.86328125" style="225" customWidth="1"/>
    <col min="7180" max="7180" width="23.1328125" style="225" bestFit="1" customWidth="1"/>
    <col min="7181" max="7187" width="9" style="225"/>
    <col min="7188" max="7188" width="38" style="225" bestFit="1" customWidth="1"/>
    <col min="7189" max="7424" width="9" style="225"/>
    <col min="7425" max="7435" width="15.86328125" style="225" customWidth="1"/>
    <col min="7436" max="7436" width="23.1328125" style="225" bestFit="1" customWidth="1"/>
    <col min="7437" max="7443" width="9" style="225"/>
    <col min="7444" max="7444" width="38" style="225" bestFit="1" customWidth="1"/>
    <col min="7445" max="7680" width="9" style="225"/>
    <col min="7681" max="7691" width="15.86328125" style="225" customWidth="1"/>
    <col min="7692" max="7692" width="23.1328125" style="225" bestFit="1" customWidth="1"/>
    <col min="7693" max="7699" width="9" style="225"/>
    <col min="7700" max="7700" width="38" style="225" bestFit="1" customWidth="1"/>
    <col min="7701" max="7936" width="9" style="225"/>
    <col min="7937" max="7947" width="15.86328125" style="225" customWidth="1"/>
    <col min="7948" max="7948" width="23.1328125" style="225" bestFit="1" customWidth="1"/>
    <col min="7949" max="7955" width="9" style="225"/>
    <col min="7956" max="7956" width="38" style="225" bestFit="1" customWidth="1"/>
    <col min="7957" max="8192" width="9" style="225"/>
    <col min="8193" max="8203" width="15.86328125" style="225" customWidth="1"/>
    <col min="8204" max="8204" width="23.1328125" style="225" bestFit="1" customWidth="1"/>
    <col min="8205" max="8211" width="9" style="225"/>
    <col min="8212" max="8212" width="38" style="225" bestFit="1" customWidth="1"/>
    <col min="8213" max="8448" width="9" style="225"/>
    <col min="8449" max="8459" width="15.86328125" style="225" customWidth="1"/>
    <col min="8460" max="8460" width="23.1328125" style="225" bestFit="1" customWidth="1"/>
    <col min="8461" max="8467" width="9" style="225"/>
    <col min="8468" max="8468" width="38" style="225" bestFit="1" customWidth="1"/>
    <col min="8469" max="8704" width="9" style="225"/>
    <col min="8705" max="8715" width="15.86328125" style="225" customWidth="1"/>
    <col min="8716" max="8716" width="23.1328125" style="225" bestFit="1" customWidth="1"/>
    <col min="8717" max="8723" width="9" style="225"/>
    <col min="8724" max="8724" width="38" style="225" bestFit="1" customWidth="1"/>
    <col min="8725" max="8960" width="9" style="225"/>
    <col min="8961" max="8971" width="15.86328125" style="225" customWidth="1"/>
    <col min="8972" max="8972" width="23.1328125" style="225" bestFit="1" customWidth="1"/>
    <col min="8973" max="8979" width="9" style="225"/>
    <col min="8980" max="8980" width="38" style="225" bestFit="1" customWidth="1"/>
    <col min="8981" max="9216" width="9" style="225"/>
    <col min="9217" max="9227" width="15.86328125" style="225" customWidth="1"/>
    <col min="9228" max="9228" width="23.1328125" style="225" bestFit="1" customWidth="1"/>
    <col min="9229" max="9235" width="9" style="225"/>
    <col min="9236" max="9236" width="38" style="225" bestFit="1" customWidth="1"/>
    <col min="9237" max="9472" width="9" style="225"/>
    <col min="9473" max="9483" width="15.86328125" style="225" customWidth="1"/>
    <col min="9484" max="9484" width="23.1328125" style="225" bestFit="1" customWidth="1"/>
    <col min="9485" max="9491" width="9" style="225"/>
    <col min="9492" max="9492" width="38" style="225" bestFit="1" customWidth="1"/>
    <col min="9493" max="9728" width="9" style="225"/>
    <col min="9729" max="9739" width="15.86328125" style="225" customWidth="1"/>
    <col min="9740" max="9740" width="23.1328125" style="225" bestFit="1" customWidth="1"/>
    <col min="9741" max="9747" width="9" style="225"/>
    <col min="9748" max="9748" width="38" style="225" bestFit="1" customWidth="1"/>
    <col min="9749" max="9984" width="9" style="225"/>
    <col min="9985" max="9995" width="15.86328125" style="225" customWidth="1"/>
    <col min="9996" max="9996" width="23.1328125" style="225" bestFit="1" customWidth="1"/>
    <col min="9997" max="10003" width="9" style="225"/>
    <col min="10004" max="10004" width="38" style="225" bestFit="1" customWidth="1"/>
    <col min="10005" max="10240" width="9" style="225"/>
    <col min="10241" max="10251" width="15.86328125" style="225" customWidth="1"/>
    <col min="10252" max="10252" width="23.1328125" style="225" bestFit="1" customWidth="1"/>
    <col min="10253" max="10259" width="9" style="225"/>
    <col min="10260" max="10260" width="38" style="225" bestFit="1" customWidth="1"/>
    <col min="10261" max="10496" width="9" style="225"/>
    <col min="10497" max="10507" width="15.86328125" style="225" customWidth="1"/>
    <col min="10508" max="10508" width="23.1328125" style="225" bestFit="1" customWidth="1"/>
    <col min="10509" max="10515" width="9" style="225"/>
    <col min="10516" max="10516" width="38" style="225" bestFit="1" customWidth="1"/>
    <col min="10517" max="10752" width="9" style="225"/>
    <col min="10753" max="10763" width="15.86328125" style="225" customWidth="1"/>
    <col min="10764" max="10764" width="23.1328125" style="225" bestFit="1" customWidth="1"/>
    <col min="10765" max="10771" width="9" style="225"/>
    <col min="10772" max="10772" width="38" style="225" bestFit="1" customWidth="1"/>
    <col min="10773" max="11008" width="9" style="225"/>
    <col min="11009" max="11019" width="15.86328125" style="225" customWidth="1"/>
    <col min="11020" max="11020" width="23.1328125" style="225" bestFit="1" customWidth="1"/>
    <col min="11021" max="11027" width="9" style="225"/>
    <col min="11028" max="11028" width="38" style="225" bestFit="1" customWidth="1"/>
    <col min="11029" max="11264" width="9" style="225"/>
    <col min="11265" max="11275" width="15.86328125" style="225" customWidth="1"/>
    <col min="11276" max="11276" width="23.1328125" style="225" bestFit="1" customWidth="1"/>
    <col min="11277" max="11283" width="9" style="225"/>
    <col min="11284" max="11284" width="38" style="225" bestFit="1" customWidth="1"/>
    <col min="11285" max="11520" width="9" style="225"/>
    <col min="11521" max="11531" width="15.86328125" style="225" customWidth="1"/>
    <col min="11532" max="11532" width="23.1328125" style="225" bestFit="1" customWidth="1"/>
    <col min="11533" max="11539" width="9" style="225"/>
    <col min="11540" max="11540" width="38" style="225" bestFit="1" customWidth="1"/>
    <col min="11541" max="11776" width="9" style="225"/>
    <col min="11777" max="11787" width="15.86328125" style="225" customWidth="1"/>
    <col min="11788" max="11788" width="23.1328125" style="225" bestFit="1" customWidth="1"/>
    <col min="11789" max="11795" width="9" style="225"/>
    <col min="11796" max="11796" width="38" style="225" bestFit="1" customWidth="1"/>
    <col min="11797" max="12032" width="9" style="225"/>
    <col min="12033" max="12043" width="15.86328125" style="225" customWidth="1"/>
    <col min="12044" max="12044" width="23.1328125" style="225" bestFit="1" customWidth="1"/>
    <col min="12045" max="12051" width="9" style="225"/>
    <col min="12052" max="12052" width="38" style="225" bestFit="1" customWidth="1"/>
    <col min="12053" max="12288" width="9" style="225"/>
    <col min="12289" max="12299" width="15.86328125" style="225" customWidth="1"/>
    <col min="12300" max="12300" width="23.1328125" style="225" bestFit="1" customWidth="1"/>
    <col min="12301" max="12307" width="9" style="225"/>
    <col min="12308" max="12308" width="38" style="225" bestFit="1" customWidth="1"/>
    <col min="12309" max="12544" width="9" style="225"/>
    <col min="12545" max="12555" width="15.86328125" style="225" customWidth="1"/>
    <col min="12556" max="12556" width="23.1328125" style="225" bestFit="1" customWidth="1"/>
    <col min="12557" max="12563" width="9" style="225"/>
    <col min="12564" max="12564" width="38" style="225" bestFit="1" customWidth="1"/>
    <col min="12565" max="12800" width="9" style="225"/>
    <col min="12801" max="12811" width="15.86328125" style="225" customWidth="1"/>
    <col min="12812" max="12812" width="23.1328125" style="225" bestFit="1" customWidth="1"/>
    <col min="12813" max="12819" width="9" style="225"/>
    <col min="12820" max="12820" width="38" style="225" bestFit="1" customWidth="1"/>
    <col min="12821" max="13056" width="9" style="225"/>
    <col min="13057" max="13067" width="15.86328125" style="225" customWidth="1"/>
    <col min="13068" max="13068" width="23.1328125" style="225" bestFit="1" customWidth="1"/>
    <col min="13069" max="13075" width="9" style="225"/>
    <col min="13076" max="13076" width="38" style="225" bestFit="1" customWidth="1"/>
    <col min="13077" max="13312" width="9" style="225"/>
    <col min="13313" max="13323" width="15.86328125" style="225" customWidth="1"/>
    <col min="13324" max="13324" width="23.1328125" style="225" bestFit="1" customWidth="1"/>
    <col min="13325" max="13331" width="9" style="225"/>
    <col min="13332" max="13332" width="38" style="225" bestFit="1" customWidth="1"/>
    <col min="13333" max="13568" width="9" style="225"/>
    <col min="13569" max="13579" width="15.86328125" style="225" customWidth="1"/>
    <col min="13580" max="13580" width="23.1328125" style="225" bestFit="1" customWidth="1"/>
    <col min="13581" max="13587" width="9" style="225"/>
    <col min="13588" max="13588" width="38" style="225" bestFit="1" customWidth="1"/>
    <col min="13589" max="13824" width="9" style="225"/>
    <col min="13825" max="13835" width="15.86328125" style="225" customWidth="1"/>
    <col min="13836" max="13836" width="23.1328125" style="225" bestFit="1" customWidth="1"/>
    <col min="13837" max="13843" width="9" style="225"/>
    <col min="13844" max="13844" width="38" style="225" bestFit="1" customWidth="1"/>
    <col min="13845" max="14080" width="9" style="225"/>
    <col min="14081" max="14091" width="15.86328125" style="225" customWidth="1"/>
    <col min="14092" max="14092" width="23.1328125" style="225" bestFit="1" customWidth="1"/>
    <col min="14093" max="14099" width="9" style="225"/>
    <col min="14100" max="14100" width="38" style="225" bestFit="1" customWidth="1"/>
    <col min="14101" max="14336" width="9" style="225"/>
    <col min="14337" max="14347" width="15.86328125" style="225" customWidth="1"/>
    <col min="14348" max="14348" width="23.1328125" style="225" bestFit="1" customWidth="1"/>
    <col min="14349" max="14355" width="9" style="225"/>
    <col min="14356" max="14356" width="38" style="225" bestFit="1" customWidth="1"/>
    <col min="14357" max="14592" width="9" style="225"/>
    <col min="14593" max="14603" width="15.86328125" style="225" customWidth="1"/>
    <col min="14604" max="14604" width="23.1328125" style="225" bestFit="1" customWidth="1"/>
    <col min="14605" max="14611" width="9" style="225"/>
    <col min="14612" max="14612" width="38" style="225" bestFit="1" customWidth="1"/>
    <col min="14613" max="14848" width="9" style="225"/>
    <col min="14849" max="14859" width="15.86328125" style="225" customWidth="1"/>
    <col min="14860" max="14860" width="23.1328125" style="225" bestFit="1" customWidth="1"/>
    <col min="14861" max="14867" width="9" style="225"/>
    <col min="14868" max="14868" width="38" style="225" bestFit="1" customWidth="1"/>
    <col min="14869" max="15104" width="9" style="225"/>
    <col min="15105" max="15115" width="15.86328125" style="225" customWidth="1"/>
    <col min="15116" max="15116" width="23.1328125" style="225" bestFit="1" customWidth="1"/>
    <col min="15117" max="15123" width="9" style="225"/>
    <col min="15124" max="15124" width="38" style="225" bestFit="1" customWidth="1"/>
    <col min="15125" max="15360" width="9" style="225"/>
    <col min="15361" max="15371" width="15.86328125" style="225" customWidth="1"/>
    <col min="15372" max="15372" width="23.1328125" style="225" bestFit="1" customWidth="1"/>
    <col min="15373" max="15379" width="9" style="225"/>
    <col min="15380" max="15380" width="38" style="225" bestFit="1" customWidth="1"/>
    <col min="15381" max="15616" width="9" style="225"/>
    <col min="15617" max="15627" width="15.86328125" style="225" customWidth="1"/>
    <col min="15628" max="15628" width="23.1328125" style="225" bestFit="1" customWidth="1"/>
    <col min="15629" max="15635" width="9" style="225"/>
    <col min="15636" max="15636" width="38" style="225" bestFit="1" customWidth="1"/>
    <col min="15637" max="15872" width="9" style="225"/>
    <col min="15873" max="15883" width="15.86328125" style="225" customWidth="1"/>
    <col min="15884" max="15884" width="23.1328125" style="225" bestFit="1" customWidth="1"/>
    <col min="15885" max="15891" width="9" style="225"/>
    <col min="15892" max="15892" width="38" style="225" bestFit="1" customWidth="1"/>
    <col min="15893" max="16128" width="9" style="225"/>
    <col min="16129" max="16139" width="15.86328125" style="225" customWidth="1"/>
    <col min="16140" max="16140" width="23.1328125" style="225" bestFit="1" customWidth="1"/>
    <col min="16141" max="16147" width="9" style="225"/>
    <col min="16148" max="16148" width="38" style="225" bestFit="1" customWidth="1"/>
    <col min="16149" max="16384" width="9" style="225"/>
  </cols>
  <sheetData>
    <row r="1" spans="1:22" ht="15" customHeight="1" x14ac:dyDescent="0.25">
      <c r="A1" s="252" t="s">
        <v>281</v>
      </c>
      <c r="B1" s="253" t="s">
        <v>1325</v>
      </c>
      <c r="C1" s="253" t="s">
        <v>1326</v>
      </c>
      <c r="D1" s="254" t="s">
        <v>1327</v>
      </c>
      <c r="E1" s="253" t="s">
        <v>1328</v>
      </c>
      <c r="F1" s="255" t="s">
        <v>1329</v>
      </c>
      <c r="G1" s="256"/>
      <c r="H1" s="257"/>
      <c r="I1" s="258" t="s">
        <v>1330</v>
      </c>
      <c r="J1" s="259" t="s">
        <v>1331</v>
      </c>
      <c r="K1" s="260" t="s">
        <v>1332</v>
      </c>
      <c r="L1" s="261"/>
      <c r="N1" s="262" t="s">
        <v>1333</v>
      </c>
      <c r="O1" s="262" t="s">
        <v>1334</v>
      </c>
      <c r="P1" s="262" t="s">
        <v>1335</v>
      </c>
      <c r="Q1" s="262" t="s">
        <v>1336</v>
      </c>
      <c r="R1" s="262" t="s">
        <v>1337</v>
      </c>
      <c r="S1" s="315"/>
      <c r="T1" s="315" t="s">
        <v>1331</v>
      </c>
      <c r="U1" s="258" t="s">
        <v>1465</v>
      </c>
      <c r="V1" s="316" t="s">
        <v>1330</v>
      </c>
    </row>
    <row r="2" spans="1:22" ht="15" customHeight="1" x14ac:dyDescent="0.25">
      <c r="A2" s="264" t="s">
        <v>335</v>
      </c>
      <c r="B2" s="223" t="s">
        <v>1518</v>
      </c>
      <c r="C2" s="226" t="s">
        <v>1495</v>
      </c>
      <c r="D2" s="226" t="s">
        <v>1338</v>
      </c>
      <c r="E2" s="223" t="s">
        <v>1530</v>
      </c>
      <c r="F2" s="265" t="s">
        <v>486</v>
      </c>
      <c r="G2" s="266"/>
      <c r="H2" s="249"/>
      <c r="I2" s="267"/>
      <c r="J2" s="246"/>
      <c r="K2" s="268"/>
      <c r="L2" s="224"/>
      <c r="N2" s="250"/>
      <c r="O2" s="269" t="s">
        <v>1339</v>
      </c>
      <c r="P2" s="250"/>
      <c r="Q2" s="250"/>
      <c r="R2" s="250"/>
      <c r="S2" s="263"/>
      <c r="T2" s="263"/>
      <c r="U2" s="317" t="s">
        <v>220</v>
      </c>
      <c r="V2" s="251" t="s">
        <v>1340</v>
      </c>
    </row>
    <row r="3" spans="1:22" ht="15" customHeight="1" x14ac:dyDescent="0.25">
      <c r="A3" s="264" t="s">
        <v>1486</v>
      </c>
      <c r="B3" s="223" t="s">
        <v>1519</v>
      </c>
      <c r="C3" s="226" t="s">
        <v>976</v>
      </c>
      <c r="D3" s="226" t="s">
        <v>1341</v>
      </c>
      <c r="E3" s="223" t="s">
        <v>1531</v>
      </c>
      <c r="F3" s="265" t="s">
        <v>484</v>
      </c>
      <c r="G3" s="266"/>
      <c r="H3" s="249"/>
      <c r="I3" s="267"/>
      <c r="J3" s="246"/>
      <c r="K3" s="268"/>
      <c r="L3" s="224"/>
      <c r="O3" s="269" t="s">
        <v>1342</v>
      </c>
      <c r="U3" s="249" t="s">
        <v>1343</v>
      </c>
      <c r="V3" s="251" t="s">
        <v>1344</v>
      </c>
    </row>
    <row r="4" spans="1:22" ht="15" customHeight="1" x14ac:dyDescent="0.25">
      <c r="A4" s="264" t="s">
        <v>1487</v>
      </c>
      <c r="B4" s="223" t="s">
        <v>1345</v>
      </c>
      <c r="C4" s="226" t="s">
        <v>1346</v>
      </c>
      <c r="D4" s="226" t="s">
        <v>1347</v>
      </c>
      <c r="E4" s="223" t="s">
        <v>1348</v>
      </c>
      <c r="F4" s="265" t="s">
        <v>1353</v>
      </c>
      <c r="G4" s="266"/>
      <c r="H4" s="249"/>
      <c r="I4" s="245"/>
      <c r="J4" s="246"/>
      <c r="K4" s="245"/>
      <c r="L4" s="245"/>
      <c r="O4" s="269" t="s">
        <v>1349</v>
      </c>
      <c r="U4" s="249" t="s">
        <v>584</v>
      </c>
      <c r="V4" s="251" t="s">
        <v>1350</v>
      </c>
    </row>
    <row r="5" spans="1:22" ht="15" customHeight="1" x14ac:dyDescent="0.25">
      <c r="A5" s="264" t="s">
        <v>1351</v>
      </c>
      <c r="B5" s="223" t="s">
        <v>1520</v>
      </c>
      <c r="C5" s="226" t="s">
        <v>389</v>
      </c>
      <c r="D5" s="226" t="s">
        <v>1352</v>
      </c>
      <c r="E5" s="223" t="s">
        <v>1532</v>
      </c>
      <c r="F5" s="265" t="s">
        <v>1506</v>
      </c>
      <c r="G5" s="224"/>
      <c r="H5" s="270"/>
      <c r="I5" s="245"/>
      <c r="J5" s="246"/>
      <c r="K5" s="245"/>
      <c r="L5" s="245"/>
      <c r="O5" s="250" t="s">
        <v>1354</v>
      </c>
      <c r="U5" s="249" t="s">
        <v>606</v>
      </c>
      <c r="V5" s="251" t="s">
        <v>1355</v>
      </c>
    </row>
    <row r="6" spans="1:22" ht="15" customHeight="1" x14ac:dyDescent="0.25">
      <c r="A6" s="264" t="s">
        <v>1356</v>
      </c>
      <c r="B6" s="226" t="s">
        <v>1521</v>
      </c>
      <c r="C6" s="226" t="s">
        <v>1357</v>
      </c>
      <c r="D6" s="226" t="s">
        <v>1358</v>
      </c>
      <c r="E6" s="223" t="s">
        <v>1533</v>
      </c>
      <c r="F6" s="265" t="s">
        <v>489</v>
      </c>
      <c r="G6" s="224"/>
      <c r="H6" s="249"/>
      <c r="I6" s="245"/>
      <c r="J6" s="246"/>
      <c r="K6" s="245"/>
      <c r="L6" s="245"/>
      <c r="O6" s="250" t="s">
        <v>1359</v>
      </c>
      <c r="U6" s="249" t="s">
        <v>320</v>
      </c>
      <c r="V6" s="251" t="s">
        <v>1360</v>
      </c>
    </row>
    <row r="7" spans="1:22" ht="15" customHeight="1" x14ac:dyDescent="0.25">
      <c r="A7" s="264" t="s">
        <v>1488</v>
      </c>
      <c r="B7" s="223" t="s">
        <v>1522</v>
      </c>
      <c r="C7" s="226" t="s">
        <v>1496</v>
      </c>
      <c r="D7" s="226" t="s">
        <v>1361</v>
      </c>
      <c r="E7" s="223" t="s">
        <v>1534</v>
      </c>
      <c r="F7" s="265" t="s">
        <v>1507</v>
      </c>
      <c r="G7" s="224"/>
      <c r="H7" s="249"/>
      <c r="I7" s="245"/>
      <c r="J7" s="245"/>
      <c r="K7" s="245"/>
      <c r="L7" s="245"/>
      <c r="U7" s="249" t="s">
        <v>541</v>
      </c>
      <c r="V7" s="251" t="s">
        <v>1362</v>
      </c>
    </row>
    <row r="8" spans="1:22" ht="15" customHeight="1" x14ac:dyDescent="0.25">
      <c r="A8" s="264" t="s">
        <v>1489</v>
      </c>
      <c r="B8" s="223" t="s">
        <v>1523</v>
      </c>
      <c r="C8" s="226" t="s">
        <v>1363</v>
      </c>
      <c r="D8" s="226" t="s">
        <v>1364</v>
      </c>
      <c r="E8" s="223" t="s">
        <v>1365</v>
      </c>
      <c r="F8" s="265" t="s">
        <v>1508</v>
      </c>
      <c r="G8" s="224"/>
      <c r="H8" s="249"/>
      <c r="I8" s="245"/>
      <c r="J8" s="245"/>
      <c r="K8" s="245"/>
      <c r="L8" s="245"/>
      <c r="U8" s="249" t="s">
        <v>1366</v>
      </c>
      <c r="V8" s="251" t="s">
        <v>1367</v>
      </c>
    </row>
    <row r="9" spans="1:22" ht="15" customHeight="1" x14ac:dyDescent="0.25">
      <c r="A9" s="264" t="s">
        <v>1490</v>
      </c>
      <c r="B9" s="223" t="s">
        <v>1524</v>
      </c>
      <c r="C9" s="226" t="s">
        <v>974</v>
      </c>
      <c r="D9" s="226" t="s">
        <v>1368</v>
      </c>
      <c r="E9" s="223" t="s">
        <v>1535</v>
      </c>
      <c r="F9" s="265" t="s">
        <v>861</v>
      </c>
      <c r="G9" s="224"/>
      <c r="H9" s="246"/>
      <c r="I9" s="245"/>
      <c r="J9" s="245"/>
      <c r="K9" s="245"/>
      <c r="L9" s="245"/>
      <c r="U9" s="249" t="s">
        <v>868</v>
      </c>
      <c r="V9" s="251" t="s">
        <v>1369</v>
      </c>
    </row>
    <row r="10" spans="1:22" ht="15" customHeight="1" x14ac:dyDescent="0.25">
      <c r="A10" s="264" t="s">
        <v>1491</v>
      </c>
      <c r="B10" s="223" t="s">
        <v>1525</v>
      </c>
      <c r="C10" s="226" t="s">
        <v>1497</v>
      </c>
      <c r="D10" s="226" t="s">
        <v>1372</v>
      </c>
      <c r="E10" s="223" t="s">
        <v>1536</v>
      </c>
      <c r="F10" s="265" t="s">
        <v>1271</v>
      </c>
      <c r="G10" s="224"/>
      <c r="H10" s="224"/>
      <c r="I10" s="245"/>
      <c r="U10" s="249" t="s">
        <v>1213</v>
      </c>
      <c r="V10" s="251" t="s">
        <v>1370</v>
      </c>
    </row>
    <row r="11" spans="1:22" ht="15" customHeight="1" x14ac:dyDescent="0.25">
      <c r="A11" s="264" t="s">
        <v>1492</v>
      </c>
      <c r="B11" s="223" t="s">
        <v>1526</v>
      </c>
      <c r="C11" s="226" t="s">
        <v>1371</v>
      </c>
      <c r="D11" s="226" t="s">
        <v>1501</v>
      </c>
      <c r="E11" s="223" t="s">
        <v>1537</v>
      </c>
      <c r="F11" s="265" t="s">
        <v>1509</v>
      </c>
      <c r="G11" s="224"/>
      <c r="H11" s="271"/>
      <c r="N11" s="272"/>
      <c r="O11" s="272"/>
      <c r="U11" s="249" t="s">
        <v>1373</v>
      </c>
      <c r="V11" s="251" t="s">
        <v>1374</v>
      </c>
    </row>
    <row r="12" spans="1:22" ht="15" customHeight="1" x14ac:dyDescent="0.25">
      <c r="A12" s="264" t="s">
        <v>1493</v>
      </c>
      <c r="B12" s="223" t="s">
        <v>1375</v>
      </c>
      <c r="C12" s="226" t="s">
        <v>1376</v>
      </c>
      <c r="D12" s="226" t="s">
        <v>1502</v>
      </c>
      <c r="E12" s="223" t="s">
        <v>1538</v>
      </c>
      <c r="F12" s="273" t="s">
        <v>1510</v>
      </c>
      <c r="G12" s="224"/>
      <c r="H12" s="224"/>
      <c r="N12" s="274"/>
      <c r="O12" s="274"/>
      <c r="U12" s="249" t="s">
        <v>1377</v>
      </c>
      <c r="V12" s="251" t="s">
        <v>1378</v>
      </c>
    </row>
    <row r="13" spans="1:22" ht="15" customHeight="1" x14ac:dyDescent="0.25">
      <c r="A13" s="264" t="s">
        <v>1379</v>
      </c>
      <c r="B13" s="223" t="s">
        <v>1527</v>
      </c>
      <c r="C13" s="226" t="s">
        <v>1498</v>
      </c>
      <c r="D13" s="226" t="s">
        <v>1503</v>
      </c>
      <c r="E13" s="223" t="s">
        <v>1539</v>
      </c>
      <c r="F13" s="275" t="s">
        <v>511</v>
      </c>
      <c r="G13" s="224"/>
      <c r="H13" s="245"/>
      <c r="N13" s="276"/>
      <c r="O13" s="277"/>
      <c r="U13" s="246" t="s">
        <v>1380</v>
      </c>
      <c r="V13" s="278" t="s">
        <v>1378</v>
      </c>
    </row>
    <row r="14" spans="1:22" ht="15" customHeight="1" x14ac:dyDescent="0.25">
      <c r="A14" s="264" t="s">
        <v>1494</v>
      </c>
      <c r="B14" s="279" t="s">
        <v>1528</v>
      </c>
      <c r="C14" s="226" t="s">
        <v>1381</v>
      </c>
      <c r="D14" s="226" t="s">
        <v>1385</v>
      </c>
      <c r="E14" s="223" t="s">
        <v>1540</v>
      </c>
      <c r="F14" s="265" t="s">
        <v>1395</v>
      </c>
      <c r="G14" s="224"/>
      <c r="H14" s="245"/>
      <c r="N14" s="276"/>
      <c r="O14" s="277"/>
      <c r="U14" s="246" t="s">
        <v>1382</v>
      </c>
      <c r="V14" s="251" t="s">
        <v>1383</v>
      </c>
    </row>
    <row r="15" spans="1:22" ht="15" customHeight="1" x14ac:dyDescent="0.25">
      <c r="A15" s="280" t="s">
        <v>342</v>
      </c>
      <c r="B15" s="223" t="s">
        <v>1529</v>
      </c>
      <c r="C15" s="226" t="s">
        <v>1384</v>
      </c>
      <c r="D15" s="226" t="s">
        <v>1390</v>
      </c>
      <c r="E15" s="223" t="s">
        <v>1541</v>
      </c>
      <c r="F15" s="281" t="s">
        <v>1408</v>
      </c>
      <c r="H15" s="224"/>
      <c r="N15" s="245"/>
      <c r="O15" s="277"/>
      <c r="U15" s="282" t="s">
        <v>1386</v>
      </c>
      <c r="V15" s="283" t="s">
        <v>1387</v>
      </c>
    </row>
    <row r="16" spans="1:22" ht="15" customHeight="1" x14ac:dyDescent="0.25">
      <c r="A16" s="264" t="s">
        <v>344</v>
      </c>
      <c r="B16" s="226" t="s">
        <v>1388</v>
      </c>
      <c r="C16" s="284" t="s">
        <v>1394</v>
      </c>
      <c r="D16" s="226" t="s">
        <v>1504</v>
      </c>
      <c r="E16" s="223"/>
      <c r="F16" s="265" t="s">
        <v>1404</v>
      </c>
      <c r="H16" s="224"/>
      <c r="N16" s="245"/>
      <c r="O16" s="276"/>
      <c r="U16" s="246" t="s">
        <v>1391</v>
      </c>
      <c r="V16" s="283" t="s">
        <v>1392</v>
      </c>
    </row>
    <row r="17" spans="1:22" ht="15" customHeight="1" x14ac:dyDescent="0.25">
      <c r="A17" s="264"/>
      <c r="B17" s="223" t="s">
        <v>1393</v>
      </c>
      <c r="C17" s="226" t="s">
        <v>1499</v>
      </c>
      <c r="D17" s="226" t="s">
        <v>1399</v>
      </c>
      <c r="E17" s="223"/>
      <c r="F17" s="265" t="s">
        <v>1511</v>
      </c>
      <c r="H17" s="224"/>
      <c r="N17" s="245"/>
      <c r="O17" s="276"/>
      <c r="U17" s="246" t="s">
        <v>1396</v>
      </c>
      <c r="V17" s="283" t="s">
        <v>1397</v>
      </c>
    </row>
    <row r="18" spans="1:22" ht="15" customHeight="1" x14ac:dyDescent="0.25">
      <c r="A18" s="264"/>
      <c r="B18" s="223" t="s">
        <v>1398</v>
      </c>
      <c r="C18" s="226" t="s">
        <v>1389</v>
      </c>
      <c r="D18" s="226" t="s">
        <v>1505</v>
      </c>
      <c r="E18" s="223"/>
      <c r="F18" s="265" t="s">
        <v>1512</v>
      </c>
      <c r="H18" s="224"/>
      <c r="N18" s="245"/>
      <c r="O18" s="245"/>
      <c r="U18" s="246" t="s">
        <v>1400</v>
      </c>
      <c r="V18" s="283" t="s">
        <v>1401</v>
      </c>
    </row>
    <row r="19" spans="1:22" ht="15" customHeight="1" x14ac:dyDescent="0.25">
      <c r="A19" s="264"/>
      <c r="B19" s="223" t="s">
        <v>1402</v>
      </c>
      <c r="C19" s="226" t="s">
        <v>1403</v>
      </c>
      <c r="D19" s="226" t="s">
        <v>1412</v>
      </c>
      <c r="E19" s="223"/>
      <c r="F19" s="265" t="s">
        <v>497</v>
      </c>
      <c r="H19" s="224"/>
      <c r="U19" s="246" t="s">
        <v>1231</v>
      </c>
      <c r="V19" s="283" t="s">
        <v>1405</v>
      </c>
    </row>
    <row r="20" spans="1:22" ht="15" customHeight="1" x14ac:dyDescent="0.25">
      <c r="A20" s="264"/>
      <c r="B20" s="223" t="s">
        <v>1406</v>
      </c>
      <c r="C20" s="226" t="s">
        <v>1407</v>
      </c>
      <c r="D20" s="226" t="s">
        <v>1416</v>
      </c>
      <c r="E20" s="285"/>
      <c r="F20" s="265" t="s">
        <v>1513</v>
      </c>
      <c r="H20" s="224"/>
      <c r="U20" s="246" t="s">
        <v>1409</v>
      </c>
      <c r="V20" s="283" t="s">
        <v>1410</v>
      </c>
    </row>
    <row r="21" spans="1:22" ht="15" customHeight="1" x14ac:dyDescent="0.25">
      <c r="A21" s="264"/>
      <c r="B21" s="226" t="s">
        <v>1411</v>
      </c>
      <c r="C21" s="226" t="s">
        <v>1500</v>
      </c>
      <c r="D21" s="226" t="s">
        <v>1419</v>
      </c>
      <c r="E21" s="223"/>
      <c r="F21" s="273" t="s">
        <v>519</v>
      </c>
      <c r="H21" s="224"/>
      <c r="U21" s="246" t="s">
        <v>1413</v>
      </c>
      <c r="V21" s="283" t="s">
        <v>1414</v>
      </c>
    </row>
    <row r="22" spans="1:22" ht="15" customHeight="1" x14ac:dyDescent="0.25">
      <c r="A22" s="264"/>
      <c r="B22" s="223" t="s">
        <v>1415</v>
      </c>
      <c r="C22" s="226"/>
      <c r="D22" s="226"/>
      <c r="E22" s="223"/>
      <c r="F22" s="265" t="s">
        <v>525</v>
      </c>
      <c r="U22" s="246" t="s">
        <v>1417</v>
      </c>
      <c r="V22" s="283" t="s">
        <v>1418</v>
      </c>
    </row>
    <row r="23" spans="1:22" ht="15" customHeight="1" x14ac:dyDescent="0.25">
      <c r="A23" s="280"/>
      <c r="B23" s="226"/>
      <c r="C23" s="226"/>
      <c r="D23" s="226"/>
      <c r="E23" s="223"/>
      <c r="F23" s="275" t="s">
        <v>1514</v>
      </c>
      <c r="U23" s="246" t="s">
        <v>138</v>
      </c>
      <c r="V23" s="283" t="s">
        <v>1420</v>
      </c>
    </row>
    <row r="24" spans="1:22" ht="15" customHeight="1" x14ac:dyDescent="0.25">
      <c r="A24" s="286"/>
      <c r="B24" s="223"/>
      <c r="C24" s="223"/>
      <c r="D24" s="223"/>
      <c r="E24" s="223"/>
      <c r="F24" s="265" t="s">
        <v>1515</v>
      </c>
      <c r="U24" s="249" t="s">
        <v>1421</v>
      </c>
      <c r="V24" s="251" t="s">
        <v>1422</v>
      </c>
    </row>
    <row r="25" spans="1:22" ht="15" customHeight="1" x14ac:dyDescent="0.25">
      <c r="A25" s="264"/>
      <c r="B25" s="285"/>
      <c r="C25" s="223"/>
      <c r="D25" s="223"/>
      <c r="E25" s="223"/>
      <c r="F25" s="265" t="s">
        <v>1516</v>
      </c>
      <c r="G25" s="224"/>
      <c r="U25" s="249" t="s">
        <v>1068</v>
      </c>
      <c r="V25" s="251" t="s">
        <v>1423</v>
      </c>
    </row>
    <row r="26" spans="1:22" ht="15" customHeight="1" x14ac:dyDescent="0.25">
      <c r="A26" s="264"/>
      <c r="B26" s="223"/>
      <c r="C26" s="223"/>
      <c r="D26" s="223"/>
      <c r="E26" s="223"/>
      <c r="F26" s="265" t="s">
        <v>532</v>
      </c>
      <c r="G26" s="224"/>
      <c r="U26" s="249" t="s">
        <v>751</v>
      </c>
      <c r="V26" s="251" t="s">
        <v>1424</v>
      </c>
    </row>
    <row r="27" spans="1:22" ht="15" customHeight="1" x14ac:dyDescent="0.25">
      <c r="A27" s="264"/>
      <c r="B27" s="223"/>
      <c r="C27" s="223"/>
      <c r="D27" s="223"/>
      <c r="E27" s="223"/>
      <c r="F27" s="265" t="s">
        <v>531</v>
      </c>
      <c r="G27" s="224"/>
      <c r="U27" s="249" t="s">
        <v>1425</v>
      </c>
      <c r="V27" s="251" t="s">
        <v>1426</v>
      </c>
    </row>
    <row r="28" spans="1:22" ht="15" customHeight="1" x14ac:dyDescent="0.25">
      <c r="A28" s="264"/>
      <c r="B28" s="223"/>
      <c r="C28" s="223"/>
      <c r="D28" s="223"/>
      <c r="E28" s="226"/>
      <c r="F28" s="265" t="s">
        <v>1517</v>
      </c>
      <c r="U28" s="249" t="s">
        <v>1427</v>
      </c>
      <c r="V28" s="251" t="s">
        <v>1426</v>
      </c>
    </row>
    <row r="29" spans="1:22" ht="15" customHeight="1" x14ac:dyDescent="0.25">
      <c r="A29" s="264"/>
      <c r="B29" s="223"/>
      <c r="C29" s="223"/>
      <c r="D29" s="223"/>
      <c r="E29" s="223"/>
      <c r="F29" s="265"/>
      <c r="G29" s="224"/>
      <c r="U29" s="246" t="s">
        <v>731</v>
      </c>
      <c r="V29" s="278" t="s">
        <v>1428</v>
      </c>
    </row>
    <row r="30" spans="1:22" ht="15" customHeight="1" x14ac:dyDescent="0.25">
      <c r="A30" s="264"/>
      <c r="B30" s="223"/>
      <c r="C30" s="226"/>
      <c r="D30" s="223"/>
      <c r="E30" s="223"/>
      <c r="F30" s="265"/>
      <c r="G30" s="224"/>
      <c r="U30" s="246" t="s">
        <v>700</v>
      </c>
      <c r="V30" s="278" t="s">
        <v>1429</v>
      </c>
    </row>
    <row r="31" spans="1:22" ht="15" customHeight="1" x14ac:dyDescent="0.25">
      <c r="A31" s="264"/>
      <c r="B31" s="223"/>
      <c r="C31" s="226"/>
      <c r="D31" s="223"/>
      <c r="E31" s="223"/>
      <c r="F31" s="265"/>
      <c r="G31" s="224"/>
      <c r="U31" s="246" t="s">
        <v>928</v>
      </c>
      <c r="V31" s="283" t="s">
        <v>1430</v>
      </c>
    </row>
    <row r="32" spans="1:22" ht="15" customHeight="1" x14ac:dyDescent="0.25">
      <c r="A32" s="264"/>
      <c r="B32" s="223"/>
      <c r="C32" s="226"/>
      <c r="D32" s="223"/>
      <c r="E32" s="223"/>
      <c r="F32" s="265"/>
      <c r="G32" s="224"/>
      <c r="U32" s="246"/>
      <c r="V32" s="283"/>
    </row>
    <row r="33" spans="1:22" ht="15" customHeight="1" x14ac:dyDescent="0.25">
      <c r="A33" s="287"/>
      <c r="B33" s="288"/>
      <c r="C33" s="288"/>
      <c r="D33" s="288"/>
      <c r="E33" s="223"/>
      <c r="F33" s="289"/>
      <c r="G33" s="224"/>
      <c r="H33" s="224"/>
      <c r="U33" s="318" t="s">
        <v>1245</v>
      </c>
      <c r="V33" s="278" t="s">
        <v>1431</v>
      </c>
    </row>
    <row r="34" spans="1:22" ht="15" customHeight="1" x14ac:dyDescent="0.25">
      <c r="A34" s="224"/>
      <c r="E34" s="223"/>
      <c r="F34" s="224"/>
      <c r="G34" s="224"/>
      <c r="H34" s="224"/>
      <c r="U34" s="246" t="s">
        <v>1432</v>
      </c>
      <c r="V34" s="278" t="s">
        <v>1433</v>
      </c>
    </row>
    <row r="35" spans="1:22" ht="15" customHeight="1" x14ac:dyDescent="0.25">
      <c r="A35" s="224"/>
      <c r="E35" s="223"/>
      <c r="F35" s="224"/>
      <c r="G35" s="224"/>
      <c r="H35" s="224"/>
      <c r="U35" s="246" t="s">
        <v>1434</v>
      </c>
      <c r="V35" s="278" t="s">
        <v>1435</v>
      </c>
    </row>
    <row r="36" spans="1:22" ht="15" customHeight="1" x14ac:dyDescent="0.25">
      <c r="A36" s="224"/>
      <c r="E36" s="223"/>
      <c r="F36" s="224"/>
      <c r="G36" s="224"/>
      <c r="H36" s="224"/>
      <c r="U36" s="246" t="s">
        <v>1436</v>
      </c>
      <c r="V36" s="278" t="s">
        <v>1437</v>
      </c>
    </row>
    <row r="37" spans="1:22" ht="15" customHeight="1" x14ac:dyDescent="0.25">
      <c r="A37" s="224"/>
      <c r="E37" s="223"/>
      <c r="G37" s="224"/>
      <c r="H37" s="224"/>
      <c r="U37" s="246" t="s">
        <v>924</v>
      </c>
      <c r="V37" s="278" t="s">
        <v>1438</v>
      </c>
    </row>
    <row r="38" spans="1:22" ht="15" customHeight="1" x14ac:dyDescent="0.25">
      <c r="E38" s="288"/>
      <c r="U38" s="246" t="s">
        <v>1439</v>
      </c>
      <c r="V38" s="278" t="s">
        <v>1401</v>
      </c>
    </row>
    <row r="39" spans="1:22" ht="15" customHeight="1" x14ac:dyDescent="0.25">
      <c r="E39" s="224"/>
      <c r="U39" s="246" t="s">
        <v>1222</v>
      </c>
      <c r="V39" s="278" t="s">
        <v>1401</v>
      </c>
    </row>
    <row r="40" spans="1:22" ht="15" customHeight="1" x14ac:dyDescent="0.25">
      <c r="E40" s="224"/>
      <c r="U40" s="246" t="s">
        <v>1440</v>
      </c>
      <c r="V40" s="278" t="s">
        <v>1401</v>
      </c>
    </row>
    <row r="41" spans="1:22" ht="15" customHeight="1" x14ac:dyDescent="0.25">
      <c r="E41" s="224"/>
      <c r="U41" s="246" t="s">
        <v>313</v>
      </c>
      <c r="V41" s="278" t="s">
        <v>1441</v>
      </c>
    </row>
    <row r="42" spans="1:22" ht="15" customHeight="1" x14ac:dyDescent="0.25">
      <c r="E42" s="224"/>
      <c r="U42" s="246" t="s">
        <v>1442</v>
      </c>
      <c r="V42" s="278" t="s">
        <v>1443</v>
      </c>
    </row>
    <row r="43" spans="1:22" ht="15" customHeight="1" x14ac:dyDescent="0.25">
      <c r="U43" s="319" t="s">
        <v>1153</v>
      </c>
      <c r="V43" s="251" t="s">
        <v>1444</v>
      </c>
    </row>
    <row r="44" spans="1:22" ht="15" customHeight="1" x14ac:dyDescent="0.25">
      <c r="U44" s="320" t="s">
        <v>1160</v>
      </c>
      <c r="V44" s="251" t="s">
        <v>1445</v>
      </c>
    </row>
    <row r="45" spans="1:22" ht="15" customHeight="1" x14ac:dyDescent="0.25">
      <c r="U45" s="318" t="s">
        <v>1227</v>
      </c>
      <c r="V45" s="251" t="s">
        <v>1446</v>
      </c>
    </row>
    <row r="46" spans="1:22" ht="15" customHeight="1" x14ac:dyDescent="0.25">
      <c r="U46" s="282" t="s">
        <v>1447</v>
      </c>
      <c r="V46" s="283" t="s">
        <v>1448</v>
      </c>
    </row>
    <row r="47" spans="1:22" ht="15" customHeight="1" x14ac:dyDescent="0.25">
      <c r="U47" s="246" t="s">
        <v>2941</v>
      </c>
      <c r="V47" s="283" t="s">
        <v>2942</v>
      </c>
    </row>
    <row r="48" spans="1:22" ht="15" customHeight="1" x14ac:dyDescent="0.25">
      <c r="U48" s="246"/>
      <c r="V48" s="283"/>
    </row>
    <row r="49" spans="21:22" ht="15" customHeight="1" x14ac:dyDescent="0.25">
      <c r="U49" s="246"/>
      <c r="V49" s="283"/>
    </row>
    <row r="50" spans="21:22" ht="15" customHeight="1" x14ac:dyDescent="0.25">
      <c r="U50" s="246"/>
      <c r="V50" s="283"/>
    </row>
    <row r="51" spans="21:22" ht="15" customHeight="1" x14ac:dyDescent="0.25">
      <c r="U51" s="246"/>
      <c r="V51" s="283"/>
    </row>
    <row r="52" spans="21:22" ht="15" customHeight="1" x14ac:dyDescent="0.25">
      <c r="U52" s="246"/>
      <c r="V52" s="283"/>
    </row>
    <row r="53" spans="21:22" ht="15" customHeight="1" x14ac:dyDescent="0.25">
      <c r="U53" s="246"/>
      <c r="V53" s="283"/>
    </row>
    <row r="54" spans="21:22" ht="15" customHeight="1" x14ac:dyDescent="0.25">
      <c r="U54" s="246"/>
      <c r="V54" s="283"/>
    </row>
    <row r="55" spans="21:22" ht="15" customHeight="1" x14ac:dyDescent="0.25">
      <c r="U55" s="246"/>
      <c r="V55" s="283"/>
    </row>
    <row r="56" spans="21:22" ht="15" customHeight="1" x14ac:dyDescent="0.25">
      <c r="U56" s="249"/>
      <c r="V56" s="251"/>
    </row>
    <row r="57" spans="21:22" ht="15" customHeight="1" x14ac:dyDescent="0.25">
      <c r="U57" s="249"/>
      <c r="V57" s="251"/>
    </row>
    <row r="58" spans="21:22" ht="15" customHeight="1" x14ac:dyDescent="0.25">
      <c r="U58" s="249"/>
      <c r="V58" s="251"/>
    </row>
    <row r="59" spans="21:22" ht="15" customHeight="1" x14ac:dyDescent="0.25">
      <c r="U59" s="249"/>
      <c r="V59" s="251"/>
    </row>
    <row r="60" spans="21:22" ht="15" customHeight="1" x14ac:dyDescent="0.25">
      <c r="U60" s="246"/>
      <c r="V60" s="283"/>
    </row>
    <row r="61" spans="21:22" ht="15" customHeight="1" x14ac:dyDescent="0.25">
      <c r="U61" s="246"/>
      <c r="V61" s="283"/>
    </row>
    <row r="62" spans="21:22" ht="15" customHeight="1" x14ac:dyDescent="0.25">
      <c r="U62" s="246"/>
      <c r="V62" s="283"/>
    </row>
    <row r="63" spans="21:22" ht="15" customHeight="1" x14ac:dyDescent="0.25">
      <c r="U63" s="246"/>
      <c r="V63" s="283"/>
    </row>
    <row r="64" spans="21:22" ht="15" customHeight="1" x14ac:dyDescent="0.25">
      <c r="U64" s="246"/>
      <c r="V64" s="283"/>
    </row>
    <row r="65" spans="21:22" ht="15" customHeight="1" x14ac:dyDescent="0.25">
      <c r="U65" s="246"/>
      <c r="V65" s="283"/>
    </row>
    <row r="66" spans="21:22" ht="15" customHeight="1" x14ac:dyDescent="0.25">
      <c r="U66" s="246"/>
      <c r="V66" s="283"/>
    </row>
    <row r="67" spans="21:22" ht="15" customHeight="1" x14ac:dyDescent="0.25">
      <c r="U67" s="246"/>
      <c r="V67" s="283"/>
    </row>
    <row r="68" spans="21:22" ht="15" customHeight="1" x14ac:dyDescent="0.25">
      <c r="U68" s="246"/>
      <c r="V68" s="283"/>
    </row>
    <row r="69" spans="21:22" ht="15" customHeight="1" x14ac:dyDescent="0.25">
      <c r="U69" s="246"/>
      <c r="V69" s="283"/>
    </row>
    <row r="70" spans="21:22" ht="15" customHeight="1" x14ac:dyDescent="0.25">
      <c r="U70" s="246"/>
      <c r="V70" s="283"/>
    </row>
    <row r="71" spans="21:22" ht="15" customHeight="1" x14ac:dyDescent="0.25">
      <c r="U71" s="246"/>
      <c r="V71" s="283"/>
    </row>
    <row r="72" spans="21:22" ht="15" customHeight="1" x14ac:dyDescent="0.25">
      <c r="U72" s="246"/>
      <c r="V72" s="283"/>
    </row>
    <row r="73" spans="21:22" ht="15" customHeight="1" x14ac:dyDescent="0.25">
      <c r="U73" s="246"/>
      <c r="V73" s="283"/>
    </row>
    <row r="74" spans="21:22" ht="15" customHeight="1" x14ac:dyDescent="0.25">
      <c r="U74" s="246"/>
      <c r="V74" s="283"/>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1075"/>
  <sheetViews>
    <sheetView topLeftCell="A1074" zoomScale="85" zoomScaleNormal="85" workbookViewId="0">
      <selection activeCell="A1074" sqref="A1:XFD1048576"/>
    </sheetView>
  </sheetViews>
  <sheetFormatPr defaultRowHeight="12.75" outlineLevelRow="1" x14ac:dyDescent="0.25"/>
  <cols>
    <col min="1" max="1" width="14.265625" bestFit="1" customWidth="1"/>
    <col min="2" max="2" width="14.265625" customWidth="1"/>
    <col min="3" max="3" width="12" customWidth="1"/>
    <col min="4" max="4" width="29.1328125" customWidth="1"/>
    <col min="5" max="5" width="7.86328125" customWidth="1"/>
    <col min="6" max="6" width="6.46484375" customWidth="1"/>
    <col min="7" max="7" width="9" customWidth="1"/>
    <col min="8" max="9" width="9" style="366" customWidth="1"/>
    <col min="10" max="10" width="7.265625" style="366" customWidth="1"/>
    <col min="11" max="11" width="10.3984375" customWidth="1"/>
    <col min="12" max="12" width="38" bestFit="1" customWidth="1"/>
    <col min="13" max="13" width="17.265625" customWidth="1"/>
    <col min="14" max="14" width="28.59765625" style="757" customWidth="1"/>
    <col min="15" max="15" width="17.73046875" bestFit="1" customWidth="1"/>
    <col min="16" max="17" width="21.86328125" bestFit="1" customWidth="1"/>
    <col min="18" max="18" width="31.73046875" customWidth="1"/>
    <col min="19" max="19" width="33.3984375" customWidth="1"/>
    <col min="20" max="20" width="18.1328125" customWidth="1"/>
  </cols>
  <sheetData>
    <row r="1" spans="1:20" s="366" customFormat="1" ht="12" customHeight="1" x14ac:dyDescent="0.25">
      <c r="A1" s="219" t="s">
        <v>204</v>
      </c>
      <c r="B1" s="219" t="s">
        <v>205</v>
      </c>
      <c r="C1" s="434" t="s">
        <v>206</v>
      </c>
      <c r="D1" s="434" t="s">
        <v>207</v>
      </c>
      <c r="E1" s="220" t="s">
        <v>186</v>
      </c>
      <c r="F1" s="220" t="s">
        <v>197</v>
      </c>
      <c r="G1" s="219" t="s">
        <v>208</v>
      </c>
      <c r="H1" s="219" t="s">
        <v>198</v>
      </c>
      <c r="I1" s="222" t="s">
        <v>209</v>
      </c>
      <c r="J1" s="219" t="s">
        <v>199</v>
      </c>
      <c r="K1" s="221" t="s">
        <v>210</v>
      </c>
      <c r="L1" s="435" t="s">
        <v>211</v>
      </c>
      <c r="M1" s="222" t="s">
        <v>1601</v>
      </c>
      <c r="N1" s="222" t="s">
        <v>212</v>
      </c>
      <c r="O1" s="365" t="s">
        <v>213</v>
      </c>
      <c r="P1" s="365" t="s">
        <v>214</v>
      </c>
      <c r="Q1" s="365" t="s">
        <v>215</v>
      </c>
      <c r="R1" s="365" t="s">
        <v>216</v>
      </c>
      <c r="S1" s="365" t="s">
        <v>217</v>
      </c>
      <c r="T1" s="365" t="s">
        <v>218</v>
      </c>
    </row>
    <row r="2" spans="1:20" ht="16.149999999999999" hidden="1" outlineLevel="1" x14ac:dyDescent="0.25">
      <c r="A2" s="701" t="s">
        <v>219</v>
      </c>
      <c r="B2" s="702"/>
      <c r="C2" s="703"/>
      <c r="D2" s="704" t="s">
        <v>220</v>
      </c>
      <c r="E2" s="701"/>
      <c r="F2" s="702"/>
      <c r="G2" s="701" t="s">
        <v>220</v>
      </c>
      <c r="H2" s="705"/>
      <c r="I2" s="705"/>
      <c r="J2" s="367"/>
      <c r="K2" s="368"/>
      <c r="L2" s="436" t="s">
        <v>220</v>
      </c>
      <c r="M2" s="368"/>
      <c r="N2" s="706"/>
    </row>
    <row r="3" spans="1:20" hidden="1" outlineLevel="1" x14ac:dyDescent="0.25">
      <c r="A3" s="707" t="s">
        <v>2191</v>
      </c>
      <c r="B3" s="437" t="s">
        <v>221</v>
      </c>
      <c r="C3" s="438" t="s">
        <v>220</v>
      </c>
      <c r="D3" s="708" t="s">
        <v>222</v>
      </c>
      <c r="E3" s="709" t="s">
        <v>2180</v>
      </c>
      <c r="F3" s="437" t="s">
        <v>2192</v>
      </c>
      <c r="G3" s="709" t="s">
        <v>2193</v>
      </c>
      <c r="H3" s="439" t="s">
        <v>2194</v>
      </c>
      <c r="I3" s="439" t="s">
        <v>223</v>
      </c>
      <c r="J3" s="439" t="s">
        <v>224</v>
      </c>
      <c r="K3" s="368"/>
      <c r="L3" s="440" t="s">
        <v>2195</v>
      </c>
      <c r="M3" s="441" t="s">
        <v>225</v>
      </c>
      <c r="N3" s="710" t="s">
        <v>2196</v>
      </c>
      <c r="O3" s="442" t="s">
        <v>226</v>
      </c>
      <c r="P3" s="442" t="s">
        <v>227</v>
      </c>
      <c r="Q3" s="442" t="s">
        <v>228</v>
      </c>
      <c r="R3" s="443" t="s">
        <v>229</v>
      </c>
      <c r="S3" s="443" t="s">
        <v>230</v>
      </c>
      <c r="T3" s="442" t="s">
        <v>231</v>
      </c>
    </row>
    <row r="4" spans="1:20" hidden="1" outlineLevel="1" x14ac:dyDescent="0.25">
      <c r="A4" s="707" t="s">
        <v>2197</v>
      </c>
      <c r="B4" s="437" t="s">
        <v>221</v>
      </c>
      <c r="C4" s="438" t="s">
        <v>220</v>
      </c>
      <c r="D4" s="708" t="s">
        <v>232</v>
      </c>
      <c r="E4" s="709" t="s">
        <v>2180</v>
      </c>
      <c r="F4" s="437" t="s">
        <v>2192</v>
      </c>
      <c r="G4" s="709" t="s">
        <v>2193</v>
      </c>
      <c r="H4" s="439" t="s">
        <v>2194</v>
      </c>
      <c r="I4" s="439" t="s">
        <v>223</v>
      </c>
      <c r="J4" s="439" t="s">
        <v>224</v>
      </c>
      <c r="K4" s="368"/>
      <c r="L4" s="440" t="s">
        <v>1602</v>
      </c>
      <c r="M4" s="441" t="s">
        <v>225</v>
      </c>
      <c r="N4" s="223" t="s">
        <v>2196</v>
      </c>
      <c r="O4" s="442" t="s">
        <v>226</v>
      </c>
      <c r="P4" s="442" t="s">
        <v>227</v>
      </c>
      <c r="Q4" s="442" t="s">
        <v>228</v>
      </c>
      <c r="R4" s="443" t="s">
        <v>229</v>
      </c>
      <c r="S4" s="443" t="s">
        <v>230</v>
      </c>
      <c r="T4" s="442" t="s">
        <v>231</v>
      </c>
    </row>
    <row r="5" spans="1:20" hidden="1" outlineLevel="1" x14ac:dyDescent="0.25">
      <c r="A5" s="707" t="s">
        <v>2198</v>
      </c>
      <c r="B5" s="437" t="s">
        <v>221</v>
      </c>
      <c r="C5" s="438" t="s">
        <v>220</v>
      </c>
      <c r="D5" s="711" t="s">
        <v>2199</v>
      </c>
      <c r="E5" s="709" t="s">
        <v>2180</v>
      </c>
      <c r="F5" s="437" t="s">
        <v>2192</v>
      </c>
      <c r="G5" s="709" t="s">
        <v>2193</v>
      </c>
      <c r="H5" s="439" t="s">
        <v>2194</v>
      </c>
      <c r="I5" s="439" t="s">
        <v>223</v>
      </c>
      <c r="J5" s="439" t="s">
        <v>224</v>
      </c>
      <c r="K5" s="368"/>
      <c r="L5" s="440" t="s">
        <v>1602</v>
      </c>
      <c r="M5" s="444" t="s">
        <v>2200</v>
      </c>
      <c r="N5" s="445" t="s">
        <v>2201</v>
      </c>
      <c r="O5" s="442" t="s">
        <v>226</v>
      </c>
      <c r="P5" s="442" t="s">
        <v>227</v>
      </c>
      <c r="Q5" s="442" t="s">
        <v>228</v>
      </c>
      <c r="R5" s="443" t="s">
        <v>229</v>
      </c>
      <c r="S5" s="443" t="s">
        <v>230</v>
      </c>
      <c r="T5" s="442" t="s">
        <v>231</v>
      </c>
    </row>
    <row r="6" spans="1:20" hidden="1" outlineLevel="1" x14ac:dyDescent="0.25">
      <c r="A6" s="707" t="s">
        <v>2202</v>
      </c>
      <c r="B6" s="437" t="s">
        <v>221</v>
      </c>
      <c r="C6" s="438" t="s">
        <v>220</v>
      </c>
      <c r="D6" s="708" t="s">
        <v>2203</v>
      </c>
      <c r="E6" s="709" t="s">
        <v>2180</v>
      </c>
      <c r="F6" s="437" t="s">
        <v>2192</v>
      </c>
      <c r="G6" s="709" t="s">
        <v>2193</v>
      </c>
      <c r="H6" s="439" t="s">
        <v>2194</v>
      </c>
      <c r="I6" s="439" t="s">
        <v>223</v>
      </c>
      <c r="J6" s="439" t="s">
        <v>224</v>
      </c>
      <c r="K6" s="368"/>
      <c r="L6" s="440" t="s">
        <v>1602</v>
      </c>
      <c r="M6" s="444" t="s">
        <v>2204</v>
      </c>
      <c r="N6" s="445" t="s">
        <v>2205</v>
      </c>
      <c r="O6" s="442" t="s">
        <v>226</v>
      </c>
      <c r="P6" s="442" t="s">
        <v>227</v>
      </c>
      <c r="Q6" s="442" t="s">
        <v>228</v>
      </c>
      <c r="R6" s="443" t="s">
        <v>233</v>
      </c>
      <c r="S6" s="443" t="s">
        <v>234</v>
      </c>
      <c r="T6" s="442" t="s">
        <v>231</v>
      </c>
    </row>
    <row r="7" spans="1:20" hidden="1" outlineLevel="1" x14ac:dyDescent="0.25">
      <c r="A7" s="707" t="s">
        <v>2206</v>
      </c>
      <c r="B7" s="437" t="s">
        <v>221</v>
      </c>
      <c r="C7" s="438" t="s">
        <v>220</v>
      </c>
      <c r="D7" s="711" t="s">
        <v>2207</v>
      </c>
      <c r="E7" s="709" t="s">
        <v>2180</v>
      </c>
      <c r="F7" s="437" t="s">
        <v>2192</v>
      </c>
      <c r="G7" s="709" t="s">
        <v>2193</v>
      </c>
      <c r="H7" s="439" t="s">
        <v>2194</v>
      </c>
      <c r="I7" s="439" t="s">
        <v>223</v>
      </c>
      <c r="J7" s="439" t="s">
        <v>224</v>
      </c>
      <c r="K7" s="368"/>
      <c r="L7" s="440" t="s">
        <v>1602</v>
      </c>
      <c r="M7" s="444" t="s">
        <v>2208</v>
      </c>
      <c r="N7" s="445" t="s">
        <v>2209</v>
      </c>
      <c r="O7" s="442" t="s">
        <v>226</v>
      </c>
      <c r="P7" s="442" t="s">
        <v>227</v>
      </c>
      <c r="Q7" s="442" t="s">
        <v>228</v>
      </c>
      <c r="R7" s="443" t="s">
        <v>229</v>
      </c>
      <c r="S7" s="443" t="s">
        <v>230</v>
      </c>
      <c r="T7" s="442" t="s">
        <v>231</v>
      </c>
    </row>
    <row r="8" spans="1:20" hidden="1" outlineLevel="1" x14ac:dyDescent="0.25">
      <c r="A8" s="707" t="s">
        <v>2210</v>
      </c>
      <c r="B8" s="437" t="s">
        <v>221</v>
      </c>
      <c r="C8" s="438" t="s">
        <v>220</v>
      </c>
      <c r="D8" s="711" t="s">
        <v>2211</v>
      </c>
      <c r="E8" s="709" t="s">
        <v>2180</v>
      </c>
      <c r="F8" s="437" t="s">
        <v>2192</v>
      </c>
      <c r="G8" s="709" t="s">
        <v>2193</v>
      </c>
      <c r="H8" s="439" t="s">
        <v>2194</v>
      </c>
      <c r="I8" s="439" t="s">
        <v>223</v>
      </c>
      <c r="J8" s="439" t="s">
        <v>224</v>
      </c>
      <c r="K8" s="368"/>
      <c r="L8" s="440" t="s">
        <v>1602</v>
      </c>
      <c r="M8" s="368" t="s">
        <v>2212</v>
      </c>
      <c r="N8" s="445" t="s">
        <v>2213</v>
      </c>
      <c r="O8" s="442" t="s">
        <v>226</v>
      </c>
      <c r="P8" s="442" t="s">
        <v>227</v>
      </c>
      <c r="Q8" s="442" t="s">
        <v>228</v>
      </c>
      <c r="R8" s="443" t="s">
        <v>229</v>
      </c>
      <c r="S8" s="443" t="s">
        <v>230</v>
      </c>
      <c r="T8" s="442" t="s">
        <v>231</v>
      </c>
    </row>
    <row r="9" spans="1:20" hidden="1" outlineLevel="1" x14ac:dyDescent="0.25">
      <c r="A9" s="707" t="s">
        <v>2214</v>
      </c>
      <c r="B9" s="437" t="s">
        <v>221</v>
      </c>
      <c r="C9" s="766" t="s">
        <v>220</v>
      </c>
      <c r="D9" s="708" t="s">
        <v>2215</v>
      </c>
      <c r="E9" s="709" t="s">
        <v>2180</v>
      </c>
      <c r="F9" s="437" t="s">
        <v>2192</v>
      </c>
      <c r="G9" s="709" t="s">
        <v>2193</v>
      </c>
      <c r="H9" s="439" t="s">
        <v>2194</v>
      </c>
      <c r="I9" s="439" t="s">
        <v>223</v>
      </c>
      <c r="J9" s="439" t="s">
        <v>224</v>
      </c>
      <c r="K9" s="368"/>
      <c r="L9" s="440" t="s">
        <v>1602</v>
      </c>
      <c r="M9" s="444" t="s">
        <v>2216</v>
      </c>
      <c r="N9" s="446" t="s">
        <v>2217</v>
      </c>
      <c r="O9" s="442" t="s">
        <v>226</v>
      </c>
      <c r="P9" s="442" t="s">
        <v>227</v>
      </c>
      <c r="Q9" s="442" t="s">
        <v>228</v>
      </c>
      <c r="R9" s="443" t="s">
        <v>229</v>
      </c>
      <c r="S9" s="443" t="s">
        <v>230</v>
      </c>
      <c r="T9" s="442" t="s">
        <v>231</v>
      </c>
    </row>
    <row r="10" spans="1:20" hidden="1" outlineLevel="1" x14ac:dyDescent="0.25">
      <c r="A10" s="707"/>
      <c r="B10" s="447" t="s">
        <v>221</v>
      </c>
      <c r="C10" s="369" t="s">
        <v>220</v>
      </c>
      <c r="D10" s="712" t="s">
        <v>2218</v>
      </c>
      <c r="E10" s="713" t="s">
        <v>2180</v>
      </c>
      <c r="F10" s="447" t="s">
        <v>2192</v>
      </c>
      <c r="G10" s="713" t="s">
        <v>2193</v>
      </c>
      <c r="H10" s="448" t="s">
        <v>2194</v>
      </c>
      <c r="I10" s="448" t="s">
        <v>223</v>
      </c>
      <c r="J10" s="448" t="s">
        <v>224</v>
      </c>
      <c r="K10" s="370"/>
      <c r="L10" s="371" t="s">
        <v>2219</v>
      </c>
      <c r="M10" s="449" t="s">
        <v>235</v>
      </c>
      <c r="N10" s="450" t="s">
        <v>2217</v>
      </c>
      <c r="O10" s="451" t="s">
        <v>226</v>
      </c>
      <c r="P10" s="451" t="s">
        <v>227</v>
      </c>
      <c r="Q10" s="451" t="s">
        <v>228</v>
      </c>
      <c r="R10" s="452" t="s">
        <v>229</v>
      </c>
      <c r="S10" s="452" t="s">
        <v>230</v>
      </c>
      <c r="T10" s="451" t="s">
        <v>231</v>
      </c>
    </row>
    <row r="11" spans="1:20" hidden="1" outlineLevel="1" x14ac:dyDescent="0.25">
      <c r="A11" s="707" t="s">
        <v>2220</v>
      </c>
      <c r="B11" s="437" t="s">
        <v>221</v>
      </c>
      <c r="C11" s="438" t="s">
        <v>220</v>
      </c>
      <c r="D11" s="711" t="s">
        <v>2221</v>
      </c>
      <c r="E11" s="709" t="s">
        <v>2180</v>
      </c>
      <c r="F11" s="437" t="s">
        <v>2192</v>
      </c>
      <c r="G11" s="709" t="s">
        <v>2193</v>
      </c>
      <c r="H11" s="439" t="s">
        <v>2194</v>
      </c>
      <c r="I11" s="439" t="s">
        <v>223</v>
      </c>
      <c r="J11" s="439" t="s">
        <v>224</v>
      </c>
      <c r="K11" s="368"/>
      <c r="L11" s="440" t="s">
        <v>1602</v>
      </c>
      <c r="M11" s="444" t="s">
        <v>2222</v>
      </c>
      <c r="N11" s="445" t="s">
        <v>2223</v>
      </c>
      <c r="O11" s="442" t="s">
        <v>226</v>
      </c>
      <c r="P11" s="442" t="s">
        <v>227</v>
      </c>
      <c r="Q11" s="442" t="s">
        <v>228</v>
      </c>
      <c r="R11" s="443" t="s">
        <v>229</v>
      </c>
      <c r="S11" s="443" t="s">
        <v>230</v>
      </c>
      <c r="T11" s="442" t="s">
        <v>231</v>
      </c>
    </row>
    <row r="12" spans="1:20" hidden="1" outlineLevel="1" x14ac:dyDescent="0.25">
      <c r="A12" s="707" t="s">
        <v>2224</v>
      </c>
      <c r="B12" s="437" t="s">
        <v>221</v>
      </c>
      <c r="C12" s="438" t="s">
        <v>220</v>
      </c>
      <c r="D12" s="708" t="s">
        <v>1921</v>
      </c>
      <c r="E12" s="709" t="s">
        <v>2180</v>
      </c>
      <c r="F12" s="437" t="s">
        <v>2192</v>
      </c>
      <c r="G12" s="709" t="s">
        <v>2193</v>
      </c>
      <c r="H12" s="439" t="s">
        <v>2194</v>
      </c>
      <c r="I12" s="439" t="s">
        <v>223</v>
      </c>
      <c r="J12" s="439" t="s">
        <v>224</v>
      </c>
      <c r="K12" s="368"/>
      <c r="L12" s="440" t="s">
        <v>1602</v>
      </c>
      <c r="M12" s="444" t="s">
        <v>236</v>
      </c>
      <c r="N12" s="445" t="s">
        <v>1603</v>
      </c>
      <c r="O12" s="442" t="s">
        <v>226</v>
      </c>
      <c r="P12" s="442" t="s">
        <v>227</v>
      </c>
      <c r="Q12" s="442" t="s">
        <v>228</v>
      </c>
      <c r="R12" s="443" t="s">
        <v>229</v>
      </c>
      <c r="S12" s="443" t="s">
        <v>230</v>
      </c>
      <c r="T12" s="442" t="s">
        <v>231</v>
      </c>
    </row>
    <row r="13" spans="1:20" hidden="1" outlineLevel="1" x14ac:dyDescent="0.25">
      <c r="A13" s="707" t="s">
        <v>3200</v>
      </c>
      <c r="B13" s="437" t="s">
        <v>221</v>
      </c>
      <c r="C13" s="438" t="s">
        <v>220</v>
      </c>
      <c r="D13" s="708" t="s">
        <v>3201</v>
      </c>
      <c r="E13" s="709" t="s">
        <v>2180</v>
      </c>
      <c r="F13" s="437" t="s">
        <v>2192</v>
      </c>
      <c r="G13" s="709" t="s">
        <v>2193</v>
      </c>
      <c r="H13" s="439" t="s">
        <v>2194</v>
      </c>
      <c r="I13" s="439" t="s">
        <v>223</v>
      </c>
      <c r="J13" s="439" t="s">
        <v>224</v>
      </c>
      <c r="K13" s="368"/>
      <c r="L13" s="440" t="s">
        <v>3202</v>
      </c>
      <c r="M13" s="444" t="s">
        <v>237</v>
      </c>
      <c r="N13" s="445" t="s">
        <v>2317</v>
      </c>
      <c r="O13" s="442" t="s">
        <v>226</v>
      </c>
      <c r="P13" s="442" t="s">
        <v>227</v>
      </c>
      <c r="Q13" s="442" t="s">
        <v>228</v>
      </c>
      <c r="R13" s="443" t="s">
        <v>229</v>
      </c>
      <c r="S13" s="443" t="s">
        <v>230</v>
      </c>
      <c r="T13" s="442" t="s">
        <v>231</v>
      </c>
    </row>
    <row r="14" spans="1:20" hidden="1" outlineLevel="1" x14ac:dyDescent="0.25">
      <c r="A14" s="707" t="s">
        <v>3203</v>
      </c>
      <c r="B14" s="437" t="s">
        <v>221</v>
      </c>
      <c r="C14" s="438" t="s">
        <v>220</v>
      </c>
      <c r="D14" s="708" t="s">
        <v>3204</v>
      </c>
      <c r="E14" s="709" t="s">
        <v>2180</v>
      </c>
      <c r="F14" s="437" t="s">
        <v>2192</v>
      </c>
      <c r="G14" s="709" t="s">
        <v>2193</v>
      </c>
      <c r="H14" s="439" t="s">
        <v>2194</v>
      </c>
      <c r="I14" s="439" t="s">
        <v>223</v>
      </c>
      <c r="J14" s="439" t="s">
        <v>224</v>
      </c>
      <c r="K14" s="368"/>
      <c r="L14" s="440" t="s">
        <v>3202</v>
      </c>
      <c r="M14" s="444" t="s">
        <v>2208</v>
      </c>
      <c r="N14" s="445" t="s">
        <v>880</v>
      </c>
      <c r="O14" s="442" t="s">
        <v>226</v>
      </c>
      <c r="P14" s="442" t="s">
        <v>227</v>
      </c>
      <c r="Q14" s="442" t="s">
        <v>228</v>
      </c>
      <c r="R14" s="443" t="s">
        <v>229</v>
      </c>
      <c r="S14" s="443" t="s">
        <v>230</v>
      </c>
      <c r="T14" s="442" t="s">
        <v>231</v>
      </c>
    </row>
    <row r="15" spans="1:20" hidden="1" outlineLevel="1" x14ac:dyDescent="0.25">
      <c r="A15" s="707" t="s">
        <v>2225</v>
      </c>
      <c r="B15" s="437" t="s">
        <v>221</v>
      </c>
      <c r="C15" s="438" t="s">
        <v>220</v>
      </c>
      <c r="D15" s="708" t="s">
        <v>1922</v>
      </c>
      <c r="E15" s="709" t="s">
        <v>2180</v>
      </c>
      <c r="F15" s="437" t="s">
        <v>2192</v>
      </c>
      <c r="G15" s="709" t="s">
        <v>2193</v>
      </c>
      <c r="H15" s="439" t="s">
        <v>2194</v>
      </c>
      <c r="I15" s="439" t="s">
        <v>223</v>
      </c>
      <c r="J15" s="439" t="s">
        <v>224</v>
      </c>
      <c r="K15" s="368"/>
      <c r="L15" s="440" t="s">
        <v>1602</v>
      </c>
      <c r="M15" s="368" t="s">
        <v>238</v>
      </c>
      <c r="N15" s="445" t="s">
        <v>2226</v>
      </c>
      <c r="O15" s="442" t="s">
        <v>226</v>
      </c>
      <c r="P15" s="442" t="s">
        <v>227</v>
      </c>
      <c r="Q15" s="442" t="s">
        <v>228</v>
      </c>
      <c r="R15" s="443" t="s">
        <v>229</v>
      </c>
      <c r="S15" s="443" t="s">
        <v>230</v>
      </c>
      <c r="T15" s="442" t="s">
        <v>231</v>
      </c>
    </row>
    <row r="16" spans="1:20" hidden="1" outlineLevel="1" x14ac:dyDescent="0.25">
      <c r="A16" s="707" t="s">
        <v>2227</v>
      </c>
      <c r="B16" s="437" t="s">
        <v>221</v>
      </c>
      <c r="C16" s="438" t="s">
        <v>220</v>
      </c>
      <c r="D16" s="708" t="s">
        <v>1923</v>
      </c>
      <c r="E16" s="709" t="s">
        <v>2180</v>
      </c>
      <c r="F16" s="437" t="s">
        <v>2192</v>
      </c>
      <c r="G16" s="709" t="s">
        <v>2193</v>
      </c>
      <c r="H16" s="439" t="s">
        <v>2194</v>
      </c>
      <c r="I16" s="439" t="s">
        <v>223</v>
      </c>
      <c r="J16" s="439" t="s">
        <v>224</v>
      </c>
      <c r="K16" s="368"/>
      <c r="L16" s="440" t="s">
        <v>1602</v>
      </c>
      <c r="M16" s="368" t="s">
        <v>2212</v>
      </c>
      <c r="N16" s="445" t="s">
        <v>1924</v>
      </c>
      <c r="O16" s="442" t="s">
        <v>226</v>
      </c>
      <c r="P16" s="442" t="s">
        <v>227</v>
      </c>
      <c r="Q16" s="442" t="s">
        <v>228</v>
      </c>
      <c r="R16" s="443" t="s">
        <v>229</v>
      </c>
      <c r="S16" s="443" t="s">
        <v>230</v>
      </c>
      <c r="T16" s="442" t="s">
        <v>231</v>
      </c>
    </row>
    <row r="17" spans="1:20" hidden="1" outlineLevel="1" x14ac:dyDescent="0.25">
      <c r="A17" s="707" t="s">
        <v>3205</v>
      </c>
      <c r="B17" s="437" t="s">
        <v>221</v>
      </c>
      <c r="C17" s="438" t="s">
        <v>220</v>
      </c>
      <c r="D17" s="708" t="s">
        <v>3206</v>
      </c>
      <c r="E17" s="709" t="s">
        <v>2180</v>
      </c>
      <c r="F17" s="437" t="s">
        <v>2192</v>
      </c>
      <c r="G17" s="709" t="s">
        <v>2193</v>
      </c>
      <c r="H17" s="439" t="s">
        <v>2194</v>
      </c>
      <c r="I17" s="439" t="s">
        <v>223</v>
      </c>
      <c r="J17" s="439" t="s">
        <v>224</v>
      </c>
      <c r="K17" s="368"/>
      <c r="L17" s="440" t="s">
        <v>3202</v>
      </c>
      <c r="M17" s="368" t="s">
        <v>2212</v>
      </c>
      <c r="N17" s="445" t="s">
        <v>1924</v>
      </c>
      <c r="O17" s="442" t="s">
        <v>226</v>
      </c>
      <c r="P17" s="442" t="s">
        <v>227</v>
      </c>
      <c r="Q17" s="442" t="s">
        <v>228</v>
      </c>
      <c r="R17" s="443" t="s">
        <v>229</v>
      </c>
      <c r="S17" s="443" t="s">
        <v>230</v>
      </c>
      <c r="T17" s="442" t="s">
        <v>231</v>
      </c>
    </row>
    <row r="18" spans="1:20" hidden="1" outlineLevel="1" x14ac:dyDescent="0.25">
      <c r="A18" s="707" t="s">
        <v>3207</v>
      </c>
      <c r="B18" s="437" t="s">
        <v>221</v>
      </c>
      <c r="C18" s="438" t="s">
        <v>220</v>
      </c>
      <c r="D18" s="708" t="s">
        <v>3227</v>
      </c>
      <c r="E18" s="709" t="s">
        <v>2180</v>
      </c>
      <c r="F18" s="437" t="s">
        <v>2192</v>
      </c>
      <c r="G18" s="709" t="s">
        <v>2193</v>
      </c>
      <c r="H18" s="439" t="s">
        <v>2194</v>
      </c>
      <c r="I18" s="439" t="s">
        <v>223</v>
      </c>
      <c r="J18" s="439" t="s">
        <v>224</v>
      </c>
      <c r="K18" s="368"/>
      <c r="L18" s="440" t="s">
        <v>3202</v>
      </c>
      <c r="M18" s="368" t="s">
        <v>2212</v>
      </c>
      <c r="N18" s="445" t="s">
        <v>2751</v>
      </c>
      <c r="O18" s="442" t="s">
        <v>226</v>
      </c>
      <c r="P18" s="442" t="s">
        <v>227</v>
      </c>
      <c r="Q18" s="442" t="s">
        <v>228</v>
      </c>
      <c r="R18" s="443" t="s">
        <v>229</v>
      </c>
      <c r="S18" s="443" t="s">
        <v>230</v>
      </c>
      <c r="T18" s="442" t="s">
        <v>231</v>
      </c>
    </row>
    <row r="19" spans="1:20" hidden="1" outlineLevel="1" x14ac:dyDescent="0.25">
      <c r="A19" s="707" t="s">
        <v>2229</v>
      </c>
      <c r="B19" s="437" t="s">
        <v>221</v>
      </c>
      <c r="C19" s="766" t="s">
        <v>220</v>
      </c>
      <c r="D19" s="711" t="s">
        <v>2230</v>
      </c>
      <c r="E19" s="709" t="s">
        <v>2180</v>
      </c>
      <c r="F19" s="437" t="s">
        <v>2192</v>
      </c>
      <c r="G19" s="709" t="s">
        <v>2193</v>
      </c>
      <c r="H19" s="439" t="s">
        <v>2194</v>
      </c>
      <c r="I19" s="439" t="s">
        <v>223</v>
      </c>
      <c r="J19" s="439" t="s">
        <v>224</v>
      </c>
      <c r="K19" s="368"/>
      <c r="L19" s="440" t="s">
        <v>1602</v>
      </c>
      <c r="M19" s="444" t="s">
        <v>239</v>
      </c>
      <c r="N19" s="445" t="s">
        <v>2231</v>
      </c>
      <c r="O19" s="442" t="s">
        <v>226</v>
      </c>
      <c r="P19" s="442" t="s">
        <v>227</v>
      </c>
      <c r="Q19" s="442" t="s">
        <v>228</v>
      </c>
      <c r="R19" s="443" t="s">
        <v>229</v>
      </c>
      <c r="S19" s="443" t="s">
        <v>230</v>
      </c>
      <c r="T19" s="442" t="s">
        <v>231</v>
      </c>
    </row>
    <row r="20" spans="1:20" hidden="1" outlineLevel="1" x14ac:dyDescent="0.25">
      <c r="A20" s="707"/>
      <c r="B20" s="437" t="s">
        <v>221</v>
      </c>
      <c r="C20" s="438" t="s">
        <v>220</v>
      </c>
      <c r="D20" s="708" t="s">
        <v>240</v>
      </c>
      <c r="E20" s="709" t="s">
        <v>2180</v>
      </c>
      <c r="F20" s="437" t="s">
        <v>2192</v>
      </c>
      <c r="G20" s="709" t="s">
        <v>2193</v>
      </c>
      <c r="H20" s="439" t="s">
        <v>2194</v>
      </c>
      <c r="I20" s="439" t="s">
        <v>223</v>
      </c>
      <c r="J20" s="439" t="s">
        <v>224</v>
      </c>
      <c r="K20" s="368"/>
      <c r="L20" s="440" t="s">
        <v>1602</v>
      </c>
      <c r="M20" s="444" t="s">
        <v>2216</v>
      </c>
      <c r="N20" s="445" t="s">
        <v>241</v>
      </c>
      <c r="O20" s="442" t="s">
        <v>226</v>
      </c>
      <c r="P20" s="442" t="s">
        <v>227</v>
      </c>
      <c r="Q20" s="442" t="s">
        <v>228</v>
      </c>
      <c r="R20" s="443" t="s">
        <v>229</v>
      </c>
      <c r="S20" s="443" t="s">
        <v>230</v>
      </c>
      <c r="T20" s="442" t="s">
        <v>231</v>
      </c>
    </row>
    <row r="21" spans="1:20" hidden="1" outlineLevel="1" x14ac:dyDescent="0.25">
      <c r="A21" s="707"/>
      <c r="B21" s="437" t="s">
        <v>221</v>
      </c>
      <c r="C21" s="438" t="s">
        <v>220</v>
      </c>
      <c r="D21" s="708" t="s">
        <v>242</v>
      </c>
      <c r="E21" s="709" t="s">
        <v>2180</v>
      </c>
      <c r="F21" s="437" t="s">
        <v>2192</v>
      </c>
      <c r="G21" s="709" t="s">
        <v>2193</v>
      </c>
      <c r="H21" s="439" t="s">
        <v>2194</v>
      </c>
      <c r="I21" s="439" t="s">
        <v>223</v>
      </c>
      <c r="J21" s="439" t="s">
        <v>224</v>
      </c>
      <c r="K21" s="368"/>
      <c r="L21" s="440" t="s">
        <v>1602</v>
      </c>
      <c r="M21" s="444" t="s">
        <v>2216</v>
      </c>
      <c r="N21" s="445" t="s">
        <v>2232</v>
      </c>
      <c r="O21" s="442" t="s">
        <v>226</v>
      </c>
      <c r="P21" s="442" t="s">
        <v>227</v>
      </c>
      <c r="Q21" s="442" t="s">
        <v>228</v>
      </c>
      <c r="R21" s="443" t="s">
        <v>229</v>
      </c>
      <c r="S21" s="443" t="s">
        <v>230</v>
      </c>
      <c r="T21" s="442" t="s">
        <v>231</v>
      </c>
    </row>
    <row r="22" spans="1:20" hidden="1" outlineLevel="1" x14ac:dyDescent="0.25">
      <c r="A22" s="707"/>
      <c r="B22" s="437" t="s">
        <v>221</v>
      </c>
      <c r="C22" s="438" t="s">
        <v>220</v>
      </c>
      <c r="D22" s="708" t="s">
        <v>243</v>
      </c>
      <c r="E22" s="709" t="s">
        <v>2180</v>
      </c>
      <c r="F22" s="437" t="s">
        <v>2192</v>
      </c>
      <c r="G22" s="709" t="s">
        <v>2193</v>
      </c>
      <c r="H22" s="439" t="s">
        <v>2194</v>
      </c>
      <c r="I22" s="439" t="s">
        <v>223</v>
      </c>
      <c r="J22" s="439" t="s">
        <v>224</v>
      </c>
      <c r="K22" s="368"/>
      <c r="L22" s="440" t="s">
        <v>1602</v>
      </c>
      <c r="M22" s="444" t="s">
        <v>2216</v>
      </c>
      <c r="N22" s="445" t="s">
        <v>2233</v>
      </c>
      <c r="O22" s="442" t="s">
        <v>226</v>
      </c>
      <c r="P22" s="442" t="s">
        <v>227</v>
      </c>
      <c r="Q22" s="442" t="s">
        <v>228</v>
      </c>
      <c r="R22" s="443" t="s">
        <v>229</v>
      </c>
      <c r="S22" s="443" t="s">
        <v>230</v>
      </c>
      <c r="T22" s="442" t="s">
        <v>231</v>
      </c>
    </row>
    <row r="23" spans="1:20" hidden="1" outlineLevel="1" x14ac:dyDescent="0.25">
      <c r="A23" s="707"/>
      <c r="B23" s="437" t="s">
        <v>221</v>
      </c>
      <c r="C23" s="438" t="s">
        <v>220</v>
      </c>
      <c r="D23" s="708" t="s">
        <v>244</v>
      </c>
      <c r="E23" s="709" t="s">
        <v>2180</v>
      </c>
      <c r="F23" s="437" t="s">
        <v>2192</v>
      </c>
      <c r="G23" s="709" t="s">
        <v>2193</v>
      </c>
      <c r="H23" s="439" t="s">
        <v>2194</v>
      </c>
      <c r="I23" s="439" t="s">
        <v>223</v>
      </c>
      <c r="J23" s="439" t="s">
        <v>224</v>
      </c>
      <c r="K23" s="368"/>
      <c r="L23" s="440" t="s">
        <v>1602</v>
      </c>
      <c r="M23" s="444" t="s">
        <v>2216</v>
      </c>
      <c r="N23" s="445" t="s">
        <v>2232</v>
      </c>
      <c r="O23" s="442" t="s">
        <v>226</v>
      </c>
      <c r="P23" s="442" t="s">
        <v>227</v>
      </c>
      <c r="Q23" s="442" t="s">
        <v>228</v>
      </c>
      <c r="R23" s="443" t="s">
        <v>229</v>
      </c>
      <c r="S23" s="443" t="s">
        <v>230</v>
      </c>
      <c r="T23" s="442" t="s">
        <v>231</v>
      </c>
    </row>
    <row r="24" spans="1:20" hidden="1" outlineLevel="1" x14ac:dyDescent="0.25">
      <c r="A24" s="707"/>
      <c r="B24" s="437" t="s">
        <v>221</v>
      </c>
      <c r="C24" s="438" t="s">
        <v>220</v>
      </c>
      <c r="D24" s="708" t="s">
        <v>245</v>
      </c>
      <c r="E24" s="709" t="s">
        <v>2180</v>
      </c>
      <c r="F24" s="437" t="s">
        <v>2192</v>
      </c>
      <c r="G24" s="709" t="s">
        <v>2193</v>
      </c>
      <c r="H24" s="439" t="s">
        <v>2194</v>
      </c>
      <c r="I24" s="439" t="s">
        <v>223</v>
      </c>
      <c r="J24" s="439" t="s">
        <v>224</v>
      </c>
      <c r="K24" s="368"/>
      <c r="L24" s="440" t="s">
        <v>1602</v>
      </c>
      <c r="M24" s="368" t="s">
        <v>2216</v>
      </c>
      <c r="N24" s="445" t="s">
        <v>2233</v>
      </c>
      <c r="O24" s="442" t="s">
        <v>226</v>
      </c>
      <c r="P24" s="442" t="s">
        <v>227</v>
      </c>
      <c r="Q24" s="442" t="s">
        <v>228</v>
      </c>
      <c r="R24" s="443" t="s">
        <v>229</v>
      </c>
      <c r="S24" s="443" t="s">
        <v>230</v>
      </c>
      <c r="T24" s="442" t="s">
        <v>231</v>
      </c>
    </row>
    <row r="25" spans="1:20" hidden="1" outlineLevel="1" x14ac:dyDescent="0.25">
      <c r="A25" s="707"/>
      <c r="B25" s="437" t="s">
        <v>221</v>
      </c>
      <c r="C25" s="438" t="s">
        <v>220</v>
      </c>
      <c r="D25" s="708" t="s">
        <v>246</v>
      </c>
      <c r="E25" s="709" t="s">
        <v>2180</v>
      </c>
      <c r="F25" s="437" t="s">
        <v>2192</v>
      </c>
      <c r="G25" s="709" t="s">
        <v>2193</v>
      </c>
      <c r="H25" s="439" t="s">
        <v>2194</v>
      </c>
      <c r="I25" s="439" t="s">
        <v>223</v>
      </c>
      <c r="J25" s="439" t="s">
        <v>224</v>
      </c>
      <c r="K25" s="368"/>
      <c r="L25" s="440" t="s">
        <v>1602</v>
      </c>
      <c r="M25" s="368" t="s">
        <v>2216</v>
      </c>
      <c r="N25" s="445" t="s">
        <v>2231</v>
      </c>
      <c r="O25" s="442" t="s">
        <v>226</v>
      </c>
      <c r="P25" s="442" t="s">
        <v>227</v>
      </c>
      <c r="Q25" s="442" t="s">
        <v>228</v>
      </c>
      <c r="R25" s="443" t="s">
        <v>229</v>
      </c>
      <c r="S25" s="443" t="s">
        <v>230</v>
      </c>
      <c r="T25" s="442" t="s">
        <v>231</v>
      </c>
    </row>
    <row r="26" spans="1:20" hidden="1" outlineLevel="1" x14ac:dyDescent="0.25">
      <c r="A26" s="707"/>
      <c r="B26" s="437" t="s">
        <v>221</v>
      </c>
      <c r="C26" s="766" t="s">
        <v>220</v>
      </c>
      <c r="D26" s="708" t="s">
        <v>247</v>
      </c>
      <c r="E26" s="709" t="s">
        <v>2180</v>
      </c>
      <c r="F26" s="437" t="s">
        <v>2192</v>
      </c>
      <c r="G26" s="709" t="s">
        <v>2193</v>
      </c>
      <c r="H26" s="439" t="s">
        <v>2194</v>
      </c>
      <c r="I26" s="439" t="s">
        <v>223</v>
      </c>
      <c r="J26" s="439" t="s">
        <v>224</v>
      </c>
      <c r="K26" s="368"/>
      <c r="L26" s="440" t="s">
        <v>1602</v>
      </c>
      <c r="M26" s="444" t="s">
        <v>2216</v>
      </c>
      <c r="N26" s="445" t="s">
        <v>2234</v>
      </c>
      <c r="O26" s="442" t="s">
        <v>226</v>
      </c>
      <c r="P26" s="442" t="s">
        <v>227</v>
      </c>
      <c r="Q26" s="442" t="s">
        <v>228</v>
      </c>
      <c r="R26" s="443" t="s">
        <v>229</v>
      </c>
      <c r="S26" s="443" t="s">
        <v>230</v>
      </c>
      <c r="T26" s="442" t="s">
        <v>231</v>
      </c>
    </row>
    <row r="27" spans="1:20" hidden="1" outlineLevel="1" x14ac:dyDescent="0.25">
      <c r="A27" s="707" t="s">
        <v>2235</v>
      </c>
      <c r="B27" s="437" t="s">
        <v>221</v>
      </c>
      <c r="C27" s="438" t="s">
        <v>220</v>
      </c>
      <c r="D27" s="708" t="s">
        <v>1925</v>
      </c>
      <c r="E27" s="709" t="s">
        <v>2180</v>
      </c>
      <c r="F27" s="437" t="s">
        <v>2192</v>
      </c>
      <c r="G27" s="709" t="s">
        <v>2193</v>
      </c>
      <c r="H27" s="439" t="s">
        <v>2194</v>
      </c>
      <c r="I27" s="439" t="s">
        <v>223</v>
      </c>
      <c r="J27" s="439" t="s">
        <v>224</v>
      </c>
      <c r="K27" s="368"/>
      <c r="L27" s="440" t="s">
        <v>1602</v>
      </c>
      <c r="M27" s="444" t="s">
        <v>2222</v>
      </c>
      <c r="N27" s="445" t="s">
        <v>2236</v>
      </c>
      <c r="O27" s="442" t="s">
        <v>226</v>
      </c>
      <c r="P27" s="442" t="s">
        <v>227</v>
      </c>
      <c r="Q27" s="442" t="s">
        <v>228</v>
      </c>
      <c r="R27" s="443" t="s">
        <v>229</v>
      </c>
      <c r="S27" s="443" t="s">
        <v>230</v>
      </c>
      <c r="T27" s="442" t="s">
        <v>231</v>
      </c>
    </row>
    <row r="28" spans="1:20" hidden="1" outlineLevel="1" x14ac:dyDescent="0.25">
      <c r="A28" s="707" t="s">
        <v>3208</v>
      </c>
      <c r="B28" s="437" t="s">
        <v>221</v>
      </c>
      <c r="C28" s="438" t="s">
        <v>220</v>
      </c>
      <c r="D28" s="708" t="s">
        <v>3209</v>
      </c>
      <c r="E28" s="709" t="s">
        <v>2180</v>
      </c>
      <c r="F28" s="437" t="s">
        <v>2192</v>
      </c>
      <c r="G28" s="709" t="s">
        <v>2193</v>
      </c>
      <c r="H28" s="439" t="s">
        <v>2194</v>
      </c>
      <c r="I28" s="439" t="s">
        <v>223</v>
      </c>
      <c r="J28" s="439" t="s">
        <v>224</v>
      </c>
      <c r="K28" s="368"/>
      <c r="L28" s="440" t="s">
        <v>3202</v>
      </c>
      <c r="M28" s="444" t="s">
        <v>2222</v>
      </c>
      <c r="N28" s="445" t="s">
        <v>3210</v>
      </c>
      <c r="O28" s="442" t="s">
        <v>226</v>
      </c>
      <c r="P28" s="442" t="s">
        <v>227</v>
      </c>
      <c r="Q28" s="442" t="s">
        <v>228</v>
      </c>
      <c r="R28" s="443" t="s">
        <v>229</v>
      </c>
      <c r="S28" s="443" t="s">
        <v>230</v>
      </c>
      <c r="T28" s="442" t="s">
        <v>231</v>
      </c>
    </row>
    <row r="29" spans="1:20" hidden="1" outlineLevel="1" x14ac:dyDescent="0.25">
      <c r="A29" s="707" t="s">
        <v>2237</v>
      </c>
      <c r="B29" s="437" t="s">
        <v>221</v>
      </c>
      <c r="C29" s="438" t="s">
        <v>220</v>
      </c>
      <c r="D29" s="711" t="s">
        <v>1886</v>
      </c>
      <c r="E29" s="709" t="s">
        <v>2180</v>
      </c>
      <c r="F29" s="437" t="s">
        <v>2192</v>
      </c>
      <c r="G29" s="709" t="s">
        <v>2193</v>
      </c>
      <c r="H29" s="439" t="s">
        <v>2194</v>
      </c>
      <c r="I29" s="439" t="s">
        <v>223</v>
      </c>
      <c r="J29" s="439" t="s">
        <v>224</v>
      </c>
      <c r="K29" s="368"/>
      <c r="L29" s="440" t="s">
        <v>1602</v>
      </c>
      <c r="M29" s="444" t="s">
        <v>2200</v>
      </c>
      <c r="N29" s="445" t="s">
        <v>2238</v>
      </c>
      <c r="O29" s="442" t="s">
        <v>226</v>
      </c>
      <c r="P29" s="442" t="s">
        <v>227</v>
      </c>
      <c r="Q29" s="442" t="s">
        <v>228</v>
      </c>
      <c r="R29" s="443" t="s">
        <v>229</v>
      </c>
      <c r="S29" s="443" t="s">
        <v>230</v>
      </c>
      <c r="T29" s="442" t="s">
        <v>231</v>
      </c>
    </row>
    <row r="30" spans="1:20" hidden="1" outlineLevel="1" x14ac:dyDescent="0.25">
      <c r="A30" s="707"/>
      <c r="B30" s="437" t="s">
        <v>221</v>
      </c>
      <c r="C30" s="438" t="s">
        <v>220</v>
      </c>
      <c r="D30" s="708" t="s">
        <v>250</v>
      </c>
      <c r="E30" s="709" t="s">
        <v>2180</v>
      </c>
      <c r="F30" s="437" t="s">
        <v>2192</v>
      </c>
      <c r="G30" s="709" t="s">
        <v>2193</v>
      </c>
      <c r="H30" s="439" t="s">
        <v>2194</v>
      </c>
      <c r="I30" s="439" t="s">
        <v>223</v>
      </c>
      <c r="J30" s="439" t="s">
        <v>224</v>
      </c>
      <c r="K30" s="368"/>
      <c r="L30" s="453" t="s">
        <v>1602</v>
      </c>
      <c r="M30" s="444" t="s">
        <v>251</v>
      </c>
      <c r="N30" s="445" t="s">
        <v>2239</v>
      </c>
      <c r="O30" s="442" t="s">
        <v>226</v>
      </c>
      <c r="P30" s="442" t="s">
        <v>227</v>
      </c>
      <c r="Q30" s="442" t="s">
        <v>228</v>
      </c>
      <c r="R30" s="443" t="s">
        <v>229</v>
      </c>
      <c r="S30" s="443" t="s">
        <v>230</v>
      </c>
      <c r="T30" s="442" t="s">
        <v>231</v>
      </c>
    </row>
    <row r="31" spans="1:20" hidden="1" outlineLevel="1" x14ac:dyDescent="0.25">
      <c r="A31" s="707" t="s">
        <v>2240</v>
      </c>
      <c r="B31" s="437" t="s">
        <v>221</v>
      </c>
      <c r="C31" s="438" t="s">
        <v>220</v>
      </c>
      <c r="D31" s="708" t="s">
        <v>2241</v>
      </c>
      <c r="E31" s="709" t="s">
        <v>2180</v>
      </c>
      <c r="F31" s="437" t="s">
        <v>2192</v>
      </c>
      <c r="G31" s="709" t="s">
        <v>2193</v>
      </c>
      <c r="H31" s="439" t="s">
        <v>2194</v>
      </c>
      <c r="I31" s="439" t="s">
        <v>223</v>
      </c>
      <c r="J31" s="439" t="s">
        <v>224</v>
      </c>
      <c r="K31" s="368"/>
      <c r="L31" s="453" t="s">
        <v>1602</v>
      </c>
      <c r="M31" s="444" t="s">
        <v>2208</v>
      </c>
      <c r="N31" s="445" t="s">
        <v>2242</v>
      </c>
      <c r="O31" s="442" t="s">
        <v>226</v>
      </c>
      <c r="P31" s="442" t="s">
        <v>227</v>
      </c>
      <c r="Q31" s="442" t="s">
        <v>228</v>
      </c>
      <c r="R31" s="443" t="s">
        <v>229</v>
      </c>
      <c r="S31" s="443" t="s">
        <v>230</v>
      </c>
      <c r="T31" s="442" t="s">
        <v>231</v>
      </c>
    </row>
    <row r="32" spans="1:20" hidden="1" outlineLevel="1" x14ac:dyDescent="0.25">
      <c r="A32" s="707" t="s">
        <v>2243</v>
      </c>
      <c r="B32" s="437" t="s">
        <v>221</v>
      </c>
      <c r="C32" s="438" t="s">
        <v>220</v>
      </c>
      <c r="D32" s="708" t="s">
        <v>2244</v>
      </c>
      <c r="E32" s="709" t="s">
        <v>2180</v>
      </c>
      <c r="F32" s="437" t="s">
        <v>2192</v>
      </c>
      <c r="G32" s="709" t="s">
        <v>2193</v>
      </c>
      <c r="H32" s="439" t="s">
        <v>2194</v>
      </c>
      <c r="I32" s="439" t="s">
        <v>223</v>
      </c>
      <c r="J32" s="439" t="s">
        <v>224</v>
      </c>
      <c r="K32" s="368"/>
      <c r="L32" s="453" t="s">
        <v>1602</v>
      </c>
      <c r="M32" s="444" t="s">
        <v>2208</v>
      </c>
      <c r="N32" s="445" t="s">
        <v>2242</v>
      </c>
      <c r="O32" s="442" t="s">
        <v>226</v>
      </c>
      <c r="P32" s="442" t="s">
        <v>227</v>
      </c>
      <c r="Q32" s="442" t="s">
        <v>228</v>
      </c>
      <c r="R32" s="443" t="s">
        <v>229</v>
      </c>
      <c r="S32" s="443" t="s">
        <v>230</v>
      </c>
      <c r="T32" s="442" t="s">
        <v>231</v>
      </c>
    </row>
    <row r="33" spans="1:20" hidden="1" outlineLevel="1" x14ac:dyDescent="0.25">
      <c r="A33" s="707"/>
      <c r="B33" s="437" t="s">
        <v>221</v>
      </c>
      <c r="C33" s="438" t="s">
        <v>220</v>
      </c>
      <c r="D33" s="708" t="s">
        <v>252</v>
      </c>
      <c r="E33" s="709" t="s">
        <v>2180</v>
      </c>
      <c r="F33" s="437" t="s">
        <v>2192</v>
      </c>
      <c r="G33" s="709" t="s">
        <v>2193</v>
      </c>
      <c r="H33" s="439" t="s">
        <v>2194</v>
      </c>
      <c r="I33" s="439" t="s">
        <v>223</v>
      </c>
      <c r="J33" s="439" t="s">
        <v>224</v>
      </c>
      <c r="K33" s="368"/>
      <c r="L33" s="453" t="s">
        <v>1602</v>
      </c>
      <c r="M33" s="444" t="s">
        <v>2208</v>
      </c>
      <c r="N33" s="445" t="s">
        <v>253</v>
      </c>
      <c r="O33" s="442" t="s">
        <v>226</v>
      </c>
      <c r="P33" s="442" t="s">
        <v>227</v>
      </c>
      <c r="Q33" s="442" t="s">
        <v>228</v>
      </c>
      <c r="R33" s="443" t="s">
        <v>229</v>
      </c>
      <c r="S33" s="443" t="s">
        <v>230</v>
      </c>
      <c r="T33" s="442" t="s">
        <v>231</v>
      </c>
    </row>
    <row r="34" spans="1:20" hidden="1" outlineLevel="1" x14ac:dyDescent="0.25">
      <c r="A34" s="707"/>
      <c r="B34" s="437" t="s">
        <v>221</v>
      </c>
      <c r="C34" s="438" t="s">
        <v>220</v>
      </c>
      <c r="D34" s="708" t="s">
        <v>254</v>
      </c>
      <c r="E34" s="709" t="s">
        <v>2180</v>
      </c>
      <c r="F34" s="437" t="s">
        <v>2192</v>
      </c>
      <c r="G34" s="709" t="s">
        <v>2193</v>
      </c>
      <c r="H34" s="439" t="s">
        <v>2194</v>
      </c>
      <c r="I34" s="439" t="s">
        <v>223</v>
      </c>
      <c r="J34" s="439" t="s">
        <v>224</v>
      </c>
      <c r="K34" s="368"/>
      <c r="L34" s="453" t="s">
        <v>1602</v>
      </c>
      <c r="M34" s="444" t="s">
        <v>2208</v>
      </c>
      <c r="N34" s="445" t="s">
        <v>253</v>
      </c>
      <c r="O34" s="442" t="s">
        <v>226</v>
      </c>
      <c r="P34" s="442" t="s">
        <v>227</v>
      </c>
      <c r="Q34" s="442" t="s">
        <v>228</v>
      </c>
      <c r="R34" s="443" t="s">
        <v>229</v>
      </c>
      <c r="S34" s="443" t="s">
        <v>230</v>
      </c>
      <c r="T34" s="442" t="s">
        <v>231</v>
      </c>
    </row>
    <row r="35" spans="1:20" hidden="1" outlineLevel="1" x14ac:dyDescent="0.25">
      <c r="A35" s="707"/>
      <c r="B35" s="437" t="s">
        <v>221</v>
      </c>
      <c r="C35" s="438" t="s">
        <v>220</v>
      </c>
      <c r="D35" s="708" t="s">
        <v>255</v>
      </c>
      <c r="E35" s="709" t="s">
        <v>2180</v>
      </c>
      <c r="F35" s="437" t="s">
        <v>2192</v>
      </c>
      <c r="G35" s="709" t="s">
        <v>2193</v>
      </c>
      <c r="H35" s="439" t="s">
        <v>2194</v>
      </c>
      <c r="I35" s="439" t="s">
        <v>223</v>
      </c>
      <c r="J35" s="439" t="s">
        <v>224</v>
      </c>
      <c r="K35" s="368"/>
      <c r="L35" s="453" t="s">
        <v>1602</v>
      </c>
      <c r="M35" s="444" t="s">
        <v>2208</v>
      </c>
      <c r="N35" s="445" t="s">
        <v>256</v>
      </c>
      <c r="O35" s="442" t="s">
        <v>226</v>
      </c>
      <c r="P35" s="442" t="s">
        <v>227</v>
      </c>
      <c r="Q35" s="442" t="s">
        <v>228</v>
      </c>
      <c r="R35" s="443" t="s">
        <v>229</v>
      </c>
      <c r="S35" s="443" t="s">
        <v>230</v>
      </c>
      <c r="T35" s="442" t="s">
        <v>231</v>
      </c>
    </row>
    <row r="36" spans="1:20" hidden="1" outlineLevel="1" x14ac:dyDescent="0.25">
      <c r="A36" s="707" t="s">
        <v>3211</v>
      </c>
      <c r="B36" s="437" t="s">
        <v>221</v>
      </c>
      <c r="C36" s="438" t="s">
        <v>220</v>
      </c>
      <c r="D36" s="708" t="s">
        <v>3212</v>
      </c>
      <c r="E36" s="709" t="s">
        <v>2180</v>
      </c>
      <c r="F36" s="437" t="s">
        <v>2192</v>
      </c>
      <c r="G36" s="709" t="s">
        <v>2193</v>
      </c>
      <c r="H36" s="439" t="s">
        <v>2194</v>
      </c>
      <c r="I36" s="439" t="s">
        <v>223</v>
      </c>
      <c r="J36" s="439" t="s">
        <v>224</v>
      </c>
      <c r="K36" s="368"/>
      <c r="L36" s="453" t="s">
        <v>3202</v>
      </c>
      <c r="M36" s="444" t="s">
        <v>257</v>
      </c>
      <c r="N36" s="445" t="s">
        <v>1871</v>
      </c>
      <c r="O36" s="442" t="s">
        <v>226</v>
      </c>
      <c r="P36" s="442" t="s">
        <v>227</v>
      </c>
      <c r="Q36" s="442" t="s">
        <v>228</v>
      </c>
      <c r="R36" s="443" t="s">
        <v>229</v>
      </c>
      <c r="S36" s="443" t="s">
        <v>230</v>
      </c>
      <c r="T36" s="442" t="s">
        <v>231</v>
      </c>
    </row>
    <row r="37" spans="1:20" hidden="1" outlineLevel="1" x14ac:dyDescent="0.25">
      <c r="A37" s="707"/>
      <c r="B37" s="437" t="s">
        <v>221</v>
      </c>
      <c r="C37" s="438" t="s">
        <v>220</v>
      </c>
      <c r="D37" s="708" t="s">
        <v>258</v>
      </c>
      <c r="E37" s="709" t="s">
        <v>2180</v>
      </c>
      <c r="F37" s="437" t="s">
        <v>2192</v>
      </c>
      <c r="G37" s="709" t="s">
        <v>2193</v>
      </c>
      <c r="H37" s="439" t="s">
        <v>2194</v>
      </c>
      <c r="I37" s="439" t="s">
        <v>223</v>
      </c>
      <c r="J37" s="439" t="s">
        <v>224</v>
      </c>
      <c r="K37" s="368"/>
      <c r="L37" s="453" t="s">
        <v>1602</v>
      </c>
      <c r="M37" s="444" t="s">
        <v>257</v>
      </c>
      <c r="N37" s="445" t="s">
        <v>2228</v>
      </c>
      <c r="O37" s="442" t="s">
        <v>226</v>
      </c>
      <c r="P37" s="442" t="s">
        <v>227</v>
      </c>
      <c r="Q37" s="442" t="s">
        <v>228</v>
      </c>
      <c r="R37" s="443" t="s">
        <v>229</v>
      </c>
      <c r="S37" s="443" t="s">
        <v>230</v>
      </c>
      <c r="T37" s="442" t="s">
        <v>231</v>
      </c>
    </row>
    <row r="38" spans="1:20" hidden="1" outlineLevel="1" x14ac:dyDescent="0.25">
      <c r="A38" s="707"/>
      <c r="B38" s="437" t="s">
        <v>221</v>
      </c>
      <c r="C38" s="438" t="s">
        <v>220</v>
      </c>
      <c r="D38" s="708" t="s">
        <v>259</v>
      </c>
      <c r="E38" s="709" t="s">
        <v>2180</v>
      </c>
      <c r="F38" s="437" t="s">
        <v>2192</v>
      </c>
      <c r="G38" s="709" t="s">
        <v>2193</v>
      </c>
      <c r="H38" s="439" t="s">
        <v>2194</v>
      </c>
      <c r="I38" s="439" t="s">
        <v>223</v>
      </c>
      <c r="J38" s="439" t="s">
        <v>224</v>
      </c>
      <c r="K38" s="368"/>
      <c r="L38" s="453" t="s">
        <v>1602</v>
      </c>
      <c r="M38" s="444" t="s">
        <v>239</v>
      </c>
      <c r="N38" s="445" t="s">
        <v>2234</v>
      </c>
      <c r="O38" s="442" t="s">
        <v>226</v>
      </c>
      <c r="P38" s="442" t="s">
        <v>227</v>
      </c>
      <c r="Q38" s="442" t="s">
        <v>228</v>
      </c>
      <c r="R38" s="443" t="s">
        <v>229</v>
      </c>
      <c r="S38" s="443" t="s">
        <v>230</v>
      </c>
      <c r="T38" s="442" t="s">
        <v>231</v>
      </c>
    </row>
    <row r="39" spans="1:20" hidden="1" outlineLevel="1" x14ac:dyDescent="0.25">
      <c r="A39" s="707"/>
      <c r="B39" s="437" t="s">
        <v>221</v>
      </c>
      <c r="C39" s="438" t="s">
        <v>220</v>
      </c>
      <c r="D39" s="708" t="s">
        <v>260</v>
      </c>
      <c r="E39" s="709" t="s">
        <v>2180</v>
      </c>
      <c r="F39" s="437" t="s">
        <v>2192</v>
      </c>
      <c r="G39" s="709" t="s">
        <v>2193</v>
      </c>
      <c r="H39" s="439" t="s">
        <v>2194</v>
      </c>
      <c r="I39" s="439" t="s">
        <v>223</v>
      </c>
      <c r="J39" s="439" t="s">
        <v>224</v>
      </c>
      <c r="K39" s="368"/>
      <c r="L39" s="453" t="s">
        <v>1602</v>
      </c>
      <c r="M39" s="441" t="s">
        <v>239</v>
      </c>
      <c r="N39" s="445" t="s">
        <v>2234</v>
      </c>
      <c r="O39" s="442" t="s">
        <v>226</v>
      </c>
      <c r="P39" s="442" t="s">
        <v>227</v>
      </c>
      <c r="Q39" s="442" t="s">
        <v>228</v>
      </c>
      <c r="R39" s="443" t="s">
        <v>229</v>
      </c>
      <c r="S39" s="443" t="s">
        <v>230</v>
      </c>
      <c r="T39" s="442" t="s">
        <v>231</v>
      </c>
    </row>
    <row r="40" spans="1:20" hidden="1" outlineLevel="1" x14ac:dyDescent="0.25">
      <c r="A40" s="707"/>
      <c r="B40" s="437" t="s">
        <v>221</v>
      </c>
      <c r="C40" s="438" t="s">
        <v>220</v>
      </c>
      <c r="D40" s="708" t="s">
        <v>261</v>
      </c>
      <c r="E40" s="709" t="s">
        <v>2180</v>
      </c>
      <c r="F40" s="437" t="s">
        <v>2192</v>
      </c>
      <c r="G40" s="709" t="s">
        <v>2193</v>
      </c>
      <c r="H40" s="439" t="s">
        <v>2194</v>
      </c>
      <c r="I40" s="439" t="s">
        <v>223</v>
      </c>
      <c r="J40" s="439" t="s">
        <v>224</v>
      </c>
      <c r="K40" s="368"/>
      <c r="L40" s="453" t="s">
        <v>1602</v>
      </c>
      <c r="M40" s="441" t="s">
        <v>239</v>
      </c>
      <c r="N40" s="445" t="s">
        <v>2234</v>
      </c>
      <c r="O40" s="442" t="s">
        <v>226</v>
      </c>
      <c r="P40" s="442" t="s">
        <v>227</v>
      </c>
      <c r="Q40" s="442" t="s">
        <v>228</v>
      </c>
      <c r="R40" s="443" t="s">
        <v>229</v>
      </c>
      <c r="S40" s="443" t="s">
        <v>230</v>
      </c>
      <c r="T40" s="442" t="s">
        <v>231</v>
      </c>
    </row>
    <row r="41" spans="1:20" hidden="1" outlineLevel="1" x14ac:dyDescent="0.25">
      <c r="A41" s="707" t="s">
        <v>2245</v>
      </c>
      <c r="B41" s="437" t="s">
        <v>221</v>
      </c>
      <c r="C41" s="438" t="s">
        <v>220</v>
      </c>
      <c r="D41" s="708" t="s">
        <v>2246</v>
      </c>
      <c r="E41" s="709" t="s">
        <v>2180</v>
      </c>
      <c r="F41" s="437" t="s">
        <v>2192</v>
      </c>
      <c r="G41" s="709" t="s">
        <v>2193</v>
      </c>
      <c r="H41" s="439" t="s">
        <v>2194</v>
      </c>
      <c r="I41" s="439" t="s">
        <v>223</v>
      </c>
      <c r="J41" s="439" t="s">
        <v>224</v>
      </c>
      <c r="K41" s="368"/>
      <c r="L41" s="453" t="s">
        <v>1602</v>
      </c>
      <c r="M41" s="441" t="s">
        <v>239</v>
      </c>
      <c r="N41" s="445" t="s">
        <v>2233</v>
      </c>
      <c r="O41" s="442" t="s">
        <v>226</v>
      </c>
      <c r="P41" s="442" t="s">
        <v>227</v>
      </c>
      <c r="Q41" s="442" t="s">
        <v>228</v>
      </c>
      <c r="R41" s="443" t="s">
        <v>229</v>
      </c>
      <c r="S41" s="443" t="s">
        <v>230</v>
      </c>
      <c r="T41" s="442" t="s">
        <v>231</v>
      </c>
    </row>
    <row r="42" spans="1:20" hidden="1" outlineLevel="1" x14ac:dyDescent="0.25">
      <c r="A42" s="707"/>
      <c r="B42" s="437" t="s">
        <v>221</v>
      </c>
      <c r="C42" s="438" t="s">
        <v>220</v>
      </c>
      <c r="D42" s="708" t="s">
        <v>262</v>
      </c>
      <c r="E42" s="709" t="s">
        <v>2180</v>
      </c>
      <c r="F42" s="437" t="s">
        <v>2192</v>
      </c>
      <c r="G42" s="709" t="s">
        <v>2193</v>
      </c>
      <c r="H42" s="439" t="s">
        <v>2194</v>
      </c>
      <c r="I42" s="439" t="s">
        <v>223</v>
      </c>
      <c r="J42" s="439" t="s">
        <v>224</v>
      </c>
      <c r="K42" s="368"/>
      <c r="L42" s="453" t="s">
        <v>1602</v>
      </c>
      <c r="M42" s="441" t="s">
        <v>239</v>
      </c>
      <c r="N42" s="445" t="s">
        <v>2231</v>
      </c>
      <c r="O42" s="442" t="s">
        <v>226</v>
      </c>
      <c r="P42" s="442" t="s">
        <v>227</v>
      </c>
      <c r="Q42" s="442" t="s">
        <v>228</v>
      </c>
      <c r="R42" s="443" t="s">
        <v>229</v>
      </c>
      <c r="S42" s="443" t="s">
        <v>230</v>
      </c>
      <c r="T42" s="442" t="s">
        <v>231</v>
      </c>
    </row>
    <row r="43" spans="1:20" hidden="1" outlineLevel="1" x14ac:dyDescent="0.25">
      <c r="A43" s="707"/>
      <c r="B43" s="437" t="s">
        <v>221</v>
      </c>
      <c r="C43" s="438" t="s">
        <v>220</v>
      </c>
      <c r="D43" s="708" t="s">
        <v>263</v>
      </c>
      <c r="E43" s="709" t="s">
        <v>2180</v>
      </c>
      <c r="F43" s="437" t="s">
        <v>2192</v>
      </c>
      <c r="G43" s="709" t="s">
        <v>2193</v>
      </c>
      <c r="H43" s="439" t="s">
        <v>2194</v>
      </c>
      <c r="I43" s="439" t="s">
        <v>223</v>
      </c>
      <c r="J43" s="439" t="s">
        <v>224</v>
      </c>
      <c r="K43" s="368"/>
      <c r="L43" s="453" t="s">
        <v>1602</v>
      </c>
      <c r="M43" s="444" t="s">
        <v>2222</v>
      </c>
      <c r="N43" s="445" t="s">
        <v>2247</v>
      </c>
      <c r="O43" s="442" t="s">
        <v>226</v>
      </c>
      <c r="P43" s="442" t="s">
        <v>227</v>
      </c>
      <c r="Q43" s="442" t="s">
        <v>228</v>
      </c>
      <c r="R43" s="443" t="s">
        <v>229</v>
      </c>
      <c r="S43" s="443" t="s">
        <v>230</v>
      </c>
      <c r="T43" s="442" t="s">
        <v>231</v>
      </c>
    </row>
    <row r="44" spans="1:20" hidden="1" outlineLevel="1" x14ac:dyDescent="0.25">
      <c r="A44" s="707" t="s">
        <v>3213</v>
      </c>
      <c r="B44" s="437" t="s">
        <v>221</v>
      </c>
      <c r="C44" s="438" t="s">
        <v>220</v>
      </c>
      <c r="D44" s="708" t="s">
        <v>3214</v>
      </c>
      <c r="E44" s="709" t="s">
        <v>2180</v>
      </c>
      <c r="F44" s="437" t="s">
        <v>2192</v>
      </c>
      <c r="G44" s="709" t="s">
        <v>2193</v>
      </c>
      <c r="H44" s="439" t="s">
        <v>2194</v>
      </c>
      <c r="I44" s="439" t="s">
        <v>223</v>
      </c>
      <c r="J44" s="439" t="s">
        <v>224</v>
      </c>
      <c r="K44" s="368"/>
      <c r="L44" s="453" t="s">
        <v>3202</v>
      </c>
      <c r="M44" s="444" t="s">
        <v>3215</v>
      </c>
      <c r="N44" s="445" t="s">
        <v>959</v>
      </c>
      <c r="O44" s="442" t="s">
        <v>226</v>
      </c>
      <c r="P44" s="442" t="s">
        <v>227</v>
      </c>
      <c r="Q44" s="442" t="s">
        <v>228</v>
      </c>
      <c r="R44" s="443" t="s">
        <v>229</v>
      </c>
      <c r="S44" s="443" t="s">
        <v>230</v>
      </c>
      <c r="T44" s="442" t="s">
        <v>231</v>
      </c>
    </row>
    <row r="45" spans="1:20" hidden="1" outlineLevel="1" x14ac:dyDescent="0.25">
      <c r="A45" s="707" t="s">
        <v>2248</v>
      </c>
      <c r="B45" s="437" t="s">
        <v>221</v>
      </c>
      <c r="C45" s="438" t="s">
        <v>220</v>
      </c>
      <c r="D45" s="708" t="s">
        <v>2249</v>
      </c>
      <c r="E45" s="709" t="s">
        <v>2180</v>
      </c>
      <c r="F45" s="437" t="s">
        <v>2192</v>
      </c>
      <c r="G45" s="709" t="s">
        <v>2193</v>
      </c>
      <c r="H45" s="439" t="s">
        <v>2194</v>
      </c>
      <c r="I45" s="439" t="s">
        <v>223</v>
      </c>
      <c r="J45" s="439" t="s">
        <v>224</v>
      </c>
      <c r="K45" s="368"/>
      <c r="L45" s="440" t="s">
        <v>1602</v>
      </c>
      <c r="M45" s="442" t="s">
        <v>264</v>
      </c>
      <c r="N45" s="223" t="s">
        <v>2196</v>
      </c>
      <c r="O45" s="442" t="s">
        <v>226</v>
      </c>
      <c r="P45" s="442" t="s">
        <v>227</v>
      </c>
      <c r="Q45" s="442" t="s">
        <v>228</v>
      </c>
      <c r="R45" s="443" t="s">
        <v>229</v>
      </c>
      <c r="S45" s="443" t="s">
        <v>230</v>
      </c>
      <c r="T45" s="442" t="s">
        <v>231</v>
      </c>
    </row>
    <row r="46" spans="1:20" hidden="1" outlineLevel="1" x14ac:dyDescent="0.25">
      <c r="A46" s="707" t="s">
        <v>2250</v>
      </c>
      <c r="B46" s="437" t="s">
        <v>221</v>
      </c>
      <c r="C46" s="438" t="s">
        <v>220</v>
      </c>
      <c r="D46" s="708" t="s">
        <v>265</v>
      </c>
      <c r="E46" s="709" t="s">
        <v>2180</v>
      </c>
      <c r="F46" s="437" t="s">
        <v>2192</v>
      </c>
      <c r="G46" s="709" t="s">
        <v>2193</v>
      </c>
      <c r="H46" s="439" t="s">
        <v>2194</v>
      </c>
      <c r="I46" s="439" t="s">
        <v>223</v>
      </c>
      <c r="J46" s="439" t="s">
        <v>224</v>
      </c>
      <c r="K46" s="368"/>
      <c r="L46" s="440" t="s">
        <v>1602</v>
      </c>
      <c r="M46" s="442" t="s">
        <v>264</v>
      </c>
      <c r="N46" s="223" t="s">
        <v>2196</v>
      </c>
      <c r="O46" s="442" t="s">
        <v>226</v>
      </c>
      <c r="P46" s="442" t="s">
        <v>227</v>
      </c>
      <c r="Q46" s="442" t="s">
        <v>228</v>
      </c>
      <c r="R46" s="443" t="s">
        <v>229</v>
      </c>
      <c r="S46" s="443" t="s">
        <v>230</v>
      </c>
      <c r="T46" s="442" t="s">
        <v>231</v>
      </c>
    </row>
    <row r="47" spans="1:20" hidden="1" outlineLevel="1" x14ac:dyDescent="0.25">
      <c r="A47" s="707" t="s">
        <v>2251</v>
      </c>
      <c r="B47" s="437" t="s">
        <v>221</v>
      </c>
      <c r="C47" s="438" t="s">
        <v>220</v>
      </c>
      <c r="D47" s="708" t="s">
        <v>266</v>
      </c>
      <c r="E47" s="709" t="s">
        <v>2180</v>
      </c>
      <c r="F47" s="437" t="s">
        <v>2192</v>
      </c>
      <c r="G47" s="709" t="s">
        <v>2193</v>
      </c>
      <c r="H47" s="439" t="s">
        <v>2194</v>
      </c>
      <c r="I47" s="439" t="s">
        <v>223</v>
      </c>
      <c r="J47" s="439" t="s">
        <v>224</v>
      </c>
      <c r="K47" s="368"/>
      <c r="L47" s="440" t="s">
        <v>1602</v>
      </c>
      <c r="M47" s="442" t="s">
        <v>264</v>
      </c>
      <c r="N47" s="223" t="s">
        <v>2196</v>
      </c>
      <c r="O47" s="442" t="s">
        <v>226</v>
      </c>
      <c r="P47" s="442" t="s">
        <v>227</v>
      </c>
      <c r="Q47" s="442" t="s">
        <v>228</v>
      </c>
      <c r="R47" s="443" t="s">
        <v>229</v>
      </c>
      <c r="S47" s="443" t="s">
        <v>230</v>
      </c>
      <c r="T47" s="442" t="s">
        <v>231</v>
      </c>
    </row>
    <row r="48" spans="1:20" hidden="1" outlineLevel="1" x14ac:dyDescent="0.25">
      <c r="A48" s="454"/>
      <c r="B48" s="437" t="s">
        <v>221</v>
      </c>
      <c r="C48" s="438" t="s">
        <v>220</v>
      </c>
      <c r="D48" s="455" t="s">
        <v>267</v>
      </c>
      <c r="E48" s="709" t="s">
        <v>2180</v>
      </c>
      <c r="F48" s="437" t="s">
        <v>2192</v>
      </c>
      <c r="G48" s="709" t="s">
        <v>2193</v>
      </c>
      <c r="H48" s="439" t="s">
        <v>2194</v>
      </c>
      <c r="I48" s="439" t="s">
        <v>223</v>
      </c>
      <c r="J48" s="439" t="s">
        <v>224</v>
      </c>
      <c r="K48" s="368"/>
      <c r="L48" s="440" t="s">
        <v>1602</v>
      </c>
      <c r="M48" s="442" t="s">
        <v>264</v>
      </c>
      <c r="N48" s="223" t="s">
        <v>2196</v>
      </c>
      <c r="O48" s="442" t="s">
        <v>226</v>
      </c>
      <c r="P48" s="442" t="s">
        <v>227</v>
      </c>
      <c r="Q48" s="442" t="s">
        <v>228</v>
      </c>
      <c r="R48" s="443" t="s">
        <v>229</v>
      </c>
      <c r="S48" s="443" t="s">
        <v>230</v>
      </c>
      <c r="T48" s="442" t="s">
        <v>231</v>
      </c>
    </row>
    <row r="49" spans="1:20" hidden="1" outlineLevel="1" x14ac:dyDescent="0.25">
      <c r="A49" s="454"/>
      <c r="B49" s="456" t="s">
        <v>221</v>
      </c>
      <c r="C49" s="372" t="s">
        <v>220</v>
      </c>
      <c r="D49" s="457" t="s">
        <v>268</v>
      </c>
      <c r="E49" s="714" t="s">
        <v>2180</v>
      </c>
      <c r="F49" s="456" t="s">
        <v>2192</v>
      </c>
      <c r="G49" s="714" t="s">
        <v>2193</v>
      </c>
      <c r="H49" s="458" t="s">
        <v>2194</v>
      </c>
      <c r="I49" s="458" t="s">
        <v>223</v>
      </c>
      <c r="J49" s="458" t="s">
        <v>224</v>
      </c>
      <c r="K49" s="373"/>
      <c r="L49" s="459" t="s">
        <v>1602</v>
      </c>
      <c r="M49" s="460" t="s">
        <v>264</v>
      </c>
      <c r="N49" s="715" t="s">
        <v>2196</v>
      </c>
      <c r="O49" s="460" t="s">
        <v>226</v>
      </c>
      <c r="P49" s="460" t="s">
        <v>227</v>
      </c>
      <c r="Q49" s="460" t="s">
        <v>228</v>
      </c>
      <c r="R49" s="461" t="s">
        <v>229</v>
      </c>
      <c r="S49" s="461" t="s">
        <v>230</v>
      </c>
      <c r="T49" s="460" t="s">
        <v>231</v>
      </c>
    </row>
    <row r="50" spans="1:20" hidden="1" outlineLevel="1" x14ac:dyDescent="0.25">
      <c r="A50" s="454"/>
      <c r="B50" s="456" t="s">
        <v>221</v>
      </c>
      <c r="C50" s="372" t="s">
        <v>220</v>
      </c>
      <c r="D50" s="457" t="s">
        <v>270</v>
      </c>
      <c r="E50" s="714" t="s">
        <v>2180</v>
      </c>
      <c r="F50" s="456" t="s">
        <v>2192</v>
      </c>
      <c r="G50" s="714" t="s">
        <v>2193</v>
      </c>
      <c r="H50" s="458" t="s">
        <v>2194</v>
      </c>
      <c r="I50" s="458" t="s">
        <v>223</v>
      </c>
      <c r="J50" s="458" t="s">
        <v>224</v>
      </c>
      <c r="K50" s="373"/>
      <c r="L50" s="459" t="s">
        <v>1602</v>
      </c>
      <c r="M50" s="462" t="s">
        <v>271</v>
      </c>
      <c r="N50" s="463" t="s">
        <v>272</v>
      </c>
      <c r="O50" s="460" t="s">
        <v>226</v>
      </c>
      <c r="P50" s="460" t="s">
        <v>227</v>
      </c>
      <c r="Q50" s="460" t="s">
        <v>228</v>
      </c>
      <c r="R50" s="464" t="s">
        <v>229</v>
      </c>
      <c r="S50" s="465" t="s">
        <v>230</v>
      </c>
      <c r="T50" s="460" t="s">
        <v>231</v>
      </c>
    </row>
    <row r="51" spans="1:20" hidden="1" outlineLevel="1" x14ac:dyDescent="0.25">
      <c r="A51" s="454" t="s">
        <v>2252</v>
      </c>
      <c r="B51" s="437" t="s">
        <v>221</v>
      </c>
      <c r="C51" s="438" t="s">
        <v>220</v>
      </c>
      <c r="D51" s="455" t="s">
        <v>273</v>
      </c>
      <c r="E51" s="709" t="s">
        <v>2180</v>
      </c>
      <c r="F51" s="437" t="s">
        <v>2192</v>
      </c>
      <c r="G51" s="709" t="s">
        <v>2193</v>
      </c>
      <c r="H51" s="439" t="s">
        <v>2194</v>
      </c>
      <c r="I51" s="439" t="s">
        <v>223</v>
      </c>
      <c r="J51" s="439" t="s">
        <v>224</v>
      </c>
      <c r="K51" s="368"/>
      <c r="L51" s="440" t="s">
        <v>2253</v>
      </c>
      <c r="M51" s="466" t="s">
        <v>2254</v>
      </c>
      <c r="N51" s="710" t="s">
        <v>2196</v>
      </c>
      <c r="O51" s="442" t="s">
        <v>226</v>
      </c>
      <c r="P51" s="442" t="s">
        <v>227</v>
      </c>
      <c r="Q51" s="442" t="s">
        <v>228</v>
      </c>
      <c r="R51" s="467" t="s">
        <v>229</v>
      </c>
      <c r="S51" s="468" t="s">
        <v>230</v>
      </c>
      <c r="T51" s="442" t="s">
        <v>231</v>
      </c>
    </row>
    <row r="52" spans="1:20" hidden="1" outlineLevel="1" x14ac:dyDescent="0.25">
      <c r="A52" s="454" t="s">
        <v>2255</v>
      </c>
      <c r="B52" s="437" t="s">
        <v>221</v>
      </c>
      <c r="C52" s="438" t="s">
        <v>220</v>
      </c>
      <c r="D52" s="455" t="s">
        <v>274</v>
      </c>
      <c r="E52" s="709" t="s">
        <v>2180</v>
      </c>
      <c r="F52" s="437" t="s">
        <v>2192</v>
      </c>
      <c r="G52" s="709" t="s">
        <v>2193</v>
      </c>
      <c r="H52" s="439" t="s">
        <v>2194</v>
      </c>
      <c r="I52" s="439" t="s">
        <v>223</v>
      </c>
      <c r="J52" s="439" t="s">
        <v>224</v>
      </c>
      <c r="K52" s="368"/>
      <c r="L52" s="440" t="s">
        <v>2256</v>
      </c>
      <c r="M52" s="466" t="s">
        <v>281</v>
      </c>
      <c r="N52" s="710" t="s">
        <v>2238</v>
      </c>
      <c r="O52" s="442" t="s">
        <v>226</v>
      </c>
      <c r="P52" s="442" t="s">
        <v>227</v>
      </c>
      <c r="Q52" s="442" t="s">
        <v>228</v>
      </c>
      <c r="R52" s="467" t="s">
        <v>229</v>
      </c>
      <c r="S52" s="468" t="s">
        <v>230</v>
      </c>
      <c r="T52" s="442" t="s">
        <v>231</v>
      </c>
    </row>
    <row r="53" spans="1:20" hidden="1" outlineLevel="1" x14ac:dyDescent="0.25">
      <c r="A53" s="454" t="s">
        <v>2257</v>
      </c>
      <c r="B53" s="437" t="s">
        <v>221</v>
      </c>
      <c r="C53" s="438" t="s">
        <v>220</v>
      </c>
      <c r="D53" s="469" t="s">
        <v>277</v>
      </c>
      <c r="E53" s="709" t="s">
        <v>2180</v>
      </c>
      <c r="F53" s="437" t="s">
        <v>2192</v>
      </c>
      <c r="G53" s="709" t="s">
        <v>2193</v>
      </c>
      <c r="H53" s="439" t="s">
        <v>2194</v>
      </c>
      <c r="I53" s="439" t="s">
        <v>223</v>
      </c>
      <c r="J53" s="439" t="s">
        <v>224</v>
      </c>
      <c r="K53" s="368"/>
      <c r="L53" s="440" t="s">
        <v>2258</v>
      </c>
      <c r="M53" s="466" t="s">
        <v>2254</v>
      </c>
      <c r="N53" s="710" t="s">
        <v>2196</v>
      </c>
      <c r="O53" s="442" t="s">
        <v>226</v>
      </c>
      <c r="P53" s="442" t="s">
        <v>227</v>
      </c>
      <c r="Q53" s="442" t="s">
        <v>228</v>
      </c>
      <c r="R53" s="467" t="s">
        <v>229</v>
      </c>
      <c r="S53" s="468" t="s">
        <v>230</v>
      </c>
      <c r="T53" s="442" t="s">
        <v>231</v>
      </c>
    </row>
    <row r="54" spans="1:20" hidden="1" outlineLevel="1" x14ac:dyDescent="0.25">
      <c r="A54" s="454" t="s">
        <v>2259</v>
      </c>
      <c r="B54" s="437" t="s">
        <v>221</v>
      </c>
      <c r="C54" s="438" t="s">
        <v>220</v>
      </c>
      <c r="D54" s="469" t="s">
        <v>278</v>
      </c>
      <c r="E54" s="709" t="s">
        <v>2180</v>
      </c>
      <c r="F54" s="437" t="s">
        <v>2192</v>
      </c>
      <c r="G54" s="709" t="s">
        <v>2193</v>
      </c>
      <c r="H54" s="439" t="s">
        <v>2194</v>
      </c>
      <c r="I54" s="439" t="s">
        <v>223</v>
      </c>
      <c r="J54" s="439" t="s">
        <v>224</v>
      </c>
      <c r="K54" s="368"/>
      <c r="L54" s="453" t="s">
        <v>2260</v>
      </c>
      <c r="M54" s="442" t="s">
        <v>264</v>
      </c>
      <c r="N54" s="223" t="s">
        <v>2196</v>
      </c>
      <c r="O54" s="442" t="s">
        <v>226</v>
      </c>
      <c r="P54" s="442" t="s">
        <v>227</v>
      </c>
      <c r="Q54" s="442" t="s">
        <v>228</v>
      </c>
      <c r="R54" s="467" t="s">
        <v>229</v>
      </c>
      <c r="S54" s="468" t="s">
        <v>230</v>
      </c>
      <c r="T54" s="442" t="s">
        <v>231</v>
      </c>
    </row>
    <row r="55" spans="1:20" hidden="1" outlineLevel="1" x14ac:dyDescent="0.25">
      <c r="A55" s="454"/>
      <c r="B55" s="437" t="s">
        <v>221</v>
      </c>
      <c r="C55" s="438" t="s">
        <v>220</v>
      </c>
      <c r="D55" s="469" t="s">
        <v>279</v>
      </c>
      <c r="E55" s="709" t="s">
        <v>2180</v>
      </c>
      <c r="F55" s="437" t="s">
        <v>2192</v>
      </c>
      <c r="G55" s="709" t="s">
        <v>2193</v>
      </c>
      <c r="H55" s="439" t="s">
        <v>2194</v>
      </c>
      <c r="I55" s="439" t="s">
        <v>223</v>
      </c>
      <c r="J55" s="439" t="s">
        <v>224</v>
      </c>
      <c r="K55" s="368"/>
      <c r="L55" s="453" t="s">
        <v>2261</v>
      </c>
      <c r="M55" s="442" t="s">
        <v>280</v>
      </c>
      <c r="N55" s="223" t="s">
        <v>2196</v>
      </c>
      <c r="O55" s="442" t="s">
        <v>226</v>
      </c>
      <c r="P55" s="442" t="s">
        <v>227</v>
      </c>
      <c r="Q55" s="442" t="s">
        <v>228</v>
      </c>
      <c r="R55" s="467" t="s">
        <v>229</v>
      </c>
      <c r="S55" s="468" t="s">
        <v>230</v>
      </c>
      <c r="T55" s="442" t="s">
        <v>231</v>
      </c>
    </row>
    <row r="56" spans="1:20" hidden="1" outlineLevel="1" x14ac:dyDescent="0.25">
      <c r="A56" s="454" t="s">
        <v>2262</v>
      </c>
      <c r="B56" s="437" t="s">
        <v>221</v>
      </c>
      <c r="C56" s="438" t="s">
        <v>220</v>
      </c>
      <c r="D56" s="470" t="s">
        <v>1926</v>
      </c>
      <c r="E56" s="709" t="s">
        <v>2180</v>
      </c>
      <c r="F56" s="437" t="s">
        <v>2192</v>
      </c>
      <c r="G56" s="709" t="s">
        <v>2193</v>
      </c>
      <c r="H56" s="439" t="s">
        <v>2194</v>
      </c>
      <c r="I56" s="439" t="s">
        <v>223</v>
      </c>
      <c r="J56" s="439" t="s">
        <v>224</v>
      </c>
      <c r="K56" s="368"/>
      <c r="L56" s="471" t="s">
        <v>2195</v>
      </c>
      <c r="M56" s="466" t="s">
        <v>281</v>
      </c>
      <c r="N56" s="716" t="s">
        <v>2263</v>
      </c>
      <c r="O56" s="442" t="s">
        <v>226</v>
      </c>
      <c r="P56" s="442" t="s">
        <v>227</v>
      </c>
      <c r="Q56" s="442" t="s">
        <v>228</v>
      </c>
      <c r="R56" s="467" t="s">
        <v>229</v>
      </c>
      <c r="S56" s="468" t="s">
        <v>230</v>
      </c>
      <c r="T56" s="442" t="s">
        <v>231</v>
      </c>
    </row>
    <row r="57" spans="1:20" hidden="1" outlineLevel="1" x14ac:dyDescent="0.25">
      <c r="A57" s="454" t="s">
        <v>2264</v>
      </c>
      <c r="B57" s="437" t="s">
        <v>221</v>
      </c>
      <c r="C57" s="438" t="s">
        <v>220</v>
      </c>
      <c r="D57" s="470" t="s">
        <v>1927</v>
      </c>
      <c r="E57" s="709" t="s">
        <v>2180</v>
      </c>
      <c r="F57" s="437" t="s">
        <v>2192</v>
      </c>
      <c r="G57" s="709" t="s">
        <v>2193</v>
      </c>
      <c r="H57" s="439" t="s">
        <v>2194</v>
      </c>
      <c r="I57" s="439" t="s">
        <v>223</v>
      </c>
      <c r="J57" s="439" t="s">
        <v>224</v>
      </c>
      <c r="K57" s="368"/>
      <c r="L57" s="471" t="s">
        <v>2195</v>
      </c>
      <c r="M57" s="466" t="s">
        <v>239</v>
      </c>
      <c r="N57" s="716" t="s">
        <v>2233</v>
      </c>
      <c r="O57" s="442" t="s">
        <v>226</v>
      </c>
      <c r="P57" s="442" t="s">
        <v>227</v>
      </c>
      <c r="Q57" s="442" t="s">
        <v>228</v>
      </c>
      <c r="R57" s="467" t="s">
        <v>229</v>
      </c>
      <c r="S57" s="468" t="s">
        <v>230</v>
      </c>
      <c r="T57" s="442" t="s">
        <v>231</v>
      </c>
    </row>
    <row r="58" spans="1:20" hidden="1" outlineLevel="1" x14ac:dyDescent="0.25">
      <c r="A58" s="454" t="s">
        <v>2265</v>
      </c>
      <c r="B58" s="437" t="s">
        <v>221</v>
      </c>
      <c r="C58" s="438" t="s">
        <v>220</v>
      </c>
      <c r="D58" s="470" t="s">
        <v>1928</v>
      </c>
      <c r="E58" s="709" t="s">
        <v>2180</v>
      </c>
      <c r="F58" s="437" t="s">
        <v>2192</v>
      </c>
      <c r="G58" s="709" t="s">
        <v>2193</v>
      </c>
      <c r="H58" s="439" t="s">
        <v>2194</v>
      </c>
      <c r="I58" s="439" t="s">
        <v>223</v>
      </c>
      <c r="J58" s="439" t="s">
        <v>224</v>
      </c>
      <c r="K58" s="368"/>
      <c r="L58" s="471" t="s">
        <v>2195</v>
      </c>
      <c r="M58" s="444" t="s">
        <v>281</v>
      </c>
      <c r="N58" s="716" t="s">
        <v>2266</v>
      </c>
      <c r="O58" s="442" t="s">
        <v>226</v>
      </c>
      <c r="P58" s="442" t="s">
        <v>227</v>
      </c>
      <c r="Q58" s="442" t="s">
        <v>228</v>
      </c>
      <c r="R58" s="467" t="s">
        <v>229</v>
      </c>
      <c r="S58" s="468" t="s">
        <v>230</v>
      </c>
      <c r="T58" s="442" t="s">
        <v>231</v>
      </c>
    </row>
    <row r="59" spans="1:20" hidden="1" outlineLevel="1" x14ac:dyDescent="0.25">
      <c r="A59" s="454" t="s">
        <v>2267</v>
      </c>
      <c r="B59" s="437" t="s">
        <v>221</v>
      </c>
      <c r="C59" s="438" t="s">
        <v>220</v>
      </c>
      <c r="D59" s="470" t="s">
        <v>1929</v>
      </c>
      <c r="E59" s="709" t="s">
        <v>2180</v>
      </c>
      <c r="F59" s="437" t="s">
        <v>2192</v>
      </c>
      <c r="G59" s="709" t="s">
        <v>2193</v>
      </c>
      <c r="H59" s="439" t="s">
        <v>2194</v>
      </c>
      <c r="I59" s="439" t="s">
        <v>223</v>
      </c>
      <c r="J59" s="439" t="s">
        <v>224</v>
      </c>
      <c r="K59" s="368"/>
      <c r="L59" s="471" t="s">
        <v>2195</v>
      </c>
      <c r="M59" s="444" t="s">
        <v>475</v>
      </c>
      <c r="N59" s="716" t="s">
        <v>2268</v>
      </c>
      <c r="O59" s="442" t="s">
        <v>226</v>
      </c>
      <c r="P59" s="442" t="s">
        <v>227</v>
      </c>
      <c r="Q59" s="442" t="s">
        <v>228</v>
      </c>
      <c r="R59" s="467" t="s">
        <v>229</v>
      </c>
      <c r="S59" s="468" t="s">
        <v>230</v>
      </c>
      <c r="T59" s="442" t="s">
        <v>231</v>
      </c>
    </row>
    <row r="60" spans="1:20" hidden="1" outlineLevel="1" x14ac:dyDescent="0.25">
      <c r="A60" s="454"/>
      <c r="B60" s="437" t="s">
        <v>221</v>
      </c>
      <c r="C60" s="438" t="s">
        <v>220</v>
      </c>
      <c r="D60" s="470" t="s">
        <v>282</v>
      </c>
      <c r="E60" s="709" t="s">
        <v>2180</v>
      </c>
      <c r="F60" s="437" t="s">
        <v>2192</v>
      </c>
      <c r="G60" s="709" t="s">
        <v>2193</v>
      </c>
      <c r="H60" s="439" t="s">
        <v>2194</v>
      </c>
      <c r="I60" s="439" t="s">
        <v>223</v>
      </c>
      <c r="J60" s="439" t="s">
        <v>224</v>
      </c>
      <c r="K60" s="368"/>
      <c r="L60" s="471" t="s">
        <v>2269</v>
      </c>
      <c r="M60" s="466" t="s">
        <v>2204</v>
      </c>
      <c r="N60" s="716" t="s">
        <v>2270</v>
      </c>
      <c r="O60" s="442" t="s">
        <v>226</v>
      </c>
      <c r="P60" s="442" t="s">
        <v>227</v>
      </c>
      <c r="Q60" s="442" t="s">
        <v>228</v>
      </c>
      <c r="R60" s="467" t="s">
        <v>229</v>
      </c>
      <c r="S60" s="468" t="s">
        <v>230</v>
      </c>
      <c r="T60" s="442" t="s">
        <v>231</v>
      </c>
    </row>
    <row r="61" spans="1:20" hidden="1" outlineLevel="1" x14ac:dyDescent="0.25">
      <c r="A61" s="454"/>
      <c r="B61" s="437" t="s">
        <v>221</v>
      </c>
      <c r="C61" s="438" t="s">
        <v>220</v>
      </c>
      <c r="D61" s="470" t="s">
        <v>283</v>
      </c>
      <c r="E61" s="709" t="s">
        <v>2180</v>
      </c>
      <c r="F61" s="437" t="s">
        <v>2192</v>
      </c>
      <c r="G61" s="709" t="s">
        <v>2193</v>
      </c>
      <c r="H61" s="439" t="s">
        <v>2194</v>
      </c>
      <c r="I61" s="439" t="s">
        <v>223</v>
      </c>
      <c r="J61" s="439" t="s">
        <v>224</v>
      </c>
      <c r="K61" s="368"/>
      <c r="L61" s="471" t="s">
        <v>2269</v>
      </c>
      <c r="M61" s="466" t="s">
        <v>257</v>
      </c>
      <c r="N61" s="716" t="s">
        <v>2271</v>
      </c>
      <c r="O61" s="442" t="s">
        <v>226</v>
      </c>
      <c r="P61" s="442" t="s">
        <v>227</v>
      </c>
      <c r="Q61" s="442" t="s">
        <v>228</v>
      </c>
      <c r="R61" s="467" t="s">
        <v>229</v>
      </c>
      <c r="S61" s="468" t="s">
        <v>230</v>
      </c>
      <c r="T61" s="442" t="s">
        <v>231</v>
      </c>
    </row>
    <row r="62" spans="1:20" hidden="1" outlineLevel="1" x14ac:dyDescent="0.25">
      <c r="A62" s="454"/>
      <c r="B62" s="437" t="s">
        <v>221</v>
      </c>
      <c r="C62" s="438" t="s">
        <v>220</v>
      </c>
      <c r="D62" s="470" t="s">
        <v>284</v>
      </c>
      <c r="E62" s="709" t="s">
        <v>2180</v>
      </c>
      <c r="F62" s="437" t="s">
        <v>2192</v>
      </c>
      <c r="G62" s="709" t="s">
        <v>2193</v>
      </c>
      <c r="H62" s="439" t="s">
        <v>2194</v>
      </c>
      <c r="I62" s="439" t="s">
        <v>223</v>
      </c>
      <c r="J62" s="439" t="s">
        <v>224</v>
      </c>
      <c r="K62" s="368"/>
      <c r="L62" s="471" t="s">
        <v>2269</v>
      </c>
      <c r="M62" s="466" t="s">
        <v>2204</v>
      </c>
      <c r="N62" s="716" t="s">
        <v>2272</v>
      </c>
      <c r="O62" s="442" t="s">
        <v>226</v>
      </c>
      <c r="P62" s="442" t="s">
        <v>227</v>
      </c>
      <c r="Q62" s="442" t="s">
        <v>228</v>
      </c>
      <c r="R62" s="467" t="s">
        <v>229</v>
      </c>
      <c r="S62" s="468" t="s">
        <v>230</v>
      </c>
      <c r="T62" s="442" t="s">
        <v>231</v>
      </c>
    </row>
    <row r="63" spans="1:20" hidden="1" outlineLevel="1" x14ac:dyDescent="0.25">
      <c r="A63" s="454" t="s">
        <v>2273</v>
      </c>
      <c r="B63" s="437" t="s">
        <v>221</v>
      </c>
      <c r="C63" s="438" t="s">
        <v>220</v>
      </c>
      <c r="D63" s="470" t="s">
        <v>285</v>
      </c>
      <c r="E63" s="709" t="s">
        <v>2180</v>
      </c>
      <c r="F63" s="437" t="s">
        <v>2192</v>
      </c>
      <c r="G63" s="709" t="s">
        <v>2193</v>
      </c>
      <c r="H63" s="439" t="s">
        <v>2194</v>
      </c>
      <c r="I63" s="439" t="s">
        <v>223</v>
      </c>
      <c r="J63" s="439" t="s">
        <v>224</v>
      </c>
      <c r="K63" s="368"/>
      <c r="L63" s="471" t="s">
        <v>2195</v>
      </c>
      <c r="M63" s="466" t="s">
        <v>2204</v>
      </c>
      <c r="N63" s="716" t="s">
        <v>2274</v>
      </c>
      <c r="O63" s="442" t="s">
        <v>226</v>
      </c>
      <c r="P63" s="442" t="s">
        <v>227</v>
      </c>
      <c r="Q63" s="442" t="s">
        <v>228</v>
      </c>
      <c r="R63" s="467" t="s">
        <v>229</v>
      </c>
      <c r="S63" s="468" t="s">
        <v>230</v>
      </c>
      <c r="T63" s="442" t="s">
        <v>231</v>
      </c>
    </row>
    <row r="64" spans="1:20" hidden="1" outlineLevel="1" x14ac:dyDescent="0.25">
      <c r="A64" s="454" t="s">
        <v>2275</v>
      </c>
      <c r="B64" s="437" t="s">
        <v>221</v>
      </c>
      <c r="C64" s="438" t="s">
        <v>220</v>
      </c>
      <c r="D64" s="470" t="s">
        <v>286</v>
      </c>
      <c r="E64" s="709" t="s">
        <v>2180</v>
      </c>
      <c r="F64" s="437" t="s">
        <v>2192</v>
      </c>
      <c r="G64" s="709" t="s">
        <v>2193</v>
      </c>
      <c r="H64" s="439" t="s">
        <v>2194</v>
      </c>
      <c r="I64" s="439" t="s">
        <v>223</v>
      </c>
      <c r="J64" s="439" t="s">
        <v>224</v>
      </c>
      <c r="K64" s="368"/>
      <c r="L64" s="471" t="s">
        <v>2195</v>
      </c>
      <c r="M64" s="466" t="s">
        <v>287</v>
      </c>
      <c r="N64" s="716" t="s">
        <v>276</v>
      </c>
      <c r="O64" s="442" t="s">
        <v>226</v>
      </c>
      <c r="P64" s="442" t="s">
        <v>227</v>
      </c>
      <c r="Q64" s="442" t="s">
        <v>228</v>
      </c>
      <c r="R64" s="467" t="s">
        <v>229</v>
      </c>
      <c r="S64" s="468" t="s">
        <v>230</v>
      </c>
      <c r="T64" s="442" t="s">
        <v>231</v>
      </c>
    </row>
    <row r="65" spans="1:20" hidden="1" outlineLevel="1" x14ac:dyDescent="0.25">
      <c r="A65" s="454"/>
      <c r="B65" s="437" t="s">
        <v>221</v>
      </c>
      <c r="C65" s="438" t="s">
        <v>220</v>
      </c>
      <c r="D65" s="470" t="s">
        <v>288</v>
      </c>
      <c r="E65" s="709" t="s">
        <v>2180</v>
      </c>
      <c r="F65" s="437" t="s">
        <v>2192</v>
      </c>
      <c r="G65" s="709" t="s">
        <v>2193</v>
      </c>
      <c r="H65" s="439" t="s">
        <v>2194</v>
      </c>
      <c r="I65" s="439" t="s">
        <v>223</v>
      </c>
      <c r="J65" s="439" t="s">
        <v>224</v>
      </c>
      <c r="K65" s="368"/>
      <c r="L65" s="471" t="s">
        <v>2269</v>
      </c>
      <c r="M65" s="466" t="s">
        <v>251</v>
      </c>
      <c r="N65" s="716" t="s">
        <v>2239</v>
      </c>
      <c r="O65" s="442" t="s">
        <v>226</v>
      </c>
      <c r="P65" s="442" t="s">
        <v>227</v>
      </c>
      <c r="Q65" s="442" t="s">
        <v>228</v>
      </c>
      <c r="R65" s="467" t="s">
        <v>229</v>
      </c>
      <c r="S65" s="468" t="s">
        <v>230</v>
      </c>
      <c r="T65" s="442" t="s">
        <v>231</v>
      </c>
    </row>
    <row r="66" spans="1:20" hidden="1" outlineLevel="1" x14ac:dyDescent="0.25">
      <c r="A66" s="454"/>
      <c r="B66" s="437" t="s">
        <v>221</v>
      </c>
      <c r="C66" s="438" t="s">
        <v>220</v>
      </c>
      <c r="D66" s="470" t="s">
        <v>289</v>
      </c>
      <c r="E66" s="709" t="s">
        <v>2180</v>
      </c>
      <c r="F66" s="437" t="s">
        <v>2192</v>
      </c>
      <c r="G66" s="709" t="s">
        <v>2193</v>
      </c>
      <c r="H66" s="439" t="s">
        <v>2194</v>
      </c>
      <c r="I66" s="439" t="s">
        <v>223</v>
      </c>
      <c r="J66" s="439" t="s">
        <v>224</v>
      </c>
      <c r="K66" s="368"/>
      <c r="L66" s="471" t="s">
        <v>2269</v>
      </c>
      <c r="M66" s="466" t="s">
        <v>2204</v>
      </c>
      <c r="N66" s="716" t="s">
        <v>2276</v>
      </c>
      <c r="O66" s="472" t="s">
        <v>226</v>
      </c>
      <c r="P66" s="472" t="s">
        <v>227</v>
      </c>
      <c r="Q66" s="473" t="s">
        <v>228</v>
      </c>
      <c r="R66" s="467" t="s">
        <v>229</v>
      </c>
      <c r="S66" s="468" t="s">
        <v>230</v>
      </c>
      <c r="T66" s="442" t="s">
        <v>231</v>
      </c>
    </row>
    <row r="67" spans="1:20" hidden="1" outlineLevel="1" x14ac:dyDescent="0.25">
      <c r="A67" s="454"/>
      <c r="B67" s="437" t="s">
        <v>221</v>
      </c>
      <c r="C67" s="438" t="s">
        <v>220</v>
      </c>
      <c r="D67" s="470" t="s">
        <v>290</v>
      </c>
      <c r="E67" s="709" t="s">
        <v>2180</v>
      </c>
      <c r="F67" s="437" t="s">
        <v>2192</v>
      </c>
      <c r="G67" s="709" t="s">
        <v>2193</v>
      </c>
      <c r="H67" s="439" t="s">
        <v>2194</v>
      </c>
      <c r="I67" s="439" t="s">
        <v>223</v>
      </c>
      <c r="J67" s="439" t="s">
        <v>224</v>
      </c>
      <c r="K67" s="368"/>
      <c r="L67" s="471" t="s">
        <v>2269</v>
      </c>
      <c r="M67" s="466" t="s">
        <v>2204</v>
      </c>
      <c r="N67" s="716" t="s">
        <v>2277</v>
      </c>
      <c r="O67" s="472" t="s">
        <v>226</v>
      </c>
      <c r="P67" s="472" t="s">
        <v>227</v>
      </c>
      <c r="Q67" s="473" t="s">
        <v>228</v>
      </c>
      <c r="R67" s="467" t="s">
        <v>229</v>
      </c>
      <c r="S67" s="468" t="s">
        <v>230</v>
      </c>
      <c r="T67" s="442" t="s">
        <v>231</v>
      </c>
    </row>
    <row r="68" spans="1:20" hidden="1" outlineLevel="1" x14ac:dyDescent="0.25">
      <c r="A68" s="454"/>
      <c r="B68" s="437" t="s">
        <v>221</v>
      </c>
      <c r="C68" s="438" t="s">
        <v>220</v>
      </c>
      <c r="D68" s="470" t="s">
        <v>291</v>
      </c>
      <c r="E68" s="709" t="s">
        <v>2180</v>
      </c>
      <c r="F68" s="437" t="s">
        <v>2192</v>
      </c>
      <c r="G68" s="709" t="s">
        <v>2193</v>
      </c>
      <c r="H68" s="439" t="s">
        <v>2194</v>
      </c>
      <c r="I68" s="439" t="s">
        <v>223</v>
      </c>
      <c r="J68" s="439" t="s">
        <v>224</v>
      </c>
      <c r="K68" s="368"/>
      <c r="L68" s="471" t="s">
        <v>2278</v>
      </c>
      <c r="M68" s="444" t="s">
        <v>2200</v>
      </c>
      <c r="N68" s="716" t="s">
        <v>2279</v>
      </c>
      <c r="O68" s="472" t="s">
        <v>226</v>
      </c>
      <c r="P68" s="472" t="s">
        <v>227</v>
      </c>
      <c r="Q68" s="473" t="s">
        <v>228</v>
      </c>
      <c r="R68" s="467" t="s">
        <v>229</v>
      </c>
      <c r="S68" s="468" t="s">
        <v>230</v>
      </c>
      <c r="T68" s="442" t="s">
        <v>231</v>
      </c>
    </row>
    <row r="69" spans="1:20" hidden="1" outlineLevel="1" x14ac:dyDescent="0.25">
      <c r="A69" s="454"/>
      <c r="B69" s="437" t="s">
        <v>221</v>
      </c>
      <c r="C69" s="438" t="s">
        <v>220</v>
      </c>
      <c r="D69" s="470" t="s">
        <v>292</v>
      </c>
      <c r="E69" s="709" t="s">
        <v>2180</v>
      </c>
      <c r="F69" s="437" t="s">
        <v>2192</v>
      </c>
      <c r="G69" s="709" t="s">
        <v>2193</v>
      </c>
      <c r="H69" s="439" t="s">
        <v>2194</v>
      </c>
      <c r="I69" s="439" t="s">
        <v>223</v>
      </c>
      <c r="J69" s="439" t="s">
        <v>224</v>
      </c>
      <c r="K69" s="368"/>
      <c r="L69" s="471" t="s">
        <v>2278</v>
      </c>
      <c r="M69" s="444" t="s">
        <v>2216</v>
      </c>
      <c r="N69" s="716" t="s">
        <v>2280</v>
      </c>
      <c r="O69" s="442" t="s">
        <v>226</v>
      </c>
      <c r="P69" s="442" t="s">
        <v>227</v>
      </c>
      <c r="Q69" s="442" t="s">
        <v>228</v>
      </c>
      <c r="R69" s="467" t="s">
        <v>229</v>
      </c>
      <c r="S69" s="468" t="s">
        <v>230</v>
      </c>
      <c r="T69" s="442" t="s">
        <v>231</v>
      </c>
    </row>
    <row r="70" spans="1:20" hidden="1" outlineLevel="1" x14ac:dyDescent="0.25">
      <c r="A70" s="454"/>
      <c r="B70" s="437" t="s">
        <v>221</v>
      </c>
      <c r="C70" s="438" t="s">
        <v>220</v>
      </c>
      <c r="D70" s="470" t="s">
        <v>293</v>
      </c>
      <c r="E70" s="709" t="s">
        <v>2180</v>
      </c>
      <c r="F70" s="437" t="s">
        <v>2192</v>
      </c>
      <c r="G70" s="709" t="s">
        <v>2193</v>
      </c>
      <c r="H70" s="439" t="s">
        <v>2194</v>
      </c>
      <c r="I70" s="439" t="s">
        <v>223</v>
      </c>
      <c r="J70" s="439" t="s">
        <v>224</v>
      </c>
      <c r="K70" s="368"/>
      <c r="L70" s="471" t="s">
        <v>2278</v>
      </c>
      <c r="M70" s="466" t="s">
        <v>251</v>
      </c>
      <c r="N70" s="223" t="s">
        <v>2281</v>
      </c>
      <c r="O70" s="442" t="s">
        <v>226</v>
      </c>
      <c r="P70" s="442" t="s">
        <v>227</v>
      </c>
      <c r="Q70" s="442" t="s">
        <v>228</v>
      </c>
      <c r="R70" s="467" t="s">
        <v>229</v>
      </c>
      <c r="S70" s="468" t="s">
        <v>230</v>
      </c>
      <c r="T70" s="442" t="s">
        <v>231</v>
      </c>
    </row>
    <row r="71" spans="1:20" hidden="1" outlineLevel="1" x14ac:dyDescent="0.25">
      <c r="A71" s="454"/>
      <c r="B71" s="437" t="s">
        <v>221</v>
      </c>
      <c r="C71" s="438" t="s">
        <v>220</v>
      </c>
      <c r="D71" s="470" t="s">
        <v>294</v>
      </c>
      <c r="E71" s="709" t="s">
        <v>2180</v>
      </c>
      <c r="F71" s="437" t="s">
        <v>2192</v>
      </c>
      <c r="G71" s="709" t="s">
        <v>2193</v>
      </c>
      <c r="H71" s="439" t="s">
        <v>2194</v>
      </c>
      <c r="I71" s="439" t="s">
        <v>223</v>
      </c>
      <c r="J71" s="439" t="s">
        <v>224</v>
      </c>
      <c r="K71" s="368"/>
      <c r="L71" s="471" t="s">
        <v>2278</v>
      </c>
      <c r="M71" s="444" t="s">
        <v>2222</v>
      </c>
      <c r="N71" s="716" t="s">
        <v>2247</v>
      </c>
      <c r="O71" s="472" t="s">
        <v>226</v>
      </c>
      <c r="P71" s="472" t="s">
        <v>227</v>
      </c>
      <c r="Q71" s="473" t="s">
        <v>228</v>
      </c>
      <c r="R71" s="467" t="s">
        <v>229</v>
      </c>
      <c r="S71" s="468" t="s">
        <v>230</v>
      </c>
      <c r="T71" s="442" t="s">
        <v>231</v>
      </c>
    </row>
    <row r="72" spans="1:20" hidden="1" outlineLevel="1" x14ac:dyDescent="0.25">
      <c r="A72" s="454"/>
      <c r="B72" s="437" t="s">
        <v>221</v>
      </c>
      <c r="C72" s="438" t="s">
        <v>220</v>
      </c>
      <c r="D72" s="470" t="s">
        <v>295</v>
      </c>
      <c r="E72" s="709" t="s">
        <v>2180</v>
      </c>
      <c r="F72" s="437" t="s">
        <v>2192</v>
      </c>
      <c r="G72" s="709" t="s">
        <v>2193</v>
      </c>
      <c r="H72" s="439" t="s">
        <v>2194</v>
      </c>
      <c r="I72" s="439" t="s">
        <v>223</v>
      </c>
      <c r="J72" s="439" t="s">
        <v>224</v>
      </c>
      <c r="K72" s="368"/>
      <c r="L72" s="471" t="s">
        <v>2278</v>
      </c>
      <c r="M72" s="444" t="s">
        <v>2216</v>
      </c>
      <c r="N72" s="716" t="s">
        <v>241</v>
      </c>
      <c r="O72" s="442" t="s">
        <v>226</v>
      </c>
      <c r="P72" s="442" t="s">
        <v>227</v>
      </c>
      <c r="Q72" s="442" t="s">
        <v>228</v>
      </c>
      <c r="R72" s="467" t="s">
        <v>229</v>
      </c>
      <c r="S72" s="468" t="s">
        <v>230</v>
      </c>
      <c r="T72" s="442" t="s">
        <v>231</v>
      </c>
    </row>
    <row r="73" spans="1:20" hidden="1" outlineLevel="1" x14ac:dyDescent="0.25">
      <c r="A73" s="454"/>
      <c r="B73" s="437" t="s">
        <v>221</v>
      </c>
      <c r="C73" s="438" t="s">
        <v>220</v>
      </c>
      <c r="D73" s="470" t="s">
        <v>296</v>
      </c>
      <c r="E73" s="709" t="s">
        <v>2180</v>
      </c>
      <c r="F73" s="437" t="s">
        <v>2192</v>
      </c>
      <c r="G73" s="709" t="s">
        <v>2193</v>
      </c>
      <c r="H73" s="439" t="s">
        <v>2194</v>
      </c>
      <c r="I73" s="439" t="s">
        <v>223</v>
      </c>
      <c r="J73" s="439" t="s">
        <v>224</v>
      </c>
      <c r="K73" s="368"/>
      <c r="L73" s="471" t="s">
        <v>2278</v>
      </c>
      <c r="M73" s="444" t="s">
        <v>2216</v>
      </c>
      <c r="N73" s="716" t="s">
        <v>2232</v>
      </c>
      <c r="O73" s="442" t="s">
        <v>226</v>
      </c>
      <c r="P73" s="442" t="s">
        <v>227</v>
      </c>
      <c r="Q73" s="442" t="s">
        <v>228</v>
      </c>
      <c r="R73" s="467" t="s">
        <v>229</v>
      </c>
      <c r="S73" s="468" t="s">
        <v>230</v>
      </c>
      <c r="T73" s="442" t="s">
        <v>231</v>
      </c>
    </row>
    <row r="74" spans="1:20" hidden="1" outlineLevel="1" x14ac:dyDescent="0.25">
      <c r="A74" s="454"/>
      <c r="B74" s="437" t="s">
        <v>221</v>
      </c>
      <c r="C74" s="438" t="s">
        <v>220</v>
      </c>
      <c r="D74" s="470" t="s">
        <v>297</v>
      </c>
      <c r="E74" s="709" t="s">
        <v>2180</v>
      </c>
      <c r="F74" s="437" t="s">
        <v>2192</v>
      </c>
      <c r="G74" s="709" t="s">
        <v>2193</v>
      </c>
      <c r="H74" s="439" t="s">
        <v>2194</v>
      </c>
      <c r="I74" s="439" t="s">
        <v>223</v>
      </c>
      <c r="J74" s="439" t="s">
        <v>224</v>
      </c>
      <c r="K74" s="368"/>
      <c r="L74" s="471" t="s">
        <v>2278</v>
      </c>
      <c r="M74" s="466" t="s">
        <v>239</v>
      </c>
      <c r="N74" s="716" t="s">
        <v>2231</v>
      </c>
      <c r="O74" s="442" t="s">
        <v>226</v>
      </c>
      <c r="P74" s="442" t="s">
        <v>227</v>
      </c>
      <c r="Q74" s="442" t="s">
        <v>228</v>
      </c>
      <c r="R74" s="474" t="s">
        <v>229</v>
      </c>
      <c r="S74" s="474" t="s">
        <v>230</v>
      </c>
      <c r="T74" s="474" t="s">
        <v>231</v>
      </c>
    </row>
    <row r="75" spans="1:20" hidden="1" outlineLevel="1" x14ac:dyDescent="0.25">
      <c r="A75" s="454"/>
      <c r="B75" s="437" t="s">
        <v>221</v>
      </c>
      <c r="C75" s="438" t="s">
        <v>220</v>
      </c>
      <c r="D75" s="470" t="s">
        <v>298</v>
      </c>
      <c r="E75" s="709" t="s">
        <v>2180</v>
      </c>
      <c r="F75" s="437" t="s">
        <v>2192</v>
      </c>
      <c r="G75" s="709" t="s">
        <v>2193</v>
      </c>
      <c r="H75" s="439" t="s">
        <v>2194</v>
      </c>
      <c r="I75" s="439" t="s">
        <v>223</v>
      </c>
      <c r="J75" s="439" t="s">
        <v>224</v>
      </c>
      <c r="K75" s="368"/>
      <c r="L75" s="471" t="s">
        <v>2278</v>
      </c>
      <c r="M75" s="466" t="s">
        <v>251</v>
      </c>
      <c r="N75" s="716" t="s">
        <v>299</v>
      </c>
      <c r="O75" s="442" t="s">
        <v>226</v>
      </c>
      <c r="P75" s="442" t="s">
        <v>227</v>
      </c>
      <c r="Q75" s="442" t="s">
        <v>228</v>
      </c>
      <c r="R75" s="474" t="s">
        <v>229</v>
      </c>
      <c r="S75" s="474" t="s">
        <v>230</v>
      </c>
      <c r="T75" s="474" t="s">
        <v>231</v>
      </c>
    </row>
    <row r="76" spans="1:20" ht="16.149999999999999" hidden="1" outlineLevel="1" x14ac:dyDescent="0.25">
      <c r="A76" s="717" t="s">
        <v>2282</v>
      </c>
      <c r="B76" s="475"/>
      <c r="C76" s="374"/>
      <c r="D76" s="718"/>
      <c r="E76" s="719"/>
      <c r="F76" s="475"/>
      <c r="G76" s="719"/>
      <c r="H76" s="476"/>
      <c r="I76" s="476"/>
      <c r="J76" s="476"/>
      <c r="K76" s="375"/>
      <c r="L76" s="477"/>
      <c r="M76" s="478"/>
      <c r="N76" s="479"/>
      <c r="O76" s="227"/>
      <c r="P76" s="227"/>
      <c r="Q76" s="227"/>
      <c r="R76" s="227"/>
      <c r="S76" s="227"/>
      <c r="T76" s="227"/>
    </row>
    <row r="77" spans="1:20" s="376" customFormat="1" hidden="1" outlineLevel="1" x14ac:dyDescent="0.25">
      <c r="A77" s="707" t="s">
        <v>2283</v>
      </c>
      <c r="B77" s="437" t="s">
        <v>2284</v>
      </c>
      <c r="C77" s="720" t="s">
        <v>2282</v>
      </c>
      <c r="D77" s="708" t="s">
        <v>300</v>
      </c>
      <c r="E77" s="721" t="s">
        <v>2180</v>
      </c>
      <c r="F77" s="437" t="s">
        <v>2192</v>
      </c>
      <c r="G77" s="709" t="s">
        <v>2285</v>
      </c>
      <c r="H77" s="480" t="s">
        <v>2286</v>
      </c>
      <c r="I77" s="439" t="s">
        <v>223</v>
      </c>
      <c r="J77" s="439" t="s">
        <v>224</v>
      </c>
      <c r="K77" s="481"/>
      <c r="L77" s="440" t="s">
        <v>1602</v>
      </c>
      <c r="M77" s="442" t="s">
        <v>264</v>
      </c>
      <c r="N77" s="223" t="s">
        <v>2196</v>
      </c>
      <c r="O77" s="474" t="s">
        <v>226</v>
      </c>
      <c r="P77" s="474" t="s">
        <v>227</v>
      </c>
      <c r="Q77" s="474" t="s">
        <v>228</v>
      </c>
      <c r="R77" s="223" t="s">
        <v>301</v>
      </c>
      <c r="S77" s="442" t="s">
        <v>2287</v>
      </c>
      <c r="T77" s="442" t="s">
        <v>302</v>
      </c>
    </row>
    <row r="78" spans="1:20" s="376" customFormat="1" hidden="1" outlineLevel="1" x14ac:dyDescent="0.25">
      <c r="A78" s="707" t="s">
        <v>2288</v>
      </c>
      <c r="B78" s="437" t="s">
        <v>221</v>
      </c>
      <c r="C78" s="708" t="s">
        <v>303</v>
      </c>
      <c r="D78" s="708" t="s">
        <v>304</v>
      </c>
      <c r="E78" s="721" t="s">
        <v>2180</v>
      </c>
      <c r="F78" s="437" t="s">
        <v>2192</v>
      </c>
      <c r="G78" s="709" t="s">
        <v>2285</v>
      </c>
      <c r="H78" s="480" t="s">
        <v>2286</v>
      </c>
      <c r="I78" s="439" t="s">
        <v>223</v>
      </c>
      <c r="J78" s="439" t="s">
        <v>224</v>
      </c>
      <c r="K78" s="481"/>
      <c r="L78" s="440" t="s">
        <v>1602</v>
      </c>
      <c r="M78" s="442" t="s">
        <v>264</v>
      </c>
      <c r="N78" s="223" t="s">
        <v>2196</v>
      </c>
      <c r="O78" s="442" t="s">
        <v>226</v>
      </c>
      <c r="P78" s="442" t="s">
        <v>227</v>
      </c>
      <c r="Q78" s="442" t="s">
        <v>228</v>
      </c>
      <c r="R78" s="442" t="s">
        <v>301</v>
      </c>
      <c r="S78" s="442" t="s">
        <v>2287</v>
      </c>
      <c r="T78" s="442" t="s">
        <v>302</v>
      </c>
    </row>
    <row r="79" spans="1:20" s="376" customFormat="1" hidden="1" outlineLevel="1" x14ac:dyDescent="0.25">
      <c r="A79" s="707" t="s">
        <v>2289</v>
      </c>
      <c r="B79" s="437" t="s">
        <v>221</v>
      </c>
      <c r="C79" s="708" t="s">
        <v>303</v>
      </c>
      <c r="D79" s="708" t="s">
        <v>305</v>
      </c>
      <c r="E79" s="721" t="s">
        <v>2180</v>
      </c>
      <c r="F79" s="437" t="s">
        <v>2192</v>
      </c>
      <c r="G79" s="709" t="s">
        <v>2285</v>
      </c>
      <c r="H79" s="480" t="s">
        <v>2286</v>
      </c>
      <c r="I79" s="439" t="s">
        <v>223</v>
      </c>
      <c r="J79" s="439" t="s">
        <v>224</v>
      </c>
      <c r="K79" s="481"/>
      <c r="L79" s="440" t="s">
        <v>1602</v>
      </c>
      <c r="M79" s="442" t="s">
        <v>264</v>
      </c>
      <c r="N79" s="223" t="s">
        <v>2196</v>
      </c>
      <c r="O79" s="442" t="s">
        <v>226</v>
      </c>
      <c r="P79" s="442" t="s">
        <v>227</v>
      </c>
      <c r="Q79" s="442" t="s">
        <v>228</v>
      </c>
      <c r="R79" s="223" t="s">
        <v>301</v>
      </c>
      <c r="S79" s="442" t="s">
        <v>2287</v>
      </c>
      <c r="T79" s="442" t="s">
        <v>302</v>
      </c>
    </row>
    <row r="80" spans="1:20" s="376" customFormat="1" hidden="1" outlineLevel="1" x14ac:dyDescent="0.25">
      <c r="A80" s="707" t="s">
        <v>2290</v>
      </c>
      <c r="B80" s="437" t="s">
        <v>221</v>
      </c>
      <c r="C80" s="708" t="s">
        <v>303</v>
      </c>
      <c r="D80" s="708" t="s">
        <v>306</v>
      </c>
      <c r="E80" s="721" t="s">
        <v>2180</v>
      </c>
      <c r="F80" s="437" t="s">
        <v>2192</v>
      </c>
      <c r="G80" s="709" t="s">
        <v>2285</v>
      </c>
      <c r="H80" s="480" t="s">
        <v>2286</v>
      </c>
      <c r="I80" s="439" t="s">
        <v>223</v>
      </c>
      <c r="J80" s="439" t="s">
        <v>224</v>
      </c>
      <c r="K80" s="481"/>
      <c r="L80" s="440" t="s">
        <v>1602</v>
      </c>
      <c r="M80" s="442" t="s">
        <v>264</v>
      </c>
      <c r="N80" s="223" t="s">
        <v>2196</v>
      </c>
      <c r="O80" s="442" t="s">
        <v>226</v>
      </c>
      <c r="P80" s="442" t="s">
        <v>227</v>
      </c>
      <c r="Q80" s="442" t="s">
        <v>228</v>
      </c>
      <c r="R80" s="442" t="s">
        <v>301</v>
      </c>
      <c r="S80" s="442" t="s">
        <v>2287</v>
      </c>
      <c r="T80" s="442" t="s">
        <v>302</v>
      </c>
    </row>
    <row r="81" spans="1:20" s="376" customFormat="1" hidden="1" outlineLevel="1" x14ac:dyDescent="0.25">
      <c r="A81" s="707" t="s">
        <v>2291</v>
      </c>
      <c r="B81" s="437" t="s">
        <v>221</v>
      </c>
      <c r="C81" s="708" t="s">
        <v>303</v>
      </c>
      <c r="D81" s="708" t="s">
        <v>307</v>
      </c>
      <c r="E81" s="721" t="s">
        <v>2180</v>
      </c>
      <c r="F81" s="437" t="s">
        <v>2192</v>
      </c>
      <c r="G81" s="709" t="s">
        <v>2285</v>
      </c>
      <c r="H81" s="480" t="s">
        <v>2286</v>
      </c>
      <c r="I81" s="439" t="s">
        <v>223</v>
      </c>
      <c r="J81" s="439" t="s">
        <v>224</v>
      </c>
      <c r="K81" s="481"/>
      <c r="L81" s="440" t="s">
        <v>1602</v>
      </c>
      <c r="M81" s="442" t="s">
        <v>264</v>
      </c>
      <c r="N81" s="223" t="s">
        <v>2196</v>
      </c>
      <c r="O81" s="442" t="s">
        <v>226</v>
      </c>
      <c r="P81" s="442" t="s">
        <v>227</v>
      </c>
      <c r="Q81" s="442" t="s">
        <v>228</v>
      </c>
      <c r="R81" s="442" t="s">
        <v>301</v>
      </c>
      <c r="S81" s="442" t="s">
        <v>2287</v>
      </c>
      <c r="T81" s="442" t="s">
        <v>302</v>
      </c>
    </row>
    <row r="82" spans="1:20" s="376" customFormat="1" hidden="1" outlineLevel="1" x14ac:dyDescent="0.25">
      <c r="A82" s="707"/>
      <c r="B82" s="482" t="s">
        <v>221</v>
      </c>
      <c r="C82" s="722" t="s">
        <v>303</v>
      </c>
      <c r="D82" s="722" t="s">
        <v>308</v>
      </c>
      <c r="E82" s="723" t="s">
        <v>2180</v>
      </c>
      <c r="F82" s="482" t="s">
        <v>2192</v>
      </c>
      <c r="G82" s="724" t="s">
        <v>2285</v>
      </c>
      <c r="H82" s="483" t="s">
        <v>2292</v>
      </c>
      <c r="I82" s="483" t="s">
        <v>223</v>
      </c>
      <c r="J82" s="483" t="s">
        <v>224</v>
      </c>
      <c r="K82" s="377"/>
      <c r="L82" s="484" t="s">
        <v>2293</v>
      </c>
      <c r="M82" s="485" t="s">
        <v>264</v>
      </c>
      <c r="N82" s="725" t="s">
        <v>2196</v>
      </c>
      <c r="O82" s="486" t="s">
        <v>226</v>
      </c>
      <c r="P82" s="378" t="s">
        <v>227</v>
      </c>
      <c r="Q82" s="486" t="s">
        <v>228</v>
      </c>
      <c r="R82" s="485" t="s">
        <v>2294</v>
      </c>
      <c r="S82" s="485" t="s">
        <v>2287</v>
      </c>
      <c r="T82" s="485" t="s">
        <v>302</v>
      </c>
    </row>
    <row r="83" spans="1:20" s="376" customFormat="1" hidden="1" outlineLevel="1" x14ac:dyDescent="0.25">
      <c r="A83" s="707"/>
      <c r="B83" s="482" t="s">
        <v>221</v>
      </c>
      <c r="C83" s="722" t="s">
        <v>303</v>
      </c>
      <c r="D83" s="722" t="s">
        <v>309</v>
      </c>
      <c r="E83" s="723" t="s">
        <v>2180</v>
      </c>
      <c r="F83" s="482" t="s">
        <v>2192</v>
      </c>
      <c r="G83" s="724" t="s">
        <v>2285</v>
      </c>
      <c r="H83" s="483" t="s">
        <v>2292</v>
      </c>
      <c r="I83" s="483" t="s">
        <v>223</v>
      </c>
      <c r="J83" s="483" t="s">
        <v>224</v>
      </c>
      <c r="K83" s="377"/>
      <c r="L83" s="484" t="s">
        <v>2293</v>
      </c>
      <c r="M83" s="485" t="s">
        <v>264</v>
      </c>
      <c r="N83" s="725" t="s">
        <v>2196</v>
      </c>
      <c r="O83" s="485" t="s">
        <v>226</v>
      </c>
      <c r="P83" s="485" t="s">
        <v>227</v>
      </c>
      <c r="Q83" s="485" t="s">
        <v>228</v>
      </c>
      <c r="R83" s="485" t="s">
        <v>2294</v>
      </c>
      <c r="S83" s="485" t="s">
        <v>2287</v>
      </c>
      <c r="T83" s="485" t="s">
        <v>302</v>
      </c>
    </row>
    <row r="84" spans="1:20" s="376" customFormat="1" hidden="1" outlineLevel="1" x14ac:dyDescent="0.25">
      <c r="A84" s="707" t="s">
        <v>2295</v>
      </c>
      <c r="B84" s="437" t="s">
        <v>221</v>
      </c>
      <c r="C84" s="708" t="s">
        <v>303</v>
      </c>
      <c r="D84" s="708" t="s">
        <v>310</v>
      </c>
      <c r="E84" s="721" t="s">
        <v>2180</v>
      </c>
      <c r="F84" s="437" t="s">
        <v>2192</v>
      </c>
      <c r="G84" s="709" t="s">
        <v>2285</v>
      </c>
      <c r="H84" s="480" t="s">
        <v>2296</v>
      </c>
      <c r="I84" s="439" t="s">
        <v>223</v>
      </c>
      <c r="J84" s="439" t="s">
        <v>224</v>
      </c>
      <c r="K84" s="481"/>
      <c r="L84" s="440" t="s">
        <v>2297</v>
      </c>
      <c r="M84" s="442" t="s">
        <v>264</v>
      </c>
      <c r="N84" s="223" t="s">
        <v>2196</v>
      </c>
      <c r="O84" s="442" t="s">
        <v>226</v>
      </c>
      <c r="P84" s="442" t="s">
        <v>227</v>
      </c>
      <c r="Q84" s="442" t="s">
        <v>228</v>
      </c>
      <c r="R84" s="442" t="s">
        <v>301</v>
      </c>
      <c r="S84" s="442" t="s">
        <v>2287</v>
      </c>
      <c r="T84" s="442" t="s">
        <v>302</v>
      </c>
    </row>
    <row r="85" spans="1:20" s="376" customFormat="1" hidden="1" outlineLevel="1" x14ac:dyDescent="0.25">
      <c r="A85" s="707"/>
      <c r="B85" s="447" t="s">
        <v>221</v>
      </c>
      <c r="C85" s="712" t="s">
        <v>303</v>
      </c>
      <c r="D85" s="726" t="s">
        <v>311</v>
      </c>
      <c r="E85" s="727" t="s">
        <v>2180</v>
      </c>
      <c r="F85" s="447" t="s">
        <v>2192</v>
      </c>
      <c r="G85" s="713" t="s">
        <v>2285</v>
      </c>
      <c r="H85" s="379" t="s">
        <v>2286</v>
      </c>
      <c r="I85" s="448" t="s">
        <v>223</v>
      </c>
      <c r="J85" s="448" t="s">
        <v>224</v>
      </c>
      <c r="K85" s="380"/>
      <c r="L85" s="371" t="s">
        <v>2298</v>
      </c>
      <c r="M85" s="451" t="s">
        <v>264</v>
      </c>
      <c r="N85" s="728" t="s">
        <v>2196</v>
      </c>
      <c r="O85" s="451" t="s">
        <v>226</v>
      </c>
      <c r="P85" s="451" t="s">
        <v>227</v>
      </c>
      <c r="Q85" s="451" t="s">
        <v>228</v>
      </c>
      <c r="R85" s="728" t="s">
        <v>301</v>
      </c>
      <c r="S85" s="451" t="s">
        <v>2287</v>
      </c>
      <c r="T85" s="451" t="s">
        <v>302</v>
      </c>
    </row>
    <row r="86" spans="1:20" s="376" customFormat="1" hidden="1" outlineLevel="1" x14ac:dyDescent="0.25">
      <c r="A86" s="707" t="s">
        <v>2299</v>
      </c>
      <c r="B86" s="437" t="s">
        <v>221</v>
      </c>
      <c r="C86" s="708" t="s">
        <v>303</v>
      </c>
      <c r="D86" s="720" t="s">
        <v>312</v>
      </c>
      <c r="E86" s="721" t="s">
        <v>2180</v>
      </c>
      <c r="F86" s="437" t="s">
        <v>2192</v>
      </c>
      <c r="G86" s="709" t="s">
        <v>2285</v>
      </c>
      <c r="H86" s="480" t="s">
        <v>2286</v>
      </c>
      <c r="I86" s="439" t="s">
        <v>223</v>
      </c>
      <c r="J86" s="439" t="s">
        <v>224</v>
      </c>
      <c r="K86" s="481"/>
      <c r="L86" s="440" t="s">
        <v>2300</v>
      </c>
      <c r="M86" s="442" t="s">
        <v>264</v>
      </c>
      <c r="N86" s="223" t="s">
        <v>2196</v>
      </c>
      <c r="O86" s="442" t="s">
        <v>226</v>
      </c>
      <c r="P86" s="442" t="s">
        <v>227</v>
      </c>
      <c r="Q86" s="442" t="s">
        <v>228</v>
      </c>
      <c r="R86" s="223" t="s">
        <v>301</v>
      </c>
      <c r="S86" s="442" t="s">
        <v>2287</v>
      </c>
      <c r="T86" s="442" t="s">
        <v>302</v>
      </c>
    </row>
    <row r="87" spans="1:20" ht="16.149999999999999" hidden="1" outlineLevel="1" x14ac:dyDescent="0.25">
      <c r="A87" s="717" t="s">
        <v>313</v>
      </c>
      <c r="B87" s="475"/>
      <c r="C87" s="374"/>
      <c r="D87" s="718"/>
      <c r="E87" s="719"/>
      <c r="F87" s="475"/>
      <c r="G87" s="719"/>
      <c r="H87" s="476"/>
      <c r="I87" s="476"/>
      <c r="J87" s="476"/>
      <c r="K87" s="375"/>
      <c r="L87" s="477"/>
      <c r="M87" s="478"/>
      <c r="N87" s="479"/>
      <c r="O87" s="487"/>
      <c r="P87" s="487"/>
      <c r="Q87" s="487"/>
      <c r="R87" s="729"/>
      <c r="S87" s="487"/>
      <c r="T87" s="729"/>
    </row>
    <row r="88" spans="1:20" s="376" customFormat="1" hidden="1" outlineLevel="1" x14ac:dyDescent="0.25">
      <c r="A88" s="707" t="s">
        <v>2301</v>
      </c>
      <c r="B88" s="437" t="s">
        <v>2284</v>
      </c>
      <c r="C88" s="708" t="s">
        <v>313</v>
      </c>
      <c r="D88" s="720" t="s">
        <v>314</v>
      </c>
      <c r="E88" s="721" t="s">
        <v>2180</v>
      </c>
      <c r="F88" s="437" t="s">
        <v>2192</v>
      </c>
      <c r="G88" s="709" t="s">
        <v>2285</v>
      </c>
      <c r="H88" s="439" t="s">
        <v>2292</v>
      </c>
      <c r="I88" s="439" t="s">
        <v>223</v>
      </c>
      <c r="J88" s="439" t="s">
        <v>224</v>
      </c>
      <c r="K88" s="481"/>
      <c r="L88" s="440" t="s">
        <v>1602</v>
      </c>
      <c r="M88" s="442" t="s">
        <v>264</v>
      </c>
      <c r="N88" s="223" t="s">
        <v>2196</v>
      </c>
      <c r="O88" s="443" t="s">
        <v>226</v>
      </c>
      <c r="P88" s="488" t="s">
        <v>227</v>
      </c>
      <c r="Q88" s="443" t="s">
        <v>228</v>
      </c>
      <c r="R88" s="223" t="s">
        <v>301</v>
      </c>
      <c r="S88" s="442" t="s">
        <v>2287</v>
      </c>
      <c r="T88" s="442" t="s">
        <v>1930</v>
      </c>
    </row>
    <row r="89" spans="1:20" ht="16.149999999999999" hidden="1" outlineLevel="1" x14ac:dyDescent="0.25">
      <c r="A89" s="717" t="s">
        <v>315</v>
      </c>
      <c r="B89" s="475"/>
      <c r="C89" s="374"/>
      <c r="D89" s="718"/>
      <c r="E89" s="719"/>
      <c r="F89" s="475"/>
      <c r="G89" s="719"/>
      <c r="H89" s="476"/>
      <c r="I89" s="476"/>
      <c r="J89" s="476"/>
      <c r="K89" s="375"/>
      <c r="L89" s="477"/>
      <c r="M89" s="478"/>
      <c r="N89" s="479"/>
      <c r="O89" s="729"/>
      <c r="P89" s="729"/>
      <c r="Q89" s="729"/>
      <c r="R89" s="729"/>
      <c r="S89" s="729"/>
      <c r="T89" s="729"/>
    </row>
    <row r="90" spans="1:20" s="376" customFormat="1" hidden="1" outlineLevel="1" x14ac:dyDescent="0.25">
      <c r="A90" s="707" t="s">
        <v>2302</v>
      </c>
      <c r="B90" s="437" t="s">
        <v>2284</v>
      </c>
      <c r="C90" s="708" t="s">
        <v>316</v>
      </c>
      <c r="D90" s="708" t="s">
        <v>317</v>
      </c>
      <c r="E90" s="721" t="s">
        <v>2180</v>
      </c>
      <c r="F90" s="437" t="s">
        <v>2192</v>
      </c>
      <c r="G90" s="721" t="s">
        <v>2303</v>
      </c>
      <c r="H90" s="439" t="s">
        <v>2292</v>
      </c>
      <c r="I90" s="439" t="s">
        <v>223</v>
      </c>
      <c r="J90" s="439" t="s">
        <v>224</v>
      </c>
      <c r="K90" s="481"/>
      <c r="L90" s="440" t="s">
        <v>1602</v>
      </c>
      <c r="M90" s="442" t="s">
        <v>264</v>
      </c>
      <c r="N90" s="223" t="s">
        <v>2196</v>
      </c>
      <c r="O90" s="443" t="s">
        <v>226</v>
      </c>
      <c r="P90" s="488" t="s">
        <v>227</v>
      </c>
      <c r="Q90" s="443" t="s">
        <v>228</v>
      </c>
      <c r="R90" s="223" t="s">
        <v>301</v>
      </c>
      <c r="S90" s="442" t="s">
        <v>2287</v>
      </c>
      <c r="T90" s="442" t="s">
        <v>1930</v>
      </c>
    </row>
    <row r="91" spans="1:20" ht="16.149999999999999" hidden="1" outlineLevel="1" x14ac:dyDescent="0.25">
      <c r="A91" s="489" t="s">
        <v>318</v>
      </c>
      <c r="B91" s="487"/>
      <c r="C91" s="228"/>
      <c r="D91" s="229" t="s">
        <v>319</v>
      </c>
      <c r="E91" s="489"/>
      <c r="F91" s="487"/>
      <c r="G91" s="489" t="s">
        <v>319</v>
      </c>
      <c r="H91" s="490"/>
      <c r="I91" s="490"/>
      <c r="J91" s="381"/>
      <c r="K91" s="375"/>
      <c r="L91" s="491" t="s">
        <v>320</v>
      </c>
      <c r="M91" s="375"/>
      <c r="N91" s="487"/>
      <c r="O91" s="729"/>
      <c r="P91" s="729"/>
      <c r="Q91" s="729"/>
      <c r="R91" s="729"/>
      <c r="S91" s="729"/>
      <c r="T91" s="729"/>
    </row>
    <row r="92" spans="1:20" ht="16.149999999999999" hidden="1" outlineLevel="1" x14ac:dyDescent="0.25">
      <c r="A92" s="492" t="s">
        <v>321</v>
      </c>
      <c r="B92" s="492"/>
      <c r="C92" s="767"/>
      <c r="D92" s="767" t="s">
        <v>322</v>
      </c>
      <c r="E92" s="492"/>
      <c r="F92" s="492"/>
      <c r="G92" s="492" t="s">
        <v>323</v>
      </c>
      <c r="H92" s="230"/>
      <c r="I92" s="230"/>
      <c r="J92" s="381"/>
      <c r="K92" s="375"/>
      <c r="L92" s="767" t="s">
        <v>324</v>
      </c>
      <c r="M92" s="375"/>
      <c r="N92" s="492"/>
      <c r="O92" s="729"/>
      <c r="P92" s="729"/>
      <c r="Q92" s="729"/>
      <c r="R92" s="729"/>
      <c r="S92" s="729"/>
      <c r="T92" s="729"/>
    </row>
    <row r="93" spans="1:20" s="376" customFormat="1" hidden="1" outlineLevel="1" x14ac:dyDescent="0.25">
      <c r="A93" s="493" t="s">
        <v>1604</v>
      </c>
      <c r="B93" s="437" t="s">
        <v>2284</v>
      </c>
      <c r="C93" s="494" t="s">
        <v>320</v>
      </c>
      <c r="D93" s="495" t="s">
        <v>325</v>
      </c>
      <c r="E93" s="721" t="s">
        <v>2180</v>
      </c>
      <c r="F93" s="437" t="s">
        <v>2192</v>
      </c>
      <c r="G93" s="446" t="s">
        <v>2304</v>
      </c>
      <c r="H93" s="480" t="s">
        <v>2305</v>
      </c>
      <c r="I93" s="439" t="s">
        <v>223</v>
      </c>
      <c r="J93" s="439" t="s">
        <v>326</v>
      </c>
      <c r="K93" s="481"/>
      <c r="L93" s="440" t="s">
        <v>1602</v>
      </c>
      <c r="M93" s="496" t="s">
        <v>281</v>
      </c>
      <c r="N93" s="446" t="s">
        <v>1605</v>
      </c>
      <c r="O93" s="443" t="s">
        <v>226</v>
      </c>
      <c r="P93" s="488" t="s">
        <v>227</v>
      </c>
      <c r="Q93" s="443" t="s">
        <v>228</v>
      </c>
      <c r="R93" s="443" t="s">
        <v>1931</v>
      </c>
      <c r="S93" s="443" t="s">
        <v>2306</v>
      </c>
      <c r="T93" s="442" t="s">
        <v>231</v>
      </c>
    </row>
    <row r="94" spans="1:20" s="376" customFormat="1" hidden="1" outlineLevel="1" x14ac:dyDescent="0.25">
      <c r="A94" s="493" t="s">
        <v>1606</v>
      </c>
      <c r="B94" s="437" t="s">
        <v>2284</v>
      </c>
      <c r="C94" s="494" t="s">
        <v>320</v>
      </c>
      <c r="D94" s="495" t="s">
        <v>2307</v>
      </c>
      <c r="E94" s="721" t="s">
        <v>2180</v>
      </c>
      <c r="F94" s="437" t="s">
        <v>2192</v>
      </c>
      <c r="G94" s="446" t="s">
        <v>2304</v>
      </c>
      <c r="H94" s="480" t="s">
        <v>2305</v>
      </c>
      <c r="I94" s="439" t="s">
        <v>223</v>
      </c>
      <c r="J94" s="439" t="s">
        <v>326</v>
      </c>
      <c r="K94" s="481"/>
      <c r="L94" s="440" t="s">
        <v>1602</v>
      </c>
      <c r="M94" s="496" t="s">
        <v>281</v>
      </c>
      <c r="N94" s="497" t="s">
        <v>2238</v>
      </c>
      <c r="O94" s="443" t="s">
        <v>226</v>
      </c>
      <c r="P94" s="488" t="s">
        <v>227</v>
      </c>
      <c r="Q94" s="443" t="s">
        <v>228</v>
      </c>
      <c r="R94" s="443" t="s">
        <v>1931</v>
      </c>
      <c r="S94" s="443" t="s">
        <v>327</v>
      </c>
      <c r="T94" s="442" t="s">
        <v>231</v>
      </c>
    </row>
    <row r="95" spans="1:20" s="376" customFormat="1" hidden="1" outlineLevel="1" x14ac:dyDescent="0.25">
      <c r="A95" s="493" t="s">
        <v>1607</v>
      </c>
      <c r="B95" s="437" t="s">
        <v>2284</v>
      </c>
      <c r="C95" s="494" t="s">
        <v>320</v>
      </c>
      <c r="D95" s="495" t="s">
        <v>328</v>
      </c>
      <c r="E95" s="721" t="s">
        <v>2180</v>
      </c>
      <c r="F95" s="437" t="s">
        <v>2192</v>
      </c>
      <c r="G95" s="446" t="s">
        <v>2304</v>
      </c>
      <c r="H95" s="480" t="s">
        <v>2305</v>
      </c>
      <c r="I95" s="439" t="s">
        <v>223</v>
      </c>
      <c r="J95" s="439" t="s">
        <v>326</v>
      </c>
      <c r="K95" s="481"/>
      <c r="L95" s="440" t="s">
        <v>1602</v>
      </c>
      <c r="M95" s="496" t="s">
        <v>281</v>
      </c>
      <c r="N95" s="497" t="s">
        <v>329</v>
      </c>
      <c r="O95" s="443" t="s">
        <v>226</v>
      </c>
      <c r="P95" s="488" t="s">
        <v>227</v>
      </c>
      <c r="Q95" s="443" t="s">
        <v>228</v>
      </c>
      <c r="R95" s="443" t="s">
        <v>1931</v>
      </c>
      <c r="S95" s="443" t="s">
        <v>327</v>
      </c>
      <c r="T95" s="442" t="s">
        <v>231</v>
      </c>
    </row>
    <row r="96" spans="1:20" s="376" customFormat="1" hidden="1" outlineLevel="1" x14ac:dyDescent="0.25">
      <c r="A96" s="493" t="s">
        <v>1608</v>
      </c>
      <c r="B96" s="437" t="s">
        <v>2284</v>
      </c>
      <c r="C96" s="494" t="s">
        <v>320</v>
      </c>
      <c r="D96" s="495" t="s">
        <v>330</v>
      </c>
      <c r="E96" s="721" t="s">
        <v>2180</v>
      </c>
      <c r="F96" s="437" t="s">
        <v>2192</v>
      </c>
      <c r="G96" s="446" t="s">
        <v>2304</v>
      </c>
      <c r="H96" s="480" t="s">
        <v>2305</v>
      </c>
      <c r="I96" s="439" t="s">
        <v>223</v>
      </c>
      <c r="J96" s="439" t="s">
        <v>326</v>
      </c>
      <c r="K96" s="481"/>
      <c r="L96" s="440" t="s">
        <v>1602</v>
      </c>
      <c r="M96" s="496" t="s">
        <v>281</v>
      </c>
      <c r="N96" s="497" t="s">
        <v>331</v>
      </c>
      <c r="O96" s="443" t="s">
        <v>226</v>
      </c>
      <c r="P96" s="488" t="s">
        <v>227</v>
      </c>
      <c r="Q96" s="443" t="s">
        <v>228</v>
      </c>
      <c r="R96" s="443" t="s">
        <v>1931</v>
      </c>
      <c r="S96" s="443" t="s">
        <v>327</v>
      </c>
      <c r="T96" s="442" t="s">
        <v>231</v>
      </c>
    </row>
    <row r="97" spans="1:20" s="376" customFormat="1" hidden="1" outlineLevel="1" x14ac:dyDescent="0.25">
      <c r="A97" s="493" t="s">
        <v>1609</v>
      </c>
      <c r="B97" s="437" t="s">
        <v>2284</v>
      </c>
      <c r="C97" s="494" t="s">
        <v>320</v>
      </c>
      <c r="D97" s="495" t="s">
        <v>332</v>
      </c>
      <c r="E97" s="721" t="s">
        <v>2180</v>
      </c>
      <c r="F97" s="437" t="s">
        <v>2192</v>
      </c>
      <c r="G97" s="446" t="s">
        <v>2304</v>
      </c>
      <c r="H97" s="480" t="s">
        <v>2305</v>
      </c>
      <c r="I97" s="439" t="s">
        <v>223</v>
      </c>
      <c r="J97" s="439" t="s">
        <v>326</v>
      </c>
      <c r="K97" s="481"/>
      <c r="L97" s="440" t="s">
        <v>1602</v>
      </c>
      <c r="M97" s="496" t="s">
        <v>281</v>
      </c>
      <c r="N97" s="497" t="s">
        <v>333</v>
      </c>
      <c r="O97" s="443" t="s">
        <v>226</v>
      </c>
      <c r="P97" s="488" t="s">
        <v>227</v>
      </c>
      <c r="Q97" s="443" t="s">
        <v>228</v>
      </c>
      <c r="R97" s="443" t="s">
        <v>1931</v>
      </c>
      <c r="S97" s="443" t="s">
        <v>327</v>
      </c>
      <c r="T97" s="442" t="s">
        <v>231</v>
      </c>
    </row>
    <row r="98" spans="1:20" s="376" customFormat="1" hidden="1" outlineLevel="1" x14ac:dyDescent="0.25">
      <c r="A98" s="493" t="s">
        <v>1610</v>
      </c>
      <c r="B98" s="437" t="s">
        <v>2284</v>
      </c>
      <c r="C98" s="494" t="s">
        <v>320</v>
      </c>
      <c r="D98" s="495" t="s">
        <v>334</v>
      </c>
      <c r="E98" s="721" t="s">
        <v>2180</v>
      </c>
      <c r="F98" s="437" t="s">
        <v>2192</v>
      </c>
      <c r="G98" s="446" t="s">
        <v>2304</v>
      </c>
      <c r="H98" s="480" t="s">
        <v>2305</v>
      </c>
      <c r="I98" s="439" t="s">
        <v>223</v>
      </c>
      <c r="J98" s="439" t="s">
        <v>326</v>
      </c>
      <c r="K98" s="481"/>
      <c r="L98" s="440" t="s">
        <v>1602</v>
      </c>
      <c r="M98" s="496" t="s">
        <v>281</v>
      </c>
      <c r="N98" s="497" t="s">
        <v>2279</v>
      </c>
      <c r="O98" s="443" t="s">
        <v>226</v>
      </c>
      <c r="P98" s="488" t="s">
        <v>227</v>
      </c>
      <c r="Q98" s="443" t="s">
        <v>228</v>
      </c>
      <c r="R98" s="443" t="s">
        <v>1931</v>
      </c>
      <c r="S98" s="443" t="s">
        <v>327</v>
      </c>
      <c r="T98" s="442" t="s">
        <v>231</v>
      </c>
    </row>
    <row r="99" spans="1:20" s="376" customFormat="1" hidden="1" outlineLevel="1" x14ac:dyDescent="0.25">
      <c r="A99" s="493" t="s">
        <v>1611</v>
      </c>
      <c r="B99" s="437" t="s">
        <v>2284</v>
      </c>
      <c r="C99" s="494" t="s">
        <v>320</v>
      </c>
      <c r="D99" s="495" t="s">
        <v>336</v>
      </c>
      <c r="E99" s="721" t="s">
        <v>2180</v>
      </c>
      <c r="F99" s="437" t="s">
        <v>2192</v>
      </c>
      <c r="G99" s="446" t="s">
        <v>2304</v>
      </c>
      <c r="H99" s="480" t="s">
        <v>2305</v>
      </c>
      <c r="I99" s="439" t="s">
        <v>223</v>
      </c>
      <c r="J99" s="439" t="s">
        <v>326</v>
      </c>
      <c r="K99" s="481"/>
      <c r="L99" s="440" t="s">
        <v>1602</v>
      </c>
      <c r="M99" s="496" t="s">
        <v>281</v>
      </c>
      <c r="N99" s="497" t="s">
        <v>2266</v>
      </c>
      <c r="O99" s="443" t="s">
        <v>226</v>
      </c>
      <c r="P99" s="488" t="s">
        <v>227</v>
      </c>
      <c r="Q99" s="443" t="s">
        <v>228</v>
      </c>
      <c r="R99" s="443" t="s">
        <v>1931</v>
      </c>
      <c r="S99" s="443" t="s">
        <v>327</v>
      </c>
      <c r="T99" s="442" t="s">
        <v>231</v>
      </c>
    </row>
    <row r="100" spans="1:20" s="376" customFormat="1" hidden="1" outlineLevel="1" x14ac:dyDescent="0.25">
      <c r="A100" s="493" t="s">
        <v>1612</v>
      </c>
      <c r="B100" s="437" t="s">
        <v>2284</v>
      </c>
      <c r="C100" s="494" t="s">
        <v>320</v>
      </c>
      <c r="D100" s="495" t="s">
        <v>337</v>
      </c>
      <c r="E100" s="721" t="s">
        <v>2180</v>
      </c>
      <c r="F100" s="437" t="s">
        <v>2192</v>
      </c>
      <c r="G100" s="446" t="s">
        <v>2304</v>
      </c>
      <c r="H100" s="480" t="s">
        <v>2305</v>
      </c>
      <c r="I100" s="439" t="s">
        <v>223</v>
      </c>
      <c r="J100" s="439" t="s">
        <v>326</v>
      </c>
      <c r="K100" s="481"/>
      <c r="L100" s="440" t="s">
        <v>1602</v>
      </c>
      <c r="M100" s="496" t="s">
        <v>281</v>
      </c>
      <c r="N100" s="497" t="s">
        <v>2308</v>
      </c>
      <c r="O100" s="443" t="s">
        <v>226</v>
      </c>
      <c r="P100" s="488" t="s">
        <v>227</v>
      </c>
      <c r="Q100" s="443" t="s">
        <v>228</v>
      </c>
      <c r="R100" s="443" t="s">
        <v>1931</v>
      </c>
      <c r="S100" s="443" t="s">
        <v>327</v>
      </c>
      <c r="T100" s="442" t="s">
        <v>231</v>
      </c>
    </row>
    <row r="101" spans="1:20" s="376" customFormat="1" hidden="1" outlineLevel="1" x14ac:dyDescent="0.25">
      <c r="A101" s="493" t="s">
        <v>1613</v>
      </c>
      <c r="B101" s="437" t="s">
        <v>2284</v>
      </c>
      <c r="C101" s="494" t="s">
        <v>320</v>
      </c>
      <c r="D101" s="495" t="s">
        <v>338</v>
      </c>
      <c r="E101" s="721" t="s">
        <v>2180</v>
      </c>
      <c r="F101" s="437" t="s">
        <v>2192</v>
      </c>
      <c r="G101" s="446" t="s">
        <v>2304</v>
      </c>
      <c r="H101" s="480" t="s">
        <v>2305</v>
      </c>
      <c r="I101" s="439" t="s">
        <v>223</v>
      </c>
      <c r="J101" s="439" t="s">
        <v>326</v>
      </c>
      <c r="K101" s="481"/>
      <c r="L101" s="440" t="s">
        <v>1602</v>
      </c>
      <c r="M101" s="496" t="s">
        <v>281</v>
      </c>
      <c r="N101" s="497" t="s">
        <v>2309</v>
      </c>
      <c r="O101" s="443" t="s">
        <v>226</v>
      </c>
      <c r="P101" s="488" t="s">
        <v>227</v>
      </c>
      <c r="Q101" s="443" t="s">
        <v>228</v>
      </c>
      <c r="R101" s="443" t="s">
        <v>1931</v>
      </c>
      <c r="S101" s="443" t="s">
        <v>327</v>
      </c>
      <c r="T101" s="442" t="s">
        <v>231</v>
      </c>
    </row>
    <row r="102" spans="1:20" s="376" customFormat="1" hidden="1" outlineLevel="1" x14ac:dyDescent="0.25">
      <c r="A102" s="493" t="s">
        <v>1614</v>
      </c>
      <c r="B102" s="437" t="s">
        <v>2284</v>
      </c>
      <c r="C102" s="494" t="s">
        <v>320</v>
      </c>
      <c r="D102" s="495" t="s">
        <v>339</v>
      </c>
      <c r="E102" s="721" t="s">
        <v>2180</v>
      </c>
      <c r="F102" s="437" t="s">
        <v>2192</v>
      </c>
      <c r="G102" s="446" t="s">
        <v>2304</v>
      </c>
      <c r="H102" s="480" t="s">
        <v>2305</v>
      </c>
      <c r="I102" s="439" t="s">
        <v>223</v>
      </c>
      <c r="J102" s="439" t="s">
        <v>326</v>
      </c>
      <c r="K102" s="481"/>
      <c r="L102" s="440" t="s">
        <v>1602</v>
      </c>
      <c r="M102" s="496" t="s">
        <v>281</v>
      </c>
      <c r="N102" s="497" t="s">
        <v>2310</v>
      </c>
      <c r="O102" s="443" t="s">
        <v>226</v>
      </c>
      <c r="P102" s="488" t="s">
        <v>227</v>
      </c>
      <c r="Q102" s="443" t="s">
        <v>228</v>
      </c>
      <c r="R102" s="443" t="s">
        <v>1931</v>
      </c>
      <c r="S102" s="443" t="s">
        <v>327</v>
      </c>
      <c r="T102" s="442" t="s">
        <v>231</v>
      </c>
    </row>
    <row r="103" spans="1:20" s="376" customFormat="1" hidden="1" outlineLevel="1" x14ac:dyDescent="0.25">
      <c r="A103" s="493" t="s">
        <v>1615</v>
      </c>
      <c r="B103" s="437" t="s">
        <v>2284</v>
      </c>
      <c r="C103" s="494" t="s">
        <v>320</v>
      </c>
      <c r="D103" s="495" t="s">
        <v>340</v>
      </c>
      <c r="E103" s="721" t="s">
        <v>2180</v>
      </c>
      <c r="F103" s="437" t="s">
        <v>2192</v>
      </c>
      <c r="G103" s="446" t="s">
        <v>2304</v>
      </c>
      <c r="H103" s="480" t="s">
        <v>2305</v>
      </c>
      <c r="I103" s="439" t="s">
        <v>223</v>
      </c>
      <c r="J103" s="439" t="s">
        <v>326</v>
      </c>
      <c r="K103" s="481"/>
      <c r="L103" s="440" t="s">
        <v>1602</v>
      </c>
      <c r="M103" s="496" t="s">
        <v>281</v>
      </c>
      <c r="N103" s="497" t="s">
        <v>2311</v>
      </c>
      <c r="O103" s="443" t="s">
        <v>226</v>
      </c>
      <c r="P103" s="488" t="s">
        <v>227</v>
      </c>
      <c r="Q103" s="443" t="s">
        <v>228</v>
      </c>
      <c r="R103" s="443" t="s">
        <v>1931</v>
      </c>
      <c r="S103" s="443" t="s">
        <v>327</v>
      </c>
      <c r="T103" s="442" t="s">
        <v>231</v>
      </c>
    </row>
    <row r="104" spans="1:20" s="376" customFormat="1" hidden="1" outlineLevel="1" x14ac:dyDescent="0.25">
      <c r="A104" s="493" t="s">
        <v>1616</v>
      </c>
      <c r="B104" s="437" t="s">
        <v>2284</v>
      </c>
      <c r="C104" s="494" t="s">
        <v>320</v>
      </c>
      <c r="D104" s="495" t="s">
        <v>341</v>
      </c>
      <c r="E104" s="721" t="s">
        <v>2180</v>
      </c>
      <c r="F104" s="437" t="s">
        <v>2192</v>
      </c>
      <c r="G104" s="446" t="s">
        <v>2304</v>
      </c>
      <c r="H104" s="480" t="s">
        <v>2305</v>
      </c>
      <c r="I104" s="439" t="s">
        <v>223</v>
      </c>
      <c r="J104" s="439" t="s">
        <v>326</v>
      </c>
      <c r="K104" s="481"/>
      <c r="L104" s="440" t="s">
        <v>1602</v>
      </c>
      <c r="M104" s="496" t="s">
        <v>281</v>
      </c>
      <c r="N104" s="497" t="s">
        <v>2312</v>
      </c>
      <c r="O104" s="443" t="s">
        <v>226</v>
      </c>
      <c r="P104" s="488" t="s">
        <v>227</v>
      </c>
      <c r="Q104" s="443" t="s">
        <v>228</v>
      </c>
      <c r="R104" s="443" t="s">
        <v>1931</v>
      </c>
      <c r="S104" s="443" t="s">
        <v>327</v>
      </c>
      <c r="T104" s="442" t="s">
        <v>231</v>
      </c>
    </row>
    <row r="105" spans="1:20" s="376" customFormat="1" hidden="1" outlineLevel="1" x14ac:dyDescent="0.25">
      <c r="A105" s="493" t="s">
        <v>1617</v>
      </c>
      <c r="B105" s="437" t="s">
        <v>2284</v>
      </c>
      <c r="C105" s="494" t="s">
        <v>320</v>
      </c>
      <c r="D105" s="495" t="s">
        <v>343</v>
      </c>
      <c r="E105" s="721" t="s">
        <v>2180</v>
      </c>
      <c r="F105" s="437" t="s">
        <v>2192</v>
      </c>
      <c r="G105" s="446" t="s">
        <v>2304</v>
      </c>
      <c r="H105" s="480" t="s">
        <v>2305</v>
      </c>
      <c r="I105" s="439" t="s">
        <v>223</v>
      </c>
      <c r="J105" s="439" t="s">
        <v>326</v>
      </c>
      <c r="K105" s="481"/>
      <c r="L105" s="440" t="s">
        <v>1602</v>
      </c>
      <c r="M105" s="496" t="s">
        <v>281</v>
      </c>
      <c r="N105" s="497" t="s">
        <v>2313</v>
      </c>
      <c r="O105" s="443" t="s">
        <v>226</v>
      </c>
      <c r="P105" s="488" t="s">
        <v>227</v>
      </c>
      <c r="Q105" s="443" t="s">
        <v>228</v>
      </c>
      <c r="R105" s="443" t="s">
        <v>1931</v>
      </c>
      <c r="S105" s="443" t="s">
        <v>327</v>
      </c>
      <c r="T105" s="442" t="s">
        <v>231</v>
      </c>
    </row>
    <row r="106" spans="1:20" s="376" customFormat="1" hidden="1" outlineLevel="1" x14ac:dyDescent="0.25">
      <c r="A106" s="493" t="s">
        <v>1618</v>
      </c>
      <c r="B106" s="437" t="s">
        <v>2284</v>
      </c>
      <c r="C106" s="494" t="s">
        <v>320</v>
      </c>
      <c r="D106" s="495" t="s">
        <v>345</v>
      </c>
      <c r="E106" s="721" t="s">
        <v>2180</v>
      </c>
      <c r="F106" s="437" t="s">
        <v>2192</v>
      </c>
      <c r="G106" s="446" t="s">
        <v>2304</v>
      </c>
      <c r="H106" s="480" t="s">
        <v>2305</v>
      </c>
      <c r="I106" s="439" t="s">
        <v>223</v>
      </c>
      <c r="J106" s="439" t="s">
        <v>326</v>
      </c>
      <c r="K106" s="481"/>
      <c r="L106" s="440" t="s">
        <v>1602</v>
      </c>
      <c r="M106" s="496" t="s">
        <v>281</v>
      </c>
      <c r="N106" s="497" t="s">
        <v>2314</v>
      </c>
      <c r="O106" s="443" t="s">
        <v>226</v>
      </c>
      <c r="P106" s="488" t="s">
        <v>227</v>
      </c>
      <c r="Q106" s="443" t="s">
        <v>228</v>
      </c>
      <c r="R106" s="443" t="s">
        <v>1931</v>
      </c>
      <c r="S106" s="443" t="s">
        <v>327</v>
      </c>
      <c r="T106" s="442" t="s">
        <v>231</v>
      </c>
    </row>
    <row r="107" spans="1:20" s="376" customFormat="1" hidden="1" outlineLevel="1" x14ac:dyDescent="0.25">
      <c r="A107" s="493" t="s">
        <v>1619</v>
      </c>
      <c r="B107" s="437" t="s">
        <v>2284</v>
      </c>
      <c r="C107" s="494" t="s">
        <v>320</v>
      </c>
      <c r="D107" s="495" t="s">
        <v>346</v>
      </c>
      <c r="E107" s="721" t="s">
        <v>2180</v>
      </c>
      <c r="F107" s="437" t="s">
        <v>2192</v>
      </c>
      <c r="G107" s="446" t="s">
        <v>2304</v>
      </c>
      <c r="H107" s="480" t="s">
        <v>2305</v>
      </c>
      <c r="I107" s="439" t="s">
        <v>223</v>
      </c>
      <c r="J107" s="439" t="s">
        <v>326</v>
      </c>
      <c r="K107" s="481"/>
      <c r="L107" s="440" t="s">
        <v>1602</v>
      </c>
      <c r="M107" s="496" t="s">
        <v>281</v>
      </c>
      <c r="N107" s="497" t="s">
        <v>2263</v>
      </c>
      <c r="O107" s="443" t="s">
        <v>226</v>
      </c>
      <c r="P107" s="488" t="s">
        <v>227</v>
      </c>
      <c r="Q107" s="443" t="s">
        <v>228</v>
      </c>
      <c r="R107" s="443" t="s">
        <v>1931</v>
      </c>
      <c r="S107" s="443" t="s">
        <v>327</v>
      </c>
      <c r="T107" s="442" t="s">
        <v>231</v>
      </c>
    </row>
    <row r="108" spans="1:20" s="376" customFormat="1" hidden="1" outlineLevel="1" x14ac:dyDescent="0.25">
      <c r="A108" s="493" t="s">
        <v>1620</v>
      </c>
      <c r="B108" s="437" t="s">
        <v>2284</v>
      </c>
      <c r="C108" s="494" t="s">
        <v>320</v>
      </c>
      <c r="D108" s="495" t="s">
        <v>347</v>
      </c>
      <c r="E108" s="721" t="s">
        <v>2180</v>
      </c>
      <c r="F108" s="437" t="s">
        <v>2192</v>
      </c>
      <c r="G108" s="446" t="s">
        <v>2304</v>
      </c>
      <c r="H108" s="480" t="s">
        <v>2305</v>
      </c>
      <c r="I108" s="439" t="s">
        <v>223</v>
      </c>
      <c r="J108" s="439" t="s">
        <v>326</v>
      </c>
      <c r="K108" s="481"/>
      <c r="L108" s="440" t="s">
        <v>1602</v>
      </c>
      <c r="M108" s="496" t="s">
        <v>281</v>
      </c>
      <c r="N108" s="497" t="s">
        <v>2315</v>
      </c>
      <c r="O108" s="443" t="s">
        <v>226</v>
      </c>
      <c r="P108" s="488" t="s">
        <v>227</v>
      </c>
      <c r="Q108" s="443" t="s">
        <v>228</v>
      </c>
      <c r="R108" s="443" t="s">
        <v>1931</v>
      </c>
      <c r="S108" s="443" t="s">
        <v>327</v>
      </c>
      <c r="T108" s="442" t="s">
        <v>231</v>
      </c>
    </row>
    <row r="109" spans="1:20" s="376" customFormat="1" ht="16.149999999999999" hidden="1" outlineLevel="1" x14ac:dyDescent="0.25">
      <c r="A109" s="479" t="s">
        <v>321</v>
      </c>
      <c r="B109" s="479"/>
      <c r="C109" s="382"/>
      <c r="D109" s="498" t="s">
        <v>348</v>
      </c>
      <c r="E109" s="479"/>
      <c r="F109" s="479"/>
      <c r="G109" s="479" t="s">
        <v>349</v>
      </c>
      <c r="H109" s="499"/>
      <c r="I109" s="499"/>
      <c r="J109" s="383"/>
      <c r="K109" s="384"/>
      <c r="L109" s="498" t="s">
        <v>350</v>
      </c>
      <c r="M109" s="384"/>
      <c r="N109" s="479"/>
      <c r="O109" s="730"/>
      <c r="P109" s="730"/>
      <c r="Q109" s="730"/>
      <c r="R109" s="730"/>
      <c r="S109" s="730"/>
      <c r="T109" s="730"/>
    </row>
    <row r="110" spans="1:20" s="376" customFormat="1" hidden="1" outlineLevel="1" x14ac:dyDescent="0.25">
      <c r="A110" s="493" t="s">
        <v>1621</v>
      </c>
      <c r="B110" s="437" t="s">
        <v>2284</v>
      </c>
      <c r="C110" s="494" t="s">
        <v>320</v>
      </c>
      <c r="D110" s="500" t="s">
        <v>351</v>
      </c>
      <c r="E110" s="721" t="s">
        <v>2180</v>
      </c>
      <c r="F110" s="437" t="s">
        <v>2192</v>
      </c>
      <c r="G110" s="446" t="s">
        <v>2304</v>
      </c>
      <c r="H110" s="480" t="s">
        <v>2305</v>
      </c>
      <c r="I110" s="439" t="s">
        <v>223</v>
      </c>
      <c r="J110" s="439" t="s">
        <v>326</v>
      </c>
      <c r="K110" s="481"/>
      <c r="L110" s="440" t="s">
        <v>1602</v>
      </c>
      <c r="M110" s="496" t="s">
        <v>275</v>
      </c>
      <c r="N110" s="446" t="s">
        <v>1622</v>
      </c>
      <c r="O110" s="443" t="s">
        <v>226</v>
      </c>
      <c r="P110" s="488" t="s">
        <v>227</v>
      </c>
      <c r="Q110" s="443" t="s">
        <v>228</v>
      </c>
      <c r="R110" s="443" t="s">
        <v>1931</v>
      </c>
      <c r="S110" s="443" t="s">
        <v>2306</v>
      </c>
      <c r="T110" s="442" t="s">
        <v>231</v>
      </c>
    </row>
    <row r="111" spans="1:20" s="376" customFormat="1" hidden="1" outlineLevel="1" x14ac:dyDescent="0.25">
      <c r="A111" s="493" t="s">
        <v>1623</v>
      </c>
      <c r="B111" s="437" t="s">
        <v>2284</v>
      </c>
      <c r="C111" s="494" t="s">
        <v>320</v>
      </c>
      <c r="D111" s="501" t="s">
        <v>352</v>
      </c>
      <c r="E111" s="721" t="s">
        <v>2180</v>
      </c>
      <c r="F111" s="437" t="s">
        <v>2192</v>
      </c>
      <c r="G111" s="446" t="s">
        <v>2304</v>
      </c>
      <c r="H111" s="480" t="s">
        <v>2305</v>
      </c>
      <c r="I111" s="439" t="s">
        <v>223</v>
      </c>
      <c r="J111" s="439" t="s">
        <v>326</v>
      </c>
      <c r="K111" s="481"/>
      <c r="L111" s="440" t="s">
        <v>1602</v>
      </c>
      <c r="M111" s="496" t="s">
        <v>275</v>
      </c>
      <c r="N111" s="497" t="s">
        <v>353</v>
      </c>
      <c r="O111" s="443" t="s">
        <v>226</v>
      </c>
      <c r="P111" s="488" t="s">
        <v>227</v>
      </c>
      <c r="Q111" s="443" t="s">
        <v>228</v>
      </c>
      <c r="R111" s="443" t="s">
        <v>1931</v>
      </c>
      <c r="S111" s="443" t="s">
        <v>2306</v>
      </c>
      <c r="T111" s="442" t="s">
        <v>231</v>
      </c>
    </row>
    <row r="112" spans="1:20" s="376" customFormat="1" hidden="1" outlineLevel="1" x14ac:dyDescent="0.25">
      <c r="A112" s="493" t="s">
        <v>1624</v>
      </c>
      <c r="B112" s="437" t="s">
        <v>2284</v>
      </c>
      <c r="C112" s="494" t="s">
        <v>320</v>
      </c>
      <c r="D112" s="501" t="s">
        <v>354</v>
      </c>
      <c r="E112" s="721" t="s">
        <v>2180</v>
      </c>
      <c r="F112" s="437" t="s">
        <v>2192</v>
      </c>
      <c r="G112" s="446" t="s">
        <v>2304</v>
      </c>
      <c r="H112" s="480" t="s">
        <v>2305</v>
      </c>
      <c r="I112" s="439" t="s">
        <v>223</v>
      </c>
      <c r="J112" s="439" t="s">
        <v>326</v>
      </c>
      <c r="K112" s="481"/>
      <c r="L112" s="440" t="s">
        <v>1602</v>
      </c>
      <c r="M112" s="496" t="s">
        <v>275</v>
      </c>
      <c r="N112" s="497" t="s">
        <v>355</v>
      </c>
      <c r="O112" s="443" t="s">
        <v>226</v>
      </c>
      <c r="P112" s="488" t="s">
        <v>227</v>
      </c>
      <c r="Q112" s="443" t="s">
        <v>228</v>
      </c>
      <c r="R112" s="443" t="s">
        <v>1931</v>
      </c>
      <c r="S112" s="443" t="s">
        <v>2306</v>
      </c>
      <c r="T112" s="442" t="s">
        <v>231</v>
      </c>
    </row>
    <row r="113" spans="1:20" s="376" customFormat="1" hidden="1" outlineLevel="1" x14ac:dyDescent="0.25">
      <c r="A113" s="493" t="s">
        <v>1625</v>
      </c>
      <c r="B113" s="437" t="s">
        <v>2284</v>
      </c>
      <c r="C113" s="494" t="s">
        <v>320</v>
      </c>
      <c r="D113" s="501" t="s">
        <v>356</v>
      </c>
      <c r="E113" s="721" t="s">
        <v>2180</v>
      </c>
      <c r="F113" s="437" t="s">
        <v>2192</v>
      </c>
      <c r="G113" s="446" t="s">
        <v>2304</v>
      </c>
      <c r="H113" s="480" t="s">
        <v>2305</v>
      </c>
      <c r="I113" s="439" t="s">
        <v>223</v>
      </c>
      <c r="J113" s="439" t="s">
        <v>326</v>
      </c>
      <c r="K113" s="481"/>
      <c r="L113" s="440" t="s">
        <v>1602</v>
      </c>
      <c r="M113" s="496" t="s">
        <v>275</v>
      </c>
      <c r="N113" s="497" t="s">
        <v>357</v>
      </c>
      <c r="O113" s="443" t="s">
        <v>226</v>
      </c>
      <c r="P113" s="488" t="s">
        <v>227</v>
      </c>
      <c r="Q113" s="443" t="s">
        <v>228</v>
      </c>
      <c r="R113" s="443" t="s">
        <v>1931</v>
      </c>
      <c r="S113" s="443" t="s">
        <v>2306</v>
      </c>
      <c r="T113" s="442" t="s">
        <v>231</v>
      </c>
    </row>
    <row r="114" spans="1:20" s="376" customFormat="1" hidden="1" outlineLevel="1" x14ac:dyDescent="0.25">
      <c r="A114" s="493" t="s">
        <v>1626</v>
      </c>
      <c r="B114" s="437" t="s">
        <v>2284</v>
      </c>
      <c r="C114" s="494" t="s">
        <v>320</v>
      </c>
      <c r="D114" s="501" t="s">
        <v>358</v>
      </c>
      <c r="E114" s="721" t="s">
        <v>2180</v>
      </c>
      <c r="F114" s="437" t="s">
        <v>2192</v>
      </c>
      <c r="G114" s="446" t="s">
        <v>2304</v>
      </c>
      <c r="H114" s="480" t="s">
        <v>2305</v>
      </c>
      <c r="I114" s="439" t="s">
        <v>223</v>
      </c>
      <c r="J114" s="439" t="s">
        <v>326</v>
      </c>
      <c r="K114" s="481"/>
      <c r="L114" s="440" t="s">
        <v>1602</v>
      </c>
      <c r="M114" s="496" t="s">
        <v>275</v>
      </c>
      <c r="N114" s="502" t="s">
        <v>2270</v>
      </c>
      <c r="O114" s="443" t="s">
        <v>226</v>
      </c>
      <c r="P114" s="488" t="s">
        <v>227</v>
      </c>
      <c r="Q114" s="443" t="s">
        <v>228</v>
      </c>
      <c r="R114" s="443" t="s">
        <v>1931</v>
      </c>
      <c r="S114" s="443" t="s">
        <v>2306</v>
      </c>
      <c r="T114" s="442" t="s">
        <v>231</v>
      </c>
    </row>
    <row r="115" spans="1:20" s="376" customFormat="1" hidden="1" outlineLevel="1" x14ac:dyDescent="0.25">
      <c r="A115" s="493" t="s">
        <v>3216</v>
      </c>
      <c r="B115" s="437" t="s">
        <v>2284</v>
      </c>
      <c r="C115" s="494" t="s">
        <v>320</v>
      </c>
      <c r="D115" s="501" t="s">
        <v>359</v>
      </c>
      <c r="E115" s="721" t="s">
        <v>2180</v>
      </c>
      <c r="F115" s="437" t="s">
        <v>2192</v>
      </c>
      <c r="G115" s="446" t="s">
        <v>2304</v>
      </c>
      <c r="H115" s="480" t="s">
        <v>2305</v>
      </c>
      <c r="I115" s="439" t="s">
        <v>223</v>
      </c>
      <c r="J115" s="439" t="s">
        <v>326</v>
      </c>
      <c r="K115" s="481"/>
      <c r="L115" s="440" t="s">
        <v>1602</v>
      </c>
      <c r="M115" s="496" t="s">
        <v>275</v>
      </c>
      <c r="N115" s="497" t="s">
        <v>360</v>
      </c>
      <c r="O115" s="443" t="s">
        <v>226</v>
      </c>
      <c r="P115" s="488" t="s">
        <v>227</v>
      </c>
      <c r="Q115" s="443" t="s">
        <v>228</v>
      </c>
      <c r="R115" s="443" t="s">
        <v>1931</v>
      </c>
      <c r="S115" s="443" t="s">
        <v>2306</v>
      </c>
      <c r="T115" s="442" t="s">
        <v>231</v>
      </c>
    </row>
    <row r="116" spans="1:20" s="376" customFormat="1" hidden="1" outlineLevel="1" x14ac:dyDescent="0.25">
      <c r="A116" s="493" t="s">
        <v>1627</v>
      </c>
      <c r="B116" s="437" t="s">
        <v>2284</v>
      </c>
      <c r="C116" s="494" t="s">
        <v>320</v>
      </c>
      <c r="D116" s="501" t="s">
        <v>361</v>
      </c>
      <c r="E116" s="721" t="s">
        <v>2180</v>
      </c>
      <c r="F116" s="437" t="s">
        <v>2192</v>
      </c>
      <c r="G116" s="446" t="s">
        <v>2304</v>
      </c>
      <c r="H116" s="480" t="s">
        <v>2305</v>
      </c>
      <c r="I116" s="439" t="s">
        <v>223</v>
      </c>
      <c r="J116" s="439" t="s">
        <v>326</v>
      </c>
      <c r="K116" s="481"/>
      <c r="L116" s="440" t="s">
        <v>1602</v>
      </c>
      <c r="M116" s="496" t="s">
        <v>275</v>
      </c>
      <c r="N116" s="497" t="s">
        <v>362</v>
      </c>
      <c r="O116" s="443" t="s">
        <v>226</v>
      </c>
      <c r="P116" s="488" t="s">
        <v>227</v>
      </c>
      <c r="Q116" s="443" t="s">
        <v>228</v>
      </c>
      <c r="R116" s="443" t="s">
        <v>1931</v>
      </c>
      <c r="S116" s="443" t="s">
        <v>2306</v>
      </c>
      <c r="T116" s="442" t="s">
        <v>231</v>
      </c>
    </row>
    <row r="117" spans="1:20" s="376" customFormat="1" hidden="1" outlineLevel="1" x14ac:dyDescent="0.25">
      <c r="A117" s="493" t="s">
        <v>1628</v>
      </c>
      <c r="B117" s="437" t="s">
        <v>2284</v>
      </c>
      <c r="C117" s="494" t="s">
        <v>320</v>
      </c>
      <c r="D117" s="501" t="s">
        <v>363</v>
      </c>
      <c r="E117" s="721" t="s">
        <v>2180</v>
      </c>
      <c r="F117" s="437" t="s">
        <v>2192</v>
      </c>
      <c r="G117" s="446" t="s">
        <v>2304</v>
      </c>
      <c r="H117" s="480" t="s">
        <v>2305</v>
      </c>
      <c r="I117" s="439" t="s">
        <v>223</v>
      </c>
      <c r="J117" s="439" t="s">
        <v>326</v>
      </c>
      <c r="K117" s="481"/>
      <c r="L117" s="440" t="s">
        <v>1602</v>
      </c>
      <c r="M117" s="496" t="s">
        <v>275</v>
      </c>
      <c r="N117" s="497" t="s">
        <v>364</v>
      </c>
      <c r="O117" s="443" t="s">
        <v>226</v>
      </c>
      <c r="P117" s="488" t="s">
        <v>227</v>
      </c>
      <c r="Q117" s="443" t="s">
        <v>228</v>
      </c>
      <c r="R117" s="443" t="s">
        <v>1931</v>
      </c>
      <c r="S117" s="443" t="s">
        <v>2306</v>
      </c>
      <c r="T117" s="442" t="s">
        <v>231</v>
      </c>
    </row>
    <row r="118" spans="1:20" s="376" customFormat="1" hidden="1" outlineLevel="1" x14ac:dyDescent="0.25">
      <c r="A118" s="493" t="s">
        <v>1629</v>
      </c>
      <c r="B118" s="437" t="s">
        <v>2284</v>
      </c>
      <c r="C118" s="494" t="s">
        <v>320</v>
      </c>
      <c r="D118" s="501" t="s">
        <v>365</v>
      </c>
      <c r="E118" s="721" t="s">
        <v>2180</v>
      </c>
      <c r="F118" s="437" t="s">
        <v>2192</v>
      </c>
      <c r="G118" s="446" t="s">
        <v>2304</v>
      </c>
      <c r="H118" s="480" t="s">
        <v>2305</v>
      </c>
      <c r="I118" s="439" t="s">
        <v>223</v>
      </c>
      <c r="J118" s="439" t="s">
        <v>326</v>
      </c>
      <c r="K118" s="481"/>
      <c r="L118" s="440" t="s">
        <v>1602</v>
      </c>
      <c r="M118" s="496" t="s">
        <v>275</v>
      </c>
      <c r="N118" s="497" t="s">
        <v>366</v>
      </c>
      <c r="O118" s="443" t="s">
        <v>226</v>
      </c>
      <c r="P118" s="488" t="s">
        <v>227</v>
      </c>
      <c r="Q118" s="443" t="s">
        <v>228</v>
      </c>
      <c r="R118" s="443" t="s">
        <v>1931</v>
      </c>
      <c r="S118" s="443" t="s">
        <v>2306</v>
      </c>
      <c r="T118" s="442" t="s">
        <v>231</v>
      </c>
    </row>
    <row r="119" spans="1:20" s="376" customFormat="1" hidden="1" outlineLevel="1" x14ac:dyDescent="0.25">
      <c r="A119" s="493" t="s">
        <v>1630</v>
      </c>
      <c r="B119" s="437" t="s">
        <v>2284</v>
      </c>
      <c r="C119" s="494" t="s">
        <v>320</v>
      </c>
      <c r="D119" s="501" t="s">
        <v>367</v>
      </c>
      <c r="E119" s="721" t="s">
        <v>2180</v>
      </c>
      <c r="F119" s="437" t="s">
        <v>2192</v>
      </c>
      <c r="G119" s="446" t="s">
        <v>2304</v>
      </c>
      <c r="H119" s="480" t="s">
        <v>2305</v>
      </c>
      <c r="I119" s="439" t="s">
        <v>223</v>
      </c>
      <c r="J119" s="439" t="s">
        <v>326</v>
      </c>
      <c r="K119" s="481"/>
      <c r="L119" s="440" t="s">
        <v>1602</v>
      </c>
      <c r="M119" s="496" t="s">
        <v>275</v>
      </c>
      <c r="N119" s="497" t="s">
        <v>368</v>
      </c>
      <c r="O119" s="443" t="s">
        <v>226</v>
      </c>
      <c r="P119" s="488" t="s">
        <v>227</v>
      </c>
      <c r="Q119" s="443" t="s">
        <v>228</v>
      </c>
      <c r="R119" s="443" t="s">
        <v>1931</v>
      </c>
      <c r="S119" s="443" t="s">
        <v>2306</v>
      </c>
      <c r="T119" s="442" t="s">
        <v>231</v>
      </c>
    </row>
    <row r="120" spans="1:20" s="376" customFormat="1" hidden="1" outlineLevel="1" x14ac:dyDescent="0.25">
      <c r="A120" s="493" t="s">
        <v>1631</v>
      </c>
      <c r="B120" s="437" t="s">
        <v>2284</v>
      </c>
      <c r="C120" s="494" t="s">
        <v>320</v>
      </c>
      <c r="D120" s="501" t="s">
        <v>369</v>
      </c>
      <c r="E120" s="721" t="s">
        <v>2180</v>
      </c>
      <c r="F120" s="437" t="s">
        <v>2192</v>
      </c>
      <c r="G120" s="446" t="s">
        <v>2304</v>
      </c>
      <c r="H120" s="480" t="s">
        <v>2305</v>
      </c>
      <c r="I120" s="439" t="s">
        <v>223</v>
      </c>
      <c r="J120" s="439" t="s">
        <v>326</v>
      </c>
      <c r="K120" s="481"/>
      <c r="L120" s="440" t="s">
        <v>1602</v>
      </c>
      <c r="M120" s="496" t="s">
        <v>275</v>
      </c>
      <c r="N120" s="497" t="s">
        <v>370</v>
      </c>
      <c r="O120" s="443" t="s">
        <v>226</v>
      </c>
      <c r="P120" s="488" t="s">
        <v>227</v>
      </c>
      <c r="Q120" s="443" t="s">
        <v>228</v>
      </c>
      <c r="R120" s="443" t="s">
        <v>1931</v>
      </c>
      <c r="S120" s="443" t="s">
        <v>2306</v>
      </c>
      <c r="T120" s="442" t="s">
        <v>231</v>
      </c>
    </row>
    <row r="121" spans="1:20" s="376" customFormat="1" hidden="1" outlineLevel="1" x14ac:dyDescent="0.25">
      <c r="A121" s="493" t="s">
        <v>1632</v>
      </c>
      <c r="B121" s="437" t="s">
        <v>2284</v>
      </c>
      <c r="C121" s="494" t="s">
        <v>320</v>
      </c>
      <c r="D121" s="501" t="s">
        <v>371</v>
      </c>
      <c r="E121" s="721" t="s">
        <v>2180</v>
      </c>
      <c r="F121" s="437" t="s">
        <v>2192</v>
      </c>
      <c r="G121" s="446" t="s">
        <v>2304</v>
      </c>
      <c r="H121" s="480" t="s">
        <v>2305</v>
      </c>
      <c r="I121" s="439" t="s">
        <v>223</v>
      </c>
      <c r="J121" s="439" t="s">
        <v>326</v>
      </c>
      <c r="K121" s="481"/>
      <c r="L121" s="440" t="s">
        <v>1602</v>
      </c>
      <c r="M121" s="496" t="s">
        <v>275</v>
      </c>
      <c r="N121" s="497" t="s">
        <v>372</v>
      </c>
      <c r="O121" s="443" t="s">
        <v>226</v>
      </c>
      <c r="P121" s="488" t="s">
        <v>227</v>
      </c>
      <c r="Q121" s="443" t="s">
        <v>228</v>
      </c>
      <c r="R121" s="443" t="s">
        <v>1931</v>
      </c>
      <c r="S121" s="443" t="s">
        <v>2306</v>
      </c>
      <c r="T121" s="442" t="s">
        <v>231</v>
      </c>
    </row>
    <row r="122" spans="1:20" s="376" customFormat="1" hidden="1" outlineLevel="1" x14ac:dyDescent="0.25">
      <c r="A122" s="493" t="s">
        <v>1633</v>
      </c>
      <c r="B122" s="437" t="s">
        <v>2284</v>
      </c>
      <c r="C122" s="494" t="s">
        <v>320</v>
      </c>
      <c r="D122" s="501" t="s">
        <v>373</v>
      </c>
      <c r="E122" s="721" t="s">
        <v>2180</v>
      </c>
      <c r="F122" s="437" t="s">
        <v>2192</v>
      </c>
      <c r="G122" s="446" t="s">
        <v>2304</v>
      </c>
      <c r="H122" s="480" t="s">
        <v>2305</v>
      </c>
      <c r="I122" s="439" t="s">
        <v>223</v>
      </c>
      <c r="J122" s="439" t="s">
        <v>326</v>
      </c>
      <c r="K122" s="481"/>
      <c r="L122" s="440" t="s">
        <v>1602</v>
      </c>
      <c r="M122" s="496" t="s">
        <v>275</v>
      </c>
      <c r="N122" s="497" t="s">
        <v>374</v>
      </c>
      <c r="O122" s="443" t="s">
        <v>226</v>
      </c>
      <c r="P122" s="488" t="s">
        <v>227</v>
      </c>
      <c r="Q122" s="443" t="s">
        <v>228</v>
      </c>
      <c r="R122" s="443" t="s">
        <v>1931</v>
      </c>
      <c r="S122" s="443" t="s">
        <v>2306</v>
      </c>
      <c r="T122" s="442" t="s">
        <v>231</v>
      </c>
    </row>
    <row r="123" spans="1:20" s="376" customFormat="1" hidden="1" outlineLevel="1" x14ac:dyDescent="0.25">
      <c r="A123" s="493" t="s">
        <v>1634</v>
      </c>
      <c r="B123" s="437" t="s">
        <v>2284</v>
      </c>
      <c r="C123" s="494" t="s">
        <v>320</v>
      </c>
      <c r="D123" s="501" t="s">
        <v>375</v>
      </c>
      <c r="E123" s="721" t="s">
        <v>2180</v>
      </c>
      <c r="F123" s="437" t="s">
        <v>2192</v>
      </c>
      <c r="G123" s="446" t="s">
        <v>2304</v>
      </c>
      <c r="H123" s="480" t="s">
        <v>2305</v>
      </c>
      <c r="I123" s="439" t="s">
        <v>223</v>
      </c>
      <c r="J123" s="439" t="s">
        <v>326</v>
      </c>
      <c r="K123" s="481"/>
      <c r="L123" s="440" t="s">
        <v>1602</v>
      </c>
      <c r="M123" s="496" t="s">
        <v>275</v>
      </c>
      <c r="N123" s="497" t="s">
        <v>376</v>
      </c>
      <c r="O123" s="443" t="s">
        <v>226</v>
      </c>
      <c r="P123" s="488" t="s">
        <v>227</v>
      </c>
      <c r="Q123" s="443" t="s">
        <v>228</v>
      </c>
      <c r="R123" s="443" t="s">
        <v>1931</v>
      </c>
      <c r="S123" s="443" t="s">
        <v>2306</v>
      </c>
      <c r="T123" s="442" t="s">
        <v>231</v>
      </c>
    </row>
    <row r="124" spans="1:20" s="376" customFormat="1" hidden="1" outlineLevel="1" x14ac:dyDescent="0.25">
      <c r="A124" s="493" t="s">
        <v>1635</v>
      </c>
      <c r="B124" s="437" t="s">
        <v>2284</v>
      </c>
      <c r="C124" s="494" t="s">
        <v>320</v>
      </c>
      <c r="D124" s="501" t="s">
        <v>377</v>
      </c>
      <c r="E124" s="721" t="s">
        <v>2180</v>
      </c>
      <c r="F124" s="437" t="s">
        <v>2192</v>
      </c>
      <c r="G124" s="446" t="s">
        <v>2304</v>
      </c>
      <c r="H124" s="480" t="s">
        <v>2305</v>
      </c>
      <c r="I124" s="439" t="s">
        <v>223</v>
      </c>
      <c r="J124" s="439" t="s">
        <v>326</v>
      </c>
      <c r="K124" s="481"/>
      <c r="L124" s="440" t="s">
        <v>1602</v>
      </c>
      <c r="M124" s="496" t="s">
        <v>275</v>
      </c>
      <c r="N124" s="497" t="s">
        <v>378</v>
      </c>
      <c r="O124" s="443" t="s">
        <v>226</v>
      </c>
      <c r="P124" s="488" t="s">
        <v>227</v>
      </c>
      <c r="Q124" s="443" t="s">
        <v>228</v>
      </c>
      <c r="R124" s="443" t="s">
        <v>1931</v>
      </c>
      <c r="S124" s="443" t="s">
        <v>2306</v>
      </c>
      <c r="T124" s="442" t="s">
        <v>231</v>
      </c>
    </row>
    <row r="125" spans="1:20" s="376" customFormat="1" hidden="1" outlineLevel="1" x14ac:dyDescent="0.25">
      <c r="A125" s="493" t="s">
        <v>3217</v>
      </c>
      <c r="B125" s="437" t="s">
        <v>2284</v>
      </c>
      <c r="C125" s="494" t="s">
        <v>320</v>
      </c>
      <c r="D125" s="501" t="s">
        <v>3218</v>
      </c>
      <c r="E125" s="721" t="s">
        <v>2180</v>
      </c>
      <c r="F125" s="437" t="s">
        <v>2192</v>
      </c>
      <c r="G125" s="446" t="s">
        <v>2304</v>
      </c>
      <c r="H125" s="480" t="s">
        <v>2305</v>
      </c>
      <c r="I125" s="439" t="s">
        <v>223</v>
      </c>
      <c r="J125" s="439" t="s">
        <v>326</v>
      </c>
      <c r="K125" s="481"/>
      <c r="L125" s="440" t="s">
        <v>3202</v>
      </c>
      <c r="M125" s="496" t="s">
        <v>275</v>
      </c>
      <c r="N125" s="497" t="s">
        <v>3219</v>
      </c>
      <c r="O125" s="443" t="s">
        <v>226</v>
      </c>
      <c r="P125" s="488" t="s">
        <v>227</v>
      </c>
      <c r="Q125" s="443" t="s">
        <v>228</v>
      </c>
      <c r="R125" s="443" t="s">
        <v>1931</v>
      </c>
      <c r="S125" s="443" t="s">
        <v>2306</v>
      </c>
      <c r="T125" s="442" t="s">
        <v>231</v>
      </c>
    </row>
    <row r="126" spans="1:20" s="376" customFormat="1" ht="16.149999999999999" hidden="1" outlineLevel="1" x14ac:dyDescent="0.25">
      <c r="A126" s="503" t="s">
        <v>2316</v>
      </c>
      <c r="B126" s="479"/>
      <c r="C126" s="382"/>
      <c r="D126" s="433" t="s">
        <v>237</v>
      </c>
      <c r="E126" s="479"/>
      <c r="F126" s="479"/>
      <c r="G126" s="504" t="s">
        <v>379</v>
      </c>
      <c r="H126" s="499"/>
      <c r="I126" s="499"/>
      <c r="J126" s="383"/>
      <c r="K126" s="384"/>
      <c r="L126" s="433" t="s">
        <v>380</v>
      </c>
      <c r="M126" s="384"/>
      <c r="N126" s="479"/>
      <c r="O126" s="730"/>
      <c r="P126" s="730"/>
      <c r="Q126" s="730"/>
      <c r="R126" s="730"/>
      <c r="S126" s="730"/>
      <c r="T126" s="730"/>
    </row>
    <row r="127" spans="1:20" s="376" customFormat="1" hidden="1" outlineLevel="1" x14ac:dyDescent="0.25">
      <c r="A127" s="493" t="s">
        <v>1636</v>
      </c>
      <c r="B127" s="437" t="s">
        <v>2284</v>
      </c>
      <c r="C127" s="494" t="s">
        <v>320</v>
      </c>
      <c r="D127" s="501" t="s">
        <v>381</v>
      </c>
      <c r="E127" s="721" t="s">
        <v>2180</v>
      </c>
      <c r="F127" s="437" t="s">
        <v>2192</v>
      </c>
      <c r="G127" s="446" t="s">
        <v>2304</v>
      </c>
      <c r="H127" s="480" t="s">
        <v>2305</v>
      </c>
      <c r="I127" s="439" t="s">
        <v>223</v>
      </c>
      <c r="J127" s="439" t="s">
        <v>326</v>
      </c>
      <c r="K127" s="481"/>
      <c r="L127" s="440" t="s">
        <v>1602</v>
      </c>
      <c r="M127" s="496" t="s">
        <v>237</v>
      </c>
      <c r="N127" s="446" t="s">
        <v>2209</v>
      </c>
      <c r="O127" s="443" t="s">
        <v>226</v>
      </c>
      <c r="P127" s="488" t="s">
        <v>227</v>
      </c>
      <c r="Q127" s="443" t="s">
        <v>228</v>
      </c>
      <c r="R127" s="443" t="s">
        <v>1931</v>
      </c>
      <c r="S127" s="443" t="s">
        <v>1932</v>
      </c>
      <c r="T127" s="442" t="s">
        <v>231</v>
      </c>
    </row>
    <row r="128" spans="1:20" s="376" customFormat="1" hidden="1" outlineLevel="1" x14ac:dyDescent="0.25">
      <c r="A128" s="493"/>
      <c r="B128" s="437" t="s">
        <v>2284</v>
      </c>
      <c r="C128" s="494" t="s">
        <v>320</v>
      </c>
      <c r="D128" s="501" t="s">
        <v>382</v>
      </c>
      <c r="E128" s="721" t="s">
        <v>2180</v>
      </c>
      <c r="F128" s="437" t="s">
        <v>2192</v>
      </c>
      <c r="G128" s="446" t="s">
        <v>2304</v>
      </c>
      <c r="H128" s="480" t="s">
        <v>2305</v>
      </c>
      <c r="I128" s="439" t="s">
        <v>223</v>
      </c>
      <c r="J128" s="439" t="s">
        <v>326</v>
      </c>
      <c r="K128" s="481"/>
      <c r="L128" s="440"/>
      <c r="M128" s="496" t="s">
        <v>237</v>
      </c>
      <c r="N128" s="441" t="s">
        <v>383</v>
      </c>
      <c r="O128" s="443" t="s">
        <v>226</v>
      </c>
      <c r="P128" s="488" t="s">
        <v>227</v>
      </c>
      <c r="Q128" s="443" t="s">
        <v>228</v>
      </c>
      <c r="R128" s="443" t="s">
        <v>1931</v>
      </c>
      <c r="S128" s="443" t="s">
        <v>1932</v>
      </c>
      <c r="T128" s="442" t="s">
        <v>231</v>
      </c>
    </row>
    <row r="129" spans="1:20" s="376" customFormat="1" hidden="1" outlineLevel="1" x14ac:dyDescent="0.25">
      <c r="A129" s="493" t="s">
        <v>1637</v>
      </c>
      <c r="B129" s="437" t="s">
        <v>2284</v>
      </c>
      <c r="C129" s="494" t="s">
        <v>320</v>
      </c>
      <c r="D129" s="501" t="s">
        <v>384</v>
      </c>
      <c r="E129" s="721" t="s">
        <v>2180</v>
      </c>
      <c r="F129" s="437" t="s">
        <v>2192</v>
      </c>
      <c r="G129" s="446" t="s">
        <v>2304</v>
      </c>
      <c r="H129" s="480" t="s">
        <v>2305</v>
      </c>
      <c r="I129" s="439" t="s">
        <v>223</v>
      </c>
      <c r="J129" s="439" t="s">
        <v>326</v>
      </c>
      <c r="K129" s="481"/>
      <c r="L129" s="440" t="s">
        <v>1602</v>
      </c>
      <c r="M129" s="496" t="s">
        <v>237</v>
      </c>
      <c r="N129" s="441" t="s">
        <v>385</v>
      </c>
      <c r="O129" s="443" t="s">
        <v>226</v>
      </c>
      <c r="P129" s="488" t="s">
        <v>227</v>
      </c>
      <c r="Q129" s="443" t="s">
        <v>228</v>
      </c>
      <c r="R129" s="443" t="s">
        <v>1931</v>
      </c>
      <c r="S129" s="443" t="s">
        <v>1932</v>
      </c>
      <c r="T129" s="442" t="s">
        <v>231</v>
      </c>
    </row>
    <row r="130" spans="1:20" s="376" customFormat="1" hidden="1" outlineLevel="1" x14ac:dyDescent="0.25">
      <c r="A130" s="493" t="s">
        <v>1638</v>
      </c>
      <c r="B130" s="437" t="s">
        <v>2284</v>
      </c>
      <c r="C130" s="494" t="s">
        <v>320</v>
      </c>
      <c r="D130" s="501" t="s">
        <v>386</v>
      </c>
      <c r="E130" s="721" t="s">
        <v>2180</v>
      </c>
      <c r="F130" s="437" t="s">
        <v>2192</v>
      </c>
      <c r="G130" s="446" t="s">
        <v>2304</v>
      </c>
      <c r="H130" s="480" t="s">
        <v>2305</v>
      </c>
      <c r="I130" s="439" t="s">
        <v>223</v>
      </c>
      <c r="J130" s="439" t="s">
        <v>326</v>
      </c>
      <c r="K130" s="481"/>
      <c r="L130" s="440" t="s">
        <v>1602</v>
      </c>
      <c r="M130" s="496" t="s">
        <v>237</v>
      </c>
      <c r="N130" s="441" t="s">
        <v>387</v>
      </c>
      <c r="O130" s="443" t="s">
        <v>226</v>
      </c>
      <c r="P130" s="488" t="s">
        <v>227</v>
      </c>
      <c r="Q130" s="443" t="s">
        <v>228</v>
      </c>
      <c r="R130" s="443" t="s">
        <v>1931</v>
      </c>
      <c r="S130" s="443" t="s">
        <v>1932</v>
      </c>
      <c r="T130" s="442" t="s">
        <v>231</v>
      </c>
    </row>
    <row r="131" spans="1:20" s="376" customFormat="1" hidden="1" outlineLevel="1" x14ac:dyDescent="0.25">
      <c r="A131" s="493" t="s">
        <v>1639</v>
      </c>
      <c r="B131" s="437" t="s">
        <v>2284</v>
      </c>
      <c r="C131" s="494" t="s">
        <v>320</v>
      </c>
      <c r="D131" s="501" t="s">
        <v>388</v>
      </c>
      <c r="E131" s="721" t="s">
        <v>2180</v>
      </c>
      <c r="F131" s="437" t="s">
        <v>2192</v>
      </c>
      <c r="G131" s="446" t="s">
        <v>2304</v>
      </c>
      <c r="H131" s="480" t="s">
        <v>2305</v>
      </c>
      <c r="I131" s="439" t="s">
        <v>223</v>
      </c>
      <c r="J131" s="439" t="s">
        <v>326</v>
      </c>
      <c r="K131" s="481"/>
      <c r="L131" s="440" t="s">
        <v>1602</v>
      </c>
      <c r="M131" s="496" t="s">
        <v>237</v>
      </c>
      <c r="N131" s="441" t="s">
        <v>389</v>
      </c>
      <c r="O131" s="443" t="s">
        <v>226</v>
      </c>
      <c r="P131" s="488" t="s">
        <v>227</v>
      </c>
      <c r="Q131" s="443" t="s">
        <v>228</v>
      </c>
      <c r="R131" s="443" t="s">
        <v>390</v>
      </c>
      <c r="S131" s="443" t="s">
        <v>1932</v>
      </c>
      <c r="T131" s="442" t="s">
        <v>231</v>
      </c>
    </row>
    <row r="132" spans="1:20" s="376" customFormat="1" hidden="1" outlineLevel="1" x14ac:dyDescent="0.25">
      <c r="A132" s="493" t="s">
        <v>1640</v>
      </c>
      <c r="B132" s="437" t="s">
        <v>2284</v>
      </c>
      <c r="C132" s="494" t="s">
        <v>320</v>
      </c>
      <c r="D132" s="501" t="s">
        <v>391</v>
      </c>
      <c r="E132" s="721" t="s">
        <v>2180</v>
      </c>
      <c r="F132" s="437" t="s">
        <v>2192</v>
      </c>
      <c r="G132" s="446" t="s">
        <v>2304</v>
      </c>
      <c r="H132" s="480" t="s">
        <v>2305</v>
      </c>
      <c r="I132" s="439" t="s">
        <v>223</v>
      </c>
      <c r="J132" s="439" t="s">
        <v>326</v>
      </c>
      <c r="K132" s="481"/>
      <c r="L132" s="440" t="s">
        <v>1602</v>
      </c>
      <c r="M132" s="496" t="s">
        <v>237</v>
      </c>
      <c r="N132" s="441" t="s">
        <v>392</v>
      </c>
      <c r="O132" s="443" t="s">
        <v>226</v>
      </c>
      <c r="P132" s="488" t="s">
        <v>227</v>
      </c>
      <c r="Q132" s="443" t="s">
        <v>228</v>
      </c>
      <c r="R132" s="443" t="s">
        <v>390</v>
      </c>
      <c r="S132" s="443" t="s">
        <v>1932</v>
      </c>
      <c r="T132" s="442" t="s">
        <v>231</v>
      </c>
    </row>
    <row r="133" spans="1:20" s="376" customFormat="1" hidden="1" outlineLevel="1" x14ac:dyDescent="0.25">
      <c r="A133" s="493" t="s">
        <v>1641</v>
      </c>
      <c r="B133" s="437" t="s">
        <v>2284</v>
      </c>
      <c r="C133" s="494" t="s">
        <v>320</v>
      </c>
      <c r="D133" s="501" t="s">
        <v>393</v>
      </c>
      <c r="E133" s="721" t="s">
        <v>2180</v>
      </c>
      <c r="F133" s="437" t="s">
        <v>2192</v>
      </c>
      <c r="G133" s="446" t="s">
        <v>2304</v>
      </c>
      <c r="H133" s="480" t="s">
        <v>2305</v>
      </c>
      <c r="I133" s="439" t="s">
        <v>223</v>
      </c>
      <c r="J133" s="439" t="s">
        <v>326</v>
      </c>
      <c r="K133" s="481"/>
      <c r="L133" s="440" t="s">
        <v>1602</v>
      </c>
      <c r="M133" s="496" t="s">
        <v>237</v>
      </c>
      <c r="N133" s="441" t="s">
        <v>394</v>
      </c>
      <c r="O133" s="443" t="s">
        <v>226</v>
      </c>
      <c r="P133" s="488" t="s">
        <v>227</v>
      </c>
      <c r="Q133" s="443" t="s">
        <v>228</v>
      </c>
      <c r="R133" s="443" t="s">
        <v>390</v>
      </c>
      <c r="S133" s="443" t="s">
        <v>395</v>
      </c>
      <c r="T133" s="442" t="s">
        <v>231</v>
      </c>
    </row>
    <row r="134" spans="1:20" s="376" customFormat="1" hidden="1" outlineLevel="1" x14ac:dyDescent="0.25">
      <c r="A134" s="493" t="s">
        <v>1642</v>
      </c>
      <c r="B134" s="437" t="s">
        <v>2284</v>
      </c>
      <c r="C134" s="494" t="s">
        <v>320</v>
      </c>
      <c r="D134" s="501" t="s">
        <v>396</v>
      </c>
      <c r="E134" s="721" t="s">
        <v>2180</v>
      </c>
      <c r="F134" s="437" t="s">
        <v>2192</v>
      </c>
      <c r="G134" s="446" t="s">
        <v>2304</v>
      </c>
      <c r="H134" s="480" t="s">
        <v>2305</v>
      </c>
      <c r="I134" s="439" t="s">
        <v>223</v>
      </c>
      <c r="J134" s="439" t="s">
        <v>326</v>
      </c>
      <c r="K134" s="481"/>
      <c r="L134" s="440" t="s">
        <v>1602</v>
      </c>
      <c r="M134" s="496" t="s">
        <v>237</v>
      </c>
      <c r="N134" s="441" t="s">
        <v>397</v>
      </c>
      <c r="O134" s="443" t="s">
        <v>226</v>
      </c>
      <c r="P134" s="488" t="s">
        <v>227</v>
      </c>
      <c r="Q134" s="443" t="s">
        <v>228</v>
      </c>
      <c r="R134" s="443" t="s">
        <v>390</v>
      </c>
      <c r="S134" s="443" t="s">
        <v>395</v>
      </c>
      <c r="T134" s="442" t="s">
        <v>231</v>
      </c>
    </row>
    <row r="135" spans="1:20" s="376" customFormat="1" hidden="1" outlineLevel="1" x14ac:dyDescent="0.25">
      <c r="A135" s="493" t="s">
        <v>1643</v>
      </c>
      <c r="B135" s="437" t="s">
        <v>2284</v>
      </c>
      <c r="C135" s="494" t="s">
        <v>320</v>
      </c>
      <c r="D135" s="501" t="s">
        <v>398</v>
      </c>
      <c r="E135" s="721" t="s">
        <v>2180</v>
      </c>
      <c r="F135" s="437" t="s">
        <v>2192</v>
      </c>
      <c r="G135" s="446" t="s">
        <v>2304</v>
      </c>
      <c r="H135" s="480" t="s">
        <v>2305</v>
      </c>
      <c r="I135" s="439" t="s">
        <v>223</v>
      </c>
      <c r="J135" s="439" t="s">
        <v>326</v>
      </c>
      <c r="K135" s="481"/>
      <c r="L135" s="440" t="s">
        <v>1602</v>
      </c>
      <c r="M135" s="496" t="s">
        <v>237</v>
      </c>
      <c r="N135" s="496" t="s">
        <v>2317</v>
      </c>
      <c r="O135" s="443" t="s">
        <v>226</v>
      </c>
      <c r="P135" s="488" t="s">
        <v>227</v>
      </c>
      <c r="Q135" s="443" t="s">
        <v>228</v>
      </c>
      <c r="R135" s="443" t="s">
        <v>390</v>
      </c>
      <c r="S135" s="443" t="s">
        <v>395</v>
      </c>
      <c r="T135" s="442" t="s">
        <v>231</v>
      </c>
    </row>
    <row r="136" spans="1:20" s="376" customFormat="1" hidden="1" outlineLevel="1" x14ac:dyDescent="0.25">
      <c r="A136" s="493" t="s">
        <v>1644</v>
      </c>
      <c r="B136" s="437" t="s">
        <v>2284</v>
      </c>
      <c r="C136" s="494" t="s">
        <v>320</v>
      </c>
      <c r="D136" s="501" t="s">
        <v>399</v>
      </c>
      <c r="E136" s="721" t="s">
        <v>2180</v>
      </c>
      <c r="F136" s="437" t="s">
        <v>2192</v>
      </c>
      <c r="G136" s="446" t="s">
        <v>2304</v>
      </c>
      <c r="H136" s="480" t="s">
        <v>2305</v>
      </c>
      <c r="I136" s="439" t="s">
        <v>223</v>
      </c>
      <c r="J136" s="439" t="s">
        <v>326</v>
      </c>
      <c r="K136" s="481"/>
      <c r="L136" s="440" t="s">
        <v>1602</v>
      </c>
      <c r="M136" s="496" t="s">
        <v>237</v>
      </c>
      <c r="N136" s="441" t="s">
        <v>400</v>
      </c>
      <c r="O136" s="443" t="s">
        <v>226</v>
      </c>
      <c r="P136" s="488" t="s">
        <v>227</v>
      </c>
      <c r="Q136" s="443" t="s">
        <v>228</v>
      </c>
      <c r="R136" s="443" t="s">
        <v>390</v>
      </c>
      <c r="S136" s="443" t="s">
        <v>395</v>
      </c>
      <c r="T136" s="442" t="s">
        <v>231</v>
      </c>
    </row>
    <row r="137" spans="1:20" s="376" customFormat="1" hidden="1" outlineLevel="1" x14ac:dyDescent="0.25">
      <c r="A137" s="493" t="s">
        <v>1645</v>
      </c>
      <c r="B137" s="437" t="s">
        <v>2284</v>
      </c>
      <c r="C137" s="494" t="s">
        <v>320</v>
      </c>
      <c r="D137" s="501" t="s">
        <v>401</v>
      </c>
      <c r="E137" s="721" t="s">
        <v>2180</v>
      </c>
      <c r="F137" s="437" t="s">
        <v>2192</v>
      </c>
      <c r="G137" s="446" t="s">
        <v>2304</v>
      </c>
      <c r="H137" s="480" t="s">
        <v>2305</v>
      </c>
      <c r="I137" s="439" t="s">
        <v>223</v>
      </c>
      <c r="J137" s="439" t="s">
        <v>326</v>
      </c>
      <c r="K137" s="481"/>
      <c r="L137" s="440" t="s">
        <v>1602</v>
      </c>
      <c r="M137" s="496" t="s">
        <v>237</v>
      </c>
      <c r="N137" s="441" t="s">
        <v>402</v>
      </c>
      <c r="O137" s="443" t="s">
        <v>226</v>
      </c>
      <c r="P137" s="488" t="s">
        <v>227</v>
      </c>
      <c r="Q137" s="443" t="s">
        <v>228</v>
      </c>
      <c r="R137" s="443" t="s">
        <v>2318</v>
      </c>
      <c r="S137" s="443" t="s">
        <v>395</v>
      </c>
      <c r="T137" s="442" t="s">
        <v>231</v>
      </c>
    </row>
    <row r="138" spans="1:20" s="376" customFormat="1" hidden="1" outlineLevel="1" x14ac:dyDescent="0.25">
      <c r="A138" s="493" t="s">
        <v>1646</v>
      </c>
      <c r="B138" s="437" t="s">
        <v>2284</v>
      </c>
      <c r="C138" s="494" t="s">
        <v>320</v>
      </c>
      <c r="D138" s="501" t="s">
        <v>403</v>
      </c>
      <c r="E138" s="721" t="s">
        <v>2180</v>
      </c>
      <c r="F138" s="437" t="s">
        <v>2192</v>
      </c>
      <c r="G138" s="446" t="s">
        <v>2304</v>
      </c>
      <c r="H138" s="480" t="s">
        <v>2305</v>
      </c>
      <c r="I138" s="439" t="s">
        <v>223</v>
      </c>
      <c r="J138" s="439" t="s">
        <v>326</v>
      </c>
      <c r="K138" s="481"/>
      <c r="L138" s="440" t="s">
        <v>1602</v>
      </c>
      <c r="M138" s="496" t="s">
        <v>237</v>
      </c>
      <c r="N138" s="441" t="s">
        <v>404</v>
      </c>
      <c r="O138" s="443" t="s">
        <v>226</v>
      </c>
      <c r="P138" s="488" t="s">
        <v>227</v>
      </c>
      <c r="Q138" s="443" t="s">
        <v>228</v>
      </c>
      <c r="R138" s="443" t="s">
        <v>2318</v>
      </c>
      <c r="S138" s="443" t="s">
        <v>395</v>
      </c>
      <c r="T138" s="442" t="s">
        <v>231</v>
      </c>
    </row>
    <row r="139" spans="1:20" s="376" customFormat="1" hidden="1" outlineLevel="1" x14ac:dyDescent="0.25">
      <c r="A139" s="493" t="s">
        <v>1647</v>
      </c>
      <c r="B139" s="437" t="s">
        <v>2284</v>
      </c>
      <c r="C139" s="494" t="s">
        <v>320</v>
      </c>
      <c r="D139" s="501" t="s">
        <v>405</v>
      </c>
      <c r="E139" s="721" t="s">
        <v>2180</v>
      </c>
      <c r="F139" s="437" t="s">
        <v>2192</v>
      </c>
      <c r="G139" s="446" t="s">
        <v>2304</v>
      </c>
      <c r="H139" s="480" t="s">
        <v>2305</v>
      </c>
      <c r="I139" s="439" t="s">
        <v>223</v>
      </c>
      <c r="J139" s="439" t="s">
        <v>326</v>
      </c>
      <c r="K139" s="481"/>
      <c r="L139" s="440" t="s">
        <v>1602</v>
      </c>
      <c r="M139" s="496" t="s">
        <v>237</v>
      </c>
      <c r="N139" s="441" t="s">
        <v>406</v>
      </c>
      <c r="O139" s="443" t="s">
        <v>226</v>
      </c>
      <c r="P139" s="488" t="s">
        <v>227</v>
      </c>
      <c r="Q139" s="443" t="s">
        <v>228</v>
      </c>
      <c r="R139" s="443" t="s">
        <v>2318</v>
      </c>
      <c r="S139" s="443" t="s">
        <v>395</v>
      </c>
      <c r="T139" s="442" t="s">
        <v>231</v>
      </c>
    </row>
    <row r="140" spans="1:20" s="376" customFormat="1" hidden="1" outlineLevel="1" x14ac:dyDescent="0.25">
      <c r="A140" s="493" t="s">
        <v>1648</v>
      </c>
      <c r="B140" s="437" t="s">
        <v>2284</v>
      </c>
      <c r="C140" s="494" t="s">
        <v>320</v>
      </c>
      <c r="D140" s="501" t="s">
        <v>407</v>
      </c>
      <c r="E140" s="721" t="s">
        <v>2180</v>
      </c>
      <c r="F140" s="437" t="s">
        <v>2192</v>
      </c>
      <c r="G140" s="446" t="s">
        <v>2304</v>
      </c>
      <c r="H140" s="480" t="s">
        <v>2305</v>
      </c>
      <c r="I140" s="439" t="s">
        <v>223</v>
      </c>
      <c r="J140" s="439" t="s">
        <v>326</v>
      </c>
      <c r="K140" s="481"/>
      <c r="L140" s="440" t="s">
        <v>1602</v>
      </c>
      <c r="M140" s="496" t="s">
        <v>237</v>
      </c>
      <c r="N140" s="441" t="s">
        <v>408</v>
      </c>
      <c r="O140" s="443" t="s">
        <v>226</v>
      </c>
      <c r="P140" s="488" t="s">
        <v>227</v>
      </c>
      <c r="Q140" s="443" t="s">
        <v>228</v>
      </c>
      <c r="R140" s="443" t="s">
        <v>2318</v>
      </c>
      <c r="S140" s="443" t="s">
        <v>2306</v>
      </c>
      <c r="T140" s="442" t="s">
        <v>231</v>
      </c>
    </row>
    <row r="141" spans="1:20" ht="16.149999999999999" hidden="1" outlineLevel="1" x14ac:dyDescent="0.25">
      <c r="A141" s="505" t="s">
        <v>321</v>
      </c>
      <c r="B141" s="492"/>
      <c r="C141" s="768"/>
      <c r="D141" s="767" t="s">
        <v>238</v>
      </c>
      <c r="E141" s="492"/>
      <c r="F141" s="492"/>
      <c r="G141" s="492" t="s">
        <v>409</v>
      </c>
      <c r="H141" s="230"/>
      <c r="I141" s="230"/>
      <c r="J141" s="476"/>
      <c r="K141" s="375"/>
      <c r="L141" s="767" t="s">
        <v>410</v>
      </c>
      <c r="M141" s="506"/>
      <c r="N141" s="492"/>
      <c r="O141" s="729"/>
      <c r="P141" s="729"/>
      <c r="Q141" s="729"/>
      <c r="R141" s="729"/>
      <c r="S141" s="729"/>
      <c r="T141" s="729"/>
    </row>
    <row r="142" spans="1:20" s="376" customFormat="1" hidden="1" outlineLevel="1" x14ac:dyDescent="0.25">
      <c r="A142" s="493" t="s">
        <v>1649</v>
      </c>
      <c r="B142" s="437" t="s">
        <v>2284</v>
      </c>
      <c r="C142" s="494" t="s">
        <v>320</v>
      </c>
      <c r="D142" s="495" t="s">
        <v>411</v>
      </c>
      <c r="E142" s="721" t="s">
        <v>2180</v>
      </c>
      <c r="F142" s="437" t="s">
        <v>2192</v>
      </c>
      <c r="G142" s="446" t="s">
        <v>2304</v>
      </c>
      <c r="H142" s="480" t="s">
        <v>2305</v>
      </c>
      <c r="I142" s="439" t="s">
        <v>223</v>
      </c>
      <c r="J142" s="439" t="s">
        <v>326</v>
      </c>
      <c r="K142" s="481"/>
      <c r="L142" s="440" t="s">
        <v>1602</v>
      </c>
      <c r="M142" s="507" t="s">
        <v>238</v>
      </c>
      <c r="N142" s="446" t="s">
        <v>2213</v>
      </c>
      <c r="O142" s="443" t="s">
        <v>226</v>
      </c>
      <c r="P142" s="488" t="s">
        <v>227</v>
      </c>
      <c r="Q142" s="443" t="s">
        <v>228</v>
      </c>
      <c r="R142" s="443" t="s">
        <v>2318</v>
      </c>
      <c r="S142" s="443" t="s">
        <v>2306</v>
      </c>
      <c r="T142" s="442" t="s">
        <v>231</v>
      </c>
    </row>
    <row r="143" spans="1:20" s="376" customFormat="1" hidden="1" outlineLevel="1" x14ac:dyDescent="0.25">
      <c r="A143" s="493" t="s">
        <v>1650</v>
      </c>
      <c r="B143" s="437" t="s">
        <v>2284</v>
      </c>
      <c r="C143" s="494" t="s">
        <v>320</v>
      </c>
      <c r="D143" s="495" t="s">
        <v>412</v>
      </c>
      <c r="E143" s="721" t="s">
        <v>2180</v>
      </c>
      <c r="F143" s="437" t="s">
        <v>2192</v>
      </c>
      <c r="G143" s="446" t="s">
        <v>2304</v>
      </c>
      <c r="H143" s="480" t="s">
        <v>2305</v>
      </c>
      <c r="I143" s="439" t="s">
        <v>223</v>
      </c>
      <c r="J143" s="439" t="s">
        <v>326</v>
      </c>
      <c r="K143" s="481"/>
      <c r="L143" s="440" t="s">
        <v>1602</v>
      </c>
      <c r="M143" s="507" t="s">
        <v>238</v>
      </c>
      <c r="N143" s="446" t="s">
        <v>413</v>
      </c>
      <c r="O143" s="443" t="s">
        <v>226</v>
      </c>
      <c r="P143" s="488" t="s">
        <v>227</v>
      </c>
      <c r="Q143" s="443" t="s">
        <v>228</v>
      </c>
      <c r="R143" s="443" t="s">
        <v>2318</v>
      </c>
      <c r="S143" s="443" t="s">
        <v>2306</v>
      </c>
      <c r="T143" s="442" t="s">
        <v>231</v>
      </c>
    </row>
    <row r="144" spans="1:20" s="376" customFormat="1" hidden="1" outlineLevel="1" x14ac:dyDescent="0.25">
      <c r="A144" s="493" t="s">
        <v>1651</v>
      </c>
      <c r="B144" s="437" t="s">
        <v>2284</v>
      </c>
      <c r="C144" s="494" t="s">
        <v>320</v>
      </c>
      <c r="D144" s="495" t="s">
        <v>414</v>
      </c>
      <c r="E144" s="721" t="s">
        <v>2180</v>
      </c>
      <c r="F144" s="437" t="s">
        <v>2192</v>
      </c>
      <c r="G144" s="446" t="s">
        <v>2304</v>
      </c>
      <c r="H144" s="480" t="s">
        <v>2305</v>
      </c>
      <c r="I144" s="439" t="s">
        <v>223</v>
      </c>
      <c r="J144" s="439" t="s">
        <v>326</v>
      </c>
      <c r="K144" s="481"/>
      <c r="L144" s="440" t="s">
        <v>1602</v>
      </c>
      <c r="M144" s="507" t="s">
        <v>238</v>
      </c>
      <c r="N144" s="446" t="s">
        <v>415</v>
      </c>
      <c r="O144" s="443" t="s">
        <v>226</v>
      </c>
      <c r="P144" s="488" t="s">
        <v>227</v>
      </c>
      <c r="Q144" s="443" t="s">
        <v>228</v>
      </c>
      <c r="R144" s="443" t="s">
        <v>2318</v>
      </c>
      <c r="S144" s="443" t="s">
        <v>2306</v>
      </c>
      <c r="T144" s="442" t="s">
        <v>231</v>
      </c>
    </row>
    <row r="145" spans="1:20" s="376" customFormat="1" hidden="1" outlineLevel="1" x14ac:dyDescent="0.25">
      <c r="A145" s="493" t="s">
        <v>1652</v>
      </c>
      <c r="B145" s="437" t="s">
        <v>2284</v>
      </c>
      <c r="C145" s="494" t="s">
        <v>320</v>
      </c>
      <c r="D145" s="495" t="s">
        <v>416</v>
      </c>
      <c r="E145" s="721" t="s">
        <v>2180</v>
      </c>
      <c r="F145" s="437" t="s">
        <v>2192</v>
      </c>
      <c r="G145" s="446" t="s">
        <v>2304</v>
      </c>
      <c r="H145" s="480" t="s">
        <v>2305</v>
      </c>
      <c r="I145" s="439" t="s">
        <v>223</v>
      </c>
      <c r="J145" s="439" t="s">
        <v>326</v>
      </c>
      <c r="K145" s="481"/>
      <c r="L145" s="440" t="s">
        <v>1602</v>
      </c>
      <c r="M145" s="507" t="s">
        <v>238</v>
      </c>
      <c r="N145" s="446" t="s">
        <v>417</v>
      </c>
      <c r="O145" s="443" t="s">
        <v>226</v>
      </c>
      <c r="P145" s="488" t="s">
        <v>227</v>
      </c>
      <c r="Q145" s="443" t="s">
        <v>228</v>
      </c>
      <c r="R145" s="443" t="s">
        <v>2318</v>
      </c>
      <c r="S145" s="443" t="s">
        <v>2306</v>
      </c>
      <c r="T145" s="442" t="s">
        <v>231</v>
      </c>
    </row>
    <row r="146" spans="1:20" s="376" customFormat="1" hidden="1" outlineLevel="1" x14ac:dyDescent="0.25">
      <c r="A146" s="493" t="s">
        <v>1653</v>
      </c>
      <c r="B146" s="437" t="s">
        <v>2284</v>
      </c>
      <c r="C146" s="494" t="s">
        <v>320</v>
      </c>
      <c r="D146" s="495" t="s">
        <v>418</v>
      </c>
      <c r="E146" s="721" t="s">
        <v>2180</v>
      </c>
      <c r="F146" s="437" t="s">
        <v>2192</v>
      </c>
      <c r="G146" s="446" t="s">
        <v>2304</v>
      </c>
      <c r="H146" s="480" t="s">
        <v>2305</v>
      </c>
      <c r="I146" s="439" t="s">
        <v>223</v>
      </c>
      <c r="J146" s="439" t="s">
        <v>326</v>
      </c>
      <c r="K146" s="481"/>
      <c r="L146" s="440" t="s">
        <v>1602</v>
      </c>
      <c r="M146" s="507" t="s">
        <v>238</v>
      </c>
      <c r="N146" s="446" t="s">
        <v>419</v>
      </c>
      <c r="O146" s="443" t="s">
        <v>226</v>
      </c>
      <c r="P146" s="488" t="s">
        <v>227</v>
      </c>
      <c r="Q146" s="443" t="s">
        <v>228</v>
      </c>
      <c r="R146" s="443" t="s">
        <v>2318</v>
      </c>
      <c r="S146" s="443" t="s">
        <v>2306</v>
      </c>
      <c r="T146" s="442" t="s">
        <v>231</v>
      </c>
    </row>
    <row r="147" spans="1:20" s="376" customFormat="1" hidden="1" outlineLevel="1" x14ac:dyDescent="0.25">
      <c r="A147" s="493" t="s">
        <v>1654</v>
      </c>
      <c r="B147" s="437" t="s">
        <v>2284</v>
      </c>
      <c r="C147" s="494" t="s">
        <v>320</v>
      </c>
      <c r="D147" s="495" t="s">
        <v>420</v>
      </c>
      <c r="E147" s="721" t="s">
        <v>2180</v>
      </c>
      <c r="F147" s="437" t="s">
        <v>2192</v>
      </c>
      <c r="G147" s="446" t="s">
        <v>2304</v>
      </c>
      <c r="H147" s="480" t="s">
        <v>2305</v>
      </c>
      <c r="I147" s="439" t="s">
        <v>223</v>
      </c>
      <c r="J147" s="439" t="s">
        <v>326</v>
      </c>
      <c r="K147" s="481"/>
      <c r="L147" s="440" t="s">
        <v>1602</v>
      </c>
      <c r="M147" s="507" t="s">
        <v>238</v>
      </c>
      <c r="N147" s="446" t="s">
        <v>421</v>
      </c>
      <c r="O147" s="443" t="s">
        <v>226</v>
      </c>
      <c r="P147" s="488" t="s">
        <v>227</v>
      </c>
      <c r="Q147" s="443" t="s">
        <v>228</v>
      </c>
      <c r="R147" s="443" t="s">
        <v>2318</v>
      </c>
      <c r="S147" s="443" t="s">
        <v>395</v>
      </c>
      <c r="T147" s="442" t="s">
        <v>231</v>
      </c>
    </row>
    <row r="148" spans="1:20" s="376" customFormat="1" hidden="1" outlineLevel="1" x14ac:dyDescent="0.25">
      <c r="A148" s="493" t="s">
        <v>1655</v>
      </c>
      <c r="B148" s="437" t="s">
        <v>2284</v>
      </c>
      <c r="C148" s="494" t="s">
        <v>320</v>
      </c>
      <c r="D148" s="495" t="s">
        <v>422</v>
      </c>
      <c r="E148" s="721" t="s">
        <v>2180</v>
      </c>
      <c r="F148" s="437" t="s">
        <v>2192</v>
      </c>
      <c r="G148" s="446" t="s">
        <v>2304</v>
      </c>
      <c r="H148" s="480" t="s">
        <v>2305</v>
      </c>
      <c r="I148" s="480" t="s">
        <v>223</v>
      </c>
      <c r="J148" s="439" t="s">
        <v>326</v>
      </c>
      <c r="K148" s="481"/>
      <c r="L148" s="440" t="s">
        <v>1602</v>
      </c>
      <c r="M148" s="507" t="s">
        <v>238</v>
      </c>
      <c r="N148" s="446" t="s">
        <v>423</v>
      </c>
      <c r="O148" s="443" t="s">
        <v>226</v>
      </c>
      <c r="P148" s="488" t="s">
        <v>227</v>
      </c>
      <c r="Q148" s="443" t="s">
        <v>228</v>
      </c>
      <c r="R148" s="443" t="s">
        <v>2318</v>
      </c>
      <c r="S148" s="443" t="s">
        <v>395</v>
      </c>
      <c r="T148" s="442" t="s">
        <v>231</v>
      </c>
    </row>
    <row r="149" spans="1:20" s="376" customFormat="1" hidden="1" outlineLevel="1" x14ac:dyDescent="0.25">
      <c r="A149" s="493" t="s">
        <v>1656</v>
      </c>
      <c r="B149" s="437" t="s">
        <v>2284</v>
      </c>
      <c r="C149" s="494" t="s">
        <v>320</v>
      </c>
      <c r="D149" s="495" t="s">
        <v>424</v>
      </c>
      <c r="E149" s="721" t="s">
        <v>2180</v>
      </c>
      <c r="F149" s="437" t="s">
        <v>2192</v>
      </c>
      <c r="G149" s="446" t="s">
        <v>2304</v>
      </c>
      <c r="H149" s="480" t="s">
        <v>2305</v>
      </c>
      <c r="I149" s="439" t="s">
        <v>223</v>
      </c>
      <c r="J149" s="439" t="s">
        <v>326</v>
      </c>
      <c r="K149" s="481"/>
      <c r="L149" s="440" t="s">
        <v>1602</v>
      </c>
      <c r="M149" s="507" t="s">
        <v>238</v>
      </c>
      <c r="N149" s="446" t="s">
        <v>425</v>
      </c>
      <c r="O149" s="443" t="s">
        <v>226</v>
      </c>
      <c r="P149" s="488" t="s">
        <v>227</v>
      </c>
      <c r="Q149" s="443" t="s">
        <v>228</v>
      </c>
      <c r="R149" s="443" t="s">
        <v>2318</v>
      </c>
      <c r="S149" s="443" t="s">
        <v>2306</v>
      </c>
      <c r="T149" s="442" t="s">
        <v>231</v>
      </c>
    </row>
    <row r="150" spans="1:20" s="376" customFormat="1" hidden="1" outlineLevel="1" x14ac:dyDescent="0.25">
      <c r="A150" s="493" t="s">
        <v>1657</v>
      </c>
      <c r="B150" s="437" t="s">
        <v>2284</v>
      </c>
      <c r="C150" s="494" t="s">
        <v>320</v>
      </c>
      <c r="D150" s="495" t="s">
        <v>426</v>
      </c>
      <c r="E150" s="721" t="s">
        <v>2180</v>
      </c>
      <c r="F150" s="437" t="s">
        <v>2192</v>
      </c>
      <c r="G150" s="446" t="s">
        <v>2304</v>
      </c>
      <c r="H150" s="480" t="s">
        <v>2305</v>
      </c>
      <c r="I150" s="439" t="s">
        <v>223</v>
      </c>
      <c r="J150" s="439" t="s">
        <v>326</v>
      </c>
      <c r="K150" s="481"/>
      <c r="L150" s="440" t="s">
        <v>1602</v>
      </c>
      <c r="M150" s="507" t="s">
        <v>238</v>
      </c>
      <c r="N150" s="446" t="s">
        <v>427</v>
      </c>
      <c r="O150" s="443" t="s">
        <v>226</v>
      </c>
      <c r="P150" s="488" t="s">
        <v>227</v>
      </c>
      <c r="Q150" s="443" t="s">
        <v>228</v>
      </c>
      <c r="R150" s="443" t="s">
        <v>2318</v>
      </c>
      <c r="S150" s="443" t="s">
        <v>395</v>
      </c>
      <c r="T150" s="442" t="s">
        <v>231</v>
      </c>
    </row>
    <row r="151" spans="1:20" s="376" customFormat="1" hidden="1" outlineLevel="1" x14ac:dyDescent="0.25">
      <c r="A151" s="493"/>
      <c r="B151" s="447" t="s">
        <v>2284</v>
      </c>
      <c r="C151" s="385" t="s">
        <v>320</v>
      </c>
      <c r="D151" s="508" t="s">
        <v>428</v>
      </c>
      <c r="E151" s="727" t="s">
        <v>2180</v>
      </c>
      <c r="F151" s="447" t="s">
        <v>2192</v>
      </c>
      <c r="G151" s="450" t="s">
        <v>2304</v>
      </c>
      <c r="H151" s="379" t="s">
        <v>2305</v>
      </c>
      <c r="I151" s="448" t="s">
        <v>223</v>
      </c>
      <c r="J151" s="448" t="s">
        <v>326</v>
      </c>
      <c r="K151" s="380"/>
      <c r="L151" s="371" t="s">
        <v>2219</v>
      </c>
      <c r="M151" s="386" t="s">
        <v>238</v>
      </c>
      <c r="N151" s="450" t="s">
        <v>2319</v>
      </c>
      <c r="O151" s="452" t="s">
        <v>226</v>
      </c>
      <c r="P151" s="387" t="s">
        <v>227</v>
      </c>
      <c r="Q151" s="452" t="s">
        <v>228</v>
      </c>
      <c r="R151" s="452" t="s">
        <v>2318</v>
      </c>
      <c r="S151" s="452" t="s">
        <v>395</v>
      </c>
      <c r="T151" s="451" t="s">
        <v>231</v>
      </c>
    </row>
    <row r="152" spans="1:20" s="376" customFormat="1" hidden="1" outlineLevel="1" x14ac:dyDescent="0.25">
      <c r="A152" s="493" t="s">
        <v>1658</v>
      </c>
      <c r="B152" s="437" t="s">
        <v>2284</v>
      </c>
      <c r="C152" s="494" t="s">
        <v>320</v>
      </c>
      <c r="D152" s="495" t="s">
        <v>429</v>
      </c>
      <c r="E152" s="721" t="s">
        <v>2180</v>
      </c>
      <c r="F152" s="437" t="s">
        <v>2192</v>
      </c>
      <c r="G152" s="446" t="s">
        <v>2304</v>
      </c>
      <c r="H152" s="480" t="s">
        <v>2305</v>
      </c>
      <c r="I152" s="439" t="s">
        <v>223</v>
      </c>
      <c r="J152" s="439" t="s">
        <v>326</v>
      </c>
      <c r="K152" s="481"/>
      <c r="L152" s="440" t="s">
        <v>1602</v>
      </c>
      <c r="M152" s="507" t="s">
        <v>238</v>
      </c>
      <c r="N152" s="446" t="s">
        <v>430</v>
      </c>
      <c r="O152" s="443" t="s">
        <v>226</v>
      </c>
      <c r="P152" s="488" t="s">
        <v>227</v>
      </c>
      <c r="Q152" s="443" t="s">
        <v>228</v>
      </c>
      <c r="R152" s="443" t="s">
        <v>2318</v>
      </c>
      <c r="S152" s="443" t="s">
        <v>2306</v>
      </c>
      <c r="T152" s="442" t="s">
        <v>231</v>
      </c>
    </row>
    <row r="153" spans="1:20" s="376" customFormat="1" hidden="1" outlineLevel="1" x14ac:dyDescent="0.25">
      <c r="A153" s="493" t="s">
        <v>1659</v>
      </c>
      <c r="B153" s="437" t="s">
        <v>2284</v>
      </c>
      <c r="C153" s="494" t="s">
        <v>320</v>
      </c>
      <c r="D153" s="495" t="s">
        <v>431</v>
      </c>
      <c r="E153" s="721" t="s">
        <v>2180</v>
      </c>
      <c r="F153" s="437" t="s">
        <v>2192</v>
      </c>
      <c r="G153" s="446" t="s">
        <v>2304</v>
      </c>
      <c r="H153" s="480" t="s">
        <v>2305</v>
      </c>
      <c r="I153" s="439" t="s">
        <v>223</v>
      </c>
      <c r="J153" s="439" t="s">
        <v>326</v>
      </c>
      <c r="K153" s="481"/>
      <c r="L153" s="440" t="s">
        <v>1602</v>
      </c>
      <c r="M153" s="507" t="s">
        <v>238</v>
      </c>
      <c r="N153" s="446" t="s">
        <v>432</v>
      </c>
      <c r="O153" s="443" t="s">
        <v>226</v>
      </c>
      <c r="P153" s="488" t="s">
        <v>227</v>
      </c>
      <c r="Q153" s="443" t="s">
        <v>228</v>
      </c>
      <c r="R153" s="443" t="s">
        <v>2318</v>
      </c>
      <c r="S153" s="443" t="s">
        <v>395</v>
      </c>
      <c r="T153" s="442" t="s">
        <v>231</v>
      </c>
    </row>
    <row r="154" spans="1:20" s="376" customFormat="1" hidden="1" outlineLevel="1" x14ac:dyDescent="0.25">
      <c r="A154" s="493" t="s">
        <v>1660</v>
      </c>
      <c r="B154" s="437" t="s">
        <v>2284</v>
      </c>
      <c r="C154" s="494" t="s">
        <v>320</v>
      </c>
      <c r="D154" s="495" t="s">
        <v>433</v>
      </c>
      <c r="E154" s="721" t="s">
        <v>2180</v>
      </c>
      <c r="F154" s="437" t="s">
        <v>2192</v>
      </c>
      <c r="G154" s="446" t="s">
        <v>2304</v>
      </c>
      <c r="H154" s="480" t="s">
        <v>2305</v>
      </c>
      <c r="I154" s="439" t="s">
        <v>223</v>
      </c>
      <c r="J154" s="439" t="s">
        <v>326</v>
      </c>
      <c r="K154" s="481"/>
      <c r="L154" s="440" t="s">
        <v>1602</v>
      </c>
      <c r="M154" s="507" t="s">
        <v>238</v>
      </c>
      <c r="N154" s="446" t="s">
        <v>434</v>
      </c>
      <c r="O154" s="443" t="s">
        <v>226</v>
      </c>
      <c r="P154" s="488" t="s">
        <v>227</v>
      </c>
      <c r="Q154" s="443" t="s">
        <v>228</v>
      </c>
      <c r="R154" s="443" t="s">
        <v>2318</v>
      </c>
      <c r="S154" s="443" t="s">
        <v>395</v>
      </c>
      <c r="T154" s="442" t="s">
        <v>231</v>
      </c>
    </row>
    <row r="155" spans="1:20" s="376" customFormat="1" hidden="1" outlineLevel="1" x14ac:dyDescent="0.25">
      <c r="A155" s="493" t="s">
        <v>1661</v>
      </c>
      <c r="B155" s="437" t="s">
        <v>2284</v>
      </c>
      <c r="C155" s="494" t="s">
        <v>320</v>
      </c>
      <c r="D155" s="495" t="s">
        <v>435</v>
      </c>
      <c r="E155" s="721" t="s">
        <v>2180</v>
      </c>
      <c r="F155" s="437" t="s">
        <v>2192</v>
      </c>
      <c r="G155" s="446" t="s">
        <v>2304</v>
      </c>
      <c r="H155" s="480" t="s">
        <v>2305</v>
      </c>
      <c r="I155" s="439" t="s">
        <v>223</v>
      </c>
      <c r="J155" s="439" t="s">
        <v>326</v>
      </c>
      <c r="K155" s="481"/>
      <c r="L155" s="440" t="s">
        <v>1602</v>
      </c>
      <c r="M155" s="507" t="s">
        <v>238</v>
      </c>
      <c r="N155" s="446" t="s">
        <v>436</v>
      </c>
      <c r="O155" s="443" t="s">
        <v>226</v>
      </c>
      <c r="P155" s="488" t="s">
        <v>227</v>
      </c>
      <c r="Q155" s="443" t="s">
        <v>228</v>
      </c>
      <c r="R155" s="443" t="s">
        <v>2318</v>
      </c>
      <c r="S155" s="443" t="s">
        <v>395</v>
      </c>
      <c r="T155" s="442" t="s">
        <v>231</v>
      </c>
    </row>
    <row r="156" spans="1:20" s="376" customFormat="1" hidden="1" outlineLevel="1" x14ac:dyDescent="0.25">
      <c r="A156" s="493" t="s">
        <v>1662</v>
      </c>
      <c r="B156" s="437" t="s">
        <v>2284</v>
      </c>
      <c r="C156" s="494" t="s">
        <v>320</v>
      </c>
      <c r="D156" s="495" t="s">
        <v>437</v>
      </c>
      <c r="E156" s="721" t="s">
        <v>2180</v>
      </c>
      <c r="F156" s="437" t="s">
        <v>2192</v>
      </c>
      <c r="G156" s="446" t="s">
        <v>2304</v>
      </c>
      <c r="H156" s="480" t="s">
        <v>2305</v>
      </c>
      <c r="I156" s="439" t="s">
        <v>223</v>
      </c>
      <c r="J156" s="439" t="s">
        <v>326</v>
      </c>
      <c r="K156" s="481"/>
      <c r="L156" s="440" t="s">
        <v>1602</v>
      </c>
      <c r="M156" s="507" t="s">
        <v>238</v>
      </c>
      <c r="N156" s="446" t="s">
        <v>438</v>
      </c>
      <c r="O156" s="443" t="s">
        <v>226</v>
      </c>
      <c r="P156" s="488" t="s">
        <v>227</v>
      </c>
      <c r="Q156" s="443" t="s">
        <v>228</v>
      </c>
      <c r="R156" s="443" t="s">
        <v>2318</v>
      </c>
      <c r="S156" s="443" t="s">
        <v>2306</v>
      </c>
      <c r="T156" s="442" t="s">
        <v>231</v>
      </c>
    </row>
    <row r="157" spans="1:20" s="376" customFormat="1" hidden="1" outlineLevel="1" x14ac:dyDescent="0.25">
      <c r="A157" s="493" t="s">
        <v>1663</v>
      </c>
      <c r="B157" s="437" t="s">
        <v>2284</v>
      </c>
      <c r="C157" s="494" t="s">
        <v>320</v>
      </c>
      <c r="D157" s="495" t="s">
        <v>439</v>
      </c>
      <c r="E157" s="721" t="s">
        <v>2180</v>
      </c>
      <c r="F157" s="437" t="s">
        <v>2192</v>
      </c>
      <c r="G157" s="446" t="s">
        <v>2304</v>
      </c>
      <c r="H157" s="480" t="s">
        <v>2305</v>
      </c>
      <c r="I157" s="439" t="s">
        <v>223</v>
      </c>
      <c r="J157" s="439" t="s">
        <v>326</v>
      </c>
      <c r="K157" s="481"/>
      <c r="L157" s="440" t="s">
        <v>1602</v>
      </c>
      <c r="M157" s="507" t="s">
        <v>238</v>
      </c>
      <c r="N157" s="446" t="s">
        <v>440</v>
      </c>
      <c r="O157" s="443" t="s">
        <v>226</v>
      </c>
      <c r="P157" s="488" t="s">
        <v>227</v>
      </c>
      <c r="Q157" s="443" t="s">
        <v>228</v>
      </c>
      <c r="R157" s="443" t="s">
        <v>2318</v>
      </c>
      <c r="S157" s="443" t="s">
        <v>395</v>
      </c>
      <c r="T157" s="442" t="s">
        <v>231</v>
      </c>
    </row>
    <row r="158" spans="1:20" s="376" customFormat="1" hidden="1" outlineLevel="1" x14ac:dyDescent="0.25">
      <c r="A158" s="493" t="s">
        <v>1664</v>
      </c>
      <c r="B158" s="437" t="s">
        <v>2284</v>
      </c>
      <c r="C158" s="494" t="s">
        <v>320</v>
      </c>
      <c r="D158" s="495" t="s">
        <v>441</v>
      </c>
      <c r="E158" s="721" t="s">
        <v>2180</v>
      </c>
      <c r="F158" s="437" t="s">
        <v>2192</v>
      </c>
      <c r="G158" s="446" t="s">
        <v>2304</v>
      </c>
      <c r="H158" s="480" t="s">
        <v>2305</v>
      </c>
      <c r="I158" s="439" t="s">
        <v>223</v>
      </c>
      <c r="J158" s="439" t="s">
        <v>326</v>
      </c>
      <c r="K158" s="481"/>
      <c r="L158" s="440" t="s">
        <v>1602</v>
      </c>
      <c r="M158" s="507" t="s">
        <v>238</v>
      </c>
      <c r="N158" s="446" t="s">
        <v>442</v>
      </c>
      <c r="O158" s="443" t="s">
        <v>226</v>
      </c>
      <c r="P158" s="488" t="s">
        <v>227</v>
      </c>
      <c r="Q158" s="443" t="s">
        <v>228</v>
      </c>
      <c r="R158" s="443" t="s">
        <v>2318</v>
      </c>
      <c r="S158" s="443" t="s">
        <v>395</v>
      </c>
      <c r="T158" s="442" t="s">
        <v>231</v>
      </c>
    </row>
    <row r="159" spans="1:20" s="376" customFormat="1" hidden="1" outlineLevel="1" x14ac:dyDescent="0.25">
      <c r="A159" s="493" t="s">
        <v>1665</v>
      </c>
      <c r="B159" s="437" t="s">
        <v>2284</v>
      </c>
      <c r="C159" s="494" t="s">
        <v>320</v>
      </c>
      <c r="D159" s="495" t="s">
        <v>443</v>
      </c>
      <c r="E159" s="721" t="s">
        <v>2180</v>
      </c>
      <c r="F159" s="437" t="s">
        <v>2192</v>
      </c>
      <c r="G159" s="446" t="s">
        <v>2304</v>
      </c>
      <c r="H159" s="480" t="s">
        <v>2305</v>
      </c>
      <c r="I159" s="439" t="s">
        <v>223</v>
      </c>
      <c r="J159" s="439" t="s">
        <v>326</v>
      </c>
      <c r="K159" s="481"/>
      <c r="L159" s="440" t="s">
        <v>1602</v>
      </c>
      <c r="M159" s="507" t="s">
        <v>238</v>
      </c>
      <c r="N159" s="446" t="s">
        <v>444</v>
      </c>
      <c r="O159" s="443" t="s">
        <v>226</v>
      </c>
      <c r="P159" s="488" t="s">
        <v>227</v>
      </c>
      <c r="Q159" s="443" t="s">
        <v>228</v>
      </c>
      <c r="R159" s="443" t="s">
        <v>2318</v>
      </c>
      <c r="S159" s="443" t="s">
        <v>395</v>
      </c>
      <c r="T159" s="442" t="s">
        <v>231</v>
      </c>
    </row>
    <row r="160" spans="1:20" s="376" customFormat="1" hidden="1" outlineLevel="1" x14ac:dyDescent="0.25">
      <c r="A160" s="493" t="s">
        <v>1666</v>
      </c>
      <c r="B160" s="437" t="s">
        <v>2284</v>
      </c>
      <c r="C160" s="494" t="s">
        <v>320</v>
      </c>
      <c r="D160" s="495" t="s">
        <v>445</v>
      </c>
      <c r="E160" s="721" t="s">
        <v>2180</v>
      </c>
      <c r="F160" s="437" t="s">
        <v>2192</v>
      </c>
      <c r="G160" s="446" t="s">
        <v>2304</v>
      </c>
      <c r="H160" s="480" t="s">
        <v>2305</v>
      </c>
      <c r="I160" s="439" t="s">
        <v>223</v>
      </c>
      <c r="J160" s="439" t="s">
        <v>326</v>
      </c>
      <c r="K160" s="481"/>
      <c r="L160" s="440" t="s">
        <v>1602</v>
      </c>
      <c r="M160" s="507" t="s">
        <v>238</v>
      </c>
      <c r="N160" s="446" t="s">
        <v>446</v>
      </c>
      <c r="O160" s="443" t="s">
        <v>226</v>
      </c>
      <c r="P160" s="488" t="s">
        <v>227</v>
      </c>
      <c r="Q160" s="443" t="s">
        <v>228</v>
      </c>
      <c r="R160" s="443" t="s">
        <v>2318</v>
      </c>
      <c r="S160" s="443" t="s">
        <v>2306</v>
      </c>
      <c r="T160" s="442" t="s">
        <v>231</v>
      </c>
    </row>
    <row r="161" spans="1:20" s="376" customFormat="1" hidden="1" outlineLevel="1" x14ac:dyDescent="0.25">
      <c r="A161" s="493" t="s">
        <v>1667</v>
      </c>
      <c r="B161" s="437" t="s">
        <v>2284</v>
      </c>
      <c r="C161" s="494" t="s">
        <v>320</v>
      </c>
      <c r="D161" s="495" t="s">
        <v>447</v>
      </c>
      <c r="E161" s="721" t="s">
        <v>2180</v>
      </c>
      <c r="F161" s="437" t="s">
        <v>2192</v>
      </c>
      <c r="G161" s="446" t="s">
        <v>2304</v>
      </c>
      <c r="H161" s="480" t="s">
        <v>2305</v>
      </c>
      <c r="I161" s="439" t="s">
        <v>223</v>
      </c>
      <c r="J161" s="439" t="s">
        <v>326</v>
      </c>
      <c r="K161" s="481"/>
      <c r="L161" s="440" t="s">
        <v>1602</v>
      </c>
      <c r="M161" s="507" t="s">
        <v>238</v>
      </c>
      <c r="N161" s="446" t="s">
        <v>448</v>
      </c>
      <c r="O161" s="443" t="s">
        <v>226</v>
      </c>
      <c r="P161" s="488" t="s">
        <v>227</v>
      </c>
      <c r="Q161" s="443" t="s">
        <v>228</v>
      </c>
      <c r="R161" s="443" t="s">
        <v>2318</v>
      </c>
      <c r="S161" s="443" t="s">
        <v>395</v>
      </c>
      <c r="T161" s="442" t="s">
        <v>231</v>
      </c>
    </row>
    <row r="162" spans="1:20" s="376" customFormat="1" hidden="1" outlineLevel="1" x14ac:dyDescent="0.25">
      <c r="A162" s="493" t="s">
        <v>1668</v>
      </c>
      <c r="B162" s="437" t="s">
        <v>2284</v>
      </c>
      <c r="C162" s="494" t="s">
        <v>320</v>
      </c>
      <c r="D162" s="495" t="s">
        <v>449</v>
      </c>
      <c r="E162" s="721" t="s">
        <v>2180</v>
      </c>
      <c r="F162" s="437" t="s">
        <v>2192</v>
      </c>
      <c r="G162" s="446" t="s">
        <v>2304</v>
      </c>
      <c r="H162" s="480" t="s">
        <v>2305</v>
      </c>
      <c r="I162" s="439" t="s">
        <v>223</v>
      </c>
      <c r="J162" s="439" t="s">
        <v>326</v>
      </c>
      <c r="K162" s="481"/>
      <c r="L162" s="440" t="s">
        <v>1602</v>
      </c>
      <c r="M162" s="507" t="s">
        <v>238</v>
      </c>
      <c r="N162" s="446" t="s">
        <v>450</v>
      </c>
      <c r="O162" s="443" t="s">
        <v>226</v>
      </c>
      <c r="P162" s="488" t="s">
        <v>227</v>
      </c>
      <c r="Q162" s="443" t="s">
        <v>228</v>
      </c>
      <c r="R162" s="443" t="s">
        <v>2318</v>
      </c>
      <c r="S162" s="443" t="s">
        <v>395</v>
      </c>
      <c r="T162" s="442" t="s">
        <v>231</v>
      </c>
    </row>
    <row r="163" spans="1:20" hidden="1" outlineLevel="1" x14ac:dyDescent="0.25">
      <c r="A163" s="493"/>
      <c r="B163" s="447" t="s">
        <v>2284</v>
      </c>
      <c r="C163" s="369" t="s">
        <v>320</v>
      </c>
      <c r="D163" s="508" t="s">
        <v>451</v>
      </c>
      <c r="E163" s="713" t="s">
        <v>2180</v>
      </c>
      <c r="F163" s="447" t="s">
        <v>2192</v>
      </c>
      <c r="G163" s="450" t="s">
        <v>2304</v>
      </c>
      <c r="H163" s="448" t="s">
        <v>2320</v>
      </c>
      <c r="I163" s="448" t="s">
        <v>223</v>
      </c>
      <c r="J163" s="448" t="s">
        <v>326</v>
      </c>
      <c r="K163" s="370"/>
      <c r="L163" s="509" t="s">
        <v>2321</v>
      </c>
      <c r="M163" s="388" t="s">
        <v>238</v>
      </c>
      <c r="N163" s="450" t="s">
        <v>452</v>
      </c>
      <c r="O163" s="452" t="s">
        <v>226</v>
      </c>
      <c r="P163" s="389" t="s">
        <v>227</v>
      </c>
      <c r="Q163" s="452" t="s">
        <v>228</v>
      </c>
      <c r="R163" s="452" t="s">
        <v>2318</v>
      </c>
      <c r="S163" s="452" t="s">
        <v>2306</v>
      </c>
      <c r="T163" s="451" t="s">
        <v>231</v>
      </c>
    </row>
    <row r="164" spans="1:20" s="376" customFormat="1" hidden="1" outlineLevel="1" x14ac:dyDescent="0.25">
      <c r="A164" s="493" t="s">
        <v>1669</v>
      </c>
      <c r="B164" s="437" t="s">
        <v>2284</v>
      </c>
      <c r="C164" s="494" t="s">
        <v>320</v>
      </c>
      <c r="D164" s="495" t="s">
        <v>453</v>
      </c>
      <c r="E164" s="721" t="s">
        <v>2180</v>
      </c>
      <c r="F164" s="437" t="s">
        <v>2192</v>
      </c>
      <c r="G164" s="446" t="s">
        <v>2304</v>
      </c>
      <c r="H164" s="480" t="s">
        <v>2305</v>
      </c>
      <c r="I164" s="439" t="s">
        <v>223</v>
      </c>
      <c r="J164" s="439" t="s">
        <v>326</v>
      </c>
      <c r="K164" s="481"/>
      <c r="L164" s="440" t="s">
        <v>1602</v>
      </c>
      <c r="M164" s="507" t="s">
        <v>238</v>
      </c>
      <c r="N164" s="446" t="s">
        <v>454</v>
      </c>
      <c r="O164" s="443" t="s">
        <v>226</v>
      </c>
      <c r="P164" s="488" t="s">
        <v>227</v>
      </c>
      <c r="Q164" s="443" t="s">
        <v>228</v>
      </c>
      <c r="R164" s="443" t="s">
        <v>2318</v>
      </c>
      <c r="S164" s="443" t="s">
        <v>395</v>
      </c>
      <c r="T164" s="442" t="s">
        <v>231</v>
      </c>
    </row>
    <row r="165" spans="1:20" ht="16.149999999999999" hidden="1" outlineLevel="1" x14ac:dyDescent="0.25">
      <c r="A165" s="505" t="s">
        <v>321</v>
      </c>
      <c r="B165" s="492"/>
      <c r="C165" s="768"/>
      <c r="D165" s="767" t="s">
        <v>455</v>
      </c>
      <c r="E165" s="492"/>
      <c r="F165" s="492"/>
      <c r="G165" s="492" t="s">
        <v>456</v>
      </c>
      <c r="H165" s="230"/>
      <c r="I165" s="230"/>
      <c r="J165" s="476"/>
      <c r="K165" s="375"/>
      <c r="L165" s="767" t="s">
        <v>457</v>
      </c>
      <c r="M165" s="375"/>
      <c r="N165" s="492"/>
      <c r="O165" s="729"/>
      <c r="P165" s="729"/>
      <c r="Q165" s="729"/>
      <c r="R165" s="729"/>
      <c r="S165" s="729"/>
      <c r="T165" s="729"/>
    </row>
    <row r="166" spans="1:20" s="376" customFormat="1" hidden="1" outlineLevel="1" x14ac:dyDescent="0.25">
      <c r="A166" s="493" t="s">
        <v>1670</v>
      </c>
      <c r="B166" s="437" t="s">
        <v>2284</v>
      </c>
      <c r="C166" s="494" t="s">
        <v>320</v>
      </c>
      <c r="D166" s="495" t="s">
        <v>458</v>
      </c>
      <c r="E166" s="721" t="s">
        <v>2180</v>
      </c>
      <c r="F166" s="437" t="s">
        <v>2192</v>
      </c>
      <c r="G166" s="446" t="s">
        <v>2304</v>
      </c>
      <c r="H166" s="480" t="s">
        <v>2305</v>
      </c>
      <c r="I166" s="439" t="s">
        <v>223</v>
      </c>
      <c r="J166" s="439" t="s">
        <v>326</v>
      </c>
      <c r="K166" s="481"/>
      <c r="L166" s="440" t="s">
        <v>1602</v>
      </c>
      <c r="M166" s="496" t="s">
        <v>239</v>
      </c>
      <c r="N166" s="446" t="s">
        <v>2217</v>
      </c>
      <c r="O166" s="443" t="s">
        <v>226</v>
      </c>
      <c r="P166" s="488" t="s">
        <v>227</v>
      </c>
      <c r="Q166" s="443" t="s">
        <v>228</v>
      </c>
      <c r="R166" s="443" t="s">
        <v>2318</v>
      </c>
      <c r="S166" s="443" t="s">
        <v>395</v>
      </c>
      <c r="T166" s="442" t="s">
        <v>231</v>
      </c>
    </row>
    <row r="167" spans="1:20" s="376" customFormat="1" hidden="1" outlineLevel="1" x14ac:dyDescent="0.25">
      <c r="A167" s="493" t="s">
        <v>1671</v>
      </c>
      <c r="B167" s="437" t="s">
        <v>2284</v>
      </c>
      <c r="C167" s="494" t="s">
        <v>320</v>
      </c>
      <c r="D167" s="495" t="s">
        <v>459</v>
      </c>
      <c r="E167" s="721" t="s">
        <v>2180</v>
      </c>
      <c r="F167" s="437" t="s">
        <v>2192</v>
      </c>
      <c r="G167" s="446" t="s">
        <v>2304</v>
      </c>
      <c r="H167" s="480" t="s">
        <v>2305</v>
      </c>
      <c r="I167" s="439" t="s">
        <v>223</v>
      </c>
      <c r="J167" s="439" t="s">
        <v>326</v>
      </c>
      <c r="K167" s="481"/>
      <c r="L167" s="440" t="s">
        <v>1602</v>
      </c>
      <c r="M167" s="496" t="s">
        <v>239</v>
      </c>
      <c r="N167" s="441" t="s">
        <v>241</v>
      </c>
      <c r="O167" s="443" t="s">
        <v>226</v>
      </c>
      <c r="P167" s="488" t="s">
        <v>227</v>
      </c>
      <c r="Q167" s="443" t="s">
        <v>228</v>
      </c>
      <c r="R167" s="443" t="s">
        <v>2318</v>
      </c>
      <c r="S167" s="443" t="s">
        <v>2306</v>
      </c>
      <c r="T167" s="442" t="s">
        <v>231</v>
      </c>
    </row>
    <row r="168" spans="1:20" s="376" customFormat="1" hidden="1" outlineLevel="1" x14ac:dyDescent="0.25">
      <c r="A168" s="493" t="s">
        <v>1672</v>
      </c>
      <c r="B168" s="437" t="s">
        <v>2284</v>
      </c>
      <c r="C168" s="494" t="s">
        <v>320</v>
      </c>
      <c r="D168" s="495" t="s">
        <v>460</v>
      </c>
      <c r="E168" s="721" t="s">
        <v>2180</v>
      </c>
      <c r="F168" s="437" t="s">
        <v>2192</v>
      </c>
      <c r="G168" s="446" t="s">
        <v>2304</v>
      </c>
      <c r="H168" s="480" t="s">
        <v>2305</v>
      </c>
      <c r="I168" s="439" t="s">
        <v>223</v>
      </c>
      <c r="J168" s="439" t="s">
        <v>326</v>
      </c>
      <c r="K168" s="481"/>
      <c r="L168" s="440" t="s">
        <v>1602</v>
      </c>
      <c r="M168" s="496" t="s">
        <v>239</v>
      </c>
      <c r="N168" s="441" t="s">
        <v>461</v>
      </c>
      <c r="O168" s="443" t="s">
        <v>226</v>
      </c>
      <c r="P168" s="488" t="s">
        <v>227</v>
      </c>
      <c r="Q168" s="443" t="s">
        <v>228</v>
      </c>
      <c r="R168" s="443" t="s">
        <v>2318</v>
      </c>
      <c r="S168" s="443" t="s">
        <v>395</v>
      </c>
      <c r="T168" s="442" t="s">
        <v>231</v>
      </c>
    </row>
    <row r="169" spans="1:20" s="376" customFormat="1" hidden="1" outlineLevel="1" x14ac:dyDescent="0.25">
      <c r="A169" s="493" t="s">
        <v>1673</v>
      </c>
      <c r="B169" s="437" t="s">
        <v>2284</v>
      </c>
      <c r="C169" s="494" t="s">
        <v>320</v>
      </c>
      <c r="D169" s="495" t="s">
        <v>462</v>
      </c>
      <c r="E169" s="721" t="s">
        <v>2180</v>
      </c>
      <c r="F169" s="437" t="s">
        <v>2192</v>
      </c>
      <c r="G169" s="446" t="s">
        <v>2304</v>
      </c>
      <c r="H169" s="480" t="s">
        <v>2305</v>
      </c>
      <c r="I169" s="439" t="s">
        <v>223</v>
      </c>
      <c r="J169" s="439" t="s">
        <v>326</v>
      </c>
      <c r="K169" s="481"/>
      <c r="L169" s="440" t="s">
        <v>1602</v>
      </c>
      <c r="M169" s="496" t="s">
        <v>239</v>
      </c>
      <c r="N169" s="441" t="s">
        <v>463</v>
      </c>
      <c r="O169" s="443" t="s">
        <v>226</v>
      </c>
      <c r="P169" s="488" t="s">
        <v>227</v>
      </c>
      <c r="Q169" s="443" t="s">
        <v>228</v>
      </c>
      <c r="R169" s="443" t="s">
        <v>2318</v>
      </c>
      <c r="S169" s="443" t="s">
        <v>395</v>
      </c>
      <c r="T169" s="442" t="s">
        <v>231</v>
      </c>
    </row>
    <row r="170" spans="1:20" s="376" customFormat="1" hidden="1" outlineLevel="1" x14ac:dyDescent="0.25">
      <c r="A170" s="493" t="s">
        <v>1674</v>
      </c>
      <c r="B170" s="437" t="s">
        <v>2284</v>
      </c>
      <c r="C170" s="494" t="s">
        <v>320</v>
      </c>
      <c r="D170" s="495" t="s">
        <v>464</v>
      </c>
      <c r="E170" s="721" t="s">
        <v>2180</v>
      </c>
      <c r="F170" s="437" t="s">
        <v>2192</v>
      </c>
      <c r="G170" s="446" t="s">
        <v>2304</v>
      </c>
      <c r="H170" s="480" t="s">
        <v>2305</v>
      </c>
      <c r="I170" s="439" t="s">
        <v>223</v>
      </c>
      <c r="J170" s="439" t="s">
        <v>326</v>
      </c>
      <c r="K170" s="481"/>
      <c r="L170" s="440" t="s">
        <v>1602</v>
      </c>
      <c r="M170" s="496" t="s">
        <v>239</v>
      </c>
      <c r="N170" s="441" t="s">
        <v>465</v>
      </c>
      <c r="O170" s="443" t="s">
        <v>226</v>
      </c>
      <c r="P170" s="488" t="s">
        <v>227</v>
      </c>
      <c r="Q170" s="443" t="s">
        <v>228</v>
      </c>
      <c r="R170" s="443" t="s">
        <v>2318</v>
      </c>
      <c r="S170" s="443" t="s">
        <v>395</v>
      </c>
      <c r="T170" s="442" t="s">
        <v>231</v>
      </c>
    </row>
    <row r="171" spans="1:20" s="376" customFormat="1" hidden="1" outlineLevel="1" x14ac:dyDescent="0.25">
      <c r="A171" s="493" t="s">
        <v>1675</v>
      </c>
      <c r="B171" s="437" t="s">
        <v>2284</v>
      </c>
      <c r="C171" s="494" t="s">
        <v>320</v>
      </c>
      <c r="D171" s="495" t="s">
        <v>466</v>
      </c>
      <c r="E171" s="721" t="s">
        <v>2180</v>
      </c>
      <c r="F171" s="437" t="s">
        <v>2192</v>
      </c>
      <c r="G171" s="446" t="s">
        <v>2304</v>
      </c>
      <c r="H171" s="480" t="s">
        <v>2305</v>
      </c>
      <c r="I171" s="439" t="s">
        <v>223</v>
      </c>
      <c r="J171" s="439" t="s">
        <v>326</v>
      </c>
      <c r="K171" s="481"/>
      <c r="L171" s="440" t="s">
        <v>1602</v>
      </c>
      <c r="M171" s="496" t="s">
        <v>239</v>
      </c>
      <c r="N171" s="441" t="s">
        <v>467</v>
      </c>
      <c r="O171" s="443" t="s">
        <v>226</v>
      </c>
      <c r="P171" s="488" t="s">
        <v>227</v>
      </c>
      <c r="Q171" s="443" t="s">
        <v>228</v>
      </c>
      <c r="R171" s="443" t="s">
        <v>2318</v>
      </c>
      <c r="S171" s="443" t="s">
        <v>395</v>
      </c>
      <c r="T171" s="442" t="s">
        <v>231</v>
      </c>
    </row>
    <row r="172" spans="1:20" s="376" customFormat="1" hidden="1" outlineLevel="1" x14ac:dyDescent="0.25">
      <c r="A172" s="493" t="s">
        <v>1676</v>
      </c>
      <c r="B172" s="437" t="s">
        <v>2284</v>
      </c>
      <c r="C172" s="494" t="s">
        <v>320</v>
      </c>
      <c r="D172" s="495" t="s">
        <v>468</v>
      </c>
      <c r="E172" s="721" t="s">
        <v>2180</v>
      </c>
      <c r="F172" s="437" t="s">
        <v>2192</v>
      </c>
      <c r="G172" s="446" t="s">
        <v>2304</v>
      </c>
      <c r="H172" s="480" t="s">
        <v>2305</v>
      </c>
      <c r="I172" s="439" t="s">
        <v>223</v>
      </c>
      <c r="J172" s="439" t="s">
        <v>326</v>
      </c>
      <c r="K172" s="481"/>
      <c r="L172" s="440" t="s">
        <v>1602</v>
      </c>
      <c r="M172" s="496" t="s">
        <v>239</v>
      </c>
      <c r="N172" s="441" t="s">
        <v>469</v>
      </c>
      <c r="O172" s="443" t="s">
        <v>226</v>
      </c>
      <c r="P172" s="488" t="s">
        <v>227</v>
      </c>
      <c r="Q172" s="443" t="s">
        <v>228</v>
      </c>
      <c r="R172" s="443" t="s">
        <v>470</v>
      </c>
      <c r="S172" s="443" t="s">
        <v>395</v>
      </c>
      <c r="T172" s="442" t="s">
        <v>231</v>
      </c>
    </row>
    <row r="173" spans="1:20" s="376" customFormat="1" hidden="1" outlineLevel="1" x14ac:dyDescent="0.25">
      <c r="A173" s="493" t="s">
        <v>1677</v>
      </c>
      <c r="B173" s="437" t="s">
        <v>2284</v>
      </c>
      <c r="C173" s="494" t="s">
        <v>320</v>
      </c>
      <c r="D173" s="495" t="s">
        <v>471</v>
      </c>
      <c r="E173" s="721" t="s">
        <v>2180</v>
      </c>
      <c r="F173" s="437" t="s">
        <v>2192</v>
      </c>
      <c r="G173" s="446" t="s">
        <v>2304</v>
      </c>
      <c r="H173" s="480" t="s">
        <v>2305</v>
      </c>
      <c r="I173" s="439" t="s">
        <v>223</v>
      </c>
      <c r="J173" s="439" t="s">
        <v>326</v>
      </c>
      <c r="K173" s="481"/>
      <c r="L173" s="440" t="s">
        <v>1602</v>
      </c>
      <c r="M173" s="496" t="s">
        <v>239</v>
      </c>
      <c r="N173" s="441" t="s">
        <v>472</v>
      </c>
      <c r="O173" s="443" t="s">
        <v>226</v>
      </c>
      <c r="P173" s="488" t="s">
        <v>227</v>
      </c>
      <c r="Q173" s="443" t="s">
        <v>228</v>
      </c>
      <c r="R173" s="443" t="s">
        <v>470</v>
      </c>
      <c r="S173" s="443" t="s">
        <v>2306</v>
      </c>
      <c r="T173" s="442" t="s">
        <v>231</v>
      </c>
    </row>
    <row r="174" spans="1:20" s="376" customFormat="1" hidden="1" outlineLevel="1" x14ac:dyDescent="0.25">
      <c r="A174" s="493" t="s">
        <v>1678</v>
      </c>
      <c r="B174" s="437" t="s">
        <v>2284</v>
      </c>
      <c r="C174" s="494" t="s">
        <v>320</v>
      </c>
      <c r="D174" s="495" t="s">
        <v>473</v>
      </c>
      <c r="E174" s="721" t="s">
        <v>2180</v>
      </c>
      <c r="F174" s="437" t="s">
        <v>2192</v>
      </c>
      <c r="G174" s="446" t="s">
        <v>2304</v>
      </c>
      <c r="H174" s="480" t="s">
        <v>2305</v>
      </c>
      <c r="I174" s="439" t="s">
        <v>223</v>
      </c>
      <c r="J174" s="439" t="s">
        <v>326</v>
      </c>
      <c r="K174" s="481"/>
      <c r="L174" s="440" t="s">
        <v>1602</v>
      </c>
      <c r="M174" s="496" t="s">
        <v>239</v>
      </c>
      <c r="N174" s="441" t="s">
        <v>474</v>
      </c>
      <c r="O174" s="443" t="s">
        <v>226</v>
      </c>
      <c r="P174" s="488" t="s">
        <v>227</v>
      </c>
      <c r="Q174" s="443" t="s">
        <v>228</v>
      </c>
      <c r="R174" s="443" t="s">
        <v>470</v>
      </c>
      <c r="S174" s="443" t="s">
        <v>395</v>
      </c>
      <c r="T174" s="442" t="s">
        <v>231</v>
      </c>
    </row>
    <row r="175" spans="1:20" ht="16.149999999999999" hidden="1" outlineLevel="1" x14ac:dyDescent="0.25">
      <c r="A175" s="510" t="s">
        <v>321</v>
      </c>
      <c r="B175" s="492"/>
      <c r="C175" s="768"/>
      <c r="D175" s="767" t="s">
        <v>475</v>
      </c>
      <c r="E175" s="492"/>
      <c r="F175" s="492"/>
      <c r="G175" s="492" t="s">
        <v>476</v>
      </c>
      <c r="H175" s="230"/>
      <c r="I175" s="230"/>
      <c r="J175" s="476" t="s">
        <v>326</v>
      </c>
      <c r="K175" s="375"/>
      <c r="L175" s="767" t="s">
        <v>477</v>
      </c>
      <c r="M175" s="375"/>
      <c r="N175" s="492"/>
      <c r="O175" s="729"/>
      <c r="P175" s="729"/>
      <c r="Q175" s="729"/>
      <c r="R175" s="729"/>
      <c r="S175" s="729"/>
      <c r="T175" s="729"/>
    </row>
    <row r="176" spans="1:20" s="376" customFormat="1" hidden="1" outlineLevel="1" x14ac:dyDescent="0.25">
      <c r="A176" s="493" t="s">
        <v>1679</v>
      </c>
      <c r="B176" s="437" t="s">
        <v>2284</v>
      </c>
      <c r="C176" s="494" t="s">
        <v>320</v>
      </c>
      <c r="D176" s="495" t="s">
        <v>478</v>
      </c>
      <c r="E176" s="721" t="s">
        <v>2180</v>
      </c>
      <c r="F176" s="437" t="s">
        <v>2192</v>
      </c>
      <c r="G176" s="446" t="s">
        <v>2304</v>
      </c>
      <c r="H176" s="480" t="s">
        <v>2305</v>
      </c>
      <c r="I176" s="439" t="s">
        <v>223</v>
      </c>
      <c r="J176" s="439" t="s">
        <v>326</v>
      </c>
      <c r="K176" s="481"/>
      <c r="L176" s="440" t="s">
        <v>1602</v>
      </c>
      <c r="M176" s="496" t="s">
        <v>2222</v>
      </c>
      <c r="N176" s="445" t="s">
        <v>1680</v>
      </c>
      <c r="O176" s="443" t="s">
        <v>226</v>
      </c>
      <c r="P176" s="488" t="s">
        <v>227</v>
      </c>
      <c r="Q176" s="443" t="s">
        <v>228</v>
      </c>
      <c r="R176" s="443" t="s">
        <v>470</v>
      </c>
      <c r="S176" s="443" t="s">
        <v>395</v>
      </c>
      <c r="T176" s="442" t="s">
        <v>231</v>
      </c>
    </row>
    <row r="177" spans="1:20" s="376" customFormat="1" hidden="1" outlineLevel="1" x14ac:dyDescent="0.25">
      <c r="A177" s="493" t="s">
        <v>1734</v>
      </c>
      <c r="B177" s="437" t="s">
        <v>2284</v>
      </c>
      <c r="C177" s="511" t="s">
        <v>320</v>
      </c>
      <c r="D177" s="495" t="s">
        <v>479</v>
      </c>
      <c r="E177" s="731" t="s">
        <v>2180</v>
      </c>
      <c r="F177" s="437" t="s">
        <v>2192</v>
      </c>
      <c r="G177" s="446" t="s">
        <v>2304</v>
      </c>
      <c r="H177" s="480" t="s">
        <v>2305</v>
      </c>
      <c r="I177" s="439" t="s">
        <v>223</v>
      </c>
      <c r="J177" s="439" t="s">
        <v>326</v>
      </c>
      <c r="K177" s="481"/>
      <c r="L177" s="440" t="s">
        <v>1602</v>
      </c>
      <c r="M177" s="496" t="s">
        <v>2222</v>
      </c>
      <c r="N177" s="446" t="s">
        <v>480</v>
      </c>
      <c r="O177" s="443" t="s">
        <v>226</v>
      </c>
      <c r="P177" s="488" t="s">
        <v>227</v>
      </c>
      <c r="Q177" s="443" t="s">
        <v>228</v>
      </c>
      <c r="R177" s="443" t="s">
        <v>470</v>
      </c>
      <c r="S177" s="443" t="s">
        <v>395</v>
      </c>
      <c r="T177" s="442" t="s">
        <v>231</v>
      </c>
    </row>
    <row r="178" spans="1:20" s="376" customFormat="1" hidden="1" outlineLevel="1" x14ac:dyDescent="0.25">
      <c r="A178" s="493" t="s">
        <v>1735</v>
      </c>
      <c r="B178" s="512" t="s">
        <v>2284</v>
      </c>
      <c r="C178" s="494" t="s">
        <v>320</v>
      </c>
      <c r="D178" s="495" t="s">
        <v>481</v>
      </c>
      <c r="E178" s="709" t="s">
        <v>2180</v>
      </c>
      <c r="F178" s="513" t="s">
        <v>2192</v>
      </c>
      <c r="G178" s="446" t="s">
        <v>2304</v>
      </c>
      <c r="H178" s="480" t="s">
        <v>2305</v>
      </c>
      <c r="I178" s="439" t="s">
        <v>223</v>
      </c>
      <c r="J178" s="439" t="s">
        <v>326</v>
      </c>
      <c r="K178" s="481"/>
      <c r="L178" s="440" t="s">
        <v>1602</v>
      </c>
      <c r="M178" s="496" t="s">
        <v>2222</v>
      </c>
      <c r="N178" s="446" t="s">
        <v>482</v>
      </c>
      <c r="O178" s="443" t="s">
        <v>226</v>
      </c>
      <c r="P178" s="488" t="s">
        <v>227</v>
      </c>
      <c r="Q178" s="443" t="s">
        <v>228</v>
      </c>
      <c r="R178" s="443" t="s">
        <v>470</v>
      </c>
      <c r="S178" s="443" t="s">
        <v>395</v>
      </c>
      <c r="T178" s="442" t="s">
        <v>231</v>
      </c>
    </row>
    <row r="179" spans="1:20" s="376" customFormat="1" hidden="1" outlineLevel="1" x14ac:dyDescent="0.25">
      <c r="A179" s="493" t="s">
        <v>1736</v>
      </c>
      <c r="B179" s="512" t="s">
        <v>2284</v>
      </c>
      <c r="C179" s="494" t="s">
        <v>320</v>
      </c>
      <c r="D179" s="495" t="s">
        <v>483</v>
      </c>
      <c r="E179" s="709" t="s">
        <v>2180</v>
      </c>
      <c r="F179" s="513" t="s">
        <v>2192</v>
      </c>
      <c r="G179" s="446" t="s">
        <v>2304</v>
      </c>
      <c r="H179" s="480" t="s">
        <v>2305</v>
      </c>
      <c r="I179" s="439" t="s">
        <v>223</v>
      </c>
      <c r="J179" s="439" t="s">
        <v>326</v>
      </c>
      <c r="K179" s="481"/>
      <c r="L179" s="440" t="s">
        <v>1602</v>
      </c>
      <c r="M179" s="496" t="s">
        <v>2222</v>
      </c>
      <c r="N179" s="446" t="s">
        <v>484</v>
      </c>
      <c r="O179" s="443" t="s">
        <v>226</v>
      </c>
      <c r="P179" s="488" t="s">
        <v>227</v>
      </c>
      <c r="Q179" s="443" t="s">
        <v>228</v>
      </c>
      <c r="R179" s="443" t="s">
        <v>470</v>
      </c>
      <c r="S179" s="443" t="s">
        <v>395</v>
      </c>
      <c r="T179" s="442" t="s">
        <v>231</v>
      </c>
    </row>
    <row r="180" spans="1:20" s="376" customFormat="1" hidden="1" outlineLevel="1" x14ac:dyDescent="0.25">
      <c r="A180" s="493" t="s">
        <v>1737</v>
      </c>
      <c r="B180" s="512" t="s">
        <v>2284</v>
      </c>
      <c r="C180" s="494" t="s">
        <v>320</v>
      </c>
      <c r="D180" s="495" t="s">
        <v>485</v>
      </c>
      <c r="E180" s="709" t="s">
        <v>2180</v>
      </c>
      <c r="F180" s="513" t="s">
        <v>2192</v>
      </c>
      <c r="G180" s="446" t="s">
        <v>2304</v>
      </c>
      <c r="H180" s="480" t="s">
        <v>2305</v>
      </c>
      <c r="I180" s="439" t="s">
        <v>223</v>
      </c>
      <c r="J180" s="439" t="s">
        <v>326</v>
      </c>
      <c r="K180" s="481"/>
      <c r="L180" s="440" t="s">
        <v>1602</v>
      </c>
      <c r="M180" s="496" t="s">
        <v>2222</v>
      </c>
      <c r="N180" s="446" t="s">
        <v>486</v>
      </c>
      <c r="O180" s="443" t="s">
        <v>226</v>
      </c>
      <c r="P180" s="488" t="s">
        <v>227</v>
      </c>
      <c r="Q180" s="443" t="s">
        <v>228</v>
      </c>
      <c r="R180" s="443" t="s">
        <v>470</v>
      </c>
      <c r="S180" s="443" t="s">
        <v>395</v>
      </c>
      <c r="T180" s="442" t="s">
        <v>231</v>
      </c>
    </row>
    <row r="181" spans="1:20" s="376" customFormat="1" hidden="1" outlineLevel="1" x14ac:dyDescent="0.25">
      <c r="A181" s="493" t="s">
        <v>1738</v>
      </c>
      <c r="B181" s="512" t="s">
        <v>2284</v>
      </c>
      <c r="C181" s="494" t="s">
        <v>320</v>
      </c>
      <c r="D181" s="495" t="s">
        <v>487</v>
      </c>
      <c r="E181" s="709" t="s">
        <v>2180</v>
      </c>
      <c r="F181" s="513" t="s">
        <v>2192</v>
      </c>
      <c r="G181" s="446" t="s">
        <v>2304</v>
      </c>
      <c r="H181" s="480" t="s">
        <v>2305</v>
      </c>
      <c r="I181" s="439" t="s">
        <v>223</v>
      </c>
      <c r="J181" s="439" t="s">
        <v>326</v>
      </c>
      <c r="K181" s="481"/>
      <c r="L181" s="440" t="s">
        <v>1602</v>
      </c>
      <c r="M181" s="496" t="s">
        <v>2222</v>
      </c>
      <c r="N181" s="445" t="s">
        <v>2322</v>
      </c>
      <c r="O181" s="443" t="s">
        <v>226</v>
      </c>
      <c r="P181" s="488" t="s">
        <v>227</v>
      </c>
      <c r="Q181" s="443" t="s">
        <v>228</v>
      </c>
      <c r="R181" s="443" t="s">
        <v>470</v>
      </c>
      <c r="S181" s="443" t="s">
        <v>395</v>
      </c>
      <c r="T181" s="442" t="s">
        <v>231</v>
      </c>
    </row>
    <row r="182" spans="1:20" s="376" customFormat="1" hidden="1" outlineLevel="1" x14ac:dyDescent="0.25">
      <c r="A182" s="493" t="s">
        <v>1739</v>
      </c>
      <c r="B182" s="512" t="s">
        <v>2284</v>
      </c>
      <c r="C182" s="494" t="s">
        <v>320</v>
      </c>
      <c r="D182" s="495" t="s">
        <v>488</v>
      </c>
      <c r="E182" s="709" t="s">
        <v>2180</v>
      </c>
      <c r="F182" s="513" t="s">
        <v>2192</v>
      </c>
      <c r="G182" s="446" t="s">
        <v>2304</v>
      </c>
      <c r="H182" s="480" t="s">
        <v>2305</v>
      </c>
      <c r="I182" s="439" t="s">
        <v>223</v>
      </c>
      <c r="J182" s="439" t="s">
        <v>326</v>
      </c>
      <c r="K182" s="481"/>
      <c r="L182" s="440" t="s">
        <v>1602</v>
      </c>
      <c r="M182" s="496" t="s">
        <v>2222</v>
      </c>
      <c r="N182" s="446" t="s">
        <v>489</v>
      </c>
      <c r="O182" s="443" t="s">
        <v>226</v>
      </c>
      <c r="P182" s="443" t="s">
        <v>227</v>
      </c>
      <c r="Q182" s="443" t="s">
        <v>228</v>
      </c>
      <c r="R182" s="443" t="s">
        <v>470</v>
      </c>
      <c r="S182" s="443" t="s">
        <v>395</v>
      </c>
      <c r="T182" s="442" t="s">
        <v>231</v>
      </c>
    </row>
    <row r="183" spans="1:20" s="376" customFormat="1" hidden="1" outlineLevel="1" x14ac:dyDescent="0.25">
      <c r="A183" s="493" t="s">
        <v>1740</v>
      </c>
      <c r="B183" s="512" t="s">
        <v>2284</v>
      </c>
      <c r="C183" s="494" t="s">
        <v>320</v>
      </c>
      <c r="D183" s="495" t="s">
        <v>490</v>
      </c>
      <c r="E183" s="709" t="s">
        <v>2180</v>
      </c>
      <c r="F183" s="513" t="s">
        <v>2192</v>
      </c>
      <c r="G183" s="446" t="s">
        <v>2304</v>
      </c>
      <c r="H183" s="480" t="s">
        <v>2305</v>
      </c>
      <c r="I183" s="439" t="s">
        <v>223</v>
      </c>
      <c r="J183" s="439" t="s">
        <v>326</v>
      </c>
      <c r="K183" s="481"/>
      <c r="L183" s="440" t="s">
        <v>1602</v>
      </c>
      <c r="M183" s="496" t="s">
        <v>2222</v>
      </c>
      <c r="N183" s="446" t="s">
        <v>491</v>
      </c>
      <c r="O183" s="443" t="s">
        <v>226</v>
      </c>
      <c r="P183" s="443" t="s">
        <v>227</v>
      </c>
      <c r="Q183" s="443" t="s">
        <v>228</v>
      </c>
      <c r="R183" s="443" t="s">
        <v>470</v>
      </c>
      <c r="S183" s="443" t="s">
        <v>395</v>
      </c>
      <c r="T183" s="442" t="s">
        <v>231</v>
      </c>
    </row>
    <row r="184" spans="1:20" s="376" customFormat="1" hidden="1" outlineLevel="1" x14ac:dyDescent="0.25">
      <c r="A184" s="493" t="s">
        <v>1741</v>
      </c>
      <c r="B184" s="512" t="s">
        <v>2284</v>
      </c>
      <c r="C184" s="494" t="s">
        <v>320</v>
      </c>
      <c r="D184" s="495" t="s">
        <v>492</v>
      </c>
      <c r="E184" s="709" t="s">
        <v>2180</v>
      </c>
      <c r="F184" s="513" t="s">
        <v>2192</v>
      </c>
      <c r="G184" s="446" t="s">
        <v>2304</v>
      </c>
      <c r="H184" s="480" t="s">
        <v>2305</v>
      </c>
      <c r="I184" s="439" t="s">
        <v>223</v>
      </c>
      <c r="J184" s="439" t="s">
        <v>326</v>
      </c>
      <c r="K184" s="481"/>
      <c r="L184" s="440" t="s">
        <v>1602</v>
      </c>
      <c r="M184" s="496" t="s">
        <v>2222</v>
      </c>
      <c r="N184" s="445" t="s">
        <v>2323</v>
      </c>
      <c r="O184" s="443" t="s">
        <v>226</v>
      </c>
      <c r="P184" s="443" t="s">
        <v>227</v>
      </c>
      <c r="Q184" s="443" t="s">
        <v>228</v>
      </c>
      <c r="R184" s="443" t="s">
        <v>470</v>
      </c>
      <c r="S184" s="443" t="s">
        <v>395</v>
      </c>
      <c r="T184" s="442" t="s">
        <v>231</v>
      </c>
    </row>
    <row r="185" spans="1:20" s="376" customFormat="1" hidden="1" outlineLevel="1" x14ac:dyDescent="0.25">
      <c r="A185" s="493" t="s">
        <v>1742</v>
      </c>
      <c r="B185" s="512" t="s">
        <v>2284</v>
      </c>
      <c r="C185" s="494" t="s">
        <v>320</v>
      </c>
      <c r="D185" s="495" t="s">
        <v>493</v>
      </c>
      <c r="E185" s="709" t="s">
        <v>2180</v>
      </c>
      <c r="F185" s="513" t="s">
        <v>2192</v>
      </c>
      <c r="G185" s="446" t="s">
        <v>2304</v>
      </c>
      <c r="H185" s="480" t="s">
        <v>2305</v>
      </c>
      <c r="I185" s="439" t="s">
        <v>223</v>
      </c>
      <c r="J185" s="439" t="s">
        <v>326</v>
      </c>
      <c r="K185" s="481"/>
      <c r="L185" s="440" t="s">
        <v>1602</v>
      </c>
      <c r="M185" s="496" t="s">
        <v>2222</v>
      </c>
      <c r="N185" s="446" t="s">
        <v>494</v>
      </c>
      <c r="O185" s="443" t="s">
        <v>226</v>
      </c>
      <c r="P185" s="443" t="s">
        <v>227</v>
      </c>
      <c r="Q185" s="443" t="s">
        <v>228</v>
      </c>
      <c r="R185" s="443" t="s">
        <v>470</v>
      </c>
      <c r="S185" s="443" t="s">
        <v>395</v>
      </c>
      <c r="T185" s="442" t="s">
        <v>231</v>
      </c>
    </row>
    <row r="186" spans="1:20" s="376" customFormat="1" hidden="1" outlineLevel="1" x14ac:dyDescent="0.25">
      <c r="A186" s="493"/>
      <c r="B186" s="512" t="s">
        <v>2284</v>
      </c>
      <c r="C186" s="494" t="s">
        <v>320</v>
      </c>
      <c r="D186" s="495" t="s">
        <v>495</v>
      </c>
      <c r="E186" s="709" t="s">
        <v>2180</v>
      </c>
      <c r="F186" s="513" t="s">
        <v>2192</v>
      </c>
      <c r="G186" s="446" t="s">
        <v>2304</v>
      </c>
      <c r="H186" s="480" t="s">
        <v>2305</v>
      </c>
      <c r="I186" s="439" t="s">
        <v>223</v>
      </c>
      <c r="J186" s="439" t="s">
        <v>326</v>
      </c>
      <c r="K186" s="481"/>
      <c r="L186" s="453" t="s">
        <v>1602</v>
      </c>
      <c r="M186" s="496" t="s">
        <v>2222</v>
      </c>
      <c r="N186" s="446" t="s">
        <v>497</v>
      </c>
      <c r="O186" s="443" t="s">
        <v>226</v>
      </c>
      <c r="P186" s="443" t="s">
        <v>227</v>
      </c>
      <c r="Q186" s="443" t="s">
        <v>228</v>
      </c>
      <c r="R186" s="443" t="s">
        <v>470</v>
      </c>
      <c r="S186" s="443" t="s">
        <v>395</v>
      </c>
      <c r="T186" s="442" t="s">
        <v>231</v>
      </c>
    </row>
    <row r="187" spans="1:20" s="376" customFormat="1" hidden="1" outlineLevel="1" x14ac:dyDescent="0.25">
      <c r="A187" s="493"/>
      <c r="B187" s="512" t="s">
        <v>2284</v>
      </c>
      <c r="C187" s="494" t="s">
        <v>320</v>
      </c>
      <c r="D187" s="495" t="s">
        <v>498</v>
      </c>
      <c r="E187" s="709" t="s">
        <v>2180</v>
      </c>
      <c r="F187" s="513" t="s">
        <v>2192</v>
      </c>
      <c r="G187" s="446" t="s">
        <v>2304</v>
      </c>
      <c r="H187" s="480" t="s">
        <v>2305</v>
      </c>
      <c r="I187" s="439" t="s">
        <v>223</v>
      </c>
      <c r="J187" s="439" t="s">
        <v>326</v>
      </c>
      <c r="K187" s="481"/>
      <c r="L187" s="453" t="s">
        <v>1602</v>
      </c>
      <c r="M187" s="496" t="s">
        <v>2222</v>
      </c>
      <c r="N187" s="446" t="s">
        <v>499</v>
      </c>
      <c r="O187" s="443" t="s">
        <v>226</v>
      </c>
      <c r="P187" s="443" t="s">
        <v>227</v>
      </c>
      <c r="Q187" s="443" t="s">
        <v>228</v>
      </c>
      <c r="R187" s="443" t="s">
        <v>470</v>
      </c>
      <c r="S187" s="443" t="s">
        <v>395</v>
      </c>
      <c r="T187" s="442" t="s">
        <v>231</v>
      </c>
    </row>
    <row r="188" spans="1:20" s="376" customFormat="1" hidden="1" outlineLevel="1" x14ac:dyDescent="0.25">
      <c r="A188" s="493"/>
      <c r="B188" s="512" t="s">
        <v>2284</v>
      </c>
      <c r="C188" s="494" t="s">
        <v>320</v>
      </c>
      <c r="D188" s="495" t="s">
        <v>500</v>
      </c>
      <c r="E188" s="709" t="s">
        <v>2180</v>
      </c>
      <c r="F188" s="513" t="s">
        <v>2192</v>
      </c>
      <c r="G188" s="446" t="s">
        <v>2304</v>
      </c>
      <c r="H188" s="480" t="s">
        <v>2305</v>
      </c>
      <c r="I188" s="439" t="s">
        <v>223</v>
      </c>
      <c r="J188" s="439" t="s">
        <v>326</v>
      </c>
      <c r="K188" s="481"/>
      <c r="L188" s="453" t="s">
        <v>1602</v>
      </c>
      <c r="M188" s="496" t="s">
        <v>2222</v>
      </c>
      <c r="N188" s="446" t="s">
        <v>501</v>
      </c>
      <c r="O188" s="443" t="s">
        <v>226</v>
      </c>
      <c r="P188" s="443" t="s">
        <v>227</v>
      </c>
      <c r="Q188" s="443" t="s">
        <v>228</v>
      </c>
      <c r="R188" s="443" t="s">
        <v>233</v>
      </c>
      <c r="S188" s="443" t="s">
        <v>395</v>
      </c>
      <c r="T188" s="442" t="s">
        <v>231</v>
      </c>
    </row>
    <row r="189" spans="1:20" s="376" customFormat="1" hidden="1" outlineLevel="1" x14ac:dyDescent="0.25">
      <c r="A189" s="493" t="s">
        <v>1743</v>
      </c>
      <c r="B189" s="512" t="s">
        <v>2284</v>
      </c>
      <c r="C189" s="494" t="s">
        <v>320</v>
      </c>
      <c r="D189" s="495" t="s">
        <v>502</v>
      </c>
      <c r="E189" s="709" t="s">
        <v>2180</v>
      </c>
      <c r="F189" s="513" t="s">
        <v>2192</v>
      </c>
      <c r="G189" s="446" t="s">
        <v>2304</v>
      </c>
      <c r="H189" s="480" t="s">
        <v>2305</v>
      </c>
      <c r="I189" s="439" t="s">
        <v>223</v>
      </c>
      <c r="J189" s="439" t="s">
        <v>326</v>
      </c>
      <c r="K189" s="481"/>
      <c r="L189" s="453" t="s">
        <v>1602</v>
      </c>
      <c r="M189" s="496" t="s">
        <v>2222</v>
      </c>
      <c r="N189" s="446" t="s">
        <v>503</v>
      </c>
      <c r="O189" s="443" t="s">
        <v>226</v>
      </c>
      <c r="P189" s="443" t="s">
        <v>227</v>
      </c>
      <c r="Q189" s="443" t="s">
        <v>228</v>
      </c>
      <c r="R189" s="443" t="s">
        <v>233</v>
      </c>
      <c r="S189" s="443" t="s">
        <v>395</v>
      </c>
      <c r="T189" s="442" t="s">
        <v>231</v>
      </c>
    </row>
    <row r="190" spans="1:20" s="376" customFormat="1" hidden="1" outlineLevel="1" x14ac:dyDescent="0.25">
      <c r="A190" s="493" t="s">
        <v>1744</v>
      </c>
      <c r="B190" s="512" t="s">
        <v>2284</v>
      </c>
      <c r="C190" s="494" t="s">
        <v>320</v>
      </c>
      <c r="D190" s="495" t="s">
        <v>504</v>
      </c>
      <c r="E190" s="709" t="s">
        <v>2180</v>
      </c>
      <c r="F190" s="513" t="s">
        <v>2192</v>
      </c>
      <c r="G190" s="446" t="s">
        <v>2304</v>
      </c>
      <c r="H190" s="480" t="s">
        <v>2305</v>
      </c>
      <c r="I190" s="439" t="s">
        <v>223</v>
      </c>
      <c r="J190" s="439" t="s">
        <v>326</v>
      </c>
      <c r="K190" s="481"/>
      <c r="L190" s="453" t="s">
        <v>1602</v>
      </c>
      <c r="M190" s="496" t="s">
        <v>2222</v>
      </c>
      <c r="N190" s="446" t="s">
        <v>505</v>
      </c>
      <c r="O190" s="443" t="s">
        <v>226</v>
      </c>
      <c r="P190" s="443" t="s">
        <v>227</v>
      </c>
      <c r="Q190" s="443" t="s">
        <v>228</v>
      </c>
      <c r="R190" s="443" t="s">
        <v>233</v>
      </c>
      <c r="S190" s="443" t="s">
        <v>395</v>
      </c>
      <c r="T190" s="442" t="s">
        <v>231</v>
      </c>
    </row>
    <row r="191" spans="1:20" s="376" customFormat="1" hidden="1" outlineLevel="1" x14ac:dyDescent="0.25">
      <c r="A191" s="493"/>
      <c r="B191" s="512" t="s">
        <v>2284</v>
      </c>
      <c r="C191" s="494" t="s">
        <v>320</v>
      </c>
      <c r="D191" s="495" t="s">
        <v>506</v>
      </c>
      <c r="E191" s="709" t="s">
        <v>2180</v>
      </c>
      <c r="F191" s="513" t="s">
        <v>2192</v>
      </c>
      <c r="G191" s="446" t="s">
        <v>2304</v>
      </c>
      <c r="H191" s="480" t="s">
        <v>2305</v>
      </c>
      <c r="I191" s="439" t="s">
        <v>223</v>
      </c>
      <c r="J191" s="439" t="s">
        <v>326</v>
      </c>
      <c r="K191" s="481"/>
      <c r="L191" s="453" t="s">
        <v>1602</v>
      </c>
      <c r="M191" s="496" t="s">
        <v>2222</v>
      </c>
      <c r="N191" s="446" t="s">
        <v>507</v>
      </c>
      <c r="O191" s="443" t="s">
        <v>226</v>
      </c>
      <c r="P191" s="443" t="s">
        <v>227</v>
      </c>
      <c r="Q191" s="443" t="s">
        <v>228</v>
      </c>
      <c r="R191" s="443" t="s">
        <v>233</v>
      </c>
      <c r="S191" s="443" t="s">
        <v>395</v>
      </c>
      <c r="T191" s="442" t="s">
        <v>231</v>
      </c>
    </row>
    <row r="192" spans="1:20" s="376" customFormat="1" hidden="1" outlineLevel="1" x14ac:dyDescent="0.25">
      <c r="A192" s="493" t="s">
        <v>1745</v>
      </c>
      <c r="B192" s="512" t="s">
        <v>2284</v>
      </c>
      <c r="C192" s="494" t="s">
        <v>320</v>
      </c>
      <c r="D192" s="495" t="s">
        <v>508</v>
      </c>
      <c r="E192" s="709" t="s">
        <v>2180</v>
      </c>
      <c r="F192" s="513" t="s">
        <v>2192</v>
      </c>
      <c r="G192" s="446" t="s">
        <v>2304</v>
      </c>
      <c r="H192" s="480" t="s">
        <v>2305</v>
      </c>
      <c r="I192" s="439" t="s">
        <v>223</v>
      </c>
      <c r="J192" s="439" t="s">
        <v>326</v>
      </c>
      <c r="K192" s="481"/>
      <c r="L192" s="453" t="s">
        <v>1602</v>
      </c>
      <c r="M192" s="496" t="s">
        <v>2222</v>
      </c>
      <c r="N192" s="446" t="s">
        <v>509</v>
      </c>
      <c r="O192" s="443" t="s">
        <v>226</v>
      </c>
      <c r="P192" s="443" t="s">
        <v>227</v>
      </c>
      <c r="Q192" s="443" t="s">
        <v>228</v>
      </c>
      <c r="R192" s="443" t="s">
        <v>233</v>
      </c>
      <c r="S192" s="443" t="s">
        <v>395</v>
      </c>
      <c r="T192" s="442" t="s">
        <v>231</v>
      </c>
    </row>
    <row r="193" spans="1:21" s="376" customFormat="1" hidden="1" outlineLevel="1" x14ac:dyDescent="0.25">
      <c r="A193" s="493" t="s">
        <v>1746</v>
      </c>
      <c r="B193" s="512" t="s">
        <v>2284</v>
      </c>
      <c r="C193" s="494" t="s">
        <v>320</v>
      </c>
      <c r="D193" s="495" t="s">
        <v>510</v>
      </c>
      <c r="E193" s="709" t="s">
        <v>2180</v>
      </c>
      <c r="F193" s="513" t="s">
        <v>2192</v>
      </c>
      <c r="G193" s="446" t="s">
        <v>2304</v>
      </c>
      <c r="H193" s="480" t="s">
        <v>2305</v>
      </c>
      <c r="I193" s="439" t="s">
        <v>223</v>
      </c>
      <c r="J193" s="439" t="s">
        <v>326</v>
      </c>
      <c r="K193" s="481"/>
      <c r="L193" s="453" t="s">
        <v>1602</v>
      </c>
      <c r="M193" s="496" t="s">
        <v>2222</v>
      </c>
      <c r="N193" s="446" t="s">
        <v>511</v>
      </c>
      <c r="O193" s="443" t="s">
        <v>226</v>
      </c>
      <c r="P193" s="443" t="s">
        <v>227</v>
      </c>
      <c r="Q193" s="443" t="s">
        <v>228</v>
      </c>
      <c r="R193" s="443" t="s">
        <v>233</v>
      </c>
      <c r="S193" s="443" t="s">
        <v>395</v>
      </c>
      <c r="T193" s="442" t="s">
        <v>231</v>
      </c>
    </row>
    <row r="194" spans="1:21" s="376" customFormat="1" hidden="1" outlineLevel="1" x14ac:dyDescent="0.25">
      <c r="A194" s="493" t="s">
        <v>1747</v>
      </c>
      <c r="B194" s="512" t="s">
        <v>2284</v>
      </c>
      <c r="C194" s="494" t="s">
        <v>320</v>
      </c>
      <c r="D194" s="495" t="s">
        <v>512</v>
      </c>
      <c r="E194" s="709" t="s">
        <v>2180</v>
      </c>
      <c r="F194" s="513" t="s">
        <v>2192</v>
      </c>
      <c r="G194" s="446" t="s">
        <v>2304</v>
      </c>
      <c r="H194" s="480" t="s">
        <v>2305</v>
      </c>
      <c r="I194" s="439" t="s">
        <v>223</v>
      </c>
      <c r="J194" s="439" t="s">
        <v>326</v>
      </c>
      <c r="K194" s="481"/>
      <c r="L194" s="453" t="s">
        <v>1602</v>
      </c>
      <c r="M194" s="496" t="s">
        <v>2222</v>
      </c>
      <c r="N194" s="446" t="s">
        <v>513</v>
      </c>
      <c r="O194" s="443" t="s">
        <v>226</v>
      </c>
      <c r="P194" s="443" t="s">
        <v>227</v>
      </c>
      <c r="Q194" s="443" t="s">
        <v>228</v>
      </c>
      <c r="R194" s="443" t="s">
        <v>233</v>
      </c>
      <c r="S194" s="443" t="s">
        <v>395</v>
      </c>
      <c r="T194" s="442" t="s">
        <v>231</v>
      </c>
    </row>
    <row r="195" spans="1:21" s="376" customFormat="1" hidden="1" outlineLevel="1" x14ac:dyDescent="0.25">
      <c r="A195" s="493" t="s">
        <v>1748</v>
      </c>
      <c r="B195" s="512" t="s">
        <v>2284</v>
      </c>
      <c r="C195" s="494" t="s">
        <v>320</v>
      </c>
      <c r="D195" s="495" t="s">
        <v>514</v>
      </c>
      <c r="E195" s="709" t="s">
        <v>2180</v>
      </c>
      <c r="F195" s="513" t="s">
        <v>2192</v>
      </c>
      <c r="G195" s="446" t="s">
        <v>2304</v>
      </c>
      <c r="H195" s="480" t="s">
        <v>2305</v>
      </c>
      <c r="I195" s="439" t="s">
        <v>223</v>
      </c>
      <c r="J195" s="439" t="s">
        <v>326</v>
      </c>
      <c r="K195" s="481"/>
      <c r="L195" s="453" t="s">
        <v>1602</v>
      </c>
      <c r="M195" s="496" t="s">
        <v>2222</v>
      </c>
      <c r="N195" s="446" t="s">
        <v>515</v>
      </c>
      <c r="O195" s="443" t="s">
        <v>226</v>
      </c>
      <c r="P195" s="443" t="s">
        <v>227</v>
      </c>
      <c r="Q195" s="443" t="s">
        <v>228</v>
      </c>
      <c r="R195" s="443" t="s">
        <v>233</v>
      </c>
      <c r="S195" s="443" t="s">
        <v>395</v>
      </c>
      <c r="T195" s="442" t="s">
        <v>231</v>
      </c>
    </row>
    <row r="196" spans="1:21" s="376" customFormat="1" hidden="1" outlineLevel="1" x14ac:dyDescent="0.25">
      <c r="A196" s="493"/>
      <c r="B196" s="512" t="s">
        <v>2284</v>
      </c>
      <c r="C196" s="494" t="s">
        <v>320</v>
      </c>
      <c r="D196" s="495" t="s">
        <v>516</v>
      </c>
      <c r="E196" s="709" t="s">
        <v>2180</v>
      </c>
      <c r="F196" s="513" t="s">
        <v>2192</v>
      </c>
      <c r="G196" s="446" t="s">
        <v>2304</v>
      </c>
      <c r="H196" s="480" t="s">
        <v>2305</v>
      </c>
      <c r="I196" s="439" t="s">
        <v>223</v>
      </c>
      <c r="J196" s="439" t="s">
        <v>326</v>
      </c>
      <c r="K196" s="481"/>
      <c r="L196" s="453" t="s">
        <v>1602</v>
      </c>
      <c r="M196" s="496" t="s">
        <v>2222</v>
      </c>
      <c r="N196" s="446" t="s">
        <v>517</v>
      </c>
      <c r="O196" s="443" t="s">
        <v>226</v>
      </c>
      <c r="P196" s="443" t="s">
        <v>227</v>
      </c>
      <c r="Q196" s="443" t="s">
        <v>228</v>
      </c>
      <c r="R196" s="443" t="s">
        <v>233</v>
      </c>
      <c r="S196" s="443" t="s">
        <v>395</v>
      </c>
      <c r="T196" s="442" t="s">
        <v>231</v>
      </c>
    </row>
    <row r="197" spans="1:21" s="376" customFormat="1" hidden="1" outlineLevel="1" x14ac:dyDescent="0.25">
      <c r="A197" s="493" t="s">
        <v>1749</v>
      </c>
      <c r="B197" s="512" t="s">
        <v>2284</v>
      </c>
      <c r="C197" s="494" t="s">
        <v>320</v>
      </c>
      <c r="D197" s="495" t="s">
        <v>518</v>
      </c>
      <c r="E197" s="709" t="s">
        <v>2180</v>
      </c>
      <c r="F197" s="513" t="s">
        <v>2192</v>
      </c>
      <c r="G197" s="446" t="s">
        <v>2304</v>
      </c>
      <c r="H197" s="480" t="s">
        <v>2305</v>
      </c>
      <c r="I197" s="439" t="s">
        <v>223</v>
      </c>
      <c r="J197" s="439" t="s">
        <v>326</v>
      </c>
      <c r="K197" s="481"/>
      <c r="L197" s="453" t="s">
        <v>1602</v>
      </c>
      <c r="M197" s="496" t="s">
        <v>2222</v>
      </c>
      <c r="N197" s="446" t="s">
        <v>519</v>
      </c>
      <c r="O197" s="443" t="s">
        <v>226</v>
      </c>
      <c r="P197" s="443" t="s">
        <v>227</v>
      </c>
      <c r="Q197" s="443" t="s">
        <v>228</v>
      </c>
      <c r="R197" s="443" t="s">
        <v>233</v>
      </c>
      <c r="S197" s="443" t="s">
        <v>395</v>
      </c>
      <c r="T197" s="442" t="s">
        <v>231</v>
      </c>
    </row>
    <row r="198" spans="1:21" s="376" customFormat="1" hidden="1" outlineLevel="1" x14ac:dyDescent="0.25">
      <c r="A198" s="514"/>
      <c r="B198" s="515" t="s">
        <v>2284</v>
      </c>
      <c r="C198" s="385" t="s">
        <v>320</v>
      </c>
      <c r="D198" s="508" t="s">
        <v>520</v>
      </c>
      <c r="E198" s="713" t="s">
        <v>2180</v>
      </c>
      <c r="F198" s="516" t="s">
        <v>2192</v>
      </c>
      <c r="G198" s="450" t="s">
        <v>2304</v>
      </c>
      <c r="H198" s="379" t="s">
        <v>2305</v>
      </c>
      <c r="I198" s="448" t="s">
        <v>223</v>
      </c>
      <c r="J198" s="448" t="s">
        <v>326</v>
      </c>
      <c r="K198" s="380"/>
      <c r="L198" s="509" t="s">
        <v>1602</v>
      </c>
      <c r="M198" s="430" t="s">
        <v>2222</v>
      </c>
      <c r="N198" s="450" t="s">
        <v>521</v>
      </c>
      <c r="O198" s="452" t="s">
        <v>226</v>
      </c>
      <c r="P198" s="452" t="s">
        <v>227</v>
      </c>
      <c r="Q198" s="452" t="s">
        <v>228</v>
      </c>
      <c r="R198" s="452" t="s">
        <v>233</v>
      </c>
      <c r="S198" s="452" t="s">
        <v>395</v>
      </c>
      <c r="T198" s="451" t="s">
        <v>231</v>
      </c>
      <c r="U198" s="431"/>
    </row>
    <row r="199" spans="1:21" s="376" customFormat="1" hidden="1" outlineLevel="1" x14ac:dyDescent="0.25">
      <c r="A199" s="493" t="s">
        <v>1750</v>
      </c>
      <c r="B199" s="512" t="s">
        <v>2284</v>
      </c>
      <c r="C199" s="494" t="s">
        <v>320</v>
      </c>
      <c r="D199" s="495" t="s">
        <v>522</v>
      </c>
      <c r="E199" s="709" t="s">
        <v>2180</v>
      </c>
      <c r="F199" s="513" t="s">
        <v>2192</v>
      </c>
      <c r="G199" s="446" t="s">
        <v>2304</v>
      </c>
      <c r="H199" s="480" t="s">
        <v>2305</v>
      </c>
      <c r="I199" s="439" t="s">
        <v>223</v>
      </c>
      <c r="J199" s="439" t="s">
        <v>326</v>
      </c>
      <c r="K199" s="481"/>
      <c r="L199" s="453" t="s">
        <v>1602</v>
      </c>
      <c r="M199" s="496" t="s">
        <v>2222</v>
      </c>
      <c r="N199" s="446" t="s">
        <v>523</v>
      </c>
      <c r="O199" s="443" t="s">
        <v>226</v>
      </c>
      <c r="P199" s="443" t="s">
        <v>227</v>
      </c>
      <c r="Q199" s="443" t="s">
        <v>228</v>
      </c>
      <c r="R199" s="443" t="s">
        <v>233</v>
      </c>
      <c r="S199" s="443" t="s">
        <v>395</v>
      </c>
      <c r="T199" s="442" t="s">
        <v>231</v>
      </c>
    </row>
    <row r="200" spans="1:21" s="376" customFormat="1" hidden="1" outlineLevel="1" x14ac:dyDescent="0.25">
      <c r="A200" s="493" t="s">
        <v>1751</v>
      </c>
      <c r="B200" s="512" t="s">
        <v>2284</v>
      </c>
      <c r="C200" s="494" t="s">
        <v>320</v>
      </c>
      <c r="D200" s="495" t="s">
        <v>524</v>
      </c>
      <c r="E200" s="709" t="s">
        <v>2180</v>
      </c>
      <c r="F200" s="513" t="s">
        <v>2192</v>
      </c>
      <c r="G200" s="446" t="s">
        <v>2304</v>
      </c>
      <c r="H200" s="480" t="s">
        <v>2305</v>
      </c>
      <c r="I200" s="439" t="s">
        <v>223</v>
      </c>
      <c r="J200" s="439" t="s">
        <v>326</v>
      </c>
      <c r="K200" s="481"/>
      <c r="L200" s="453" t="s">
        <v>1602</v>
      </c>
      <c r="M200" s="496" t="s">
        <v>2222</v>
      </c>
      <c r="N200" s="446" t="s">
        <v>525</v>
      </c>
      <c r="O200" s="443" t="s">
        <v>226</v>
      </c>
      <c r="P200" s="443" t="s">
        <v>227</v>
      </c>
      <c r="Q200" s="443" t="s">
        <v>228</v>
      </c>
      <c r="R200" s="443" t="s">
        <v>233</v>
      </c>
      <c r="S200" s="443" t="s">
        <v>395</v>
      </c>
      <c r="T200" s="442" t="s">
        <v>231</v>
      </c>
    </row>
    <row r="201" spans="1:21" s="376" customFormat="1" hidden="1" outlineLevel="1" x14ac:dyDescent="0.25">
      <c r="A201" s="514"/>
      <c r="B201" s="515" t="s">
        <v>2284</v>
      </c>
      <c r="C201" s="385" t="s">
        <v>320</v>
      </c>
      <c r="D201" s="508" t="s">
        <v>526</v>
      </c>
      <c r="E201" s="713" t="s">
        <v>2180</v>
      </c>
      <c r="F201" s="516" t="s">
        <v>2192</v>
      </c>
      <c r="G201" s="450" t="s">
        <v>2304</v>
      </c>
      <c r="H201" s="379" t="s">
        <v>2305</v>
      </c>
      <c r="I201" s="448" t="s">
        <v>223</v>
      </c>
      <c r="J201" s="448" t="s">
        <v>326</v>
      </c>
      <c r="K201" s="380"/>
      <c r="L201" s="509" t="s">
        <v>1602</v>
      </c>
      <c r="M201" s="430" t="s">
        <v>2222</v>
      </c>
      <c r="N201" s="450" t="s">
        <v>527</v>
      </c>
      <c r="O201" s="452" t="s">
        <v>226</v>
      </c>
      <c r="P201" s="452" t="s">
        <v>227</v>
      </c>
      <c r="Q201" s="452" t="s">
        <v>228</v>
      </c>
      <c r="R201" s="452" t="s">
        <v>233</v>
      </c>
      <c r="S201" s="452" t="s">
        <v>395</v>
      </c>
      <c r="T201" s="451" t="s">
        <v>231</v>
      </c>
      <c r="U201" s="431"/>
    </row>
    <row r="202" spans="1:21" s="376" customFormat="1" hidden="1" outlineLevel="1" x14ac:dyDescent="0.25">
      <c r="A202" s="493" t="s">
        <v>1752</v>
      </c>
      <c r="B202" s="512" t="s">
        <v>2284</v>
      </c>
      <c r="C202" s="494" t="s">
        <v>320</v>
      </c>
      <c r="D202" s="495" t="s">
        <v>528</v>
      </c>
      <c r="E202" s="709" t="s">
        <v>2180</v>
      </c>
      <c r="F202" s="513" t="s">
        <v>2192</v>
      </c>
      <c r="G202" s="446" t="s">
        <v>2304</v>
      </c>
      <c r="H202" s="480" t="s">
        <v>2305</v>
      </c>
      <c r="I202" s="439" t="s">
        <v>223</v>
      </c>
      <c r="J202" s="439" t="s">
        <v>326</v>
      </c>
      <c r="K202" s="481"/>
      <c r="L202" s="453" t="s">
        <v>1602</v>
      </c>
      <c r="M202" s="496" t="s">
        <v>2222</v>
      </c>
      <c r="N202" s="446" t="s">
        <v>529</v>
      </c>
      <c r="O202" s="443" t="s">
        <v>226</v>
      </c>
      <c r="P202" s="443" t="s">
        <v>227</v>
      </c>
      <c r="Q202" s="443" t="s">
        <v>228</v>
      </c>
      <c r="R202" s="443" t="s">
        <v>233</v>
      </c>
      <c r="S202" s="443" t="s">
        <v>395</v>
      </c>
      <c r="T202" s="442" t="s">
        <v>231</v>
      </c>
    </row>
    <row r="203" spans="1:21" s="376" customFormat="1" hidden="1" outlineLevel="1" x14ac:dyDescent="0.25">
      <c r="A203" s="493" t="s">
        <v>1753</v>
      </c>
      <c r="B203" s="512" t="s">
        <v>2284</v>
      </c>
      <c r="C203" s="494" t="s">
        <v>320</v>
      </c>
      <c r="D203" s="517" t="s">
        <v>530</v>
      </c>
      <c r="E203" s="709" t="s">
        <v>2180</v>
      </c>
      <c r="F203" s="513" t="s">
        <v>2192</v>
      </c>
      <c r="G203" s="446" t="s">
        <v>2304</v>
      </c>
      <c r="H203" s="480" t="s">
        <v>2305</v>
      </c>
      <c r="I203" s="439" t="s">
        <v>223</v>
      </c>
      <c r="J203" s="439" t="s">
        <v>326</v>
      </c>
      <c r="K203" s="481"/>
      <c r="L203" s="453" t="s">
        <v>1602</v>
      </c>
      <c r="M203" s="496" t="s">
        <v>2222</v>
      </c>
      <c r="N203" s="446" t="s">
        <v>531</v>
      </c>
      <c r="O203" s="443" t="s">
        <v>226</v>
      </c>
      <c r="P203" s="443" t="s">
        <v>227</v>
      </c>
      <c r="Q203" s="443" t="s">
        <v>228</v>
      </c>
      <c r="R203" s="443" t="s">
        <v>233</v>
      </c>
      <c r="S203" s="443" t="s">
        <v>395</v>
      </c>
      <c r="T203" s="442" t="s">
        <v>231</v>
      </c>
    </row>
    <row r="204" spans="1:21" s="376" customFormat="1" hidden="1" outlineLevel="1" x14ac:dyDescent="0.25">
      <c r="A204" s="493" t="s">
        <v>1754</v>
      </c>
      <c r="B204" s="512" t="s">
        <v>2284</v>
      </c>
      <c r="C204" s="494" t="s">
        <v>320</v>
      </c>
      <c r="D204" s="517" t="s">
        <v>2324</v>
      </c>
      <c r="E204" s="709" t="s">
        <v>2180</v>
      </c>
      <c r="F204" s="513" t="s">
        <v>2192</v>
      </c>
      <c r="G204" s="446" t="s">
        <v>2304</v>
      </c>
      <c r="H204" s="480" t="s">
        <v>2305</v>
      </c>
      <c r="I204" s="439" t="s">
        <v>223</v>
      </c>
      <c r="J204" s="439" t="s">
        <v>326</v>
      </c>
      <c r="K204" s="481"/>
      <c r="L204" s="453" t="s">
        <v>1602</v>
      </c>
      <c r="M204" s="441" t="s">
        <v>2222</v>
      </c>
      <c r="N204" s="446" t="s">
        <v>532</v>
      </c>
      <c r="O204" s="443" t="s">
        <v>226</v>
      </c>
      <c r="P204" s="443" t="s">
        <v>227</v>
      </c>
      <c r="Q204" s="443" t="s">
        <v>228</v>
      </c>
      <c r="R204" s="443" t="s">
        <v>233</v>
      </c>
      <c r="S204" s="443" t="s">
        <v>395</v>
      </c>
      <c r="T204" s="442" t="s">
        <v>231</v>
      </c>
    </row>
    <row r="205" spans="1:21" s="376" customFormat="1" hidden="1" outlineLevel="1" x14ac:dyDescent="0.25">
      <c r="A205" s="493"/>
      <c r="B205" s="512" t="s">
        <v>221</v>
      </c>
      <c r="C205" s="494" t="s">
        <v>320</v>
      </c>
      <c r="D205" s="495" t="s">
        <v>533</v>
      </c>
      <c r="E205" s="709" t="s">
        <v>534</v>
      </c>
      <c r="F205" s="513" t="s">
        <v>535</v>
      </c>
      <c r="G205" s="446" t="s">
        <v>536</v>
      </c>
      <c r="H205" s="439" t="s">
        <v>537</v>
      </c>
      <c r="I205" s="439" t="s">
        <v>223</v>
      </c>
      <c r="J205" s="439" t="s">
        <v>326</v>
      </c>
      <c r="K205" s="481"/>
      <c r="L205" s="453" t="s">
        <v>1602</v>
      </c>
      <c r="M205" s="441" t="s">
        <v>264</v>
      </c>
      <c r="N205" s="446" t="s">
        <v>2196</v>
      </c>
      <c r="O205" s="443" t="s">
        <v>226</v>
      </c>
      <c r="P205" s="443" t="s">
        <v>227</v>
      </c>
      <c r="Q205" s="443" t="s">
        <v>228</v>
      </c>
      <c r="R205" s="443" t="s">
        <v>233</v>
      </c>
      <c r="S205" s="443" t="s">
        <v>395</v>
      </c>
      <c r="T205" s="442" t="s">
        <v>231</v>
      </c>
    </row>
    <row r="206" spans="1:21" s="376" customFormat="1" hidden="1" outlineLevel="1" x14ac:dyDescent="0.25">
      <c r="A206" s="493" t="s">
        <v>2325</v>
      </c>
      <c r="B206" s="437" t="s">
        <v>2284</v>
      </c>
      <c r="C206" s="494" t="s">
        <v>320</v>
      </c>
      <c r="D206" s="495" t="s">
        <v>1681</v>
      </c>
      <c r="E206" s="709" t="s">
        <v>2180</v>
      </c>
      <c r="F206" s="437" t="s">
        <v>2192</v>
      </c>
      <c r="G206" s="446" t="s">
        <v>2304</v>
      </c>
      <c r="H206" s="480" t="s">
        <v>2305</v>
      </c>
      <c r="I206" s="439" t="s">
        <v>223</v>
      </c>
      <c r="J206" s="439" t="s">
        <v>326</v>
      </c>
      <c r="K206" s="481"/>
      <c r="L206" s="453" t="s">
        <v>1602</v>
      </c>
      <c r="M206" s="496" t="s">
        <v>2222</v>
      </c>
      <c r="N206" s="446" t="s">
        <v>538</v>
      </c>
      <c r="O206" s="443" t="s">
        <v>226</v>
      </c>
      <c r="P206" s="443" t="s">
        <v>227</v>
      </c>
      <c r="Q206" s="443" t="s">
        <v>228</v>
      </c>
      <c r="R206" s="443" t="s">
        <v>233</v>
      </c>
      <c r="S206" s="443" t="s">
        <v>395</v>
      </c>
      <c r="T206" s="442" t="s">
        <v>231</v>
      </c>
    </row>
    <row r="207" spans="1:21" ht="16.149999999999999" hidden="1" outlineLevel="1" x14ac:dyDescent="0.25">
      <c r="A207" s="518" t="s">
        <v>539</v>
      </c>
      <c r="B207" s="487"/>
      <c r="C207" s="228"/>
      <c r="D207" s="229" t="s">
        <v>2326</v>
      </c>
      <c r="E207" s="489"/>
      <c r="F207" s="487"/>
      <c r="G207" s="489" t="s">
        <v>2326</v>
      </c>
      <c r="H207" s="490"/>
      <c r="I207" s="490"/>
      <c r="J207" s="476" t="s">
        <v>326</v>
      </c>
      <c r="K207" s="375"/>
      <c r="L207" s="491" t="s">
        <v>540</v>
      </c>
      <c r="M207" s="506"/>
      <c r="N207" s="487"/>
      <c r="O207" s="729"/>
      <c r="P207" s="729"/>
      <c r="Q207" s="729"/>
      <c r="R207" s="729"/>
      <c r="S207" s="729"/>
      <c r="T207" s="729"/>
    </row>
    <row r="208" spans="1:21" s="376" customFormat="1" hidden="1" outlineLevel="1" x14ac:dyDescent="0.25">
      <c r="A208" s="493"/>
      <c r="B208" s="437" t="s">
        <v>2284</v>
      </c>
      <c r="C208" s="494" t="s">
        <v>541</v>
      </c>
      <c r="D208" s="517" t="s">
        <v>2327</v>
      </c>
      <c r="E208" s="709" t="s">
        <v>2180</v>
      </c>
      <c r="F208" s="437" t="s">
        <v>2192</v>
      </c>
      <c r="G208" s="446" t="s">
        <v>2304</v>
      </c>
      <c r="H208" s="439" t="s">
        <v>2305</v>
      </c>
      <c r="I208" s="439" t="s">
        <v>223</v>
      </c>
      <c r="J208" s="439" t="s">
        <v>326</v>
      </c>
      <c r="K208" s="481"/>
      <c r="L208" s="453" t="s">
        <v>1602</v>
      </c>
      <c r="M208" s="488" t="s">
        <v>275</v>
      </c>
      <c r="N208" s="497" t="s">
        <v>2270</v>
      </c>
      <c r="O208" s="443" t="s">
        <v>226</v>
      </c>
      <c r="P208" s="443" t="s">
        <v>227</v>
      </c>
      <c r="Q208" s="443" t="s">
        <v>228</v>
      </c>
      <c r="R208" s="497" t="s">
        <v>470</v>
      </c>
      <c r="S208" s="497" t="s">
        <v>542</v>
      </c>
      <c r="T208" s="497" t="s">
        <v>231</v>
      </c>
    </row>
    <row r="209" spans="1:20" s="376" customFormat="1" hidden="1" outlineLevel="1" x14ac:dyDescent="0.25">
      <c r="A209" s="493" t="s">
        <v>2328</v>
      </c>
      <c r="B209" s="437" t="s">
        <v>2284</v>
      </c>
      <c r="C209" s="494" t="s">
        <v>541</v>
      </c>
      <c r="D209" s="517" t="s">
        <v>2329</v>
      </c>
      <c r="E209" s="709" t="s">
        <v>2180</v>
      </c>
      <c r="F209" s="437" t="s">
        <v>2192</v>
      </c>
      <c r="G209" s="446" t="s">
        <v>2304</v>
      </c>
      <c r="H209" s="439" t="s">
        <v>2305</v>
      </c>
      <c r="I209" s="439" t="s">
        <v>223</v>
      </c>
      <c r="J209" s="439" t="s">
        <v>326</v>
      </c>
      <c r="K209" s="481"/>
      <c r="L209" s="453" t="s">
        <v>1602</v>
      </c>
      <c r="M209" s="496" t="s">
        <v>2222</v>
      </c>
      <c r="N209" s="446" t="s">
        <v>486</v>
      </c>
      <c r="O209" s="443" t="s">
        <v>226</v>
      </c>
      <c r="P209" s="443" t="s">
        <v>227</v>
      </c>
      <c r="Q209" s="443" t="s">
        <v>228</v>
      </c>
      <c r="R209" s="497" t="s">
        <v>470</v>
      </c>
      <c r="S209" s="497" t="s">
        <v>542</v>
      </c>
      <c r="T209" s="497" t="s">
        <v>231</v>
      </c>
    </row>
    <row r="210" spans="1:20" s="376" customFormat="1" hidden="1" outlineLevel="1" x14ac:dyDescent="0.25">
      <c r="A210" s="493" t="s">
        <v>2330</v>
      </c>
      <c r="B210" s="437" t="s">
        <v>2284</v>
      </c>
      <c r="C210" s="494" t="s">
        <v>541</v>
      </c>
      <c r="D210" s="517" t="s">
        <v>1682</v>
      </c>
      <c r="E210" s="709" t="s">
        <v>2180</v>
      </c>
      <c r="F210" s="437" t="s">
        <v>2192</v>
      </c>
      <c r="G210" s="446" t="s">
        <v>2304</v>
      </c>
      <c r="H210" s="439" t="s">
        <v>2305</v>
      </c>
      <c r="I210" s="439" t="s">
        <v>223</v>
      </c>
      <c r="J210" s="439" t="s">
        <v>326</v>
      </c>
      <c r="K210" s="481"/>
      <c r="L210" s="453" t="s">
        <v>1602</v>
      </c>
      <c r="M210" s="488" t="s">
        <v>572</v>
      </c>
      <c r="N210" s="497" t="s">
        <v>2331</v>
      </c>
      <c r="O210" s="443" t="s">
        <v>226</v>
      </c>
      <c r="P210" s="443" t="s">
        <v>227</v>
      </c>
      <c r="Q210" s="443" t="s">
        <v>228</v>
      </c>
      <c r="R210" s="497" t="s">
        <v>470</v>
      </c>
      <c r="S210" s="497" t="s">
        <v>542</v>
      </c>
      <c r="T210" s="497" t="s">
        <v>231</v>
      </c>
    </row>
    <row r="211" spans="1:20" s="376" customFormat="1" hidden="1" outlineLevel="1" x14ac:dyDescent="0.25">
      <c r="A211" s="493" t="s">
        <v>1683</v>
      </c>
      <c r="B211" s="437" t="s">
        <v>221</v>
      </c>
      <c r="C211" s="494" t="s">
        <v>541</v>
      </c>
      <c r="D211" s="517" t="s">
        <v>1684</v>
      </c>
      <c r="E211" s="709" t="s">
        <v>534</v>
      </c>
      <c r="F211" s="437" t="s">
        <v>535</v>
      </c>
      <c r="G211" s="446" t="s">
        <v>536</v>
      </c>
      <c r="H211" s="439" t="s">
        <v>2305</v>
      </c>
      <c r="I211" s="439" t="s">
        <v>223</v>
      </c>
      <c r="J211" s="439" t="s">
        <v>326</v>
      </c>
      <c r="K211" s="481"/>
      <c r="L211" s="453" t="s">
        <v>1602</v>
      </c>
      <c r="M211" s="488" t="s">
        <v>257</v>
      </c>
      <c r="N211" s="497" t="s">
        <v>1871</v>
      </c>
      <c r="O211" s="443" t="s">
        <v>226</v>
      </c>
      <c r="P211" s="443" t="s">
        <v>227</v>
      </c>
      <c r="Q211" s="443" t="s">
        <v>228</v>
      </c>
      <c r="R211" s="497" t="s">
        <v>470</v>
      </c>
      <c r="S211" s="497" t="s">
        <v>542</v>
      </c>
      <c r="T211" s="497" t="s">
        <v>231</v>
      </c>
    </row>
    <row r="212" spans="1:20" s="376" customFormat="1" hidden="1" outlineLevel="1" x14ac:dyDescent="0.25">
      <c r="A212" s="493"/>
      <c r="B212" s="437" t="s">
        <v>2284</v>
      </c>
      <c r="C212" s="494" t="s">
        <v>541</v>
      </c>
      <c r="D212" s="517" t="s">
        <v>2332</v>
      </c>
      <c r="E212" s="709" t="s">
        <v>2180</v>
      </c>
      <c r="F212" s="437" t="s">
        <v>2192</v>
      </c>
      <c r="G212" s="446" t="s">
        <v>2304</v>
      </c>
      <c r="H212" s="439" t="s">
        <v>2305</v>
      </c>
      <c r="I212" s="439" t="s">
        <v>223</v>
      </c>
      <c r="J212" s="439" t="s">
        <v>326</v>
      </c>
      <c r="K212" s="481"/>
      <c r="L212" s="453" t="s">
        <v>1602</v>
      </c>
      <c r="M212" s="496" t="s">
        <v>237</v>
      </c>
      <c r="N212" s="441" t="s">
        <v>394</v>
      </c>
      <c r="O212" s="443" t="s">
        <v>226</v>
      </c>
      <c r="P212" s="443" t="s">
        <v>227</v>
      </c>
      <c r="Q212" s="443" t="s">
        <v>228</v>
      </c>
      <c r="R212" s="497" t="s">
        <v>470</v>
      </c>
      <c r="S212" s="497" t="s">
        <v>542</v>
      </c>
      <c r="T212" s="497" t="s">
        <v>231</v>
      </c>
    </row>
    <row r="213" spans="1:20" s="376" customFormat="1" hidden="1" outlineLevel="1" x14ac:dyDescent="0.25">
      <c r="A213" s="493"/>
      <c r="B213" s="437" t="s">
        <v>2284</v>
      </c>
      <c r="C213" s="494" t="s">
        <v>541</v>
      </c>
      <c r="D213" s="517" t="s">
        <v>543</v>
      </c>
      <c r="E213" s="709" t="s">
        <v>2180</v>
      </c>
      <c r="F213" s="437" t="s">
        <v>2192</v>
      </c>
      <c r="G213" s="446" t="s">
        <v>2304</v>
      </c>
      <c r="H213" s="439" t="s">
        <v>2305</v>
      </c>
      <c r="I213" s="439" t="s">
        <v>223</v>
      </c>
      <c r="J213" s="439" t="s">
        <v>326</v>
      </c>
      <c r="K213" s="481"/>
      <c r="L213" s="453" t="s">
        <v>1602</v>
      </c>
      <c r="M213" s="496" t="s">
        <v>275</v>
      </c>
      <c r="N213" s="497" t="s">
        <v>372</v>
      </c>
      <c r="O213" s="443" t="s">
        <v>226</v>
      </c>
      <c r="P213" s="443" t="s">
        <v>227</v>
      </c>
      <c r="Q213" s="443" t="s">
        <v>228</v>
      </c>
      <c r="R213" s="497" t="s">
        <v>470</v>
      </c>
      <c r="S213" s="497" t="s">
        <v>542</v>
      </c>
      <c r="T213" s="497" t="s">
        <v>231</v>
      </c>
    </row>
    <row r="214" spans="1:20" s="376" customFormat="1" hidden="1" outlineLevel="1" x14ac:dyDescent="0.25">
      <c r="A214" s="519" t="s">
        <v>2333</v>
      </c>
      <c r="B214" s="437" t="s">
        <v>2284</v>
      </c>
      <c r="C214" s="494" t="s">
        <v>541</v>
      </c>
      <c r="D214" s="517" t="s">
        <v>1685</v>
      </c>
      <c r="E214" s="709" t="s">
        <v>2180</v>
      </c>
      <c r="F214" s="437" t="s">
        <v>2192</v>
      </c>
      <c r="G214" s="446" t="s">
        <v>2304</v>
      </c>
      <c r="H214" s="439" t="s">
        <v>2305</v>
      </c>
      <c r="I214" s="439" t="s">
        <v>223</v>
      </c>
      <c r="J214" s="439" t="s">
        <v>326</v>
      </c>
      <c r="K214" s="481"/>
      <c r="L214" s="453" t="s">
        <v>1602</v>
      </c>
      <c r="M214" s="496" t="s">
        <v>572</v>
      </c>
      <c r="N214" s="445" t="s">
        <v>2334</v>
      </c>
      <c r="O214" s="443" t="s">
        <v>226</v>
      </c>
      <c r="P214" s="443" t="s">
        <v>227</v>
      </c>
      <c r="Q214" s="443" t="s">
        <v>228</v>
      </c>
      <c r="R214" s="497" t="s">
        <v>470</v>
      </c>
      <c r="S214" s="497" t="s">
        <v>542</v>
      </c>
      <c r="T214" s="497" t="s">
        <v>231</v>
      </c>
    </row>
    <row r="215" spans="1:20" s="376" customFormat="1" hidden="1" outlineLevel="1" x14ac:dyDescent="0.25">
      <c r="A215" s="519" t="s">
        <v>1686</v>
      </c>
      <c r="B215" s="437" t="s">
        <v>2284</v>
      </c>
      <c r="C215" s="494" t="s">
        <v>541</v>
      </c>
      <c r="D215" s="517" t="s">
        <v>2335</v>
      </c>
      <c r="E215" s="709" t="s">
        <v>2180</v>
      </c>
      <c r="F215" s="437" t="s">
        <v>2192</v>
      </c>
      <c r="G215" s="446" t="s">
        <v>2304</v>
      </c>
      <c r="H215" s="439" t="s">
        <v>2305</v>
      </c>
      <c r="I215" s="439" t="s">
        <v>223</v>
      </c>
      <c r="J215" s="439" t="s">
        <v>326</v>
      </c>
      <c r="K215" s="481"/>
      <c r="L215" s="453" t="s">
        <v>1602</v>
      </c>
      <c r="M215" s="496" t="s">
        <v>275</v>
      </c>
      <c r="N215" s="445" t="s">
        <v>2336</v>
      </c>
      <c r="O215" s="443" t="s">
        <v>226</v>
      </c>
      <c r="P215" s="443" t="s">
        <v>227</v>
      </c>
      <c r="Q215" s="443" t="s">
        <v>228</v>
      </c>
      <c r="R215" s="497" t="s">
        <v>470</v>
      </c>
      <c r="S215" s="497" t="s">
        <v>542</v>
      </c>
      <c r="T215" s="497" t="s">
        <v>231</v>
      </c>
    </row>
    <row r="216" spans="1:20" s="376" customFormat="1" hidden="1" outlineLevel="1" x14ac:dyDescent="0.25">
      <c r="A216" s="493"/>
      <c r="B216" s="437" t="s">
        <v>2284</v>
      </c>
      <c r="C216" s="494" t="s">
        <v>541</v>
      </c>
      <c r="D216" s="517" t="s">
        <v>545</v>
      </c>
      <c r="E216" s="709" t="s">
        <v>2180</v>
      </c>
      <c r="F216" s="437" t="s">
        <v>2192</v>
      </c>
      <c r="G216" s="446" t="s">
        <v>2304</v>
      </c>
      <c r="H216" s="439" t="s">
        <v>2305</v>
      </c>
      <c r="I216" s="439" t="s">
        <v>223</v>
      </c>
      <c r="J216" s="439" t="s">
        <v>326</v>
      </c>
      <c r="K216" s="481"/>
      <c r="L216" s="453" t="s">
        <v>1602</v>
      </c>
      <c r="M216" s="496" t="s">
        <v>2200</v>
      </c>
      <c r="N216" s="445" t="s">
        <v>2337</v>
      </c>
      <c r="O216" s="443" t="s">
        <v>226</v>
      </c>
      <c r="P216" s="443" t="s">
        <v>227</v>
      </c>
      <c r="Q216" s="443" t="s">
        <v>228</v>
      </c>
      <c r="R216" s="497" t="s">
        <v>470</v>
      </c>
      <c r="S216" s="497" t="s">
        <v>542</v>
      </c>
      <c r="T216" s="497" t="s">
        <v>231</v>
      </c>
    </row>
    <row r="217" spans="1:20" s="376" customFormat="1" hidden="1" outlineLevel="1" x14ac:dyDescent="0.25">
      <c r="A217" s="493"/>
      <c r="B217" s="437" t="s">
        <v>2284</v>
      </c>
      <c r="C217" s="494" t="s">
        <v>541</v>
      </c>
      <c r="D217" s="495" t="s">
        <v>546</v>
      </c>
      <c r="E217" s="709" t="s">
        <v>2180</v>
      </c>
      <c r="F217" s="437" t="s">
        <v>2192</v>
      </c>
      <c r="G217" s="446" t="s">
        <v>2304</v>
      </c>
      <c r="H217" s="439" t="s">
        <v>2305</v>
      </c>
      <c r="I217" s="439" t="s">
        <v>223</v>
      </c>
      <c r="J217" s="439" t="s">
        <v>326</v>
      </c>
      <c r="K217" s="481"/>
      <c r="L217" s="453" t="s">
        <v>496</v>
      </c>
      <c r="M217" s="441" t="s">
        <v>475</v>
      </c>
      <c r="N217" s="446" t="s">
        <v>531</v>
      </c>
      <c r="O217" s="443" t="s">
        <v>226</v>
      </c>
      <c r="P217" s="443" t="s">
        <v>227</v>
      </c>
      <c r="Q217" s="443" t="s">
        <v>228</v>
      </c>
      <c r="R217" s="497" t="s">
        <v>470</v>
      </c>
      <c r="S217" s="497" t="s">
        <v>542</v>
      </c>
      <c r="T217" s="497" t="s">
        <v>231</v>
      </c>
    </row>
    <row r="218" spans="1:20" s="376" customFormat="1" hidden="1" outlineLevel="1" x14ac:dyDescent="0.25">
      <c r="A218" s="493" t="s">
        <v>2338</v>
      </c>
      <c r="B218" s="437" t="s">
        <v>2284</v>
      </c>
      <c r="C218" s="494" t="s">
        <v>541</v>
      </c>
      <c r="D218" s="495" t="s">
        <v>2339</v>
      </c>
      <c r="E218" s="709" t="s">
        <v>2180</v>
      </c>
      <c r="F218" s="437" t="s">
        <v>2192</v>
      </c>
      <c r="G218" s="446" t="s">
        <v>2304</v>
      </c>
      <c r="H218" s="439" t="s">
        <v>2305</v>
      </c>
      <c r="I218" s="439" t="s">
        <v>223</v>
      </c>
      <c r="J218" s="439" t="s">
        <v>326</v>
      </c>
      <c r="K218" s="481"/>
      <c r="L218" s="453" t="s">
        <v>1602</v>
      </c>
      <c r="M218" s="441" t="s">
        <v>239</v>
      </c>
      <c r="N218" s="446" t="s">
        <v>2231</v>
      </c>
      <c r="O218" s="443" t="s">
        <v>226</v>
      </c>
      <c r="P218" s="443" t="s">
        <v>227</v>
      </c>
      <c r="Q218" s="443" t="s">
        <v>228</v>
      </c>
      <c r="R218" s="497" t="s">
        <v>470</v>
      </c>
      <c r="S218" s="497" t="s">
        <v>542</v>
      </c>
      <c r="T218" s="497" t="s">
        <v>231</v>
      </c>
    </row>
    <row r="219" spans="1:20" s="376" customFormat="1" hidden="1" outlineLevel="1" x14ac:dyDescent="0.25">
      <c r="A219" s="493" t="s">
        <v>2340</v>
      </c>
      <c r="B219" s="437" t="s">
        <v>2284</v>
      </c>
      <c r="C219" s="494" t="s">
        <v>541</v>
      </c>
      <c r="D219" s="495" t="s">
        <v>548</v>
      </c>
      <c r="E219" s="709" t="s">
        <v>2180</v>
      </c>
      <c r="F219" s="437" t="s">
        <v>2192</v>
      </c>
      <c r="G219" s="446" t="s">
        <v>2304</v>
      </c>
      <c r="H219" s="439" t="s">
        <v>2305</v>
      </c>
      <c r="I219" s="439" t="s">
        <v>223</v>
      </c>
      <c r="J219" s="439" t="s">
        <v>326</v>
      </c>
      <c r="K219" s="481"/>
      <c r="L219" s="453" t="s">
        <v>1602</v>
      </c>
      <c r="M219" s="481" t="s">
        <v>257</v>
      </c>
      <c r="N219" s="446" t="s">
        <v>430</v>
      </c>
      <c r="O219" s="443" t="s">
        <v>226</v>
      </c>
      <c r="P219" s="443" t="s">
        <v>227</v>
      </c>
      <c r="Q219" s="443" t="s">
        <v>228</v>
      </c>
      <c r="R219" s="497" t="s">
        <v>470</v>
      </c>
      <c r="S219" s="497" t="s">
        <v>542</v>
      </c>
      <c r="T219" s="497" t="s">
        <v>231</v>
      </c>
    </row>
    <row r="220" spans="1:20" s="376" customFormat="1" hidden="1" outlineLevel="1" x14ac:dyDescent="0.25">
      <c r="A220" s="493" t="s">
        <v>2341</v>
      </c>
      <c r="B220" s="437" t="s">
        <v>2284</v>
      </c>
      <c r="C220" s="494" t="s">
        <v>541</v>
      </c>
      <c r="D220" s="445" t="s">
        <v>2342</v>
      </c>
      <c r="E220" s="709" t="s">
        <v>2180</v>
      </c>
      <c r="F220" s="437" t="s">
        <v>2192</v>
      </c>
      <c r="G220" s="446" t="s">
        <v>2304</v>
      </c>
      <c r="H220" s="439" t="s">
        <v>2305</v>
      </c>
      <c r="I220" s="439" t="s">
        <v>223</v>
      </c>
      <c r="J220" s="439" t="s">
        <v>326</v>
      </c>
      <c r="K220" s="481"/>
      <c r="L220" s="453" t="s">
        <v>1602</v>
      </c>
      <c r="M220" s="481" t="s">
        <v>281</v>
      </c>
      <c r="N220" s="446" t="s">
        <v>549</v>
      </c>
      <c r="O220" s="443" t="s">
        <v>226</v>
      </c>
      <c r="P220" s="443" t="s">
        <v>227</v>
      </c>
      <c r="Q220" s="443" t="s">
        <v>228</v>
      </c>
      <c r="R220" s="497" t="s">
        <v>470</v>
      </c>
      <c r="S220" s="497" t="s">
        <v>542</v>
      </c>
      <c r="T220" s="497" t="s">
        <v>231</v>
      </c>
    </row>
    <row r="221" spans="1:20" s="376" customFormat="1" hidden="1" outlineLevel="1" x14ac:dyDescent="0.25">
      <c r="A221" s="493" t="s">
        <v>3220</v>
      </c>
      <c r="B221" s="437" t="s">
        <v>2284</v>
      </c>
      <c r="C221" s="494" t="s">
        <v>541</v>
      </c>
      <c r="D221" s="445" t="s">
        <v>3221</v>
      </c>
      <c r="E221" s="709" t="s">
        <v>2180</v>
      </c>
      <c r="F221" s="437" t="s">
        <v>2192</v>
      </c>
      <c r="G221" s="446" t="s">
        <v>2304</v>
      </c>
      <c r="H221" s="439" t="s">
        <v>2305</v>
      </c>
      <c r="I221" s="439" t="s">
        <v>223</v>
      </c>
      <c r="J221" s="439" t="s">
        <v>326</v>
      </c>
      <c r="K221" s="481"/>
      <c r="L221" s="453" t="s">
        <v>3241</v>
      </c>
      <c r="M221" s="481" t="s">
        <v>3222</v>
      </c>
      <c r="N221" s="446" t="s">
        <v>573</v>
      </c>
      <c r="O221" s="443" t="s">
        <v>226</v>
      </c>
      <c r="P221" s="443" t="s">
        <v>227</v>
      </c>
      <c r="Q221" s="443" t="s">
        <v>228</v>
      </c>
      <c r="R221" s="497" t="s">
        <v>470</v>
      </c>
      <c r="S221" s="497" t="s">
        <v>542</v>
      </c>
      <c r="T221" s="497" t="s">
        <v>231</v>
      </c>
    </row>
    <row r="222" spans="1:20" ht="16.149999999999999" hidden="1" outlineLevel="1" x14ac:dyDescent="0.25">
      <c r="A222" s="518" t="s">
        <v>550</v>
      </c>
      <c r="B222" s="520"/>
      <c r="C222" s="521"/>
      <c r="D222" s="522" t="s">
        <v>551</v>
      </c>
      <c r="E222" s="518"/>
      <c r="F222" s="520"/>
      <c r="G222" s="518" t="s">
        <v>2343</v>
      </c>
      <c r="H222" s="523"/>
      <c r="I222" s="523" t="s">
        <v>223</v>
      </c>
      <c r="J222" s="439" t="s">
        <v>326</v>
      </c>
      <c r="K222" s="368"/>
      <c r="L222" s="436" t="s">
        <v>552</v>
      </c>
      <c r="M222" s="368"/>
      <c r="N222" s="520"/>
      <c r="O222" s="729"/>
      <c r="P222" s="729"/>
      <c r="Q222" s="729"/>
      <c r="R222" s="729"/>
      <c r="S222" s="729"/>
      <c r="T222" s="729"/>
    </row>
    <row r="223" spans="1:20" s="376" customFormat="1" hidden="1" outlineLevel="1" x14ac:dyDescent="0.25">
      <c r="A223" s="493" t="s">
        <v>2344</v>
      </c>
      <c r="B223" s="437" t="s">
        <v>2284</v>
      </c>
      <c r="C223" s="494" t="s">
        <v>541</v>
      </c>
      <c r="D223" s="495" t="s">
        <v>2345</v>
      </c>
      <c r="E223" s="721" t="s">
        <v>2180</v>
      </c>
      <c r="F223" s="437" t="s">
        <v>2192</v>
      </c>
      <c r="G223" s="446" t="s">
        <v>2304</v>
      </c>
      <c r="H223" s="439" t="s">
        <v>2305</v>
      </c>
      <c r="I223" s="439" t="s">
        <v>223</v>
      </c>
      <c r="J223" s="439" t="s">
        <v>326</v>
      </c>
      <c r="K223" s="481"/>
      <c r="L223" s="453" t="s">
        <v>1602</v>
      </c>
      <c r="M223" s="441" t="s">
        <v>225</v>
      </c>
      <c r="N223" s="446" t="s">
        <v>2346</v>
      </c>
      <c r="O223" s="442" t="s">
        <v>226</v>
      </c>
      <c r="P223" s="442" t="s">
        <v>227</v>
      </c>
      <c r="Q223" s="442" t="s">
        <v>228</v>
      </c>
      <c r="R223" s="443" t="s">
        <v>470</v>
      </c>
      <c r="S223" s="443" t="s">
        <v>542</v>
      </c>
      <c r="T223" s="442" t="s">
        <v>231</v>
      </c>
    </row>
    <row r="224" spans="1:20" s="376" customFormat="1" hidden="1" outlineLevel="1" x14ac:dyDescent="0.25">
      <c r="A224" s="493" t="s">
        <v>2347</v>
      </c>
      <c r="B224" s="437" t="s">
        <v>2284</v>
      </c>
      <c r="C224" s="494" t="s">
        <v>541</v>
      </c>
      <c r="D224" s="495" t="s">
        <v>553</v>
      </c>
      <c r="E224" s="721" t="s">
        <v>2180</v>
      </c>
      <c r="F224" s="437" t="s">
        <v>2192</v>
      </c>
      <c r="G224" s="446" t="s">
        <v>2304</v>
      </c>
      <c r="H224" s="439" t="s">
        <v>2305</v>
      </c>
      <c r="I224" s="439" t="s">
        <v>223</v>
      </c>
      <c r="J224" s="439" t="s">
        <v>326</v>
      </c>
      <c r="K224" s="481"/>
      <c r="L224" s="453" t="s">
        <v>1602</v>
      </c>
      <c r="M224" s="441" t="s">
        <v>554</v>
      </c>
      <c r="N224" s="446" t="s">
        <v>1605</v>
      </c>
      <c r="O224" s="442" t="s">
        <v>226</v>
      </c>
      <c r="P224" s="442" t="s">
        <v>227</v>
      </c>
      <c r="Q224" s="442" t="s">
        <v>228</v>
      </c>
      <c r="R224" s="443" t="s">
        <v>470</v>
      </c>
      <c r="S224" s="443" t="s">
        <v>542</v>
      </c>
      <c r="T224" s="442" t="s">
        <v>231</v>
      </c>
    </row>
    <row r="225" spans="1:20" s="376" customFormat="1" hidden="1" outlineLevel="1" x14ac:dyDescent="0.25">
      <c r="A225" s="493" t="s">
        <v>2348</v>
      </c>
      <c r="B225" s="437" t="s">
        <v>2284</v>
      </c>
      <c r="C225" s="494" t="s">
        <v>541</v>
      </c>
      <c r="D225" s="517" t="s">
        <v>555</v>
      </c>
      <c r="E225" s="721" t="s">
        <v>2180</v>
      </c>
      <c r="F225" s="437" t="s">
        <v>2192</v>
      </c>
      <c r="G225" s="446" t="s">
        <v>2304</v>
      </c>
      <c r="H225" s="439" t="s">
        <v>2305</v>
      </c>
      <c r="I225" s="439" t="s">
        <v>223</v>
      </c>
      <c r="J225" s="439" t="s">
        <v>326</v>
      </c>
      <c r="K225" s="481"/>
      <c r="L225" s="453" t="s">
        <v>1602</v>
      </c>
      <c r="M225" s="441" t="s">
        <v>556</v>
      </c>
      <c r="N225" s="446" t="s">
        <v>2205</v>
      </c>
      <c r="O225" s="442" t="s">
        <v>226</v>
      </c>
      <c r="P225" s="442" t="s">
        <v>227</v>
      </c>
      <c r="Q225" s="442" t="s">
        <v>228</v>
      </c>
      <c r="R225" s="443" t="s">
        <v>470</v>
      </c>
      <c r="S225" s="443" t="s">
        <v>542</v>
      </c>
      <c r="T225" s="442" t="s">
        <v>231</v>
      </c>
    </row>
    <row r="226" spans="1:20" s="376" customFormat="1" hidden="1" outlineLevel="1" x14ac:dyDescent="0.25">
      <c r="A226" s="493" t="s">
        <v>2349</v>
      </c>
      <c r="B226" s="437" t="s">
        <v>2284</v>
      </c>
      <c r="C226" s="494" t="s">
        <v>541</v>
      </c>
      <c r="D226" s="517" t="s">
        <v>557</v>
      </c>
      <c r="E226" s="721" t="s">
        <v>2180</v>
      </c>
      <c r="F226" s="437" t="s">
        <v>2192</v>
      </c>
      <c r="G226" s="446" t="s">
        <v>2304</v>
      </c>
      <c r="H226" s="439" t="s">
        <v>2305</v>
      </c>
      <c r="I226" s="439" t="s">
        <v>223</v>
      </c>
      <c r="J226" s="439" t="s">
        <v>326</v>
      </c>
      <c r="K226" s="481"/>
      <c r="L226" s="453" t="s">
        <v>1602</v>
      </c>
      <c r="M226" s="441" t="s">
        <v>558</v>
      </c>
      <c r="N226" s="446" t="s">
        <v>2209</v>
      </c>
      <c r="O226" s="442" t="s">
        <v>226</v>
      </c>
      <c r="P226" s="442" t="s">
        <v>227</v>
      </c>
      <c r="Q226" s="442" t="s">
        <v>228</v>
      </c>
      <c r="R226" s="443" t="s">
        <v>470</v>
      </c>
      <c r="S226" s="443" t="s">
        <v>542</v>
      </c>
      <c r="T226" s="442" t="s">
        <v>231</v>
      </c>
    </row>
    <row r="227" spans="1:20" s="376" customFormat="1" hidden="1" outlineLevel="1" x14ac:dyDescent="0.25">
      <c r="A227" s="493" t="s">
        <v>2350</v>
      </c>
      <c r="B227" s="437" t="s">
        <v>2284</v>
      </c>
      <c r="C227" s="494" t="s">
        <v>541</v>
      </c>
      <c r="D227" s="517" t="s">
        <v>2351</v>
      </c>
      <c r="E227" s="721" t="s">
        <v>2180</v>
      </c>
      <c r="F227" s="437" t="s">
        <v>2192</v>
      </c>
      <c r="G227" s="446" t="s">
        <v>2304</v>
      </c>
      <c r="H227" s="439" t="s">
        <v>2305</v>
      </c>
      <c r="I227" s="439" t="s">
        <v>223</v>
      </c>
      <c r="J227" s="439" t="s">
        <v>326</v>
      </c>
      <c r="K227" s="481"/>
      <c r="L227" s="453" t="s">
        <v>1602</v>
      </c>
      <c r="M227" s="481" t="s">
        <v>559</v>
      </c>
      <c r="N227" s="446" t="s">
        <v>2213</v>
      </c>
      <c r="O227" s="442" t="s">
        <v>226</v>
      </c>
      <c r="P227" s="442" t="s">
        <v>227</v>
      </c>
      <c r="Q227" s="442" t="s">
        <v>228</v>
      </c>
      <c r="R227" s="443" t="s">
        <v>470</v>
      </c>
      <c r="S227" s="443" t="s">
        <v>542</v>
      </c>
      <c r="T227" s="442" t="s">
        <v>231</v>
      </c>
    </row>
    <row r="228" spans="1:20" s="376" customFormat="1" hidden="1" outlineLevel="1" x14ac:dyDescent="0.25">
      <c r="A228" s="493" t="s">
        <v>2352</v>
      </c>
      <c r="B228" s="437" t="s">
        <v>2284</v>
      </c>
      <c r="C228" s="494" t="s">
        <v>541</v>
      </c>
      <c r="D228" s="517" t="s">
        <v>2353</v>
      </c>
      <c r="E228" s="721" t="s">
        <v>2180</v>
      </c>
      <c r="F228" s="437" t="s">
        <v>2192</v>
      </c>
      <c r="G228" s="446" t="s">
        <v>2304</v>
      </c>
      <c r="H228" s="439" t="s">
        <v>2305</v>
      </c>
      <c r="I228" s="439" t="s">
        <v>223</v>
      </c>
      <c r="J228" s="439" t="s">
        <v>326</v>
      </c>
      <c r="K228" s="481"/>
      <c r="L228" s="453" t="s">
        <v>1602</v>
      </c>
      <c r="M228" s="441" t="s">
        <v>560</v>
      </c>
      <c r="N228" s="446" t="s">
        <v>2217</v>
      </c>
      <c r="O228" s="442" t="s">
        <v>226</v>
      </c>
      <c r="P228" s="442" t="s">
        <v>227</v>
      </c>
      <c r="Q228" s="442" t="s">
        <v>228</v>
      </c>
      <c r="R228" s="443" t="s">
        <v>470</v>
      </c>
      <c r="S228" s="443" t="s">
        <v>542</v>
      </c>
      <c r="T228" s="442" t="s">
        <v>231</v>
      </c>
    </row>
    <row r="229" spans="1:20" s="376" customFormat="1" hidden="1" outlineLevel="1" x14ac:dyDescent="0.25">
      <c r="A229" s="493" t="s">
        <v>2354</v>
      </c>
      <c r="B229" s="437" t="s">
        <v>2284</v>
      </c>
      <c r="C229" s="494" t="s">
        <v>541</v>
      </c>
      <c r="D229" s="517" t="s">
        <v>561</v>
      </c>
      <c r="E229" s="721" t="s">
        <v>2180</v>
      </c>
      <c r="F229" s="437" t="s">
        <v>2192</v>
      </c>
      <c r="G229" s="446" t="s">
        <v>2304</v>
      </c>
      <c r="H229" s="439" t="s">
        <v>2305</v>
      </c>
      <c r="I229" s="439" t="s">
        <v>223</v>
      </c>
      <c r="J229" s="439" t="s">
        <v>326</v>
      </c>
      <c r="K229" s="481"/>
      <c r="L229" s="453" t="s">
        <v>1602</v>
      </c>
      <c r="M229" s="441" t="s">
        <v>562</v>
      </c>
      <c r="N229" s="446" t="s">
        <v>2355</v>
      </c>
      <c r="O229" s="442" t="s">
        <v>226</v>
      </c>
      <c r="P229" s="442" t="s">
        <v>227</v>
      </c>
      <c r="Q229" s="442" t="s">
        <v>228</v>
      </c>
      <c r="R229" s="443" t="s">
        <v>470</v>
      </c>
      <c r="S229" s="443" t="s">
        <v>542</v>
      </c>
      <c r="T229" s="442" t="s">
        <v>231</v>
      </c>
    </row>
    <row r="230" spans="1:20" s="376" customFormat="1" hidden="1" outlineLevel="1" x14ac:dyDescent="0.25">
      <c r="A230" s="493"/>
      <c r="B230" s="437" t="s">
        <v>2284</v>
      </c>
      <c r="C230" s="494" t="s">
        <v>541</v>
      </c>
      <c r="D230" s="495" t="s">
        <v>533</v>
      </c>
      <c r="E230" s="721" t="s">
        <v>2180</v>
      </c>
      <c r="F230" s="437" t="s">
        <v>2192</v>
      </c>
      <c r="G230" s="446" t="s">
        <v>2304</v>
      </c>
      <c r="H230" s="439" t="s">
        <v>2305</v>
      </c>
      <c r="I230" s="439" t="s">
        <v>223</v>
      </c>
      <c r="J230" s="439" t="s">
        <v>326</v>
      </c>
      <c r="K230" s="481"/>
      <c r="L230" s="440" t="s">
        <v>1602</v>
      </c>
      <c r="M230" s="442" t="s">
        <v>264</v>
      </c>
      <c r="N230" s="223" t="s">
        <v>2196</v>
      </c>
      <c r="O230" s="442" t="s">
        <v>226</v>
      </c>
      <c r="P230" s="442" t="s">
        <v>227</v>
      </c>
      <c r="Q230" s="442" t="s">
        <v>228</v>
      </c>
      <c r="R230" s="443" t="s">
        <v>470</v>
      </c>
      <c r="S230" s="443" t="s">
        <v>542</v>
      </c>
      <c r="T230" s="442" t="s">
        <v>231</v>
      </c>
    </row>
    <row r="231" spans="1:20" s="524" customFormat="1" hidden="1" outlineLevel="1" x14ac:dyDescent="0.25">
      <c r="A231" s="493"/>
      <c r="B231" s="437" t="s">
        <v>2284</v>
      </c>
      <c r="C231" s="494" t="s">
        <v>541</v>
      </c>
      <c r="D231" s="495" t="s">
        <v>563</v>
      </c>
      <c r="E231" s="721" t="s">
        <v>2180</v>
      </c>
      <c r="F231" s="437" t="s">
        <v>2192</v>
      </c>
      <c r="G231" s="446" t="s">
        <v>2304</v>
      </c>
      <c r="H231" s="439" t="s">
        <v>2305</v>
      </c>
      <c r="I231" s="439" t="s">
        <v>223</v>
      </c>
      <c r="J231" s="439" t="s">
        <v>326</v>
      </c>
      <c r="K231" s="481"/>
      <c r="L231" s="453" t="s">
        <v>1602</v>
      </c>
      <c r="M231" s="481" t="s">
        <v>225</v>
      </c>
      <c r="N231" s="446" t="s">
        <v>2356</v>
      </c>
      <c r="O231" s="442" t="s">
        <v>226</v>
      </c>
      <c r="P231" s="442" t="s">
        <v>227</v>
      </c>
      <c r="Q231" s="442" t="s">
        <v>228</v>
      </c>
      <c r="R231" s="443" t="s">
        <v>470</v>
      </c>
      <c r="S231" s="443" t="s">
        <v>542</v>
      </c>
      <c r="T231" s="442" t="s">
        <v>231</v>
      </c>
    </row>
    <row r="232" spans="1:20" s="376" customFormat="1" hidden="1" outlineLevel="1" x14ac:dyDescent="0.25">
      <c r="A232" s="493" t="s">
        <v>2357</v>
      </c>
      <c r="B232" s="437" t="s">
        <v>2284</v>
      </c>
      <c r="C232" s="494" t="s">
        <v>541</v>
      </c>
      <c r="D232" s="453" t="s">
        <v>2358</v>
      </c>
      <c r="E232" s="721" t="s">
        <v>2180</v>
      </c>
      <c r="F232" s="437" t="s">
        <v>2192</v>
      </c>
      <c r="G232" s="446" t="s">
        <v>2304</v>
      </c>
      <c r="H232" s="439" t="s">
        <v>2305</v>
      </c>
      <c r="I232" s="439" t="s">
        <v>223</v>
      </c>
      <c r="J232" s="439" t="s">
        <v>326</v>
      </c>
      <c r="K232" s="481"/>
      <c r="L232" s="440" t="s">
        <v>1602</v>
      </c>
      <c r="M232" s="441" t="s">
        <v>554</v>
      </c>
      <c r="N232" s="446" t="s">
        <v>1605</v>
      </c>
      <c r="O232" s="442" t="s">
        <v>226</v>
      </c>
      <c r="P232" s="442" t="s">
        <v>227</v>
      </c>
      <c r="Q232" s="442" t="s">
        <v>228</v>
      </c>
      <c r="R232" s="443" t="s">
        <v>470</v>
      </c>
      <c r="S232" s="443" t="s">
        <v>542</v>
      </c>
      <c r="T232" s="442" t="s">
        <v>231</v>
      </c>
    </row>
    <row r="233" spans="1:20" s="376" customFormat="1" hidden="1" outlineLevel="1" x14ac:dyDescent="0.25">
      <c r="A233" s="493" t="s">
        <v>2359</v>
      </c>
      <c r="B233" s="437" t="s">
        <v>2284</v>
      </c>
      <c r="C233" s="494" t="s">
        <v>541</v>
      </c>
      <c r="D233" s="453" t="s">
        <v>2360</v>
      </c>
      <c r="E233" s="721" t="s">
        <v>2180</v>
      </c>
      <c r="F233" s="437" t="s">
        <v>2192</v>
      </c>
      <c r="G233" s="446" t="s">
        <v>2304</v>
      </c>
      <c r="H233" s="439" t="s">
        <v>2305</v>
      </c>
      <c r="I233" s="439" t="s">
        <v>223</v>
      </c>
      <c r="J233" s="439" t="s">
        <v>326</v>
      </c>
      <c r="K233" s="481"/>
      <c r="L233" s="440" t="s">
        <v>1602</v>
      </c>
      <c r="M233" s="496" t="s">
        <v>2204</v>
      </c>
      <c r="N233" s="446" t="s">
        <v>2205</v>
      </c>
      <c r="O233" s="442" t="s">
        <v>226</v>
      </c>
      <c r="P233" s="442" t="s">
        <v>227</v>
      </c>
      <c r="Q233" s="442" t="s">
        <v>228</v>
      </c>
      <c r="R233" s="443" t="s">
        <v>470</v>
      </c>
      <c r="S233" s="443" t="s">
        <v>542</v>
      </c>
      <c r="T233" s="442" t="s">
        <v>231</v>
      </c>
    </row>
    <row r="234" spans="1:20" s="376" customFormat="1" hidden="1" outlineLevel="1" x14ac:dyDescent="0.25">
      <c r="A234" s="493" t="s">
        <v>2361</v>
      </c>
      <c r="B234" s="437" t="s">
        <v>2284</v>
      </c>
      <c r="C234" s="494" t="s">
        <v>541</v>
      </c>
      <c r="D234" s="453" t="s">
        <v>1933</v>
      </c>
      <c r="E234" s="721" t="s">
        <v>2180</v>
      </c>
      <c r="F234" s="437" t="s">
        <v>2192</v>
      </c>
      <c r="G234" s="446" t="s">
        <v>2304</v>
      </c>
      <c r="H234" s="439" t="s">
        <v>2305</v>
      </c>
      <c r="I234" s="439" t="s">
        <v>223</v>
      </c>
      <c r="J234" s="439" t="s">
        <v>326</v>
      </c>
      <c r="K234" s="481"/>
      <c r="L234" s="440" t="s">
        <v>1602</v>
      </c>
      <c r="M234" s="441" t="s">
        <v>558</v>
      </c>
      <c r="N234" s="446" t="s">
        <v>2209</v>
      </c>
      <c r="O234" s="442" t="s">
        <v>226</v>
      </c>
      <c r="P234" s="442" t="s">
        <v>227</v>
      </c>
      <c r="Q234" s="442" t="s">
        <v>228</v>
      </c>
      <c r="R234" s="443" t="s">
        <v>470</v>
      </c>
      <c r="S234" s="443" t="s">
        <v>542</v>
      </c>
      <c r="T234" s="442" t="s">
        <v>231</v>
      </c>
    </row>
    <row r="235" spans="1:20" s="376" customFormat="1" hidden="1" outlineLevel="1" x14ac:dyDescent="0.25">
      <c r="A235" s="493" t="s">
        <v>2362</v>
      </c>
      <c r="B235" s="437" t="s">
        <v>2284</v>
      </c>
      <c r="C235" s="494" t="s">
        <v>541</v>
      </c>
      <c r="D235" s="453" t="s">
        <v>1934</v>
      </c>
      <c r="E235" s="721" t="s">
        <v>2180</v>
      </c>
      <c r="F235" s="437" t="s">
        <v>2192</v>
      </c>
      <c r="G235" s="446" t="s">
        <v>2304</v>
      </c>
      <c r="H235" s="439" t="s">
        <v>2305</v>
      </c>
      <c r="I235" s="439" t="s">
        <v>223</v>
      </c>
      <c r="J235" s="439" t="s">
        <v>326</v>
      </c>
      <c r="K235" s="481"/>
      <c r="L235" s="440" t="s">
        <v>1602</v>
      </c>
      <c r="M235" s="481" t="s">
        <v>559</v>
      </c>
      <c r="N235" s="446" t="s">
        <v>2213</v>
      </c>
      <c r="O235" s="442" t="s">
        <v>226</v>
      </c>
      <c r="P235" s="442" t="s">
        <v>227</v>
      </c>
      <c r="Q235" s="442" t="s">
        <v>228</v>
      </c>
      <c r="R235" s="443" t="s">
        <v>470</v>
      </c>
      <c r="S235" s="443" t="s">
        <v>542</v>
      </c>
      <c r="T235" s="442" t="s">
        <v>231</v>
      </c>
    </row>
    <row r="236" spans="1:20" s="376" customFormat="1" hidden="1" outlineLevel="1" x14ac:dyDescent="0.25">
      <c r="A236" s="493" t="s">
        <v>2363</v>
      </c>
      <c r="B236" s="437" t="s">
        <v>2284</v>
      </c>
      <c r="C236" s="494" t="s">
        <v>541</v>
      </c>
      <c r="D236" s="453" t="s">
        <v>1935</v>
      </c>
      <c r="E236" s="721" t="s">
        <v>2180</v>
      </c>
      <c r="F236" s="437" t="s">
        <v>2192</v>
      </c>
      <c r="G236" s="446" t="s">
        <v>2304</v>
      </c>
      <c r="H236" s="439" t="s">
        <v>2305</v>
      </c>
      <c r="I236" s="439" t="s">
        <v>223</v>
      </c>
      <c r="J236" s="439" t="s">
        <v>326</v>
      </c>
      <c r="K236" s="481"/>
      <c r="L236" s="440" t="s">
        <v>1602</v>
      </c>
      <c r="M236" s="441" t="s">
        <v>560</v>
      </c>
      <c r="N236" s="446" t="s">
        <v>2217</v>
      </c>
      <c r="O236" s="442" t="s">
        <v>226</v>
      </c>
      <c r="P236" s="442" t="s">
        <v>227</v>
      </c>
      <c r="Q236" s="442" t="s">
        <v>228</v>
      </c>
      <c r="R236" s="443" t="s">
        <v>470</v>
      </c>
      <c r="S236" s="443" t="s">
        <v>542</v>
      </c>
      <c r="T236" s="442" t="s">
        <v>231</v>
      </c>
    </row>
    <row r="237" spans="1:20" s="376" customFormat="1" hidden="1" outlineLevel="1" x14ac:dyDescent="0.25">
      <c r="A237" s="493"/>
      <c r="B237" s="437" t="s">
        <v>2284</v>
      </c>
      <c r="C237" s="494" t="s">
        <v>541</v>
      </c>
      <c r="D237" s="453" t="s">
        <v>2364</v>
      </c>
      <c r="E237" s="721" t="s">
        <v>2180</v>
      </c>
      <c r="F237" s="437" t="s">
        <v>2192</v>
      </c>
      <c r="G237" s="446" t="s">
        <v>2304</v>
      </c>
      <c r="H237" s="439" t="s">
        <v>2305</v>
      </c>
      <c r="I237" s="439" t="s">
        <v>223</v>
      </c>
      <c r="J237" s="439" t="s">
        <v>326</v>
      </c>
      <c r="K237" s="481"/>
      <c r="L237" s="440" t="s">
        <v>1602</v>
      </c>
      <c r="M237" s="496" t="s">
        <v>235</v>
      </c>
      <c r="N237" s="446" t="s">
        <v>2217</v>
      </c>
      <c r="O237" s="442" t="s">
        <v>226</v>
      </c>
      <c r="P237" s="442" t="s">
        <v>227</v>
      </c>
      <c r="Q237" s="442" t="s">
        <v>228</v>
      </c>
      <c r="R237" s="443" t="s">
        <v>470</v>
      </c>
      <c r="S237" s="443" t="s">
        <v>542</v>
      </c>
      <c r="T237" s="442" t="s">
        <v>231</v>
      </c>
    </row>
    <row r="238" spans="1:20" s="376" customFormat="1" hidden="1" outlineLevel="1" x14ac:dyDescent="0.25">
      <c r="A238" s="493" t="s">
        <v>2365</v>
      </c>
      <c r="B238" s="437" t="s">
        <v>2284</v>
      </c>
      <c r="C238" s="494" t="s">
        <v>541</v>
      </c>
      <c r="D238" s="453" t="s">
        <v>1936</v>
      </c>
      <c r="E238" s="721" t="s">
        <v>2180</v>
      </c>
      <c r="F238" s="437" t="s">
        <v>2192</v>
      </c>
      <c r="G238" s="446" t="s">
        <v>2304</v>
      </c>
      <c r="H238" s="439" t="s">
        <v>2305</v>
      </c>
      <c r="I238" s="439" t="s">
        <v>223</v>
      </c>
      <c r="J238" s="439" t="s">
        <v>326</v>
      </c>
      <c r="K238" s="481"/>
      <c r="L238" s="440" t="s">
        <v>1602</v>
      </c>
      <c r="M238" s="496" t="s">
        <v>2222</v>
      </c>
      <c r="N238" s="446" t="s">
        <v>2355</v>
      </c>
      <c r="O238" s="442" t="s">
        <v>226</v>
      </c>
      <c r="P238" s="442" t="s">
        <v>227</v>
      </c>
      <c r="Q238" s="442" t="s">
        <v>228</v>
      </c>
      <c r="R238" s="443" t="s">
        <v>470</v>
      </c>
      <c r="S238" s="443" t="s">
        <v>542</v>
      </c>
      <c r="T238" s="442" t="s">
        <v>231</v>
      </c>
    </row>
    <row r="239" spans="1:20" s="376" customFormat="1" hidden="1" outlineLevel="1" x14ac:dyDescent="0.25">
      <c r="A239" s="493" t="s">
        <v>3223</v>
      </c>
      <c r="B239" s="437" t="s">
        <v>2284</v>
      </c>
      <c r="C239" s="494" t="s">
        <v>541</v>
      </c>
      <c r="D239" s="453" t="s">
        <v>3224</v>
      </c>
      <c r="E239" s="721" t="s">
        <v>2180</v>
      </c>
      <c r="F239" s="437" t="s">
        <v>2192</v>
      </c>
      <c r="G239" s="446" t="s">
        <v>2304</v>
      </c>
      <c r="H239" s="439" t="s">
        <v>2305</v>
      </c>
      <c r="I239" s="439" t="s">
        <v>223</v>
      </c>
      <c r="J239" s="439" t="s">
        <v>326</v>
      </c>
      <c r="K239" s="481"/>
      <c r="L239" s="440" t="s">
        <v>3202</v>
      </c>
      <c r="M239" s="496" t="s">
        <v>3222</v>
      </c>
      <c r="N239" s="445" t="s">
        <v>3219</v>
      </c>
      <c r="O239" s="442" t="s">
        <v>226</v>
      </c>
      <c r="P239" s="442" t="s">
        <v>227</v>
      </c>
      <c r="Q239" s="442" t="s">
        <v>228</v>
      </c>
      <c r="R239" s="443" t="s">
        <v>470</v>
      </c>
      <c r="S239" s="443" t="s">
        <v>542</v>
      </c>
      <c r="T239" s="442" t="s">
        <v>231</v>
      </c>
    </row>
    <row r="240" spans="1:20" s="376" customFormat="1" hidden="1" outlineLevel="1" x14ac:dyDescent="0.25">
      <c r="A240" s="493"/>
      <c r="B240" s="437" t="s">
        <v>2284</v>
      </c>
      <c r="C240" s="494" t="s">
        <v>541</v>
      </c>
      <c r="D240" s="453" t="s">
        <v>564</v>
      </c>
      <c r="E240" s="721" t="s">
        <v>2180</v>
      </c>
      <c r="F240" s="437" t="s">
        <v>2192</v>
      </c>
      <c r="G240" s="446" t="s">
        <v>2304</v>
      </c>
      <c r="H240" s="439" t="s">
        <v>2305</v>
      </c>
      <c r="I240" s="439" t="s">
        <v>223</v>
      </c>
      <c r="J240" s="439" t="s">
        <v>326</v>
      </c>
      <c r="K240" s="481"/>
      <c r="L240" s="440" t="s">
        <v>1602</v>
      </c>
      <c r="M240" s="525" t="s">
        <v>2216</v>
      </c>
      <c r="N240" s="445" t="s">
        <v>2366</v>
      </c>
      <c r="O240" s="442" t="s">
        <v>226</v>
      </c>
      <c r="P240" s="442" t="s">
        <v>227</v>
      </c>
      <c r="Q240" s="442" t="s">
        <v>228</v>
      </c>
      <c r="R240" s="443" t="s">
        <v>470</v>
      </c>
      <c r="S240" s="443" t="s">
        <v>542</v>
      </c>
      <c r="T240" s="442" t="s">
        <v>231</v>
      </c>
    </row>
    <row r="241" spans="1:20" s="376" customFormat="1" hidden="1" outlineLevel="1" x14ac:dyDescent="0.25">
      <c r="A241" s="493"/>
      <c r="B241" s="437" t="s">
        <v>2284</v>
      </c>
      <c r="C241" s="494" t="s">
        <v>541</v>
      </c>
      <c r="D241" s="453" t="s">
        <v>565</v>
      </c>
      <c r="E241" s="721" t="s">
        <v>2180</v>
      </c>
      <c r="F241" s="437" t="s">
        <v>2192</v>
      </c>
      <c r="G241" s="446" t="s">
        <v>2304</v>
      </c>
      <c r="H241" s="439" t="s">
        <v>2305</v>
      </c>
      <c r="I241" s="439" t="s">
        <v>223</v>
      </c>
      <c r="J241" s="439" t="s">
        <v>326</v>
      </c>
      <c r="K241" s="481"/>
      <c r="L241" s="440" t="s">
        <v>1602</v>
      </c>
      <c r="M241" s="525" t="s">
        <v>2222</v>
      </c>
      <c r="N241" s="445" t="s">
        <v>2334</v>
      </c>
      <c r="O241" s="442" t="s">
        <v>226</v>
      </c>
      <c r="P241" s="442" t="s">
        <v>227</v>
      </c>
      <c r="Q241" s="442" t="s">
        <v>228</v>
      </c>
      <c r="R241" s="443" t="s">
        <v>470</v>
      </c>
      <c r="S241" s="443" t="s">
        <v>542</v>
      </c>
      <c r="T241" s="442" t="s">
        <v>231</v>
      </c>
    </row>
    <row r="242" spans="1:20" s="376" customFormat="1" hidden="1" outlineLevel="1" x14ac:dyDescent="0.25">
      <c r="A242" s="493"/>
      <c r="B242" s="437" t="s">
        <v>2284</v>
      </c>
      <c r="C242" s="494" t="s">
        <v>541</v>
      </c>
      <c r="D242" s="453" t="s">
        <v>566</v>
      </c>
      <c r="E242" s="721" t="s">
        <v>2180</v>
      </c>
      <c r="F242" s="437" t="s">
        <v>2192</v>
      </c>
      <c r="G242" s="446" t="s">
        <v>2304</v>
      </c>
      <c r="H242" s="439" t="s">
        <v>2305</v>
      </c>
      <c r="I242" s="439" t="s">
        <v>223</v>
      </c>
      <c r="J242" s="439" t="s">
        <v>326</v>
      </c>
      <c r="K242" s="481"/>
      <c r="L242" s="440" t="s">
        <v>1602</v>
      </c>
      <c r="M242" s="496" t="s">
        <v>2204</v>
      </c>
      <c r="N242" s="445" t="s">
        <v>567</v>
      </c>
      <c r="O242" s="442" t="s">
        <v>226</v>
      </c>
      <c r="P242" s="442" t="s">
        <v>227</v>
      </c>
      <c r="Q242" s="442" t="s">
        <v>228</v>
      </c>
      <c r="R242" s="443" t="s">
        <v>470</v>
      </c>
      <c r="S242" s="443" t="s">
        <v>542</v>
      </c>
      <c r="T242" s="442" t="s">
        <v>231</v>
      </c>
    </row>
    <row r="243" spans="1:20" s="376" customFormat="1" hidden="1" outlineLevel="1" x14ac:dyDescent="0.25">
      <c r="A243" s="493"/>
      <c r="B243" s="437" t="s">
        <v>2284</v>
      </c>
      <c r="C243" s="494" t="s">
        <v>541</v>
      </c>
      <c r="D243" s="453" t="s">
        <v>568</v>
      </c>
      <c r="E243" s="721" t="s">
        <v>2180</v>
      </c>
      <c r="F243" s="437" t="s">
        <v>2192</v>
      </c>
      <c r="G243" s="446" t="s">
        <v>2304</v>
      </c>
      <c r="H243" s="439" t="s">
        <v>2305</v>
      </c>
      <c r="I243" s="439" t="s">
        <v>223</v>
      </c>
      <c r="J243" s="439" t="s">
        <v>326</v>
      </c>
      <c r="K243" s="481"/>
      <c r="L243" s="440" t="s">
        <v>1602</v>
      </c>
      <c r="M243" s="525" t="s">
        <v>2204</v>
      </c>
      <c r="N243" s="445" t="s">
        <v>2367</v>
      </c>
      <c r="O243" s="442" t="s">
        <v>226</v>
      </c>
      <c r="P243" s="442" t="s">
        <v>227</v>
      </c>
      <c r="Q243" s="442" t="s">
        <v>228</v>
      </c>
      <c r="R243" s="443" t="s">
        <v>470</v>
      </c>
      <c r="S243" s="443" t="s">
        <v>542</v>
      </c>
      <c r="T243" s="442" t="s">
        <v>231</v>
      </c>
    </row>
    <row r="244" spans="1:20" s="376" customFormat="1" hidden="1" outlineLevel="1" x14ac:dyDescent="0.25">
      <c r="A244" s="493"/>
      <c r="B244" s="437" t="s">
        <v>2284</v>
      </c>
      <c r="C244" s="494" t="s">
        <v>541</v>
      </c>
      <c r="D244" s="453" t="s">
        <v>569</v>
      </c>
      <c r="E244" s="721" t="s">
        <v>2180</v>
      </c>
      <c r="F244" s="437" t="s">
        <v>2192</v>
      </c>
      <c r="G244" s="446" t="s">
        <v>2304</v>
      </c>
      <c r="H244" s="439" t="s">
        <v>2305</v>
      </c>
      <c r="I244" s="439" t="s">
        <v>223</v>
      </c>
      <c r="J244" s="439" t="s">
        <v>326</v>
      </c>
      <c r="K244" s="481"/>
      <c r="L244" s="440" t="s">
        <v>1602</v>
      </c>
      <c r="M244" s="525" t="s">
        <v>2204</v>
      </c>
      <c r="N244" s="445" t="s">
        <v>2368</v>
      </c>
      <c r="O244" s="442" t="s">
        <v>226</v>
      </c>
      <c r="P244" s="442" t="s">
        <v>227</v>
      </c>
      <c r="Q244" s="442" t="s">
        <v>228</v>
      </c>
      <c r="R244" s="443" t="s">
        <v>470</v>
      </c>
      <c r="S244" s="443" t="s">
        <v>542</v>
      </c>
      <c r="T244" s="442" t="s">
        <v>231</v>
      </c>
    </row>
    <row r="245" spans="1:20" s="376" customFormat="1" hidden="1" outlineLevel="1" x14ac:dyDescent="0.25">
      <c r="A245" s="493" t="s">
        <v>2369</v>
      </c>
      <c r="B245" s="437" t="s">
        <v>2284</v>
      </c>
      <c r="C245" s="494" t="s">
        <v>541</v>
      </c>
      <c r="D245" s="440" t="s">
        <v>1860</v>
      </c>
      <c r="E245" s="721" t="s">
        <v>2180</v>
      </c>
      <c r="F245" s="437" t="s">
        <v>2192</v>
      </c>
      <c r="G245" s="446" t="s">
        <v>2304</v>
      </c>
      <c r="H245" s="439" t="s">
        <v>2305</v>
      </c>
      <c r="I245" s="439" t="s">
        <v>223</v>
      </c>
      <c r="J245" s="439" t="s">
        <v>326</v>
      </c>
      <c r="K245" s="481"/>
      <c r="L245" s="440" t="s">
        <v>1602</v>
      </c>
      <c r="M245" s="526" t="s">
        <v>275</v>
      </c>
      <c r="N245" s="495" t="s">
        <v>2276</v>
      </c>
      <c r="O245" s="442" t="s">
        <v>226</v>
      </c>
      <c r="P245" s="442" t="s">
        <v>227</v>
      </c>
      <c r="Q245" s="442" t="s">
        <v>228</v>
      </c>
      <c r="R245" s="443" t="s">
        <v>470</v>
      </c>
      <c r="S245" s="443" t="s">
        <v>542</v>
      </c>
      <c r="T245" s="442" t="s">
        <v>231</v>
      </c>
    </row>
    <row r="246" spans="1:20" s="376" customFormat="1" hidden="1" outlineLevel="1" x14ac:dyDescent="0.25">
      <c r="A246" s="493" t="s">
        <v>2370</v>
      </c>
      <c r="B246" s="437" t="s">
        <v>2284</v>
      </c>
      <c r="C246" s="494" t="s">
        <v>541</v>
      </c>
      <c r="D246" s="440" t="s">
        <v>1861</v>
      </c>
      <c r="E246" s="721" t="s">
        <v>2180</v>
      </c>
      <c r="F246" s="437" t="s">
        <v>2192</v>
      </c>
      <c r="G246" s="446" t="s">
        <v>2304</v>
      </c>
      <c r="H246" s="439" t="s">
        <v>2305</v>
      </c>
      <c r="I246" s="439" t="s">
        <v>223</v>
      </c>
      <c r="J246" s="439" t="s">
        <v>326</v>
      </c>
      <c r="K246" s="481"/>
      <c r="L246" s="440" t="s">
        <v>1602</v>
      </c>
      <c r="M246" s="526" t="s">
        <v>275</v>
      </c>
      <c r="N246" s="517" t="s">
        <v>1862</v>
      </c>
      <c r="O246" s="442" t="s">
        <v>226</v>
      </c>
      <c r="P246" s="442" t="s">
        <v>227</v>
      </c>
      <c r="Q246" s="442" t="s">
        <v>228</v>
      </c>
      <c r="R246" s="443" t="s">
        <v>470</v>
      </c>
      <c r="S246" s="443" t="s">
        <v>542</v>
      </c>
      <c r="T246" s="442" t="s">
        <v>231</v>
      </c>
    </row>
    <row r="247" spans="1:20" s="376" customFormat="1" hidden="1" outlineLevel="1" x14ac:dyDescent="0.25">
      <c r="A247" s="493" t="s">
        <v>2371</v>
      </c>
      <c r="B247" s="437" t="s">
        <v>2284</v>
      </c>
      <c r="C247" s="494" t="s">
        <v>541</v>
      </c>
      <c r="D247" s="440" t="s">
        <v>1863</v>
      </c>
      <c r="E247" s="721" t="s">
        <v>2180</v>
      </c>
      <c r="F247" s="437" t="s">
        <v>2192</v>
      </c>
      <c r="G247" s="446" t="s">
        <v>2304</v>
      </c>
      <c r="H247" s="439" t="s">
        <v>2305</v>
      </c>
      <c r="I247" s="439" t="s">
        <v>223</v>
      </c>
      <c r="J247" s="439" t="s">
        <v>326</v>
      </c>
      <c r="K247" s="481"/>
      <c r="L247" s="440" t="s">
        <v>1602</v>
      </c>
      <c r="M247" s="526" t="s">
        <v>275</v>
      </c>
      <c r="N247" s="517" t="s">
        <v>1864</v>
      </c>
      <c r="O247" s="442" t="s">
        <v>226</v>
      </c>
      <c r="P247" s="442" t="s">
        <v>227</v>
      </c>
      <c r="Q247" s="442" t="s">
        <v>228</v>
      </c>
      <c r="R247" s="443" t="s">
        <v>470</v>
      </c>
      <c r="S247" s="443" t="s">
        <v>542</v>
      </c>
      <c r="T247" s="442" t="s">
        <v>231</v>
      </c>
    </row>
    <row r="248" spans="1:20" s="376" customFormat="1" hidden="1" outlineLevel="1" x14ac:dyDescent="0.25">
      <c r="A248" s="493" t="s">
        <v>2372</v>
      </c>
      <c r="B248" s="437" t="s">
        <v>2284</v>
      </c>
      <c r="C248" s="438" t="s">
        <v>541</v>
      </c>
      <c r="D248" s="440" t="s">
        <v>1865</v>
      </c>
      <c r="E248" s="709" t="s">
        <v>2180</v>
      </c>
      <c r="F248" s="437" t="s">
        <v>2192</v>
      </c>
      <c r="G248" s="446" t="s">
        <v>2304</v>
      </c>
      <c r="H248" s="439" t="s">
        <v>2305</v>
      </c>
      <c r="I248" s="439" t="s">
        <v>223</v>
      </c>
      <c r="J248" s="439" t="s">
        <v>326</v>
      </c>
      <c r="K248" s="527"/>
      <c r="L248" s="440" t="s">
        <v>1602</v>
      </c>
      <c r="M248" s="526" t="s">
        <v>275</v>
      </c>
      <c r="N248" s="517" t="s">
        <v>2373</v>
      </c>
      <c r="O248" s="442" t="s">
        <v>226</v>
      </c>
      <c r="P248" s="442" t="s">
        <v>227</v>
      </c>
      <c r="Q248" s="442" t="s">
        <v>228</v>
      </c>
      <c r="R248" s="443" t="s">
        <v>470</v>
      </c>
      <c r="S248" s="443" t="s">
        <v>542</v>
      </c>
      <c r="T248" s="442" t="s">
        <v>231</v>
      </c>
    </row>
    <row r="249" spans="1:20" s="376" customFormat="1" hidden="1" outlineLevel="1" x14ac:dyDescent="0.25">
      <c r="A249" s="493" t="s">
        <v>2374</v>
      </c>
      <c r="B249" s="437" t="s">
        <v>2284</v>
      </c>
      <c r="C249" s="494" t="s">
        <v>541</v>
      </c>
      <c r="D249" s="440" t="s">
        <v>1866</v>
      </c>
      <c r="E249" s="721" t="s">
        <v>2180</v>
      </c>
      <c r="F249" s="437" t="s">
        <v>2192</v>
      </c>
      <c r="G249" s="446" t="s">
        <v>2304</v>
      </c>
      <c r="H249" s="439" t="s">
        <v>2305</v>
      </c>
      <c r="I249" s="439" t="s">
        <v>223</v>
      </c>
      <c r="J249" s="439" t="s">
        <v>326</v>
      </c>
      <c r="K249" s="481"/>
      <c r="L249" s="440" t="s">
        <v>1602</v>
      </c>
      <c r="M249" s="496" t="s">
        <v>1867</v>
      </c>
      <c r="N249" s="445" t="s">
        <v>1868</v>
      </c>
      <c r="O249" s="442" t="s">
        <v>226</v>
      </c>
      <c r="P249" s="442" t="s">
        <v>227</v>
      </c>
      <c r="Q249" s="442" t="s">
        <v>228</v>
      </c>
      <c r="R249" s="443" t="s">
        <v>470</v>
      </c>
      <c r="S249" s="443" t="s">
        <v>542</v>
      </c>
      <c r="T249" s="442" t="s">
        <v>231</v>
      </c>
    </row>
    <row r="250" spans="1:20" s="376" customFormat="1" hidden="1" outlineLevel="1" x14ac:dyDescent="0.25">
      <c r="A250" s="493" t="s">
        <v>2375</v>
      </c>
      <c r="B250" s="437" t="s">
        <v>2284</v>
      </c>
      <c r="C250" s="494" t="s">
        <v>541</v>
      </c>
      <c r="D250" s="440" t="s">
        <v>1869</v>
      </c>
      <c r="E250" s="721" t="s">
        <v>2180</v>
      </c>
      <c r="F250" s="437" t="s">
        <v>2192</v>
      </c>
      <c r="G250" s="446" t="s">
        <v>2304</v>
      </c>
      <c r="H250" s="439" t="s">
        <v>2305</v>
      </c>
      <c r="I250" s="439" t="s">
        <v>223</v>
      </c>
      <c r="J250" s="439" t="s">
        <v>326</v>
      </c>
      <c r="K250" s="481"/>
      <c r="L250" s="440" t="s">
        <v>1602</v>
      </c>
      <c r="M250" s="496" t="s">
        <v>1867</v>
      </c>
      <c r="N250" s="445" t="s">
        <v>571</v>
      </c>
      <c r="O250" s="442" t="s">
        <v>226</v>
      </c>
      <c r="P250" s="442" t="s">
        <v>227</v>
      </c>
      <c r="Q250" s="442" t="s">
        <v>228</v>
      </c>
      <c r="R250" s="443" t="s">
        <v>470</v>
      </c>
      <c r="S250" s="443" t="s">
        <v>542</v>
      </c>
      <c r="T250" s="442" t="s">
        <v>231</v>
      </c>
    </row>
    <row r="251" spans="1:20" s="376" customFormat="1" hidden="1" outlineLevel="1" x14ac:dyDescent="0.25">
      <c r="A251" s="493" t="s">
        <v>2376</v>
      </c>
      <c r="B251" s="437" t="s">
        <v>2284</v>
      </c>
      <c r="C251" s="494" t="s">
        <v>541</v>
      </c>
      <c r="D251" s="440" t="s">
        <v>1870</v>
      </c>
      <c r="E251" s="721" t="s">
        <v>2180</v>
      </c>
      <c r="F251" s="437" t="s">
        <v>2192</v>
      </c>
      <c r="G251" s="446" t="s">
        <v>2304</v>
      </c>
      <c r="H251" s="439" t="s">
        <v>2305</v>
      </c>
      <c r="I251" s="439" t="s">
        <v>223</v>
      </c>
      <c r="J251" s="439" t="s">
        <v>326</v>
      </c>
      <c r="K251" s="481"/>
      <c r="L251" s="440" t="s">
        <v>1602</v>
      </c>
      <c r="M251" s="496" t="s">
        <v>257</v>
      </c>
      <c r="N251" s="445" t="s">
        <v>1871</v>
      </c>
      <c r="O251" s="442" t="s">
        <v>226</v>
      </c>
      <c r="P251" s="442" t="s">
        <v>227</v>
      </c>
      <c r="Q251" s="442" t="s">
        <v>228</v>
      </c>
      <c r="R251" s="443" t="s">
        <v>470</v>
      </c>
      <c r="S251" s="443" t="s">
        <v>542</v>
      </c>
      <c r="T251" s="442" t="s">
        <v>231</v>
      </c>
    </row>
    <row r="252" spans="1:20" s="376" customFormat="1" hidden="1" outlineLevel="1" x14ac:dyDescent="0.25">
      <c r="A252" s="493" t="s">
        <v>2377</v>
      </c>
      <c r="B252" s="437" t="s">
        <v>221</v>
      </c>
      <c r="C252" s="494" t="s">
        <v>541</v>
      </c>
      <c r="D252" s="440" t="s">
        <v>1872</v>
      </c>
      <c r="E252" s="721" t="s">
        <v>534</v>
      </c>
      <c r="F252" s="437" t="s">
        <v>535</v>
      </c>
      <c r="G252" s="446" t="s">
        <v>536</v>
      </c>
      <c r="H252" s="439" t="s">
        <v>2305</v>
      </c>
      <c r="I252" s="439" t="s">
        <v>223</v>
      </c>
      <c r="J252" s="439" t="s">
        <v>326</v>
      </c>
      <c r="K252" s="481"/>
      <c r="L252" s="440" t="s">
        <v>1602</v>
      </c>
      <c r="M252" s="496" t="s">
        <v>239</v>
      </c>
      <c r="N252" s="445" t="s">
        <v>1873</v>
      </c>
      <c r="O252" s="442" t="s">
        <v>226</v>
      </c>
      <c r="P252" s="442" t="s">
        <v>227</v>
      </c>
      <c r="Q252" s="442" t="s">
        <v>228</v>
      </c>
      <c r="R252" s="443" t="s">
        <v>470</v>
      </c>
      <c r="S252" s="443" t="s">
        <v>542</v>
      </c>
      <c r="T252" s="442" t="s">
        <v>231</v>
      </c>
    </row>
    <row r="253" spans="1:20" s="376" customFormat="1" hidden="1" outlineLevel="1" x14ac:dyDescent="0.25">
      <c r="A253" s="493" t="s">
        <v>2378</v>
      </c>
      <c r="B253" s="437" t="s">
        <v>221</v>
      </c>
      <c r="C253" s="494" t="s">
        <v>541</v>
      </c>
      <c r="D253" s="440" t="s">
        <v>1874</v>
      </c>
      <c r="E253" s="721" t="s">
        <v>534</v>
      </c>
      <c r="F253" s="437" t="s">
        <v>535</v>
      </c>
      <c r="G253" s="446" t="s">
        <v>536</v>
      </c>
      <c r="H253" s="439" t="s">
        <v>2305</v>
      </c>
      <c r="I253" s="439" t="s">
        <v>223</v>
      </c>
      <c r="J253" s="439" t="s">
        <v>326</v>
      </c>
      <c r="K253" s="481"/>
      <c r="L253" s="440" t="s">
        <v>1602</v>
      </c>
      <c r="M253" s="496" t="s">
        <v>572</v>
      </c>
      <c r="N253" s="445" t="s">
        <v>1875</v>
      </c>
      <c r="O253" s="442" t="s">
        <v>226</v>
      </c>
      <c r="P253" s="442" t="s">
        <v>227</v>
      </c>
      <c r="Q253" s="442" t="s">
        <v>228</v>
      </c>
      <c r="R253" s="443" t="s">
        <v>470</v>
      </c>
      <c r="S253" s="443" t="s">
        <v>542</v>
      </c>
      <c r="T253" s="442" t="s">
        <v>231</v>
      </c>
    </row>
    <row r="254" spans="1:20" s="376" customFormat="1" hidden="1" outlineLevel="1" x14ac:dyDescent="0.25">
      <c r="A254" s="493" t="s">
        <v>2379</v>
      </c>
      <c r="B254" s="437" t="s">
        <v>221</v>
      </c>
      <c r="C254" s="494" t="s">
        <v>541</v>
      </c>
      <c r="D254" s="440" t="s">
        <v>1876</v>
      </c>
      <c r="E254" s="721" t="s">
        <v>534</v>
      </c>
      <c r="F254" s="437" t="s">
        <v>535</v>
      </c>
      <c r="G254" s="446" t="s">
        <v>536</v>
      </c>
      <c r="H254" s="439" t="s">
        <v>2305</v>
      </c>
      <c r="I254" s="439" t="s">
        <v>223</v>
      </c>
      <c r="J254" s="439" t="s">
        <v>326</v>
      </c>
      <c r="K254" s="481"/>
      <c r="L254" s="440" t="s">
        <v>1602</v>
      </c>
      <c r="M254" s="496" t="s">
        <v>572</v>
      </c>
      <c r="N254" s="445" t="s">
        <v>2380</v>
      </c>
      <c r="O254" s="442" t="s">
        <v>226</v>
      </c>
      <c r="P254" s="442" t="s">
        <v>227</v>
      </c>
      <c r="Q254" s="442" t="s">
        <v>228</v>
      </c>
      <c r="R254" s="443" t="s">
        <v>470</v>
      </c>
      <c r="S254" s="443" t="s">
        <v>542</v>
      </c>
      <c r="T254" s="442" t="s">
        <v>231</v>
      </c>
    </row>
    <row r="255" spans="1:20" s="376" customFormat="1" hidden="1" outlineLevel="1" x14ac:dyDescent="0.25">
      <c r="A255" s="493" t="s">
        <v>2381</v>
      </c>
      <c r="B255" s="437" t="s">
        <v>221</v>
      </c>
      <c r="C255" s="494" t="s">
        <v>541</v>
      </c>
      <c r="D255" s="440" t="s">
        <v>1877</v>
      </c>
      <c r="E255" s="721" t="s">
        <v>534</v>
      </c>
      <c r="F255" s="437" t="s">
        <v>535</v>
      </c>
      <c r="G255" s="446" t="s">
        <v>536</v>
      </c>
      <c r="H255" s="439" t="s">
        <v>2305</v>
      </c>
      <c r="I255" s="439" t="s">
        <v>223</v>
      </c>
      <c r="J255" s="439" t="s">
        <v>326</v>
      </c>
      <c r="K255" s="481"/>
      <c r="L255" s="440" t="s">
        <v>1602</v>
      </c>
      <c r="M255" s="496" t="s">
        <v>572</v>
      </c>
      <c r="N255" s="445" t="s">
        <v>2382</v>
      </c>
      <c r="O255" s="442" t="s">
        <v>226</v>
      </c>
      <c r="P255" s="442" t="s">
        <v>227</v>
      </c>
      <c r="Q255" s="442" t="s">
        <v>228</v>
      </c>
      <c r="R255" s="443" t="s">
        <v>470</v>
      </c>
      <c r="S255" s="443" t="s">
        <v>542</v>
      </c>
      <c r="T255" s="442" t="s">
        <v>231</v>
      </c>
    </row>
    <row r="256" spans="1:20" s="376" customFormat="1" hidden="1" outlineLevel="1" x14ac:dyDescent="0.25">
      <c r="A256" s="493" t="s">
        <v>2383</v>
      </c>
      <c r="B256" s="437" t="s">
        <v>221</v>
      </c>
      <c r="C256" s="494" t="s">
        <v>541</v>
      </c>
      <c r="D256" s="440" t="s">
        <v>1878</v>
      </c>
      <c r="E256" s="721" t="s">
        <v>534</v>
      </c>
      <c r="F256" s="437" t="s">
        <v>535</v>
      </c>
      <c r="G256" s="446" t="s">
        <v>536</v>
      </c>
      <c r="H256" s="439" t="s">
        <v>2305</v>
      </c>
      <c r="I256" s="439" t="s">
        <v>223</v>
      </c>
      <c r="J256" s="439" t="s">
        <v>326</v>
      </c>
      <c r="K256" s="481"/>
      <c r="L256" s="440" t="s">
        <v>1602</v>
      </c>
      <c r="M256" s="496" t="s">
        <v>572</v>
      </c>
      <c r="N256" s="445" t="s">
        <v>2384</v>
      </c>
      <c r="O256" s="442" t="s">
        <v>226</v>
      </c>
      <c r="P256" s="442" t="s">
        <v>227</v>
      </c>
      <c r="Q256" s="442" t="s">
        <v>228</v>
      </c>
      <c r="R256" s="443" t="s">
        <v>470</v>
      </c>
      <c r="S256" s="443" t="s">
        <v>542</v>
      </c>
      <c r="T256" s="442" t="s">
        <v>231</v>
      </c>
    </row>
    <row r="257" spans="1:20" hidden="1" outlineLevel="1" x14ac:dyDescent="0.25">
      <c r="A257" s="493" t="s">
        <v>2385</v>
      </c>
      <c r="B257" s="437" t="s">
        <v>2284</v>
      </c>
      <c r="C257" s="766" t="s">
        <v>541</v>
      </c>
      <c r="D257" s="453" t="s">
        <v>2173</v>
      </c>
      <c r="E257" s="709" t="s">
        <v>2180</v>
      </c>
      <c r="F257" s="437" t="s">
        <v>2192</v>
      </c>
      <c r="G257" s="446" t="s">
        <v>2304</v>
      </c>
      <c r="H257" s="439" t="s">
        <v>2305</v>
      </c>
      <c r="I257" s="439" t="s">
        <v>223</v>
      </c>
      <c r="J257" s="439" t="s">
        <v>326</v>
      </c>
      <c r="K257" s="368"/>
      <c r="L257" s="471" t="s">
        <v>2195</v>
      </c>
      <c r="M257" s="441" t="s">
        <v>281</v>
      </c>
      <c r="N257" s="528" t="s">
        <v>2310</v>
      </c>
      <c r="O257" s="442" t="s">
        <v>226</v>
      </c>
      <c r="P257" s="442" t="s">
        <v>227</v>
      </c>
      <c r="Q257" s="442" t="s">
        <v>228</v>
      </c>
      <c r="R257" s="443" t="s">
        <v>470</v>
      </c>
      <c r="S257" s="443" t="s">
        <v>542</v>
      </c>
      <c r="T257" s="442" t="s">
        <v>231</v>
      </c>
    </row>
    <row r="258" spans="1:20" hidden="1" outlineLevel="1" x14ac:dyDescent="0.25">
      <c r="A258" s="493" t="s">
        <v>2386</v>
      </c>
      <c r="B258" s="437" t="s">
        <v>2284</v>
      </c>
      <c r="C258" s="766" t="s">
        <v>541</v>
      </c>
      <c r="D258" s="453" t="s">
        <v>2387</v>
      </c>
      <c r="E258" s="709" t="s">
        <v>2180</v>
      </c>
      <c r="F258" s="437" t="s">
        <v>2192</v>
      </c>
      <c r="G258" s="446" t="s">
        <v>2304</v>
      </c>
      <c r="H258" s="439" t="s">
        <v>2305</v>
      </c>
      <c r="I258" s="439" t="s">
        <v>223</v>
      </c>
      <c r="J258" s="439" t="s">
        <v>326</v>
      </c>
      <c r="K258" s="368"/>
      <c r="L258" s="471" t="s">
        <v>2195</v>
      </c>
      <c r="M258" s="444" t="s">
        <v>556</v>
      </c>
      <c r="N258" s="528" t="s">
        <v>573</v>
      </c>
      <c r="O258" s="442" t="s">
        <v>226</v>
      </c>
      <c r="P258" s="442" t="s">
        <v>227</v>
      </c>
      <c r="Q258" s="442" t="s">
        <v>228</v>
      </c>
      <c r="R258" s="443" t="s">
        <v>470</v>
      </c>
      <c r="S258" s="443" t="s">
        <v>542</v>
      </c>
      <c r="T258" s="442" t="s">
        <v>231</v>
      </c>
    </row>
    <row r="259" spans="1:20" hidden="1" outlineLevel="1" x14ac:dyDescent="0.25">
      <c r="A259" s="493" t="s">
        <v>2388</v>
      </c>
      <c r="B259" s="437" t="s">
        <v>2284</v>
      </c>
      <c r="C259" s="766" t="s">
        <v>541</v>
      </c>
      <c r="D259" s="453" t="s">
        <v>2174</v>
      </c>
      <c r="E259" s="709" t="s">
        <v>2180</v>
      </c>
      <c r="F259" s="437" t="s">
        <v>2192</v>
      </c>
      <c r="G259" s="446" t="s">
        <v>2304</v>
      </c>
      <c r="H259" s="439" t="s">
        <v>2305</v>
      </c>
      <c r="I259" s="439" t="s">
        <v>223</v>
      </c>
      <c r="J259" s="439" t="s">
        <v>326</v>
      </c>
      <c r="K259" s="368"/>
      <c r="L259" s="471" t="s">
        <v>2195</v>
      </c>
      <c r="M259" s="444" t="s">
        <v>558</v>
      </c>
      <c r="N259" s="528" t="s">
        <v>571</v>
      </c>
      <c r="O259" s="442" t="s">
        <v>226</v>
      </c>
      <c r="P259" s="442" t="s">
        <v>227</v>
      </c>
      <c r="Q259" s="442" t="s">
        <v>228</v>
      </c>
      <c r="R259" s="443" t="s">
        <v>470</v>
      </c>
      <c r="S259" s="443" t="s">
        <v>542</v>
      </c>
      <c r="T259" s="442" t="s">
        <v>231</v>
      </c>
    </row>
    <row r="260" spans="1:20" hidden="1" outlineLevel="1" x14ac:dyDescent="0.25">
      <c r="A260" s="493" t="s">
        <v>2389</v>
      </c>
      <c r="B260" s="437" t="s">
        <v>2284</v>
      </c>
      <c r="C260" s="766" t="s">
        <v>541</v>
      </c>
      <c r="D260" s="453" t="s">
        <v>2175</v>
      </c>
      <c r="E260" s="709" t="s">
        <v>2180</v>
      </c>
      <c r="F260" s="437" t="s">
        <v>2192</v>
      </c>
      <c r="G260" s="446" t="s">
        <v>2304</v>
      </c>
      <c r="H260" s="439" t="s">
        <v>2305</v>
      </c>
      <c r="I260" s="439" t="s">
        <v>223</v>
      </c>
      <c r="J260" s="439" t="s">
        <v>326</v>
      </c>
      <c r="K260" s="368"/>
      <c r="L260" s="471" t="s">
        <v>2195</v>
      </c>
      <c r="M260" s="444" t="s">
        <v>572</v>
      </c>
      <c r="N260" s="528" t="s">
        <v>2382</v>
      </c>
      <c r="O260" s="442" t="s">
        <v>226</v>
      </c>
      <c r="P260" s="442" t="s">
        <v>227</v>
      </c>
      <c r="Q260" s="442" t="s">
        <v>228</v>
      </c>
      <c r="R260" s="443" t="s">
        <v>470</v>
      </c>
      <c r="S260" s="443" t="s">
        <v>542</v>
      </c>
      <c r="T260" s="442" t="s">
        <v>231</v>
      </c>
    </row>
    <row r="261" spans="1:20" hidden="1" outlineLevel="1" x14ac:dyDescent="0.25">
      <c r="A261" s="493"/>
      <c r="B261" s="437" t="s">
        <v>2284</v>
      </c>
      <c r="C261" s="766" t="s">
        <v>541</v>
      </c>
      <c r="D261" s="453" t="s">
        <v>575</v>
      </c>
      <c r="E261" s="709" t="s">
        <v>2180</v>
      </c>
      <c r="F261" s="437" t="s">
        <v>2192</v>
      </c>
      <c r="G261" s="446" t="s">
        <v>2304</v>
      </c>
      <c r="H261" s="439" t="s">
        <v>2305</v>
      </c>
      <c r="I261" s="439" t="s">
        <v>223</v>
      </c>
      <c r="J261" s="439" t="s">
        <v>326</v>
      </c>
      <c r="K261" s="368"/>
      <c r="L261" s="471" t="s">
        <v>2390</v>
      </c>
      <c r="M261" s="444" t="s">
        <v>572</v>
      </c>
      <c r="N261" s="528" t="s">
        <v>2391</v>
      </c>
      <c r="O261" s="442" t="s">
        <v>226</v>
      </c>
      <c r="P261" s="442" t="s">
        <v>227</v>
      </c>
      <c r="Q261" s="442" t="s">
        <v>228</v>
      </c>
      <c r="R261" s="443" t="s">
        <v>470</v>
      </c>
      <c r="S261" s="443" t="s">
        <v>542</v>
      </c>
      <c r="T261" s="442" t="s">
        <v>231</v>
      </c>
    </row>
    <row r="262" spans="1:20" s="376" customFormat="1" hidden="1" outlineLevel="1" x14ac:dyDescent="0.25">
      <c r="A262" s="493" t="s">
        <v>2392</v>
      </c>
      <c r="B262" s="437" t="s">
        <v>2284</v>
      </c>
      <c r="C262" s="494" t="s">
        <v>541</v>
      </c>
      <c r="D262" s="440" t="s">
        <v>576</v>
      </c>
      <c r="E262" s="721" t="s">
        <v>2180</v>
      </c>
      <c r="F262" s="437" t="s">
        <v>2192</v>
      </c>
      <c r="G262" s="446" t="s">
        <v>2304</v>
      </c>
      <c r="H262" s="439" t="s">
        <v>2305</v>
      </c>
      <c r="I262" s="439" t="s">
        <v>223</v>
      </c>
      <c r="J262" s="439" t="s">
        <v>326</v>
      </c>
      <c r="K262" s="481"/>
      <c r="L262" s="440" t="s">
        <v>1602</v>
      </c>
      <c r="M262" s="496" t="s">
        <v>2222</v>
      </c>
      <c r="N262" s="446" t="s">
        <v>2393</v>
      </c>
      <c r="O262" s="442" t="s">
        <v>226</v>
      </c>
      <c r="P262" s="442" t="s">
        <v>227</v>
      </c>
      <c r="Q262" s="442" t="s">
        <v>228</v>
      </c>
      <c r="R262" s="443" t="s">
        <v>470</v>
      </c>
      <c r="S262" s="443" t="s">
        <v>542</v>
      </c>
      <c r="T262" s="442" t="s">
        <v>231</v>
      </c>
    </row>
    <row r="263" spans="1:20" s="376" customFormat="1" hidden="1" outlineLevel="1" x14ac:dyDescent="0.25">
      <c r="A263" s="493"/>
      <c r="B263" s="437" t="s">
        <v>2284</v>
      </c>
      <c r="C263" s="494" t="s">
        <v>541</v>
      </c>
      <c r="D263" s="453" t="s">
        <v>577</v>
      </c>
      <c r="E263" s="721" t="s">
        <v>2180</v>
      </c>
      <c r="F263" s="437" t="s">
        <v>2192</v>
      </c>
      <c r="G263" s="446" t="s">
        <v>2304</v>
      </c>
      <c r="H263" s="439" t="s">
        <v>2305</v>
      </c>
      <c r="I263" s="439" t="s">
        <v>223</v>
      </c>
      <c r="J263" s="439" t="s">
        <v>326</v>
      </c>
      <c r="K263" s="481"/>
      <c r="L263" s="453" t="s">
        <v>269</v>
      </c>
      <c r="M263" s="441" t="s">
        <v>572</v>
      </c>
      <c r="N263" s="446" t="s">
        <v>578</v>
      </c>
      <c r="O263" s="442" t="s">
        <v>226</v>
      </c>
      <c r="P263" s="442" t="s">
        <v>227</v>
      </c>
      <c r="Q263" s="442" t="s">
        <v>228</v>
      </c>
      <c r="R263" s="443" t="s">
        <v>470</v>
      </c>
      <c r="S263" s="443" t="s">
        <v>542</v>
      </c>
      <c r="T263" s="442" t="s">
        <v>231</v>
      </c>
    </row>
    <row r="264" spans="1:20" s="376" customFormat="1" hidden="1" outlineLevel="1" x14ac:dyDescent="0.25">
      <c r="A264" s="493" t="s">
        <v>2394</v>
      </c>
      <c r="B264" s="437" t="s">
        <v>2284</v>
      </c>
      <c r="C264" s="494" t="s">
        <v>541</v>
      </c>
      <c r="D264" s="440" t="s">
        <v>1879</v>
      </c>
      <c r="E264" s="721" t="s">
        <v>2180</v>
      </c>
      <c r="F264" s="437" t="s">
        <v>2192</v>
      </c>
      <c r="G264" s="446" t="s">
        <v>2304</v>
      </c>
      <c r="H264" s="439" t="s">
        <v>2305</v>
      </c>
      <c r="I264" s="439" t="s">
        <v>223</v>
      </c>
      <c r="J264" s="439" t="s">
        <v>326</v>
      </c>
      <c r="K264" s="481"/>
      <c r="L264" s="440" t="s">
        <v>1602</v>
      </c>
      <c r="M264" s="496" t="s">
        <v>281</v>
      </c>
      <c r="N264" s="445" t="s">
        <v>2263</v>
      </c>
      <c r="O264" s="442" t="s">
        <v>226</v>
      </c>
      <c r="P264" s="442" t="s">
        <v>227</v>
      </c>
      <c r="Q264" s="442" t="s">
        <v>228</v>
      </c>
      <c r="R264" s="443" t="s">
        <v>470</v>
      </c>
      <c r="S264" s="443" t="s">
        <v>542</v>
      </c>
      <c r="T264" s="442" t="s">
        <v>231</v>
      </c>
    </row>
    <row r="265" spans="1:20" s="376" customFormat="1" hidden="1" outlineLevel="1" x14ac:dyDescent="0.25">
      <c r="A265" s="493" t="s">
        <v>2395</v>
      </c>
      <c r="B265" s="437" t="s">
        <v>2284</v>
      </c>
      <c r="C265" s="494" t="s">
        <v>541</v>
      </c>
      <c r="D265" s="440" t="s">
        <v>1880</v>
      </c>
      <c r="E265" s="721" t="s">
        <v>2180</v>
      </c>
      <c r="F265" s="437" t="s">
        <v>2192</v>
      </c>
      <c r="G265" s="446" t="s">
        <v>2304</v>
      </c>
      <c r="H265" s="439" t="s">
        <v>2305</v>
      </c>
      <c r="I265" s="439" t="s">
        <v>223</v>
      </c>
      <c r="J265" s="439" t="s">
        <v>326</v>
      </c>
      <c r="K265" s="481"/>
      <c r="L265" s="440" t="s">
        <v>1602</v>
      </c>
      <c r="M265" s="496" t="s">
        <v>1867</v>
      </c>
      <c r="N265" s="445" t="s">
        <v>571</v>
      </c>
      <c r="O265" s="442" t="s">
        <v>226</v>
      </c>
      <c r="P265" s="442" t="s">
        <v>227</v>
      </c>
      <c r="Q265" s="442" t="s">
        <v>228</v>
      </c>
      <c r="R265" s="443" t="s">
        <v>470</v>
      </c>
      <c r="S265" s="443" t="s">
        <v>542</v>
      </c>
      <c r="T265" s="442" t="s">
        <v>231</v>
      </c>
    </row>
    <row r="266" spans="1:20" s="376" customFormat="1" hidden="1" outlineLevel="1" x14ac:dyDescent="0.25">
      <c r="A266" s="493" t="s">
        <v>2396</v>
      </c>
      <c r="B266" s="437" t="s">
        <v>2284</v>
      </c>
      <c r="C266" s="494" t="s">
        <v>541</v>
      </c>
      <c r="D266" s="453" t="s">
        <v>1881</v>
      </c>
      <c r="E266" s="721" t="s">
        <v>2180</v>
      </c>
      <c r="F266" s="437" t="s">
        <v>2192</v>
      </c>
      <c r="G266" s="446" t="s">
        <v>2304</v>
      </c>
      <c r="H266" s="439" t="s">
        <v>2305</v>
      </c>
      <c r="I266" s="439" t="s">
        <v>223</v>
      </c>
      <c r="J266" s="439" t="s">
        <v>326</v>
      </c>
      <c r="K266" s="481"/>
      <c r="L266" s="440" t="s">
        <v>1602</v>
      </c>
      <c r="M266" s="441" t="s">
        <v>257</v>
      </c>
      <c r="N266" s="446" t="s">
        <v>1882</v>
      </c>
      <c r="O266" s="442" t="s">
        <v>226</v>
      </c>
      <c r="P266" s="442" t="s">
        <v>227</v>
      </c>
      <c r="Q266" s="442" t="s">
        <v>228</v>
      </c>
      <c r="R266" s="443" t="s">
        <v>470</v>
      </c>
      <c r="S266" s="443" t="s">
        <v>542</v>
      </c>
      <c r="T266" s="442" t="s">
        <v>231</v>
      </c>
    </row>
    <row r="267" spans="1:20" s="376" customFormat="1" hidden="1" outlineLevel="1" x14ac:dyDescent="0.25">
      <c r="A267" s="493" t="s">
        <v>2397</v>
      </c>
      <c r="B267" s="437" t="s">
        <v>603</v>
      </c>
      <c r="C267" s="494" t="s">
        <v>541</v>
      </c>
      <c r="D267" s="453" t="s">
        <v>1937</v>
      </c>
      <c r="E267" s="721" t="s">
        <v>2180</v>
      </c>
      <c r="F267" s="437" t="s">
        <v>2192</v>
      </c>
      <c r="G267" s="446" t="s">
        <v>2304</v>
      </c>
      <c r="H267" s="439" t="s">
        <v>2305</v>
      </c>
      <c r="I267" s="439" t="s">
        <v>2296</v>
      </c>
      <c r="J267" s="439" t="s">
        <v>326</v>
      </c>
      <c r="K267" s="481"/>
      <c r="L267" s="440" t="s">
        <v>2195</v>
      </c>
      <c r="M267" s="441" t="s">
        <v>572</v>
      </c>
      <c r="N267" s="446" t="s">
        <v>2382</v>
      </c>
      <c r="O267" s="442" t="s">
        <v>2398</v>
      </c>
      <c r="P267" s="442" t="s">
        <v>2399</v>
      </c>
      <c r="Q267" s="442" t="s">
        <v>228</v>
      </c>
      <c r="R267" s="443" t="s">
        <v>1883</v>
      </c>
      <c r="S267" s="443" t="s">
        <v>327</v>
      </c>
      <c r="T267" s="442" t="s">
        <v>231</v>
      </c>
    </row>
    <row r="268" spans="1:20" ht="16.149999999999999" hidden="1" outlineLevel="1" x14ac:dyDescent="0.25">
      <c r="A268" s="489" t="s">
        <v>579</v>
      </c>
      <c r="B268" s="529" t="s">
        <v>580</v>
      </c>
      <c r="C268" s="498"/>
      <c r="D268" s="477"/>
      <c r="E268" s="719"/>
      <c r="F268" s="475"/>
      <c r="G268" s="479"/>
      <c r="H268" s="476"/>
      <c r="I268" s="476"/>
      <c r="J268" s="476"/>
      <c r="K268" s="375"/>
      <c r="L268" s="477"/>
      <c r="M268" s="375"/>
      <c r="N268" s="479"/>
      <c r="O268" s="729"/>
      <c r="P268" s="729"/>
      <c r="Q268" s="729"/>
      <c r="R268" s="729"/>
      <c r="S268" s="729"/>
      <c r="T268" s="729"/>
    </row>
    <row r="269" spans="1:20" s="376" customFormat="1" hidden="1" outlineLevel="1" x14ac:dyDescent="0.25">
      <c r="A269" s="493"/>
      <c r="B269" s="482" t="s">
        <v>2284</v>
      </c>
      <c r="C269" s="530" t="s">
        <v>2282</v>
      </c>
      <c r="D269" s="530" t="s">
        <v>581</v>
      </c>
      <c r="E269" s="723" t="s">
        <v>2180</v>
      </c>
      <c r="F269" s="482" t="s">
        <v>2192</v>
      </c>
      <c r="G269" s="724" t="s">
        <v>2304</v>
      </c>
      <c r="H269" s="483" t="s">
        <v>2292</v>
      </c>
      <c r="I269" s="483" t="s">
        <v>223</v>
      </c>
      <c r="J269" s="483" t="s">
        <v>224</v>
      </c>
      <c r="K269" s="377"/>
      <c r="L269" s="484" t="s">
        <v>269</v>
      </c>
      <c r="M269" s="485" t="s">
        <v>264</v>
      </c>
      <c r="N269" s="725" t="s">
        <v>2196</v>
      </c>
      <c r="O269" s="486" t="s">
        <v>226</v>
      </c>
      <c r="P269" s="486" t="s">
        <v>227</v>
      </c>
      <c r="Q269" s="486" t="s">
        <v>228</v>
      </c>
      <c r="R269" s="725" t="s">
        <v>301</v>
      </c>
      <c r="S269" s="485" t="s">
        <v>2400</v>
      </c>
      <c r="T269" s="485" t="s">
        <v>231</v>
      </c>
    </row>
    <row r="270" spans="1:20" s="376" customFormat="1" hidden="1" outlineLevel="1" x14ac:dyDescent="0.25">
      <c r="A270" s="493" t="s">
        <v>2401</v>
      </c>
      <c r="B270" s="437" t="s">
        <v>2284</v>
      </c>
      <c r="C270" s="495" t="s">
        <v>2282</v>
      </c>
      <c r="D270" s="531" t="s">
        <v>2402</v>
      </c>
      <c r="E270" s="721" t="s">
        <v>2180</v>
      </c>
      <c r="F270" s="437" t="s">
        <v>2192</v>
      </c>
      <c r="G270" s="709" t="s">
        <v>2304</v>
      </c>
      <c r="H270" s="532" t="s">
        <v>2286</v>
      </c>
      <c r="I270" s="439" t="s">
        <v>223</v>
      </c>
      <c r="J270" s="439" t="s">
        <v>224</v>
      </c>
      <c r="K270" s="481"/>
      <c r="L270" s="453" t="s">
        <v>1602</v>
      </c>
      <c r="M270" s="442" t="s">
        <v>264</v>
      </c>
      <c r="N270" s="223" t="s">
        <v>2196</v>
      </c>
      <c r="O270" s="443" t="s">
        <v>226</v>
      </c>
      <c r="P270" s="443" t="s">
        <v>227</v>
      </c>
      <c r="Q270" s="443" t="s">
        <v>228</v>
      </c>
      <c r="R270" s="223" t="s">
        <v>301</v>
      </c>
      <c r="S270" s="442" t="s">
        <v>2400</v>
      </c>
      <c r="T270" s="442" t="s">
        <v>231</v>
      </c>
    </row>
    <row r="271" spans="1:20" ht="16.149999999999999" hidden="1" outlineLevel="1" x14ac:dyDescent="0.25">
      <c r="A271" s="518" t="s">
        <v>2403</v>
      </c>
      <c r="B271" s="489"/>
      <c r="C271" s="768"/>
      <c r="D271" s="718"/>
      <c r="E271" s="719"/>
      <c r="F271" s="475"/>
      <c r="G271" s="719"/>
      <c r="H271" s="476"/>
      <c r="I271" s="476"/>
      <c r="J271" s="476"/>
      <c r="K271" s="375"/>
      <c r="L271" s="477"/>
      <c r="M271" s="506"/>
      <c r="N271" s="732"/>
      <c r="O271" s="729"/>
      <c r="P271" s="729"/>
      <c r="Q271" s="729"/>
      <c r="R271" s="729"/>
      <c r="S271" s="729"/>
      <c r="T271" s="729"/>
    </row>
    <row r="272" spans="1:20" s="376" customFormat="1" hidden="1" outlineLevel="1" x14ac:dyDescent="0.25">
      <c r="A272" s="733"/>
      <c r="B272" s="533" t="s">
        <v>221</v>
      </c>
      <c r="C272" s="734" t="s">
        <v>582</v>
      </c>
      <c r="D272" s="734" t="s">
        <v>583</v>
      </c>
      <c r="E272" s="735" t="s">
        <v>2180</v>
      </c>
      <c r="F272" s="533" t="s">
        <v>2192</v>
      </c>
      <c r="G272" s="734" t="s">
        <v>2404</v>
      </c>
      <c r="H272" s="534" t="s">
        <v>2405</v>
      </c>
      <c r="I272" s="534" t="s">
        <v>223</v>
      </c>
      <c r="J272" s="534" t="s">
        <v>224</v>
      </c>
      <c r="K272" s="392"/>
      <c r="L272" s="535" t="s">
        <v>2406</v>
      </c>
      <c r="M272" s="536" t="s">
        <v>225</v>
      </c>
      <c r="N272" s="736" t="s">
        <v>2196</v>
      </c>
      <c r="O272" s="537" t="s">
        <v>226</v>
      </c>
      <c r="P272" s="393" t="s">
        <v>227</v>
      </c>
      <c r="Q272" s="537" t="s">
        <v>228</v>
      </c>
      <c r="R272" s="538" t="s">
        <v>229</v>
      </c>
      <c r="S272" s="539" t="s">
        <v>230</v>
      </c>
      <c r="T272" s="540" t="s">
        <v>231</v>
      </c>
    </row>
    <row r="273" spans="1:20" s="376" customFormat="1" hidden="1" outlineLevel="1" x14ac:dyDescent="0.25">
      <c r="A273" s="733" t="s">
        <v>2407</v>
      </c>
      <c r="B273" s="437" t="s">
        <v>221</v>
      </c>
      <c r="C273" s="709" t="s">
        <v>582</v>
      </c>
      <c r="D273" s="721" t="s">
        <v>2408</v>
      </c>
      <c r="E273" s="721" t="s">
        <v>2180</v>
      </c>
      <c r="F273" s="437" t="s">
        <v>2192</v>
      </c>
      <c r="G273" s="709" t="s">
        <v>2409</v>
      </c>
      <c r="H273" s="439" t="s">
        <v>2405</v>
      </c>
      <c r="I273" s="439" t="s">
        <v>223</v>
      </c>
      <c r="J273" s="439" t="s">
        <v>224</v>
      </c>
      <c r="K273" s="481"/>
      <c r="L273" s="440" t="s">
        <v>2410</v>
      </c>
      <c r="M273" s="441" t="s">
        <v>225</v>
      </c>
      <c r="N273" s="223" t="s">
        <v>2196</v>
      </c>
      <c r="O273" s="443" t="s">
        <v>226</v>
      </c>
      <c r="P273" s="443" t="s">
        <v>227</v>
      </c>
      <c r="Q273" s="443" t="s">
        <v>228</v>
      </c>
      <c r="R273" s="467" t="s">
        <v>229</v>
      </c>
      <c r="S273" s="468" t="s">
        <v>230</v>
      </c>
      <c r="T273" s="442" t="s">
        <v>231</v>
      </c>
    </row>
    <row r="274" spans="1:20" ht="16.149999999999999" hidden="1" outlineLevel="1" x14ac:dyDescent="0.25">
      <c r="A274" s="737" t="s">
        <v>584</v>
      </c>
      <c r="B274" s="437"/>
      <c r="C274" s="766"/>
      <c r="D274" s="708"/>
      <c r="E274" s="709"/>
      <c r="F274" s="437"/>
      <c r="G274" s="709"/>
      <c r="H274" s="439"/>
      <c r="I274" s="439"/>
      <c r="J274" s="439"/>
      <c r="K274" s="368"/>
      <c r="L274" s="453"/>
      <c r="M274" s="441"/>
      <c r="N274" s="223"/>
      <c r="O274" s="702"/>
      <c r="P274" s="702"/>
      <c r="Q274" s="702"/>
      <c r="R274" s="702"/>
      <c r="S274" s="702"/>
      <c r="T274" s="702"/>
    </row>
    <row r="275" spans="1:20" s="376" customFormat="1" hidden="1" outlineLevel="1" x14ac:dyDescent="0.25">
      <c r="A275" s="493" t="s">
        <v>2411</v>
      </c>
      <c r="B275" s="437" t="s">
        <v>2284</v>
      </c>
      <c r="C275" s="708" t="s">
        <v>585</v>
      </c>
      <c r="D275" s="708" t="s">
        <v>2412</v>
      </c>
      <c r="E275" s="721" t="s">
        <v>2180</v>
      </c>
      <c r="F275" s="437" t="s">
        <v>2192</v>
      </c>
      <c r="G275" s="709" t="s">
        <v>2413</v>
      </c>
      <c r="H275" s="439" t="s">
        <v>2405</v>
      </c>
      <c r="I275" s="439" t="s">
        <v>223</v>
      </c>
      <c r="J275" s="541" t="s">
        <v>586</v>
      </c>
      <c r="K275" s="481"/>
      <c r="L275" s="440" t="s">
        <v>2195</v>
      </c>
      <c r="M275" s="496" t="s">
        <v>237</v>
      </c>
      <c r="N275" s="441" t="s">
        <v>394</v>
      </c>
      <c r="O275" s="442" t="s">
        <v>226</v>
      </c>
      <c r="P275" s="442" t="s">
        <v>227</v>
      </c>
      <c r="Q275" s="442" t="s">
        <v>228</v>
      </c>
      <c r="R275" s="443" t="s">
        <v>229</v>
      </c>
      <c r="S275" s="443" t="s">
        <v>230</v>
      </c>
      <c r="T275" s="442" t="s">
        <v>231</v>
      </c>
    </row>
    <row r="276" spans="1:20" s="376" customFormat="1" hidden="1" outlineLevel="1" x14ac:dyDescent="0.25">
      <c r="A276" s="493" t="s">
        <v>2414</v>
      </c>
      <c r="B276" s="437" t="s">
        <v>2284</v>
      </c>
      <c r="C276" s="708" t="s">
        <v>585</v>
      </c>
      <c r="D276" s="708" t="s">
        <v>2415</v>
      </c>
      <c r="E276" s="721" t="s">
        <v>2180</v>
      </c>
      <c r="F276" s="437" t="s">
        <v>2192</v>
      </c>
      <c r="G276" s="709" t="s">
        <v>2413</v>
      </c>
      <c r="H276" s="439" t="s">
        <v>2405</v>
      </c>
      <c r="I276" s="439" t="s">
        <v>223</v>
      </c>
      <c r="J276" s="541" t="s">
        <v>586</v>
      </c>
      <c r="K276" s="481"/>
      <c r="L276" s="440" t="s">
        <v>2195</v>
      </c>
      <c r="M276" s="496" t="s">
        <v>475</v>
      </c>
      <c r="N276" s="497" t="s">
        <v>1687</v>
      </c>
      <c r="O276" s="442" t="s">
        <v>226</v>
      </c>
      <c r="P276" s="442" t="s">
        <v>227</v>
      </c>
      <c r="Q276" s="442" t="s">
        <v>228</v>
      </c>
      <c r="R276" s="443" t="s">
        <v>229</v>
      </c>
      <c r="S276" s="443" t="s">
        <v>230</v>
      </c>
      <c r="T276" s="442" t="s">
        <v>231</v>
      </c>
    </row>
    <row r="277" spans="1:20" s="376" customFormat="1" hidden="1" outlineLevel="1" x14ac:dyDescent="0.25">
      <c r="A277" s="493"/>
      <c r="B277" s="437" t="s">
        <v>2284</v>
      </c>
      <c r="C277" s="708" t="s">
        <v>585</v>
      </c>
      <c r="D277" s="708" t="s">
        <v>2416</v>
      </c>
      <c r="E277" s="721" t="s">
        <v>2180</v>
      </c>
      <c r="F277" s="437" t="s">
        <v>2192</v>
      </c>
      <c r="G277" s="709" t="s">
        <v>2413</v>
      </c>
      <c r="H277" s="439" t="s">
        <v>2405</v>
      </c>
      <c r="I277" s="439" t="s">
        <v>223</v>
      </c>
      <c r="J277" s="541" t="s">
        <v>586</v>
      </c>
      <c r="K277" s="481"/>
      <c r="L277" s="440" t="s">
        <v>2219</v>
      </c>
      <c r="M277" s="496" t="s">
        <v>275</v>
      </c>
      <c r="N277" s="497" t="s">
        <v>364</v>
      </c>
      <c r="O277" s="442" t="s">
        <v>226</v>
      </c>
      <c r="P277" s="442" t="s">
        <v>227</v>
      </c>
      <c r="Q277" s="442" t="s">
        <v>228</v>
      </c>
      <c r="R277" s="443" t="s">
        <v>229</v>
      </c>
      <c r="S277" s="443" t="s">
        <v>230</v>
      </c>
      <c r="T277" s="442" t="s">
        <v>231</v>
      </c>
    </row>
    <row r="278" spans="1:20" s="376" customFormat="1" hidden="1" outlineLevel="1" x14ac:dyDescent="0.25">
      <c r="A278" s="493" t="s">
        <v>2417</v>
      </c>
      <c r="B278" s="437" t="s">
        <v>2284</v>
      </c>
      <c r="C278" s="708" t="s">
        <v>585</v>
      </c>
      <c r="D278" s="708" t="s">
        <v>2418</v>
      </c>
      <c r="E278" s="721" t="s">
        <v>2180</v>
      </c>
      <c r="F278" s="437" t="s">
        <v>2192</v>
      </c>
      <c r="G278" s="709" t="s">
        <v>2413</v>
      </c>
      <c r="H278" s="439" t="s">
        <v>2405</v>
      </c>
      <c r="I278" s="439" t="s">
        <v>223</v>
      </c>
      <c r="J278" s="541" t="s">
        <v>587</v>
      </c>
      <c r="K278" s="481"/>
      <c r="L278" s="440" t="s">
        <v>2195</v>
      </c>
      <c r="M278" s="441" t="s">
        <v>225</v>
      </c>
      <c r="N278" s="738" t="s">
        <v>588</v>
      </c>
      <c r="O278" s="442" t="s">
        <v>226</v>
      </c>
      <c r="P278" s="442" t="s">
        <v>227</v>
      </c>
      <c r="Q278" s="442" t="s">
        <v>228</v>
      </c>
      <c r="R278" s="443" t="s">
        <v>229</v>
      </c>
      <c r="S278" s="443" t="s">
        <v>230</v>
      </c>
      <c r="T278" s="442" t="s">
        <v>231</v>
      </c>
    </row>
    <row r="279" spans="1:20" hidden="1" outlineLevel="1" x14ac:dyDescent="0.25">
      <c r="A279" s="493"/>
      <c r="B279" s="437" t="s">
        <v>2284</v>
      </c>
      <c r="C279" s="708" t="s">
        <v>585</v>
      </c>
      <c r="D279" s="739" t="s">
        <v>2419</v>
      </c>
      <c r="E279" s="709" t="s">
        <v>2180</v>
      </c>
      <c r="F279" s="437" t="s">
        <v>2192</v>
      </c>
      <c r="G279" s="709" t="s">
        <v>2420</v>
      </c>
      <c r="H279" s="439" t="s">
        <v>2421</v>
      </c>
      <c r="I279" s="439" t="s">
        <v>223</v>
      </c>
      <c r="J279" s="439" t="s">
        <v>326</v>
      </c>
      <c r="K279" s="368"/>
      <c r="L279" s="471" t="s">
        <v>2422</v>
      </c>
      <c r="M279" s="441" t="s">
        <v>225</v>
      </c>
      <c r="N279" s="738" t="s">
        <v>588</v>
      </c>
      <c r="O279" s="442" t="s">
        <v>226</v>
      </c>
      <c r="P279" s="442" t="s">
        <v>227</v>
      </c>
      <c r="Q279" s="442" t="s">
        <v>228</v>
      </c>
      <c r="R279" s="443" t="s">
        <v>229</v>
      </c>
      <c r="S279" s="443" t="s">
        <v>230</v>
      </c>
      <c r="T279" s="442" t="s">
        <v>231</v>
      </c>
    </row>
    <row r="280" spans="1:20" hidden="1" outlineLevel="1" x14ac:dyDescent="0.25">
      <c r="A280" s="493" t="s">
        <v>2423</v>
      </c>
      <c r="B280" s="437" t="s">
        <v>2284</v>
      </c>
      <c r="C280" s="708" t="s">
        <v>585</v>
      </c>
      <c r="D280" s="739" t="s">
        <v>1796</v>
      </c>
      <c r="E280" s="709" t="s">
        <v>2180</v>
      </c>
      <c r="F280" s="437" t="s">
        <v>2192</v>
      </c>
      <c r="G280" s="709" t="s">
        <v>2420</v>
      </c>
      <c r="H280" s="439" t="s">
        <v>2421</v>
      </c>
      <c r="I280" s="439" t="s">
        <v>223</v>
      </c>
      <c r="J280" s="439" t="s">
        <v>326</v>
      </c>
      <c r="K280" s="368"/>
      <c r="L280" s="471" t="s">
        <v>2195</v>
      </c>
      <c r="M280" s="542" t="s">
        <v>275</v>
      </c>
      <c r="N280" s="446" t="s">
        <v>959</v>
      </c>
      <c r="O280" s="442" t="s">
        <v>226</v>
      </c>
      <c r="P280" s="442" t="s">
        <v>227</v>
      </c>
      <c r="Q280" s="442" t="s">
        <v>228</v>
      </c>
      <c r="R280" s="443" t="s">
        <v>229</v>
      </c>
      <c r="S280" s="443" t="s">
        <v>230</v>
      </c>
      <c r="T280" s="442" t="s">
        <v>231</v>
      </c>
    </row>
    <row r="281" spans="1:20" hidden="1" outlineLevel="1" x14ac:dyDescent="0.25">
      <c r="A281" s="493" t="s">
        <v>3242</v>
      </c>
      <c r="B281" s="437" t="s">
        <v>2284</v>
      </c>
      <c r="C281" s="708" t="s">
        <v>585</v>
      </c>
      <c r="D281" s="739" t="s">
        <v>3243</v>
      </c>
      <c r="E281" s="709" t="s">
        <v>2180</v>
      </c>
      <c r="F281" s="437" t="s">
        <v>2192</v>
      </c>
      <c r="G281" s="709" t="s">
        <v>2420</v>
      </c>
      <c r="H281" s="439" t="s">
        <v>2421</v>
      </c>
      <c r="I281" s="439" t="s">
        <v>223</v>
      </c>
      <c r="J281" s="439" t="s">
        <v>326</v>
      </c>
      <c r="K281" s="368"/>
      <c r="L281" s="471" t="s">
        <v>3244</v>
      </c>
      <c r="M281" s="542" t="s">
        <v>275</v>
      </c>
      <c r="N281" s="446" t="s">
        <v>3245</v>
      </c>
      <c r="O281" s="442" t="s">
        <v>226</v>
      </c>
      <c r="P281" s="442" t="s">
        <v>227</v>
      </c>
      <c r="Q281" s="442" t="s">
        <v>228</v>
      </c>
      <c r="R281" s="443" t="s">
        <v>229</v>
      </c>
      <c r="S281" s="443" t="s">
        <v>230</v>
      </c>
      <c r="T281" s="442" t="s">
        <v>231</v>
      </c>
    </row>
    <row r="282" spans="1:20" hidden="1" outlineLevel="1" x14ac:dyDescent="0.25">
      <c r="A282" s="493" t="s">
        <v>2424</v>
      </c>
      <c r="B282" s="437" t="s">
        <v>2284</v>
      </c>
      <c r="C282" s="708" t="s">
        <v>585</v>
      </c>
      <c r="D282" s="711" t="s">
        <v>589</v>
      </c>
      <c r="E282" s="709" t="s">
        <v>2180</v>
      </c>
      <c r="F282" s="437" t="s">
        <v>2192</v>
      </c>
      <c r="G282" s="709" t="s">
        <v>2420</v>
      </c>
      <c r="H282" s="439" t="s">
        <v>2320</v>
      </c>
      <c r="I282" s="439" t="s">
        <v>223</v>
      </c>
      <c r="J282" s="439" t="s">
        <v>326</v>
      </c>
      <c r="K282" s="368"/>
      <c r="L282" s="471" t="s">
        <v>2425</v>
      </c>
      <c r="M282" s="466" t="s">
        <v>475</v>
      </c>
      <c r="N282" s="528" t="s">
        <v>590</v>
      </c>
      <c r="O282" s="442" t="s">
        <v>226</v>
      </c>
      <c r="P282" s="442" t="s">
        <v>227</v>
      </c>
      <c r="Q282" s="442" t="s">
        <v>228</v>
      </c>
      <c r="R282" s="443" t="s">
        <v>470</v>
      </c>
      <c r="S282" s="443" t="s">
        <v>542</v>
      </c>
      <c r="T282" s="442" t="s">
        <v>231</v>
      </c>
    </row>
    <row r="283" spans="1:20" hidden="1" outlineLevel="1" x14ac:dyDescent="0.25">
      <c r="A283" s="493"/>
      <c r="B283" s="437" t="s">
        <v>2284</v>
      </c>
      <c r="C283" s="708" t="s">
        <v>585</v>
      </c>
      <c r="D283" s="711" t="s">
        <v>2426</v>
      </c>
      <c r="E283" s="709" t="s">
        <v>2180</v>
      </c>
      <c r="F283" s="437" t="s">
        <v>2192</v>
      </c>
      <c r="G283" s="709" t="s">
        <v>2420</v>
      </c>
      <c r="H283" s="439" t="s">
        <v>2320</v>
      </c>
      <c r="I283" s="439" t="s">
        <v>223</v>
      </c>
      <c r="J283" s="439" t="s">
        <v>326</v>
      </c>
      <c r="K283" s="368"/>
      <c r="L283" s="471" t="s">
        <v>2427</v>
      </c>
      <c r="M283" s="466" t="s">
        <v>475</v>
      </c>
      <c r="N283" s="528" t="s">
        <v>544</v>
      </c>
      <c r="O283" s="442" t="s">
        <v>226</v>
      </c>
      <c r="P283" s="442" t="s">
        <v>227</v>
      </c>
      <c r="Q283" s="442" t="s">
        <v>228</v>
      </c>
      <c r="R283" s="443" t="s">
        <v>470</v>
      </c>
      <c r="S283" s="443" t="s">
        <v>542</v>
      </c>
      <c r="T283" s="442" t="s">
        <v>231</v>
      </c>
    </row>
    <row r="284" spans="1:20" hidden="1" outlineLevel="1" x14ac:dyDescent="0.25">
      <c r="A284" s="493"/>
      <c r="B284" s="437" t="s">
        <v>2284</v>
      </c>
      <c r="C284" s="708" t="s">
        <v>585</v>
      </c>
      <c r="D284" s="711" t="s">
        <v>2428</v>
      </c>
      <c r="E284" s="709" t="s">
        <v>2180</v>
      </c>
      <c r="F284" s="437" t="s">
        <v>2192</v>
      </c>
      <c r="G284" s="709" t="s">
        <v>2420</v>
      </c>
      <c r="H284" s="439" t="s">
        <v>2320</v>
      </c>
      <c r="I284" s="439" t="s">
        <v>223</v>
      </c>
      <c r="J284" s="439" t="s">
        <v>326</v>
      </c>
      <c r="K284" s="368"/>
      <c r="L284" s="471" t="s">
        <v>2427</v>
      </c>
      <c r="M284" s="466" t="s">
        <v>591</v>
      </c>
      <c r="N284" s="528" t="s">
        <v>592</v>
      </c>
      <c r="O284" s="442" t="s">
        <v>226</v>
      </c>
      <c r="P284" s="442" t="s">
        <v>227</v>
      </c>
      <c r="Q284" s="442" t="s">
        <v>228</v>
      </c>
      <c r="R284" s="443" t="s">
        <v>470</v>
      </c>
      <c r="S284" s="443" t="s">
        <v>542</v>
      </c>
      <c r="T284" s="442" t="s">
        <v>231</v>
      </c>
    </row>
    <row r="285" spans="1:20" hidden="1" outlineLevel="1" x14ac:dyDescent="0.25">
      <c r="A285" s="493"/>
      <c r="B285" s="437" t="s">
        <v>2284</v>
      </c>
      <c r="C285" s="708" t="s">
        <v>585</v>
      </c>
      <c r="D285" s="711" t="s">
        <v>2429</v>
      </c>
      <c r="E285" s="709" t="s">
        <v>2180</v>
      </c>
      <c r="F285" s="437" t="s">
        <v>2192</v>
      </c>
      <c r="G285" s="709" t="s">
        <v>2420</v>
      </c>
      <c r="H285" s="439" t="s">
        <v>2320</v>
      </c>
      <c r="I285" s="439" t="s">
        <v>223</v>
      </c>
      <c r="J285" s="439" t="s">
        <v>326</v>
      </c>
      <c r="K285" s="368"/>
      <c r="L285" s="471" t="s">
        <v>2427</v>
      </c>
      <c r="M285" s="466" t="s">
        <v>275</v>
      </c>
      <c r="N285" s="528" t="s">
        <v>276</v>
      </c>
      <c r="O285" s="442" t="s">
        <v>226</v>
      </c>
      <c r="P285" s="442" t="s">
        <v>227</v>
      </c>
      <c r="Q285" s="442" t="s">
        <v>228</v>
      </c>
      <c r="R285" s="443" t="s">
        <v>470</v>
      </c>
      <c r="S285" s="443" t="s">
        <v>542</v>
      </c>
      <c r="T285" s="442" t="s">
        <v>231</v>
      </c>
    </row>
    <row r="286" spans="1:20" hidden="1" outlineLevel="1" x14ac:dyDescent="0.25">
      <c r="A286" s="493" t="s">
        <v>2430</v>
      </c>
      <c r="B286" s="437" t="s">
        <v>2284</v>
      </c>
      <c r="C286" s="708" t="s">
        <v>585</v>
      </c>
      <c r="D286" s="711" t="s">
        <v>593</v>
      </c>
      <c r="E286" s="709" t="s">
        <v>2180</v>
      </c>
      <c r="F286" s="437" t="s">
        <v>2192</v>
      </c>
      <c r="G286" s="709" t="s">
        <v>2420</v>
      </c>
      <c r="H286" s="439" t="s">
        <v>2320</v>
      </c>
      <c r="I286" s="439" t="s">
        <v>223</v>
      </c>
      <c r="J286" s="439" t="s">
        <v>326</v>
      </c>
      <c r="K286" s="368"/>
      <c r="L286" s="471" t="s">
        <v>2425</v>
      </c>
      <c r="M286" s="466" t="s">
        <v>572</v>
      </c>
      <c r="N286" s="528" t="s">
        <v>2431</v>
      </c>
      <c r="O286" s="442" t="s">
        <v>226</v>
      </c>
      <c r="P286" s="442" t="s">
        <v>227</v>
      </c>
      <c r="Q286" s="442" t="s">
        <v>228</v>
      </c>
      <c r="R286" s="443" t="s">
        <v>470</v>
      </c>
      <c r="S286" s="443" t="s">
        <v>542</v>
      </c>
      <c r="T286" s="442" t="s">
        <v>231</v>
      </c>
    </row>
    <row r="287" spans="1:20" hidden="1" outlineLevel="1" x14ac:dyDescent="0.25">
      <c r="A287" s="493"/>
      <c r="B287" s="437" t="s">
        <v>2284</v>
      </c>
      <c r="C287" s="708" t="s">
        <v>585</v>
      </c>
      <c r="D287" s="711" t="s">
        <v>594</v>
      </c>
      <c r="E287" s="709" t="s">
        <v>2180</v>
      </c>
      <c r="F287" s="437" t="s">
        <v>2192</v>
      </c>
      <c r="G287" s="709" t="s">
        <v>2420</v>
      </c>
      <c r="H287" s="439" t="s">
        <v>2320</v>
      </c>
      <c r="I287" s="439" t="s">
        <v>223</v>
      </c>
      <c r="J287" s="439" t="s">
        <v>326</v>
      </c>
      <c r="K287" s="368"/>
      <c r="L287" s="471" t="s">
        <v>2427</v>
      </c>
      <c r="M287" s="466" t="s">
        <v>475</v>
      </c>
      <c r="N287" s="528" t="s">
        <v>544</v>
      </c>
      <c r="O287" s="442" t="s">
        <v>226</v>
      </c>
      <c r="P287" s="442" t="s">
        <v>227</v>
      </c>
      <c r="Q287" s="442" t="s">
        <v>228</v>
      </c>
      <c r="R287" s="443" t="s">
        <v>470</v>
      </c>
      <c r="S287" s="443" t="s">
        <v>542</v>
      </c>
      <c r="T287" s="442" t="s">
        <v>231</v>
      </c>
    </row>
    <row r="288" spans="1:20" hidden="1" outlineLevel="1" x14ac:dyDescent="0.25">
      <c r="A288" s="493"/>
      <c r="B288" s="437" t="s">
        <v>2284</v>
      </c>
      <c r="C288" s="708" t="s">
        <v>585</v>
      </c>
      <c r="D288" s="711" t="s">
        <v>595</v>
      </c>
      <c r="E288" s="709" t="s">
        <v>2180</v>
      </c>
      <c r="F288" s="437" t="s">
        <v>2192</v>
      </c>
      <c r="G288" s="709" t="s">
        <v>2420</v>
      </c>
      <c r="H288" s="439" t="s">
        <v>2320</v>
      </c>
      <c r="I288" s="439" t="s">
        <v>223</v>
      </c>
      <c r="J288" s="439" t="s">
        <v>326</v>
      </c>
      <c r="K288" s="368"/>
      <c r="L288" s="471" t="s">
        <v>2427</v>
      </c>
      <c r="M288" s="466" t="s">
        <v>591</v>
      </c>
      <c r="N288" s="528" t="s">
        <v>592</v>
      </c>
      <c r="O288" s="442" t="s">
        <v>226</v>
      </c>
      <c r="P288" s="442" t="s">
        <v>227</v>
      </c>
      <c r="Q288" s="442" t="s">
        <v>228</v>
      </c>
      <c r="R288" s="443" t="s">
        <v>470</v>
      </c>
      <c r="S288" s="443" t="s">
        <v>542</v>
      </c>
      <c r="T288" s="442" t="s">
        <v>231</v>
      </c>
    </row>
    <row r="289" spans="1:20" hidden="1" outlineLevel="1" x14ac:dyDescent="0.25">
      <c r="A289" s="493"/>
      <c r="B289" s="437" t="s">
        <v>2284</v>
      </c>
      <c r="C289" s="708" t="s">
        <v>585</v>
      </c>
      <c r="D289" s="711" t="s">
        <v>596</v>
      </c>
      <c r="E289" s="709" t="s">
        <v>2180</v>
      </c>
      <c r="F289" s="437" t="s">
        <v>2192</v>
      </c>
      <c r="G289" s="709" t="s">
        <v>2420</v>
      </c>
      <c r="H289" s="439" t="s">
        <v>2320</v>
      </c>
      <c r="I289" s="439" t="s">
        <v>223</v>
      </c>
      <c r="J289" s="439" t="s">
        <v>326</v>
      </c>
      <c r="K289" s="368"/>
      <c r="L289" s="471" t="s">
        <v>2427</v>
      </c>
      <c r="M289" s="466" t="s">
        <v>275</v>
      </c>
      <c r="N289" s="528" t="s">
        <v>276</v>
      </c>
      <c r="O289" s="442" t="s">
        <v>226</v>
      </c>
      <c r="P289" s="442" t="s">
        <v>227</v>
      </c>
      <c r="Q289" s="442" t="s">
        <v>228</v>
      </c>
      <c r="R289" s="443" t="s">
        <v>470</v>
      </c>
      <c r="S289" s="443" t="s">
        <v>542</v>
      </c>
      <c r="T289" s="442" t="s">
        <v>231</v>
      </c>
    </row>
    <row r="290" spans="1:20" hidden="1" outlineLevel="1" x14ac:dyDescent="0.25">
      <c r="A290" s="493"/>
      <c r="B290" s="437" t="s">
        <v>2284</v>
      </c>
      <c r="C290" s="708" t="s">
        <v>585</v>
      </c>
      <c r="D290" s="709" t="s">
        <v>2432</v>
      </c>
      <c r="E290" s="709" t="s">
        <v>2180</v>
      </c>
      <c r="F290" s="437" t="s">
        <v>2192</v>
      </c>
      <c r="G290" s="709" t="s">
        <v>2420</v>
      </c>
      <c r="H290" s="439" t="s">
        <v>2320</v>
      </c>
      <c r="I290" s="439" t="s">
        <v>223</v>
      </c>
      <c r="J290" s="439" t="s">
        <v>326</v>
      </c>
      <c r="K290" s="368"/>
      <c r="L290" s="471" t="s">
        <v>2433</v>
      </c>
      <c r="M290" s="444" t="s">
        <v>239</v>
      </c>
      <c r="N290" s="446" t="s">
        <v>597</v>
      </c>
      <c r="O290" s="442" t="s">
        <v>226</v>
      </c>
      <c r="P290" s="442" t="s">
        <v>227</v>
      </c>
      <c r="Q290" s="442" t="s">
        <v>228</v>
      </c>
      <c r="R290" s="443" t="s">
        <v>470</v>
      </c>
      <c r="S290" s="443" t="s">
        <v>542</v>
      </c>
      <c r="T290" s="442" t="s">
        <v>231</v>
      </c>
    </row>
    <row r="291" spans="1:20" hidden="1" outlineLevel="1" x14ac:dyDescent="0.25">
      <c r="A291" s="493"/>
      <c r="B291" s="437" t="s">
        <v>2284</v>
      </c>
      <c r="C291" s="708" t="s">
        <v>585</v>
      </c>
      <c r="D291" s="709" t="s">
        <v>598</v>
      </c>
      <c r="E291" s="709" t="s">
        <v>2180</v>
      </c>
      <c r="F291" s="437" t="s">
        <v>2192</v>
      </c>
      <c r="G291" s="709" t="s">
        <v>2420</v>
      </c>
      <c r="H291" s="439" t="s">
        <v>2320</v>
      </c>
      <c r="I291" s="439" t="s">
        <v>223</v>
      </c>
      <c r="J291" s="439" t="s">
        <v>326</v>
      </c>
      <c r="K291" s="368"/>
      <c r="L291" s="471" t="s">
        <v>2433</v>
      </c>
      <c r="M291" s="444" t="s">
        <v>475</v>
      </c>
      <c r="N291" s="446" t="s">
        <v>599</v>
      </c>
      <c r="O291" s="442" t="s">
        <v>226</v>
      </c>
      <c r="P291" s="442" t="s">
        <v>227</v>
      </c>
      <c r="Q291" s="442" t="s">
        <v>228</v>
      </c>
      <c r="R291" s="443" t="s">
        <v>470</v>
      </c>
      <c r="S291" s="443" t="s">
        <v>542</v>
      </c>
      <c r="T291" s="442" t="s">
        <v>231</v>
      </c>
    </row>
    <row r="292" spans="1:20" s="376" customFormat="1" hidden="1" outlineLevel="1" x14ac:dyDescent="0.25">
      <c r="A292" s="493" t="s">
        <v>2434</v>
      </c>
      <c r="B292" s="437" t="s">
        <v>2284</v>
      </c>
      <c r="C292" s="708" t="s">
        <v>585</v>
      </c>
      <c r="D292" s="721" t="s">
        <v>1688</v>
      </c>
      <c r="E292" s="721" t="s">
        <v>2180</v>
      </c>
      <c r="F292" s="437" t="s">
        <v>2192</v>
      </c>
      <c r="G292" s="709" t="s">
        <v>2413</v>
      </c>
      <c r="H292" s="439" t="s">
        <v>2320</v>
      </c>
      <c r="I292" s="439" t="s">
        <v>223</v>
      </c>
      <c r="J292" s="439" t="s">
        <v>326</v>
      </c>
      <c r="K292" s="481"/>
      <c r="L292" s="440" t="s">
        <v>2435</v>
      </c>
      <c r="M292" s="496" t="s">
        <v>475</v>
      </c>
      <c r="N292" s="445" t="s">
        <v>590</v>
      </c>
      <c r="O292" s="442" t="s">
        <v>226</v>
      </c>
      <c r="P292" s="442" t="s">
        <v>227</v>
      </c>
      <c r="Q292" s="442" t="s">
        <v>228</v>
      </c>
      <c r="R292" s="443" t="s">
        <v>470</v>
      </c>
      <c r="S292" s="443" t="s">
        <v>542</v>
      </c>
      <c r="T292" s="442" t="s">
        <v>231</v>
      </c>
    </row>
    <row r="293" spans="1:20" ht="16.149999999999999" hidden="1" outlineLevel="1" x14ac:dyDescent="0.25">
      <c r="A293" s="1482" t="s">
        <v>600</v>
      </c>
      <c r="B293" s="1483"/>
      <c r="C293" s="766"/>
      <c r="D293" s="708"/>
      <c r="E293" s="709"/>
      <c r="F293" s="437"/>
      <c r="G293" s="709"/>
      <c r="H293" s="439"/>
      <c r="I293" s="439"/>
      <c r="J293" s="439"/>
      <c r="K293" s="368"/>
      <c r="L293" s="453"/>
      <c r="M293" s="441"/>
      <c r="N293" s="223"/>
      <c r="O293" s="729"/>
      <c r="P293" s="729"/>
      <c r="Q293" s="729"/>
      <c r="R293" s="729"/>
      <c r="S293" s="729"/>
      <c r="T293" s="729"/>
    </row>
    <row r="294" spans="1:20" s="376" customFormat="1" hidden="1" outlineLevel="1" x14ac:dyDescent="0.25">
      <c r="A294" s="493"/>
      <c r="B294" s="437" t="s">
        <v>601</v>
      </c>
      <c r="C294" s="740" t="s">
        <v>585</v>
      </c>
      <c r="D294" s="740" t="s">
        <v>602</v>
      </c>
      <c r="E294" s="741" t="s">
        <v>2180</v>
      </c>
      <c r="F294" s="543" t="s">
        <v>2436</v>
      </c>
      <c r="G294" s="742" t="s">
        <v>2437</v>
      </c>
      <c r="H294" s="544" t="s">
        <v>2405</v>
      </c>
      <c r="I294" s="544" t="s">
        <v>2405</v>
      </c>
      <c r="J294" s="544" t="s">
        <v>224</v>
      </c>
      <c r="K294" s="391"/>
      <c r="L294" s="545" t="s">
        <v>2438</v>
      </c>
      <c r="M294" s="546" t="s">
        <v>264</v>
      </c>
      <c r="N294" s="547" t="s">
        <v>2196</v>
      </c>
      <c r="O294" s="548" t="s">
        <v>226</v>
      </c>
      <c r="P294" s="548" t="s">
        <v>227</v>
      </c>
      <c r="Q294" s="548" t="s">
        <v>228</v>
      </c>
      <c r="R294" s="548" t="s">
        <v>233</v>
      </c>
      <c r="S294" s="548" t="s">
        <v>395</v>
      </c>
      <c r="T294" s="546" t="s">
        <v>231</v>
      </c>
    </row>
    <row r="295" spans="1:20" ht="16.149999999999999" hidden="1" outlineLevel="1" x14ac:dyDescent="0.25">
      <c r="A295" s="1484" t="s">
        <v>2439</v>
      </c>
      <c r="B295" s="1485"/>
      <c r="C295" s="766"/>
      <c r="D295" s="708"/>
      <c r="E295" s="709"/>
      <c r="F295" s="437"/>
      <c r="G295" s="709"/>
      <c r="H295" s="439"/>
      <c r="I295" s="439"/>
      <c r="J295" s="439"/>
      <c r="K295" s="368"/>
      <c r="L295" s="453"/>
      <c r="M295" s="441"/>
      <c r="N295" s="223"/>
      <c r="O295" s="729"/>
      <c r="P295" s="729"/>
      <c r="Q295" s="729"/>
      <c r="R295" s="729"/>
      <c r="S295" s="729"/>
      <c r="T295" s="729"/>
    </row>
    <row r="296" spans="1:20" hidden="1" outlineLevel="1" x14ac:dyDescent="0.25">
      <c r="A296" s="493" t="s">
        <v>2440</v>
      </c>
      <c r="B296" s="437" t="s">
        <v>603</v>
      </c>
      <c r="C296" s="708" t="s">
        <v>585</v>
      </c>
      <c r="D296" s="711" t="s">
        <v>604</v>
      </c>
      <c r="E296" s="709" t="s">
        <v>2180</v>
      </c>
      <c r="F296" s="437" t="s">
        <v>2441</v>
      </c>
      <c r="G296" s="709" t="s">
        <v>2442</v>
      </c>
      <c r="H296" s="439" t="s">
        <v>2421</v>
      </c>
      <c r="I296" s="439" t="s">
        <v>2421</v>
      </c>
      <c r="J296" s="439" t="s">
        <v>224</v>
      </c>
      <c r="K296" s="368"/>
      <c r="L296" s="471" t="s">
        <v>2195</v>
      </c>
      <c r="M296" s="441" t="s">
        <v>225</v>
      </c>
      <c r="N296" s="738" t="s">
        <v>605</v>
      </c>
      <c r="O296" s="443" t="s">
        <v>226</v>
      </c>
      <c r="P296" s="443" t="s">
        <v>227</v>
      </c>
      <c r="Q296" s="443" t="s">
        <v>228</v>
      </c>
      <c r="R296" s="443" t="s">
        <v>233</v>
      </c>
      <c r="S296" s="443" t="s">
        <v>395</v>
      </c>
      <c r="T296" s="442" t="s">
        <v>231</v>
      </c>
    </row>
    <row r="297" spans="1:20" s="376" customFormat="1" hidden="1" outlineLevel="1" x14ac:dyDescent="0.25">
      <c r="A297" s="493" t="s">
        <v>2443</v>
      </c>
      <c r="B297" s="437" t="s">
        <v>603</v>
      </c>
      <c r="C297" s="708" t="s">
        <v>585</v>
      </c>
      <c r="D297" s="720" t="s">
        <v>1689</v>
      </c>
      <c r="E297" s="721" t="s">
        <v>2180</v>
      </c>
      <c r="F297" s="437" t="s">
        <v>2436</v>
      </c>
      <c r="G297" s="709" t="s">
        <v>2437</v>
      </c>
      <c r="H297" s="439" t="s">
        <v>2405</v>
      </c>
      <c r="I297" s="439" t="s">
        <v>2405</v>
      </c>
      <c r="J297" s="439" t="s">
        <v>224</v>
      </c>
      <c r="K297" s="481"/>
      <c r="L297" s="440" t="s">
        <v>1602</v>
      </c>
      <c r="M297" s="441" t="s">
        <v>475</v>
      </c>
      <c r="N297" s="743" t="s">
        <v>248</v>
      </c>
      <c r="O297" s="443" t="s">
        <v>226</v>
      </c>
      <c r="P297" s="443" t="s">
        <v>227</v>
      </c>
      <c r="Q297" s="443" t="s">
        <v>228</v>
      </c>
      <c r="R297" s="443" t="s">
        <v>233</v>
      </c>
      <c r="S297" s="443" t="s">
        <v>395</v>
      </c>
      <c r="T297" s="442" t="s">
        <v>231</v>
      </c>
    </row>
    <row r="298" spans="1:20" s="376" customFormat="1" hidden="1" outlineLevel="1" x14ac:dyDescent="0.25">
      <c r="A298" s="493" t="s">
        <v>2444</v>
      </c>
      <c r="B298" s="437" t="s">
        <v>603</v>
      </c>
      <c r="C298" s="708" t="s">
        <v>585</v>
      </c>
      <c r="D298" s="720" t="s">
        <v>1896</v>
      </c>
      <c r="E298" s="721" t="s">
        <v>2180</v>
      </c>
      <c r="F298" s="437" t="s">
        <v>2436</v>
      </c>
      <c r="G298" s="709" t="s">
        <v>2437</v>
      </c>
      <c r="H298" s="439" t="s">
        <v>2405</v>
      </c>
      <c r="I298" s="439" t="s">
        <v>2405</v>
      </c>
      <c r="J298" s="439" t="s">
        <v>224</v>
      </c>
      <c r="K298" s="481"/>
      <c r="L298" s="440" t="s">
        <v>2195</v>
      </c>
      <c r="M298" s="441" t="s">
        <v>225</v>
      </c>
      <c r="N298" s="743" t="s">
        <v>2196</v>
      </c>
      <c r="O298" s="443" t="s">
        <v>226</v>
      </c>
      <c r="P298" s="443" t="s">
        <v>227</v>
      </c>
      <c r="Q298" s="443" t="s">
        <v>228</v>
      </c>
      <c r="R298" s="443" t="s">
        <v>233</v>
      </c>
      <c r="S298" s="443" t="s">
        <v>395</v>
      </c>
      <c r="T298" s="442" t="s">
        <v>231</v>
      </c>
    </row>
    <row r="299" spans="1:20" ht="25.5" hidden="1" outlineLevel="1" x14ac:dyDescent="0.25">
      <c r="A299" s="744" t="s">
        <v>606</v>
      </c>
      <c r="B299" s="549"/>
      <c r="C299" s="232"/>
      <c r="D299" s="233" t="s">
        <v>607</v>
      </c>
      <c r="E299" s="550"/>
      <c r="F299" s="1486"/>
      <c r="G299" s="1486"/>
      <c r="H299" s="1486"/>
      <c r="I299" s="551"/>
      <c r="J299" s="394"/>
      <c r="K299" s="395"/>
      <c r="L299" s="552"/>
      <c r="M299" s="395"/>
      <c r="N299" s="549"/>
      <c r="O299" s="729"/>
      <c r="P299" s="729"/>
      <c r="Q299" s="729"/>
      <c r="R299" s="729"/>
      <c r="S299" s="729"/>
      <c r="T299" s="729"/>
    </row>
    <row r="300" spans="1:20" s="376" customFormat="1" hidden="1" outlineLevel="1" x14ac:dyDescent="0.25">
      <c r="A300" s="707"/>
      <c r="B300" s="543" t="s">
        <v>2284</v>
      </c>
      <c r="C300" s="390" t="s">
        <v>606</v>
      </c>
      <c r="D300" s="740" t="s">
        <v>2445</v>
      </c>
      <c r="E300" s="741" t="s">
        <v>534</v>
      </c>
      <c r="F300" s="543" t="s">
        <v>535</v>
      </c>
      <c r="G300" s="742" t="s">
        <v>608</v>
      </c>
      <c r="H300" s="544" t="s">
        <v>2305</v>
      </c>
      <c r="I300" s="544" t="s">
        <v>223</v>
      </c>
      <c r="J300" s="544" t="s">
        <v>326</v>
      </c>
      <c r="K300" s="391"/>
      <c r="L300" s="545" t="s">
        <v>2446</v>
      </c>
      <c r="M300" s="546" t="s">
        <v>257</v>
      </c>
      <c r="N300" s="745" t="s">
        <v>610</v>
      </c>
      <c r="O300" s="548" t="s">
        <v>226</v>
      </c>
      <c r="P300" s="396" t="s">
        <v>227</v>
      </c>
      <c r="Q300" s="548" t="s">
        <v>228</v>
      </c>
      <c r="R300" s="548" t="s">
        <v>470</v>
      </c>
      <c r="S300" s="548" t="s">
        <v>542</v>
      </c>
      <c r="T300" s="546" t="s">
        <v>231</v>
      </c>
    </row>
    <row r="301" spans="1:20" ht="16.149999999999999" hidden="1" outlineLevel="1" x14ac:dyDescent="0.25">
      <c r="A301" s="744" t="s">
        <v>606</v>
      </c>
      <c r="B301" s="549"/>
      <c r="C301" s="232"/>
      <c r="D301" s="767" t="s">
        <v>611</v>
      </c>
      <c r="E301" s="550"/>
      <c r="F301" s="1486"/>
      <c r="G301" s="1486"/>
      <c r="H301" s="1486"/>
      <c r="I301" s="551"/>
      <c r="J301" s="394"/>
      <c r="K301" s="395"/>
      <c r="L301" s="552"/>
      <c r="M301" s="395"/>
      <c r="N301" s="549"/>
      <c r="O301" s="729"/>
      <c r="P301" s="729"/>
      <c r="Q301" s="729"/>
      <c r="R301" s="729"/>
      <c r="S301" s="729"/>
      <c r="T301" s="729"/>
    </row>
    <row r="302" spans="1:20" s="376" customFormat="1" hidden="1" outlineLevel="1" x14ac:dyDescent="0.25">
      <c r="A302" s="707" t="s">
        <v>2447</v>
      </c>
      <c r="B302" s="437" t="s">
        <v>2284</v>
      </c>
      <c r="C302" s="494" t="s">
        <v>606</v>
      </c>
      <c r="D302" s="720" t="s">
        <v>2448</v>
      </c>
      <c r="E302" s="721" t="s">
        <v>534</v>
      </c>
      <c r="F302" s="437" t="s">
        <v>535</v>
      </c>
      <c r="G302" s="709" t="s">
        <v>608</v>
      </c>
      <c r="H302" s="439" t="s">
        <v>2305</v>
      </c>
      <c r="I302" s="439" t="s">
        <v>223</v>
      </c>
      <c r="J302" s="439" t="s">
        <v>326</v>
      </c>
      <c r="K302" s="481"/>
      <c r="L302" s="440" t="s">
        <v>1602</v>
      </c>
      <c r="M302" s="496" t="s">
        <v>591</v>
      </c>
      <c r="N302" s="743" t="s">
        <v>2449</v>
      </c>
      <c r="O302" s="443" t="s">
        <v>226</v>
      </c>
      <c r="P302" s="443" t="s">
        <v>227</v>
      </c>
      <c r="Q302" s="443" t="s">
        <v>228</v>
      </c>
      <c r="R302" s="443" t="s">
        <v>470</v>
      </c>
      <c r="S302" s="443" t="s">
        <v>542</v>
      </c>
      <c r="T302" s="442" t="s">
        <v>231</v>
      </c>
    </row>
    <row r="303" spans="1:20" s="376" customFormat="1" hidden="1" outlineLevel="1" x14ac:dyDescent="0.25">
      <c r="A303" s="707" t="s">
        <v>2450</v>
      </c>
      <c r="B303" s="437" t="s">
        <v>2284</v>
      </c>
      <c r="C303" s="494" t="s">
        <v>606</v>
      </c>
      <c r="D303" s="720" t="s">
        <v>2451</v>
      </c>
      <c r="E303" s="721" t="s">
        <v>534</v>
      </c>
      <c r="F303" s="437" t="s">
        <v>535</v>
      </c>
      <c r="G303" s="709" t="s">
        <v>608</v>
      </c>
      <c r="H303" s="439" t="s">
        <v>2305</v>
      </c>
      <c r="I303" s="439" t="s">
        <v>223</v>
      </c>
      <c r="J303" s="439" t="s">
        <v>326</v>
      </c>
      <c r="K303" s="481"/>
      <c r="L303" s="440" t="s">
        <v>1602</v>
      </c>
      <c r="M303" s="496" t="s">
        <v>591</v>
      </c>
      <c r="N303" s="743" t="s">
        <v>2313</v>
      </c>
      <c r="O303" s="443" t="s">
        <v>226</v>
      </c>
      <c r="P303" s="443" t="s">
        <v>227</v>
      </c>
      <c r="Q303" s="443" t="s">
        <v>228</v>
      </c>
      <c r="R303" s="443" t="s">
        <v>470</v>
      </c>
      <c r="S303" s="443" t="s">
        <v>542</v>
      </c>
      <c r="T303" s="442" t="s">
        <v>231</v>
      </c>
    </row>
    <row r="304" spans="1:20" s="376" customFormat="1" hidden="1" outlineLevel="1" x14ac:dyDescent="0.25">
      <c r="A304" s="707" t="s">
        <v>2452</v>
      </c>
      <c r="B304" s="437" t="s">
        <v>2284</v>
      </c>
      <c r="C304" s="494" t="s">
        <v>606</v>
      </c>
      <c r="D304" s="720" t="s">
        <v>2453</v>
      </c>
      <c r="E304" s="721" t="s">
        <v>534</v>
      </c>
      <c r="F304" s="437" t="s">
        <v>535</v>
      </c>
      <c r="G304" s="709" t="s">
        <v>608</v>
      </c>
      <c r="H304" s="439" t="s">
        <v>2305</v>
      </c>
      <c r="I304" s="439" t="s">
        <v>223</v>
      </c>
      <c r="J304" s="439" t="s">
        <v>326</v>
      </c>
      <c r="K304" s="481"/>
      <c r="L304" s="440" t="s">
        <v>1602</v>
      </c>
      <c r="M304" s="496" t="s">
        <v>612</v>
      </c>
      <c r="N304" s="743" t="s">
        <v>2454</v>
      </c>
      <c r="O304" s="443" t="s">
        <v>226</v>
      </c>
      <c r="P304" s="443" t="s">
        <v>227</v>
      </c>
      <c r="Q304" s="443" t="s">
        <v>228</v>
      </c>
      <c r="R304" s="443" t="s">
        <v>470</v>
      </c>
      <c r="S304" s="443" t="s">
        <v>542</v>
      </c>
      <c r="T304" s="442" t="s">
        <v>231</v>
      </c>
    </row>
    <row r="305" spans="1:20" s="376" customFormat="1" hidden="1" outlineLevel="1" x14ac:dyDescent="0.25">
      <c r="A305" s="707" t="s">
        <v>2455</v>
      </c>
      <c r="B305" s="437" t="s">
        <v>2284</v>
      </c>
      <c r="C305" s="494" t="s">
        <v>606</v>
      </c>
      <c r="D305" s="720" t="s">
        <v>2456</v>
      </c>
      <c r="E305" s="721" t="s">
        <v>534</v>
      </c>
      <c r="F305" s="437" t="s">
        <v>535</v>
      </c>
      <c r="G305" s="709" t="s">
        <v>608</v>
      </c>
      <c r="H305" s="439" t="s">
        <v>2305</v>
      </c>
      <c r="I305" s="439" t="s">
        <v>223</v>
      </c>
      <c r="J305" s="439" t="s">
        <v>326</v>
      </c>
      <c r="K305" s="481"/>
      <c r="L305" s="440" t="s">
        <v>1602</v>
      </c>
      <c r="M305" s="496" t="s">
        <v>612</v>
      </c>
      <c r="N305" s="743" t="s">
        <v>2457</v>
      </c>
      <c r="O305" s="443" t="s">
        <v>226</v>
      </c>
      <c r="P305" s="443" t="s">
        <v>227</v>
      </c>
      <c r="Q305" s="443" t="s">
        <v>228</v>
      </c>
      <c r="R305" s="443" t="s">
        <v>470</v>
      </c>
      <c r="S305" s="443" t="s">
        <v>542</v>
      </c>
      <c r="T305" s="442" t="s">
        <v>231</v>
      </c>
    </row>
    <row r="306" spans="1:20" s="376" customFormat="1" hidden="1" outlineLevel="1" x14ac:dyDescent="0.25">
      <c r="A306" s="707" t="s">
        <v>2458</v>
      </c>
      <c r="B306" s="437" t="s">
        <v>2284</v>
      </c>
      <c r="C306" s="494" t="s">
        <v>606</v>
      </c>
      <c r="D306" s="720" t="s">
        <v>2459</v>
      </c>
      <c r="E306" s="721" t="s">
        <v>534</v>
      </c>
      <c r="F306" s="437" t="s">
        <v>535</v>
      </c>
      <c r="G306" s="709" t="s">
        <v>608</v>
      </c>
      <c r="H306" s="439" t="s">
        <v>2305</v>
      </c>
      <c r="I306" s="439" t="s">
        <v>223</v>
      </c>
      <c r="J306" s="439" t="s">
        <v>326</v>
      </c>
      <c r="K306" s="481"/>
      <c r="L306" s="440" t="s">
        <v>1602</v>
      </c>
      <c r="M306" s="496" t="s">
        <v>612</v>
      </c>
      <c r="N306" s="743" t="s">
        <v>2460</v>
      </c>
      <c r="O306" s="443" t="s">
        <v>226</v>
      </c>
      <c r="P306" s="443" t="s">
        <v>227</v>
      </c>
      <c r="Q306" s="443" t="s">
        <v>228</v>
      </c>
      <c r="R306" s="443" t="s">
        <v>470</v>
      </c>
      <c r="S306" s="443" t="s">
        <v>542</v>
      </c>
      <c r="T306" s="442" t="s">
        <v>231</v>
      </c>
    </row>
    <row r="307" spans="1:20" s="376" customFormat="1" hidden="1" outlineLevel="1" x14ac:dyDescent="0.25">
      <c r="A307" s="707" t="s">
        <v>2461</v>
      </c>
      <c r="B307" s="437" t="s">
        <v>2284</v>
      </c>
      <c r="C307" s="494" t="s">
        <v>606</v>
      </c>
      <c r="D307" s="720" t="s">
        <v>2462</v>
      </c>
      <c r="E307" s="721" t="s">
        <v>534</v>
      </c>
      <c r="F307" s="437" t="s">
        <v>535</v>
      </c>
      <c r="G307" s="709" t="s">
        <v>608</v>
      </c>
      <c r="H307" s="439" t="s">
        <v>2305</v>
      </c>
      <c r="I307" s="439" t="s">
        <v>223</v>
      </c>
      <c r="J307" s="439" t="s">
        <v>326</v>
      </c>
      <c r="K307" s="481"/>
      <c r="L307" s="440" t="s">
        <v>1602</v>
      </c>
      <c r="M307" s="496" t="s">
        <v>612</v>
      </c>
      <c r="N307" s="743" t="s">
        <v>2463</v>
      </c>
      <c r="O307" s="443" t="s">
        <v>226</v>
      </c>
      <c r="P307" s="443" t="s">
        <v>227</v>
      </c>
      <c r="Q307" s="443" t="s">
        <v>228</v>
      </c>
      <c r="R307" s="443" t="s">
        <v>470</v>
      </c>
      <c r="S307" s="443" t="s">
        <v>542</v>
      </c>
      <c r="T307" s="442" t="s">
        <v>231</v>
      </c>
    </row>
    <row r="308" spans="1:20" s="376" customFormat="1" hidden="1" outlineLevel="1" x14ac:dyDescent="0.25">
      <c r="A308" s="707" t="s">
        <v>2464</v>
      </c>
      <c r="B308" s="437" t="s">
        <v>2284</v>
      </c>
      <c r="C308" s="494" t="s">
        <v>606</v>
      </c>
      <c r="D308" s="720" t="s">
        <v>2465</v>
      </c>
      <c r="E308" s="721" t="s">
        <v>534</v>
      </c>
      <c r="F308" s="437" t="s">
        <v>535</v>
      </c>
      <c r="G308" s="709" t="s">
        <v>608</v>
      </c>
      <c r="H308" s="439" t="s">
        <v>2305</v>
      </c>
      <c r="I308" s="439" t="s">
        <v>223</v>
      </c>
      <c r="J308" s="439" t="s">
        <v>326</v>
      </c>
      <c r="K308" s="481"/>
      <c r="L308" s="440" t="s">
        <v>1602</v>
      </c>
      <c r="M308" s="496" t="s">
        <v>613</v>
      </c>
      <c r="N308" s="743" t="s">
        <v>2280</v>
      </c>
      <c r="O308" s="443" t="s">
        <v>226</v>
      </c>
      <c r="P308" s="443" t="s">
        <v>227</v>
      </c>
      <c r="Q308" s="443" t="s">
        <v>228</v>
      </c>
      <c r="R308" s="443" t="s">
        <v>470</v>
      </c>
      <c r="S308" s="443" t="s">
        <v>542</v>
      </c>
      <c r="T308" s="442" t="s">
        <v>231</v>
      </c>
    </row>
    <row r="309" spans="1:20" ht="16.149999999999999" hidden="1" outlineLevel="1" x14ac:dyDescent="0.25">
      <c r="A309" s="746" t="s">
        <v>1690</v>
      </c>
      <c r="B309" s="553"/>
      <c r="C309" s="554"/>
      <c r="D309" s="769" t="s">
        <v>614</v>
      </c>
      <c r="E309" s="555"/>
      <c r="F309" s="1475" t="s">
        <v>614</v>
      </c>
      <c r="G309" s="1475"/>
      <c r="H309" s="1475"/>
      <c r="I309" s="556"/>
      <c r="J309" s="557"/>
      <c r="K309" s="527"/>
      <c r="L309" s="558" t="s">
        <v>615</v>
      </c>
      <c r="M309" s="527"/>
      <c r="N309" s="553"/>
      <c r="O309" s="702"/>
      <c r="P309" s="702"/>
      <c r="Q309" s="702"/>
      <c r="R309" s="702"/>
      <c r="S309" s="702"/>
      <c r="T309" s="702"/>
    </row>
    <row r="310" spans="1:20" s="376" customFormat="1" hidden="1" outlineLevel="1" x14ac:dyDescent="0.25">
      <c r="A310" s="493" t="s">
        <v>2466</v>
      </c>
      <c r="B310" s="437" t="s">
        <v>2284</v>
      </c>
      <c r="C310" s="494" t="s">
        <v>606</v>
      </c>
      <c r="D310" s="720" t="s">
        <v>2467</v>
      </c>
      <c r="E310" s="721" t="s">
        <v>2180</v>
      </c>
      <c r="F310" s="437" t="s">
        <v>2192</v>
      </c>
      <c r="G310" s="709" t="s">
        <v>2468</v>
      </c>
      <c r="H310" s="559" t="s">
        <v>2305</v>
      </c>
      <c r="I310" s="560" t="s">
        <v>223</v>
      </c>
      <c r="J310" s="439" t="s">
        <v>326</v>
      </c>
      <c r="K310" s="481"/>
      <c r="L310" s="440" t="s">
        <v>1602</v>
      </c>
      <c r="M310" s="441" t="s">
        <v>225</v>
      </c>
      <c r="N310" s="738" t="s">
        <v>588</v>
      </c>
      <c r="O310" s="443" t="s">
        <v>226</v>
      </c>
      <c r="P310" s="443" t="s">
        <v>227</v>
      </c>
      <c r="Q310" s="443" t="s">
        <v>228</v>
      </c>
      <c r="R310" s="443" t="s">
        <v>470</v>
      </c>
      <c r="S310" s="443" t="s">
        <v>542</v>
      </c>
      <c r="T310" s="442" t="s">
        <v>231</v>
      </c>
    </row>
    <row r="311" spans="1:20" hidden="1" outlineLevel="1" x14ac:dyDescent="0.25">
      <c r="A311" s="493"/>
      <c r="B311" s="437" t="s">
        <v>2284</v>
      </c>
      <c r="C311" s="766" t="s">
        <v>606</v>
      </c>
      <c r="D311" s="708" t="s">
        <v>616</v>
      </c>
      <c r="E311" s="709" t="s">
        <v>2180</v>
      </c>
      <c r="F311" s="437" t="s">
        <v>2192</v>
      </c>
      <c r="G311" s="709" t="s">
        <v>2468</v>
      </c>
      <c r="H311" s="559" t="s">
        <v>2305</v>
      </c>
      <c r="I311" s="560" t="s">
        <v>223</v>
      </c>
      <c r="J311" s="439" t="s">
        <v>326</v>
      </c>
      <c r="K311" s="368"/>
      <c r="L311" s="471" t="s">
        <v>2469</v>
      </c>
      <c r="M311" s="444" t="s">
        <v>281</v>
      </c>
      <c r="N311" s="738" t="s">
        <v>592</v>
      </c>
      <c r="O311" s="443" t="s">
        <v>226</v>
      </c>
      <c r="P311" s="443" t="s">
        <v>227</v>
      </c>
      <c r="Q311" s="443" t="s">
        <v>228</v>
      </c>
      <c r="R311" s="443" t="s">
        <v>470</v>
      </c>
      <c r="S311" s="443" t="s">
        <v>542</v>
      </c>
      <c r="T311" s="442" t="s">
        <v>231</v>
      </c>
    </row>
    <row r="312" spans="1:20" hidden="1" outlineLevel="1" x14ac:dyDescent="0.25">
      <c r="A312" s="493"/>
      <c r="B312" s="437" t="s">
        <v>2284</v>
      </c>
      <c r="C312" s="766" t="s">
        <v>606</v>
      </c>
      <c r="D312" s="708" t="s">
        <v>617</v>
      </c>
      <c r="E312" s="709" t="s">
        <v>2180</v>
      </c>
      <c r="F312" s="437" t="s">
        <v>2192</v>
      </c>
      <c r="G312" s="709" t="s">
        <v>2468</v>
      </c>
      <c r="H312" s="559" t="s">
        <v>2305</v>
      </c>
      <c r="I312" s="560" t="s">
        <v>223</v>
      </c>
      <c r="J312" s="439" t="s">
        <v>326</v>
      </c>
      <c r="K312" s="368"/>
      <c r="L312" s="471" t="s">
        <v>2469</v>
      </c>
      <c r="M312" s="444" t="s">
        <v>237</v>
      </c>
      <c r="N312" s="738" t="s">
        <v>256</v>
      </c>
      <c r="O312" s="443" t="s">
        <v>226</v>
      </c>
      <c r="P312" s="443" t="s">
        <v>227</v>
      </c>
      <c r="Q312" s="443" t="s">
        <v>228</v>
      </c>
      <c r="R312" s="443" t="s">
        <v>470</v>
      </c>
      <c r="S312" s="443" t="s">
        <v>542</v>
      </c>
      <c r="T312" s="442" t="s">
        <v>231</v>
      </c>
    </row>
    <row r="313" spans="1:20" hidden="1" outlineLevel="1" x14ac:dyDescent="0.25">
      <c r="A313" s="493"/>
      <c r="B313" s="437" t="s">
        <v>2284</v>
      </c>
      <c r="C313" s="766" t="s">
        <v>606</v>
      </c>
      <c r="D313" s="711" t="s">
        <v>2470</v>
      </c>
      <c r="E313" s="709" t="s">
        <v>2180</v>
      </c>
      <c r="F313" s="437" t="s">
        <v>2192</v>
      </c>
      <c r="G313" s="709" t="s">
        <v>2468</v>
      </c>
      <c r="H313" s="559" t="s">
        <v>2305</v>
      </c>
      <c r="I313" s="560" t="s">
        <v>223</v>
      </c>
      <c r="J313" s="439" t="s">
        <v>326</v>
      </c>
      <c r="K313" s="368"/>
      <c r="L313" s="471" t="s">
        <v>2469</v>
      </c>
      <c r="M313" s="444" t="s">
        <v>562</v>
      </c>
      <c r="N313" s="446" t="s">
        <v>2471</v>
      </c>
      <c r="O313" s="443" t="s">
        <v>226</v>
      </c>
      <c r="P313" s="443" t="s">
        <v>227</v>
      </c>
      <c r="Q313" s="443" t="s">
        <v>228</v>
      </c>
      <c r="R313" s="443" t="s">
        <v>470</v>
      </c>
      <c r="S313" s="443" t="s">
        <v>542</v>
      </c>
      <c r="T313" s="442" t="s">
        <v>231</v>
      </c>
    </row>
    <row r="314" spans="1:20" hidden="1" outlineLevel="1" x14ac:dyDescent="0.25">
      <c r="A314" s="493"/>
      <c r="B314" s="437" t="s">
        <v>2284</v>
      </c>
      <c r="C314" s="766" t="s">
        <v>606</v>
      </c>
      <c r="D314" s="708" t="s">
        <v>618</v>
      </c>
      <c r="E314" s="709" t="s">
        <v>2180</v>
      </c>
      <c r="F314" s="437" t="s">
        <v>2192</v>
      </c>
      <c r="G314" s="709" t="s">
        <v>2468</v>
      </c>
      <c r="H314" s="559" t="s">
        <v>2305</v>
      </c>
      <c r="I314" s="560" t="s">
        <v>223</v>
      </c>
      <c r="J314" s="439" t="s">
        <v>326</v>
      </c>
      <c r="K314" s="368"/>
      <c r="L314" s="471" t="s">
        <v>2469</v>
      </c>
      <c r="M314" s="444" t="s">
        <v>572</v>
      </c>
      <c r="N314" s="446" t="s">
        <v>619</v>
      </c>
      <c r="O314" s="443" t="s">
        <v>226</v>
      </c>
      <c r="P314" s="443" t="s">
        <v>227</v>
      </c>
      <c r="Q314" s="443" t="s">
        <v>228</v>
      </c>
      <c r="R314" s="443" t="s">
        <v>470</v>
      </c>
      <c r="S314" s="443" t="s">
        <v>542</v>
      </c>
      <c r="T314" s="442" t="s">
        <v>231</v>
      </c>
    </row>
    <row r="315" spans="1:20" hidden="1" outlineLevel="1" x14ac:dyDescent="0.25">
      <c r="A315" s="493"/>
      <c r="B315" s="437" t="s">
        <v>2284</v>
      </c>
      <c r="C315" s="766" t="s">
        <v>606</v>
      </c>
      <c r="D315" s="708" t="s">
        <v>620</v>
      </c>
      <c r="E315" s="709" t="s">
        <v>2180</v>
      </c>
      <c r="F315" s="437" t="s">
        <v>2192</v>
      </c>
      <c r="G315" s="709" t="s">
        <v>2468</v>
      </c>
      <c r="H315" s="559" t="s">
        <v>2305</v>
      </c>
      <c r="I315" s="560" t="s">
        <v>223</v>
      </c>
      <c r="J315" s="439" t="s">
        <v>326</v>
      </c>
      <c r="K315" s="368"/>
      <c r="L315" s="471" t="s">
        <v>2469</v>
      </c>
      <c r="M315" s="444" t="s">
        <v>572</v>
      </c>
      <c r="N315" s="738" t="s">
        <v>621</v>
      </c>
      <c r="O315" s="443" t="s">
        <v>226</v>
      </c>
      <c r="P315" s="443" t="s">
        <v>227</v>
      </c>
      <c r="Q315" s="443" t="s">
        <v>228</v>
      </c>
      <c r="R315" s="443" t="s">
        <v>470</v>
      </c>
      <c r="S315" s="443" t="s">
        <v>542</v>
      </c>
      <c r="T315" s="442" t="s">
        <v>231</v>
      </c>
    </row>
    <row r="316" spans="1:20" hidden="1" outlineLevel="1" x14ac:dyDescent="0.25">
      <c r="A316" s="493" t="s">
        <v>1755</v>
      </c>
      <c r="B316" s="437" t="s">
        <v>2284</v>
      </c>
      <c r="C316" s="766" t="s">
        <v>606</v>
      </c>
      <c r="D316" s="708" t="s">
        <v>622</v>
      </c>
      <c r="E316" s="709" t="s">
        <v>2180</v>
      </c>
      <c r="F316" s="437" t="s">
        <v>2192</v>
      </c>
      <c r="G316" s="709" t="s">
        <v>2468</v>
      </c>
      <c r="H316" s="559" t="s">
        <v>2305</v>
      </c>
      <c r="I316" s="560" t="s">
        <v>223</v>
      </c>
      <c r="J316" s="439" t="s">
        <v>326</v>
      </c>
      <c r="K316" s="368"/>
      <c r="L316" s="453" t="s">
        <v>2472</v>
      </c>
      <c r="M316" s="368" t="s">
        <v>2212</v>
      </c>
      <c r="N316" s="738" t="s">
        <v>623</v>
      </c>
      <c r="O316" s="443" t="s">
        <v>226</v>
      </c>
      <c r="P316" s="443" t="s">
        <v>227</v>
      </c>
      <c r="Q316" s="443" t="s">
        <v>228</v>
      </c>
      <c r="R316" s="443" t="s">
        <v>470</v>
      </c>
      <c r="S316" s="443" t="s">
        <v>542</v>
      </c>
      <c r="T316" s="442" t="s">
        <v>231</v>
      </c>
    </row>
    <row r="317" spans="1:20" hidden="1" outlineLevel="1" x14ac:dyDescent="0.25">
      <c r="A317" s="493" t="s">
        <v>1756</v>
      </c>
      <c r="B317" s="437" t="s">
        <v>2284</v>
      </c>
      <c r="C317" s="766" t="s">
        <v>606</v>
      </c>
      <c r="D317" s="708" t="s">
        <v>1757</v>
      </c>
      <c r="E317" s="709" t="s">
        <v>2180</v>
      </c>
      <c r="F317" s="437" t="s">
        <v>2192</v>
      </c>
      <c r="G317" s="709" t="s">
        <v>2468</v>
      </c>
      <c r="H317" s="559" t="s">
        <v>2305</v>
      </c>
      <c r="I317" s="560" t="s">
        <v>223</v>
      </c>
      <c r="J317" s="439" t="s">
        <v>326</v>
      </c>
      <c r="K317" s="368"/>
      <c r="L317" s="453" t="s">
        <v>1758</v>
      </c>
      <c r="M317" s="444" t="s">
        <v>572</v>
      </c>
      <c r="N317" s="738" t="s">
        <v>2471</v>
      </c>
      <c r="O317" s="443" t="s">
        <v>226</v>
      </c>
      <c r="P317" s="443" t="s">
        <v>227</v>
      </c>
      <c r="Q317" s="443" t="s">
        <v>228</v>
      </c>
      <c r="R317" s="443" t="s">
        <v>470</v>
      </c>
      <c r="S317" s="443" t="s">
        <v>542</v>
      </c>
      <c r="T317" s="442" t="s">
        <v>231</v>
      </c>
    </row>
    <row r="318" spans="1:20" hidden="1" outlineLevel="1" x14ac:dyDescent="0.25">
      <c r="A318" s="493" t="s">
        <v>1759</v>
      </c>
      <c r="B318" s="437" t="s">
        <v>2284</v>
      </c>
      <c r="C318" s="766" t="s">
        <v>606</v>
      </c>
      <c r="D318" s="708" t="s">
        <v>624</v>
      </c>
      <c r="E318" s="709" t="s">
        <v>2180</v>
      </c>
      <c r="F318" s="437" t="s">
        <v>2192</v>
      </c>
      <c r="G318" s="709" t="s">
        <v>2468</v>
      </c>
      <c r="H318" s="559" t="s">
        <v>2305</v>
      </c>
      <c r="I318" s="560" t="s">
        <v>223</v>
      </c>
      <c r="J318" s="439" t="s">
        <v>326</v>
      </c>
      <c r="K318" s="368"/>
      <c r="L318" s="453" t="s">
        <v>1758</v>
      </c>
      <c r="M318" s="444" t="s">
        <v>625</v>
      </c>
      <c r="N318" s="738" t="s">
        <v>626</v>
      </c>
      <c r="O318" s="443" t="s">
        <v>226</v>
      </c>
      <c r="P318" s="443" t="s">
        <v>227</v>
      </c>
      <c r="Q318" s="443" t="s">
        <v>228</v>
      </c>
      <c r="R318" s="443" t="s">
        <v>470</v>
      </c>
      <c r="S318" s="443" t="s">
        <v>542</v>
      </c>
      <c r="T318" s="442" t="s">
        <v>231</v>
      </c>
    </row>
    <row r="319" spans="1:20" hidden="1" outlineLevel="1" x14ac:dyDescent="0.25">
      <c r="A319" s="493" t="s">
        <v>1760</v>
      </c>
      <c r="B319" s="437" t="s">
        <v>2284</v>
      </c>
      <c r="C319" s="766" t="s">
        <v>606</v>
      </c>
      <c r="D319" s="708" t="s">
        <v>627</v>
      </c>
      <c r="E319" s="709" t="s">
        <v>2180</v>
      </c>
      <c r="F319" s="437" t="s">
        <v>2192</v>
      </c>
      <c r="G319" s="709" t="s">
        <v>2468</v>
      </c>
      <c r="H319" s="559" t="s">
        <v>2305</v>
      </c>
      <c r="I319" s="560" t="s">
        <v>223</v>
      </c>
      <c r="J319" s="439" t="s">
        <v>326</v>
      </c>
      <c r="K319" s="368"/>
      <c r="L319" s="453" t="s">
        <v>1758</v>
      </c>
      <c r="M319" s="444" t="s">
        <v>625</v>
      </c>
      <c r="N319" s="738" t="s">
        <v>626</v>
      </c>
      <c r="O319" s="443" t="s">
        <v>226</v>
      </c>
      <c r="P319" s="443" t="s">
        <v>227</v>
      </c>
      <c r="Q319" s="443" t="s">
        <v>228</v>
      </c>
      <c r="R319" s="443" t="s">
        <v>470</v>
      </c>
      <c r="S319" s="443" t="s">
        <v>542</v>
      </c>
      <c r="T319" s="442" t="s">
        <v>231</v>
      </c>
    </row>
    <row r="320" spans="1:20" hidden="1" outlineLevel="1" x14ac:dyDescent="0.25">
      <c r="A320" s="493" t="s">
        <v>1761</v>
      </c>
      <c r="B320" s="437" t="s">
        <v>2284</v>
      </c>
      <c r="C320" s="766" t="s">
        <v>606</v>
      </c>
      <c r="D320" s="708" t="s">
        <v>628</v>
      </c>
      <c r="E320" s="709" t="s">
        <v>2180</v>
      </c>
      <c r="F320" s="437" t="s">
        <v>2192</v>
      </c>
      <c r="G320" s="709" t="s">
        <v>2468</v>
      </c>
      <c r="H320" s="559" t="s">
        <v>2305</v>
      </c>
      <c r="I320" s="560" t="s">
        <v>223</v>
      </c>
      <c r="J320" s="439" t="s">
        <v>326</v>
      </c>
      <c r="K320" s="368"/>
      <c r="L320" s="453" t="s">
        <v>1758</v>
      </c>
      <c r="M320" s="444" t="s">
        <v>625</v>
      </c>
      <c r="N320" s="738" t="s">
        <v>629</v>
      </c>
      <c r="O320" s="443" t="s">
        <v>226</v>
      </c>
      <c r="P320" s="443" t="s">
        <v>227</v>
      </c>
      <c r="Q320" s="443" t="s">
        <v>228</v>
      </c>
      <c r="R320" s="443" t="s">
        <v>470</v>
      </c>
      <c r="S320" s="443" t="s">
        <v>542</v>
      </c>
      <c r="T320" s="442" t="s">
        <v>231</v>
      </c>
    </row>
    <row r="321" spans="1:21" hidden="1" outlineLevel="1" x14ac:dyDescent="0.25">
      <c r="A321" s="493" t="s">
        <v>1762</v>
      </c>
      <c r="B321" s="437" t="s">
        <v>2284</v>
      </c>
      <c r="C321" s="766" t="s">
        <v>606</v>
      </c>
      <c r="D321" s="708" t="s">
        <v>630</v>
      </c>
      <c r="E321" s="709" t="s">
        <v>2180</v>
      </c>
      <c r="F321" s="437" t="s">
        <v>2192</v>
      </c>
      <c r="G321" s="709" t="s">
        <v>2468</v>
      </c>
      <c r="H321" s="559" t="s">
        <v>2305</v>
      </c>
      <c r="I321" s="560" t="s">
        <v>223</v>
      </c>
      <c r="J321" s="439" t="s">
        <v>326</v>
      </c>
      <c r="K321" s="368"/>
      <c r="L321" s="453" t="s">
        <v>1758</v>
      </c>
      <c r="M321" s="444" t="s">
        <v>572</v>
      </c>
      <c r="N321" s="738" t="s">
        <v>631</v>
      </c>
      <c r="O321" s="443" t="s">
        <v>226</v>
      </c>
      <c r="P321" s="443" t="s">
        <v>227</v>
      </c>
      <c r="Q321" s="443" t="s">
        <v>228</v>
      </c>
      <c r="R321" s="443" t="s">
        <v>470</v>
      </c>
      <c r="S321" s="443" t="s">
        <v>542</v>
      </c>
      <c r="T321" s="442" t="s">
        <v>231</v>
      </c>
    </row>
    <row r="322" spans="1:21" hidden="1" outlineLevel="1" x14ac:dyDescent="0.25">
      <c r="A322" s="493" t="s">
        <v>1763</v>
      </c>
      <c r="B322" s="437" t="s">
        <v>2284</v>
      </c>
      <c r="C322" s="766" t="s">
        <v>606</v>
      </c>
      <c r="D322" s="708" t="s">
        <v>632</v>
      </c>
      <c r="E322" s="709" t="s">
        <v>2180</v>
      </c>
      <c r="F322" s="437" t="s">
        <v>2192</v>
      </c>
      <c r="G322" s="709" t="s">
        <v>2468</v>
      </c>
      <c r="H322" s="559" t="s">
        <v>2305</v>
      </c>
      <c r="I322" s="560" t="s">
        <v>223</v>
      </c>
      <c r="J322" s="439" t="s">
        <v>326</v>
      </c>
      <c r="K322" s="368"/>
      <c r="L322" s="453" t="s">
        <v>1758</v>
      </c>
      <c r="M322" s="441" t="s">
        <v>633</v>
      </c>
      <c r="N322" s="738" t="s">
        <v>253</v>
      </c>
      <c r="O322" s="443" t="s">
        <v>226</v>
      </c>
      <c r="P322" s="443" t="s">
        <v>227</v>
      </c>
      <c r="Q322" s="443" t="s">
        <v>228</v>
      </c>
      <c r="R322" s="443" t="s">
        <v>470</v>
      </c>
      <c r="S322" s="443" t="s">
        <v>542</v>
      </c>
      <c r="T322" s="442" t="s">
        <v>231</v>
      </c>
    </row>
    <row r="323" spans="1:21" hidden="1" outlineLevel="1" x14ac:dyDescent="0.25">
      <c r="A323" s="493" t="s">
        <v>1764</v>
      </c>
      <c r="B323" s="437" t="s">
        <v>2284</v>
      </c>
      <c r="C323" s="766" t="s">
        <v>606</v>
      </c>
      <c r="D323" s="708" t="s">
        <v>634</v>
      </c>
      <c r="E323" s="709" t="s">
        <v>2180</v>
      </c>
      <c r="F323" s="437" t="s">
        <v>2192</v>
      </c>
      <c r="G323" s="709" t="s">
        <v>2468</v>
      </c>
      <c r="H323" s="559" t="s">
        <v>2305</v>
      </c>
      <c r="I323" s="560" t="s">
        <v>223</v>
      </c>
      <c r="J323" s="439" t="s">
        <v>326</v>
      </c>
      <c r="K323" s="368"/>
      <c r="L323" s="453" t="s">
        <v>1758</v>
      </c>
      <c r="M323" s="441" t="s">
        <v>633</v>
      </c>
      <c r="N323" s="738" t="s">
        <v>256</v>
      </c>
      <c r="O323" s="443" t="s">
        <v>226</v>
      </c>
      <c r="P323" s="443" t="s">
        <v>227</v>
      </c>
      <c r="Q323" s="443" t="s">
        <v>228</v>
      </c>
      <c r="R323" s="443" t="s">
        <v>470</v>
      </c>
      <c r="S323" s="443" t="s">
        <v>542</v>
      </c>
      <c r="T323" s="442" t="s">
        <v>231</v>
      </c>
    </row>
    <row r="324" spans="1:21" hidden="1" outlineLevel="1" x14ac:dyDescent="0.25">
      <c r="A324" s="493" t="s">
        <v>1765</v>
      </c>
      <c r="B324" s="437" t="s">
        <v>2284</v>
      </c>
      <c r="C324" s="766" t="s">
        <v>606</v>
      </c>
      <c r="D324" s="708" t="s">
        <v>635</v>
      </c>
      <c r="E324" s="709" t="s">
        <v>2180</v>
      </c>
      <c r="F324" s="437" t="s">
        <v>2192</v>
      </c>
      <c r="G324" s="709" t="s">
        <v>2468</v>
      </c>
      <c r="H324" s="559" t="s">
        <v>2305</v>
      </c>
      <c r="I324" s="560" t="s">
        <v>223</v>
      </c>
      <c r="J324" s="439" t="s">
        <v>326</v>
      </c>
      <c r="K324" s="368"/>
      <c r="L324" s="453" t="s">
        <v>1758</v>
      </c>
      <c r="M324" s="441" t="s">
        <v>636</v>
      </c>
      <c r="N324" s="738" t="s">
        <v>592</v>
      </c>
      <c r="O324" s="443" t="s">
        <v>226</v>
      </c>
      <c r="P324" s="443" t="s">
        <v>227</v>
      </c>
      <c r="Q324" s="443" t="s">
        <v>228</v>
      </c>
      <c r="R324" s="443" t="s">
        <v>470</v>
      </c>
      <c r="S324" s="443" t="s">
        <v>542</v>
      </c>
      <c r="T324" s="442" t="s">
        <v>231</v>
      </c>
    </row>
    <row r="325" spans="1:21" hidden="1" outlineLevel="1" x14ac:dyDescent="0.25">
      <c r="A325" s="493" t="s">
        <v>1766</v>
      </c>
      <c r="B325" s="437" t="s">
        <v>2284</v>
      </c>
      <c r="C325" s="766" t="s">
        <v>606</v>
      </c>
      <c r="D325" s="708" t="s">
        <v>637</v>
      </c>
      <c r="E325" s="709" t="s">
        <v>2180</v>
      </c>
      <c r="F325" s="437" t="s">
        <v>2192</v>
      </c>
      <c r="G325" s="709" t="s">
        <v>2468</v>
      </c>
      <c r="H325" s="559" t="s">
        <v>2305</v>
      </c>
      <c r="I325" s="560" t="s">
        <v>223</v>
      </c>
      <c r="J325" s="439" t="s">
        <v>326</v>
      </c>
      <c r="K325" s="368"/>
      <c r="L325" s="453" t="s">
        <v>2195</v>
      </c>
      <c r="M325" s="444" t="s">
        <v>257</v>
      </c>
      <c r="N325" s="738" t="s">
        <v>638</v>
      </c>
      <c r="O325" s="443" t="s">
        <v>226</v>
      </c>
      <c r="P325" s="443" t="s">
        <v>227</v>
      </c>
      <c r="Q325" s="443" t="s">
        <v>228</v>
      </c>
      <c r="R325" s="443" t="s">
        <v>470</v>
      </c>
      <c r="S325" s="443" t="s">
        <v>542</v>
      </c>
      <c r="T325" s="442" t="s">
        <v>231</v>
      </c>
    </row>
    <row r="326" spans="1:21" hidden="1" outlineLevel="1" x14ac:dyDescent="0.25">
      <c r="A326" s="493" t="s">
        <v>1767</v>
      </c>
      <c r="B326" s="437" t="s">
        <v>2284</v>
      </c>
      <c r="C326" s="766" t="s">
        <v>606</v>
      </c>
      <c r="D326" s="708" t="s">
        <v>639</v>
      </c>
      <c r="E326" s="709" t="s">
        <v>2180</v>
      </c>
      <c r="F326" s="437" t="s">
        <v>2192</v>
      </c>
      <c r="G326" s="709" t="s">
        <v>2468</v>
      </c>
      <c r="H326" s="559" t="s">
        <v>2305</v>
      </c>
      <c r="I326" s="560" t="s">
        <v>223</v>
      </c>
      <c r="J326" s="439" t="s">
        <v>326</v>
      </c>
      <c r="K326" s="368"/>
      <c r="L326" s="453" t="s">
        <v>2195</v>
      </c>
      <c r="M326" s="441" t="s">
        <v>633</v>
      </c>
      <c r="N326" s="738" t="s">
        <v>256</v>
      </c>
      <c r="O326" s="443" t="s">
        <v>226</v>
      </c>
      <c r="P326" s="443" t="s">
        <v>227</v>
      </c>
      <c r="Q326" s="443" t="s">
        <v>228</v>
      </c>
      <c r="R326" s="443" t="s">
        <v>470</v>
      </c>
      <c r="S326" s="443" t="s">
        <v>542</v>
      </c>
      <c r="T326" s="442" t="s">
        <v>231</v>
      </c>
    </row>
    <row r="327" spans="1:21" hidden="1" outlineLevel="1" x14ac:dyDescent="0.25">
      <c r="A327" s="493" t="s">
        <v>1768</v>
      </c>
      <c r="B327" s="437" t="s">
        <v>2284</v>
      </c>
      <c r="C327" s="766" t="s">
        <v>606</v>
      </c>
      <c r="D327" s="708" t="s">
        <v>640</v>
      </c>
      <c r="E327" s="709" t="s">
        <v>2180</v>
      </c>
      <c r="F327" s="437" t="s">
        <v>2192</v>
      </c>
      <c r="G327" s="709" t="s">
        <v>2468</v>
      </c>
      <c r="H327" s="559" t="s">
        <v>2305</v>
      </c>
      <c r="I327" s="560" t="s">
        <v>223</v>
      </c>
      <c r="J327" s="439" t="s">
        <v>326</v>
      </c>
      <c r="K327" s="368"/>
      <c r="L327" s="453" t="s">
        <v>1602</v>
      </c>
      <c r="M327" s="441" t="s">
        <v>633</v>
      </c>
      <c r="N327" s="738" t="s">
        <v>641</v>
      </c>
      <c r="O327" s="443" t="s">
        <v>226</v>
      </c>
      <c r="P327" s="443" t="s">
        <v>227</v>
      </c>
      <c r="Q327" s="443" t="s">
        <v>228</v>
      </c>
      <c r="R327" s="443" t="s">
        <v>470</v>
      </c>
      <c r="S327" s="443" t="s">
        <v>542</v>
      </c>
      <c r="T327" s="442" t="s">
        <v>231</v>
      </c>
    </row>
    <row r="328" spans="1:21" hidden="1" outlineLevel="1" x14ac:dyDescent="0.25">
      <c r="A328" s="493" t="s">
        <v>1769</v>
      </c>
      <c r="B328" s="437" t="s">
        <v>2284</v>
      </c>
      <c r="C328" s="766" t="s">
        <v>606</v>
      </c>
      <c r="D328" s="708" t="s">
        <v>642</v>
      </c>
      <c r="E328" s="709" t="s">
        <v>2180</v>
      </c>
      <c r="F328" s="437" t="s">
        <v>2192</v>
      </c>
      <c r="G328" s="709" t="s">
        <v>2468</v>
      </c>
      <c r="H328" s="559" t="s">
        <v>2305</v>
      </c>
      <c r="I328" s="560" t="s">
        <v>223</v>
      </c>
      <c r="J328" s="439" t="s">
        <v>326</v>
      </c>
      <c r="K328" s="368"/>
      <c r="L328" s="453" t="s">
        <v>1602</v>
      </c>
      <c r="M328" s="441" t="s">
        <v>633</v>
      </c>
      <c r="N328" s="738" t="s">
        <v>643</v>
      </c>
      <c r="O328" s="443" t="s">
        <v>226</v>
      </c>
      <c r="P328" s="443" t="s">
        <v>227</v>
      </c>
      <c r="Q328" s="443" t="s">
        <v>228</v>
      </c>
      <c r="R328" s="443" t="s">
        <v>470</v>
      </c>
      <c r="S328" s="443" t="s">
        <v>542</v>
      </c>
      <c r="T328" s="442" t="s">
        <v>231</v>
      </c>
    </row>
    <row r="329" spans="1:21" hidden="1" outlineLevel="1" x14ac:dyDescent="0.25">
      <c r="A329" s="493" t="s">
        <v>1770</v>
      </c>
      <c r="B329" s="437" t="s">
        <v>2284</v>
      </c>
      <c r="C329" s="766" t="s">
        <v>606</v>
      </c>
      <c r="D329" s="708" t="s">
        <v>644</v>
      </c>
      <c r="E329" s="709" t="s">
        <v>2180</v>
      </c>
      <c r="F329" s="437" t="s">
        <v>2192</v>
      </c>
      <c r="G329" s="709" t="s">
        <v>2468</v>
      </c>
      <c r="H329" s="559" t="s">
        <v>2305</v>
      </c>
      <c r="I329" s="560" t="s">
        <v>223</v>
      </c>
      <c r="J329" s="439" t="s">
        <v>326</v>
      </c>
      <c r="K329" s="368"/>
      <c r="L329" s="453" t="s">
        <v>1602</v>
      </c>
      <c r="M329" s="444" t="s">
        <v>572</v>
      </c>
      <c r="N329" s="738" t="s">
        <v>645</v>
      </c>
      <c r="O329" s="443" t="s">
        <v>226</v>
      </c>
      <c r="P329" s="443" t="s">
        <v>227</v>
      </c>
      <c r="Q329" s="443" t="s">
        <v>228</v>
      </c>
      <c r="R329" s="443" t="s">
        <v>470</v>
      </c>
      <c r="S329" s="443" t="s">
        <v>542</v>
      </c>
      <c r="T329" s="442" t="s">
        <v>231</v>
      </c>
    </row>
    <row r="330" spans="1:21" hidden="1" outlineLevel="1" x14ac:dyDescent="0.25">
      <c r="A330" s="493" t="s">
        <v>1771</v>
      </c>
      <c r="B330" s="437" t="s">
        <v>2284</v>
      </c>
      <c r="C330" s="766" t="s">
        <v>606</v>
      </c>
      <c r="D330" s="708" t="s">
        <v>646</v>
      </c>
      <c r="E330" s="709" t="s">
        <v>2180</v>
      </c>
      <c r="F330" s="437" t="s">
        <v>2192</v>
      </c>
      <c r="G330" s="709" t="s">
        <v>2468</v>
      </c>
      <c r="H330" s="559" t="s">
        <v>2305</v>
      </c>
      <c r="I330" s="560" t="s">
        <v>223</v>
      </c>
      <c r="J330" s="439" t="s">
        <v>326</v>
      </c>
      <c r="K330" s="368"/>
      <c r="L330" s="453" t="s">
        <v>1602</v>
      </c>
      <c r="M330" s="444" t="s">
        <v>625</v>
      </c>
      <c r="N330" s="738" t="s">
        <v>626</v>
      </c>
      <c r="O330" s="443" t="s">
        <v>226</v>
      </c>
      <c r="P330" s="443" t="s">
        <v>227</v>
      </c>
      <c r="Q330" s="443" t="s">
        <v>228</v>
      </c>
      <c r="R330" s="443" t="s">
        <v>470</v>
      </c>
      <c r="S330" s="443" t="s">
        <v>542</v>
      </c>
      <c r="T330" s="442" t="s">
        <v>231</v>
      </c>
    </row>
    <row r="331" spans="1:21" hidden="1" outlineLevel="1" x14ac:dyDescent="0.25">
      <c r="A331" s="493" t="s">
        <v>1772</v>
      </c>
      <c r="B331" s="437" t="s">
        <v>2284</v>
      </c>
      <c r="C331" s="766" t="s">
        <v>606</v>
      </c>
      <c r="D331" s="708" t="s">
        <v>647</v>
      </c>
      <c r="E331" s="709" t="s">
        <v>2180</v>
      </c>
      <c r="F331" s="437" t="s">
        <v>2192</v>
      </c>
      <c r="G331" s="709" t="s">
        <v>2468</v>
      </c>
      <c r="H331" s="559" t="s">
        <v>2305</v>
      </c>
      <c r="I331" s="560" t="s">
        <v>223</v>
      </c>
      <c r="J331" s="439" t="s">
        <v>326</v>
      </c>
      <c r="K331" s="368"/>
      <c r="L331" s="453" t="s">
        <v>1602</v>
      </c>
      <c r="M331" s="444" t="s">
        <v>625</v>
      </c>
      <c r="N331" s="738" t="s">
        <v>629</v>
      </c>
      <c r="O331" s="443" t="s">
        <v>226</v>
      </c>
      <c r="P331" s="443" t="s">
        <v>227</v>
      </c>
      <c r="Q331" s="443" t="s">
        <v>228</v>
      </c>
      <c r="R331" s="443" t="s">
        <v>470</v>
      </c>
      <c r="S331" s="443" t="s">
        <v>542</v>
      </c>
      <c r="T331" s="442" t="s">
        <v>231</v>
      </c>
    </row>
    <row r="332" spans="1:21" hidden="1" outlineLevel="1" x14ac:dyDescent="0.25">
      <c r="A332" s="493" t="s">
        <v>1773</v>
      </c>
      <c r="B332" s="437" t="s">
        <v>2284</v>
      </c>
      <c r="C332" s="766" t="s">
        <v>606</v>
      </c>
      <c r="D332" s="708" t="s">
        <v>648</v>
      </c>
      <c r="E332" s="709" t="s">
        <v>2180</v>
      </c>
      <c r="F332" s="437" t="s">
        <v>2192</v>
      </c>
      <c r="G332" s="709" t="s">
        <v>2468</v>
      </c>
      <c r="H332" s="559" t="s">
        <v>2305</v>
      </c>
      <c r="I332" s="560" t="s">
        <v>223</v>
      </c>
      <c r="J332" s="439" t="s">
        <v>326</v>
      </c>
      <c r="K332" s="368"/>
      <c r="L332" s="453" t="s">
        <v>1602</v>
      </c>
      <c r="M332" s="441" t="s">
        <v>558</v>
      </c>
      <c r="N332" s="738" t="s">
        <v>253</v>
      </c>
      <c r="O332" s="443" t="s">
        <v>226</v>
      </c>
      <c r="P332" s="443" t="s">
        <v>227</v>
      </c>
      <c r="Q332" s="443" t="s">
        <v>228</v>
      </c>
      <c r="R332" s="443" t="s">
        <v>470</v>
      </c>
      <c r="S332" s="443" t="s">
        <v>542</v>
      </c>
      <c r="T332" s="442" t="s">
        <v>231</v>
      </c>
    </row>
    <row r="333" spans="1:21" hidden="1" outlineLevel="1" x14ac:dyDescent="0.25">
      <c r="A333" s="493" t="s">
        <v>1774</v>
      </c>
      <c r="B333" s="437" t="s">
        <v>2284</v>
      </c>
      <c r="C333" s="766" t="s">
        <v>606</v>
      </c>
      <c r="D333" s="708" t="s">
        <v>649</v>
      </c>
      <c r="E333" s="709" t="s">
        <v>2180</v>
      </c>
      <c r="F333" s="437" t="s">
        <v>2192</v>
      </c>
      <c r="G333" s="709" t="s">
        <v>2468</v>
      </c>
      <c r="H333" s="559" t="s">
        <v>2305</v>
      </c>
      <c r="I333" s="560" t="s">
        <v>223</v>
      </c>
      <c r="J333" s="439" t="s">
        <v>326</v>
      </c>
      <c r="K333" s="368"/>
      <c r="L333" s="453" t="s">
        <v>1602</v>
      </c>
      <c r="M333" s="441" t="s">
        <v>570</v>
      </c>
      <c r="N333" s="738" t="s">
        <v>592</v>
      </c>
      <c r="O333" s="443" t="s">
        <v>226</v>
      </c>
      <c r="P333" s="443" t="s">
        <v>227</v>
      </c>
      <c r="Q333" s="443" t="s">
        <v>228</v>
      </c>
      <c r="R333" s="443" t="s">
        <v>470</v>
      </c>
      <c r="S333" s="443" t="s">
        <v>542</v>
      </c>
      <c r="T333" s="442" t="s">
        <v>231</v>
      </c>
    </row>
    <row r="334" spans="1:21" hidden="1" outlineLevel="1" x14ac:dyDescent="0.25">
      <c r="A334" s="561"/>
      <c r="B334" s="447" t="s">
        <v>2284</v>
      </c>
      <c r="C334" s="369" t="s">
        <v>606</v>
      </c>
      <c r="D334" s="712" t="s">
        <v>650</v>
      </c>
      <c r="E334" s="713" t="s">
        <v>2180</v>
      </c>
      <c r="F334" s="447" t="s">
        <v>2192</v>
      </c>
      <c r="G334" s="713" t="s">
        <v>2468</v>
      </c>
      <c r="H334" s="562" t="s">
        <v>2305</v>
      </c>
      <c r="I334" s="563" t="s">
        <v>223</v>
      </c>
      <c r="J334" s="448" t="s">
        <v>326</v>
      </c>
      <c r="K334" s="370"/>
      <c r="L334" s="509"/>
      <c r="M334" s="449" t="s">
        <v>570</v>
      </c>
      <c r="N334" s="747" t="s">
        <v>651</v>
      </c>
      <c r="O334" s="452" t="s">
        <v>226</v>
      </c>
      <c r="P334" s="452" t="s">
        <v>227</v>
      </c>
      <c r="Q334" s="452" t="s">
        <v>228</v>
      </c>
      <c r="R334" s="452" t="s">
        <v>470</v>
      </c>
      <c r="S334" s="452" t="s">
        <v>542</v>
      </c>
      <c r="T334" s="451" t="s">
        <v>231</v>
      </c>
      <c r="U334" s="432"/>
    </row>
    <row r="335" spans="1:21" hidden="1" outlineLevel="1" x14ac:dyDescent="0.25">
      <c r="A335" s="493" t="s">
        <v>1775</v>
      </c>
      <c r="B335" s="437" t="s">
        <v>2284</v>
      </c>
      <c r="C335" s="766" t="s">
        <v>606</v>
      </c>
      <c r="D335" s="708" t="s">
        <v>652</v>
      </c>
      <c r="E335" s="709" t="s">
        <v>2180</v>
      </c>
      <c r="F335" s="437" t="s">
        <v>2192</v>
      </c>
      <c r="G335" s="709" t="s">
        <v>2468</v>
      </c>
      <c r="H335" s="559" t="s">
        <v>2305</v>
      </c>
      <c r="I335" s="560" t="s">
        <v>223</v>
      </c>
      <c r="J335" s="439" t="s">
        <v>326</v>
      </c>
      <c r="K335" s="368"/>
      <c r="L335" s="471" t="s">
        <v>1602</v>
      </c>
      <c r="M335" s="441" t="s">
        <v>570</v>
      </c>
      <c r="N335" s="738" t="s">
        <v>592</v>
      </c>
      <c r="O335" s="443" t="s">
        <v>226</v>
      </c>
      <c r="P335" s="443" t="s">
        <v>227</v>
      </c>
      <c r="Q335" s="443" t="s">
        <v>228</v>
      </c>
      <c r="R335" s="443" t="s">
        <v>470</v>
      </c>
      <c r="S335" s="443" t="s">
        <v>542</v>
      </c>
      <c r="T335" s="442" t="s">
        <v>231</v>
      </c>
    </row>
    <row r="336" spans="1:21" hidden="1" outlineLevel="1" x14ac:dyDescent="0.25">
      <c r="A336" s="493" t="s">
        <v>1776</v>
      </c>
      <c r="B336" s="437" t="s">
        <v>2284</v>
      </c>
      <c r="C336" s="766" t="s">
        <v>606</v>
      </c>
      <c r="D336" s="708" t="s">
        <v>653</v>
      </c>
      <c r="E336" s="709" t="s">
        <v>2180</v>
      </c>
      <c r="F336" s="437" t="s">
        <v>2192</v>
      </c>
      <c r="G336" s="709" t="s">
        <v>2468</v>
      </c>
      <c r="H336" s="559" t="s">
        <v>2305</v>
      </c>
      <c r="I336" s="560" t="s">
        <v>223</v>
      </c>
      <c r="J336" s="439" t="s">
        <v>326</v>
      </c>
      <c r="K336" s="368"/>
      <c r="L336" s="453" t="s">
        <v>1602</v>
      </c>
      <c r="M336" s="441" t="s">
        <v>570</v>
      </c>
      <c r="N336" s="738" t="s">
        <v>592</v>
      </c>
      <c r="O336" s="443" t="s">
        <v>226</v>
      </c>
      <c r="P336" s="443" t="s">
        <v>227</v>
      </c>
      <c r="Q336" s="443" t="s">
        <v>228</v>
      </c>
      <c r="R336" s="443" t="s">
        <v>470</v>
      </c>
      <c r="S336" s="443" t="s">
        <v>542</v>
      </c>
      <c r="T336" s="442" t="s">
        <v>231</v>
      </c>
    </row>
    <row r="337" spans="1:20" hidden="1" outlineLevel="1" x14ac:dyDescent="0.25">
      <c r="A337" s="493" t="s">
        <v>1777</v>
      </c>
      <c r="B337" s="437" t="s">
        <v>2284</v>
      </c>
      <c r="C337" s="766" t="s">
        <v>606</v>
      </c>
      <c r="D337" s="708" t="s">
        <v>654</v>
      </c>
      <c r="E337" s="709" t="s">
        <v>2180</v>
      </c>
      <c r="F337" s="437" t="s">
        <v>2192</v>
      </c>
      <c r="G337" s="709" t="s">
        <v>2468</v>
      </c>
      <c r="H337" s="559" t="s">
        <v>2305</v>
      </c>
      <c r="I337" s="560" t="s">
        <v>223</v>
      </c>
      <c r="J337" s="439" t="s">
        <v>326</v>
      </c>
      <c r="K337" s="368"/>
      <c r="L337" s="453" t="s">
        <v>1602</v>
      </c>
      <c r="M337" s="441" t="s">
        <v>558</v>
      </c>
      <c r="N337" s="738" t="s">
        <v>253</v>
      </c>
      <c r="O337" s="443" t="s">
        <v>226</v>
      </c>
      <c r="P337" s="443" t="s">
        <v>227</v>
      </c>
      <c r="Q337" s="443" t="s">
        <v>228</v>
      </c>
      <c r="R337" s="443" t="s">
        <v>470</v>
      </c>
      <c r="S337" s="443" t="s">
        <v>542</v>
      </c>
      <c r="T337" s="442" t="s">
        <v>231</v>
      </c>
    </row>
    <row r="338" spans="1:20" hidden="1" outlineLevel="1" x14ac:dyDescent="0.25">
      <c r="A338" s="493" t="s">
        <v>1778</v>
      </c>
      <c r="B338" s="437" t="s">
        <v>2284</v>
      </c>
      <c r="C338" s="766" t="s">
        <v>606</v>
      </c>
      <c r="D338" s="708" t="s">
        <v>655</v>
      </c>
      <c r="E338" s="709" t="s">
        <v>2180</v>
      </c>
      <c r="F338" s="437" t="s">
        <v>2192</v>
      </c>
      <c r="G338" s="709" t="s">
        <v>2468</v>
      </c>
      <c r="H338" s="559" t="s">
        <v>2305</v>
      </c>
      <c r="I338" s="560" t="s">
        <v>223</v>
      </c>
      <c r="J338" s="439" t="s">
        <v>326</v>
      </c>
      <c r="K338" s="368"/>
      <c r="L338" s="453" t="s">
        <v>1602</v>
      </c>
      <c r="M338" s="441" t="s">
        <v>633</v>
      </c>
      <c r="N338" s="738" t="s">
        <v>643</v>
      </c>
      <c r="O338" s="443" t="s">
        <v>226</v>
      </c>
      <c r="P338" s="443" t="s">
        <v>227</v>
      </c>
      <c r="Q338" s="443" t="s">
        <v>228</v>
      </c>
      <c r="R338" s="443" t="s">
        <v>470</v>
      </c>
      <c r="S338" s="443" t="s">
        <v>542</v>
      </c>
      <c r="T338" s="442" t="s">
        <v>231</v>
      </c>
    </row>
    <row r="339" spans="1:20" hidden="1" outlineLevel="1" x14ac:dyDescent="0.25">
      <c r="A339" s="493" t="s">
        <v>1779</v>
      </c>
      <c r="B339" s="437" t="s">
        <v>2284</v>
      </c>
      <c r="C339" s="766" t="s">
        <v>606</v>
      </c>
      <c r="D339" s="708" t="s">
        <v>656</v>
      </c>
      <c r="E339" s="709" t="s">
        <v>2180</v>
      </c>
      <c r="F339" s="437" t="s">
        <v>2192</v>
      </c>
      <c r="G339" s="709" t="s">
        <v>2468</v>
      </c>
      <c r="H339" s="559" t="s">
        <v>2305</v>
      </c>
      <c r="I339" s="560" t="s">
        <v>223</v>
      </c>
      <c r="J339" s="439" t="s">
        <v>326</v>
      </c>
      <c r="K339" s="368"/>
      <c r="L339" s="453" t="s">
        <v>1602</v>
      </c>
      <c r="M339" s="444" t="s">
        <v>572</v>
      </c>
      <c r="N339" s="738" t="s">
        <v>645</v>
      </c>
      <c r="O339" s="443" t="s">
        <v>226</v>
      </c>
      <c r="P339" s="443" t="s">
        <v>227</v>
      </c>
      <c r="Q339" s="443" t="s">
        <v>228</v>
      </c>
      <c r="R339" s="443" t="s">
        <v>470</v>
      </c>
      <c r="S339" s="443" t="s">
        <v>542</v>
      </c>
      <c r="T339" s="442" t="s">
        <v>231</v>
      </c>
    </row>
    <row r="340" spans="1:20" hidden="1" outlineLevel="1" x14ac:dyDescent="0.25">
      <c r="A340" s="493" t="s">
        <v>1780</v>
      </c>
      <c r="B340" s="437" t="s">
        <v>2284</v>
      </c>
      <c r="C340" s="766" t="s">
        <v>606</v>
      </c>
      <c r="D340" s="708" t="s">
        <v>657</v>
      </c>
      <c r="E340" s="709" t="s">
        <v>2180</v>
      </c>
      <c r="F340" s="437" t="s">
        <v>2192</v>
      </c>
      <c r="G340" s="709" t="s">
        <v>2468</v>
      </c>
      <c r="H340" s="559" t="s">
        <v>2305</v>
      </c>
      <c r="I340" s="560" t="s">
        <v>223</v>
      </c>
      <c r="J340" s="439" t="s">
        <v>326</v>
      </c>
      <c r="K340" s="368"/>
      <c r="L340" s="453" t="s">
        <v>1602</v>
      </c>
      <c r="M340" s="444" t="s">
        <v>572</v>
      </c>
      <c r="N340" s="748" t="s">
        <v>631</v>
      </c>
      <c r="O340" s="443" t="s">
        <v>226</v>
      </c>
      <c r="P340" s="443" t="s">
        <v>227</v>
      </c>
      <c r="Q340" s="443" t="s">
        <v>228</v>
      </c>
      <c r="R340" s="443" t="s">
        <v>470</v>
      </c>
      <c r="S340" s="443" t="s">
        <v>542</v>
      </c>
      <c r="T340" s="442" t="s">
        <v>231</v>
      </c>
    </row>
    <row r="341" spans="1:20" hidden="1" outlineLevel="1" x14ac:dyDescent="0.25">
      <c r="A341" s="493" t="s">
        <v>1781</v>
      </c>
      <c r="B341" s="437" t="s">
        <v>2284</v>
      </c>
      <c r="C341" s="766" t="s">
        <v>606</v>
      </c>
      <c r="D341" s="708" t="s">
        <v>658</v>
      </c>
      <c r="E341" s="709" t="s">
        <v>2180</v>
      </c>
      <c r="F341" s="437" t="s">
        <v>2192</v>
      </c>
      <c r="G341" s="709" t="s">
        <v>2468</v>
      </c>
      <c r="H341" s="559" t="s">
        <v>2305</v>
      </c>
      <c r="I341" s="560" t="s">
        <v>223</v>
      </c>
      <c r="J341" s="439" t="s">
        <v>326</v>
      </c>
      <c r="K341" s="368"/>
      <c r="L341" s="453" t="s">
        <v>1602</v>
      </c>
      <c r="M341" s="444" t="s">
        <v>625</v>
      </c>
      <c r="N341" s="738" t="s">
        <v>626</v>
      </c>
      <c r="O341" s="443" t="s">
        <v>226</v>
      </c>
      <c r="P341" s="443" t="s">
        <v>227</v>
      </c>
      <c r="Q341" s="443" t="s">
        <v>228</v>
      </c>
      <c r="R341" s="443" t="s">
        <v>470</v>
      </c>
      <c r="S341" s="443" t="s">
        <v>542</v>
      </c>
      <c r="T341" s="442" t="s">
        <v>231</v>
      </c>
    </row>
    <row r="342" spans="1:20" hidden="1" outlineLevel="1" x14ac:dyDescent="0.25">
      <c r="A342" s="493" t="s">
        <v>1782</v>
      </c>
      <c r="B342" s="437" t="s">
        <v>2284</v>
      </c>
      <c r="C342" s="766" t="s">
        <v>606</v>
      </c>
      <c r="D342" s="708" t="s">
        <v>659</v>
      </c>
      <c r="E342" s="709" t="s">
        <v>2180</v>
      </c>
      <c r="F342" s="437" t="s">
        <v>2192</v>
      </c>
      <c r="G342" s="709" t="s">
        <v>2468</v>
      </c>
      <c r="H342" s="559" t="s">
        <v>2305</v>
      </c>
      <c r="I342" s="560" t="s">
        <v>223</v>
      </c>
      <c r="J342" s="439" t="s">
        <v>326</v>
      </c>
      <c r="K342" s="368"/>
      <c r="L342" s="453" t="s">
        <v>1602</v>
      </c>
      <c r="M342" s="444" t="s">
        <v>625</v>
      </c>
      <c r="N342" s="738" t="s">
        <v>626</v>
      </c>
      <c r="O342" s="443" t="s">
        <v>226</v>
      </c>
      <c r="P342" s="443" t="s">
        <v>227</v>
      </c>
      <c r="Q342" s="443" t="s">
        <v>228</v>
      </c>
      <c r="R342" s="443" t="s">
        <v>470</v>
      </c>
      <c r="S342" s="443" t="s">
        <v>542</v>
      </c>
      <c r="T342" s="442" t="s">
        <v>231</v>
      </c>
    </row>
    <row r="343" spans="1:20" hidden="1" outlineLevel="1" x14ac:dyDescent="0.25">
      <c r="A343" s="493" t="s">
        <v>1783</v>
      </c>
      <c r="B343" s="437" t="s">
        <v>2284</v>
      </c>
      <c r="C343" s="766" t="s">
        <v>606</v>
      </c>
      <c r="D343" s="708" t="s">
        <v>660</v>
      </c>
      <c r="E343" s="709" t="s">
        <v>2180</v>
      </c>
      <c r="F343" s="437" t="s">
        <v>2192</v>
      </c>
      <c r="G343" s="709" t="s">
        <v>2468</v>
      </c>
      <c r="H343" s="559" t="s">
        <v>2305</v>
      </c>
      <c r="I343" s="560" t="s">
        <v>223</v>
      </c>
      <c r="J343" s="439" t="s">
        <v>326</v>
      </c>
      <c r="K343" s="368"/>
      <c r="L343" s="453" t="s">
        <v>1602</v>
      </c>
      <c r="M343" s="444" t="s">
        <v>625</v>
      </c>
      <c r="N343" s="738" t="s">
        <v>629</v>
      </c>
      <c r="O343" s="443" t="s">
        <v>226</v>
      </c>
      <c r="P343" s="443" t="s">
        <v>227</v>
      </c>
      <c r="Q343" s="443" t="s">
        <v>228</v>
      </c>
      <c r="R343" s="443" t="s">
        <v>470</v>
      </c>
      <c r="S343" s="443" t="s">
        <v>542</v>
      </c>
      <c r="T343" s="442" t="s">
        <v>231</v>
      </c>
    </row>
    <row r="344" spans="1:20" s="376" customFormat="1" hidden="1" outlineLevel="1" x14ac:dyDescent="0.25">
      <c r="A344" s="493" t="s">
        <v>3246</v>
      </c>
      <c r="B344" s="437" t="s">
        <v>2284</v>
      </c>
      <c r="C344" s="494" t="s">
        <v>606</v>
      </c>
      <c r="D344" s="708" t="s">
        <v>3247</v>
      </c>
      <c r="E344" s="721" t="s">
        <v>2180</v>
      </c>
      <c r="F344" s="437" t="s">
        <v>2192</v>
      </c>
      <c r="G344" s="709" t="s">
        <v>2468</v>
      </c>
      <c r="H344" s="559" t="s">
        <v>2305</v>
      </c>
      <c r="I344" s="560" t="s">
        <v>223</v>
      </c>
      <c r="J344" s="439" t="s">
        <v>326</v>
      </c>
      <c r="K344" s="481"/>
      <c r="L344" s="453" t="s">
        <v>3202</v>
      </c>
      <c r="M344" s="441" t="s">
        <v>591</v>
      </c>
      <c r="N344" s="709" t="s">
        <v>592</v>
      </c>
      <c r="O344" s="443" t="s">
        <v>226</v>
      </c>
      <c r="P344" s="443" t="s">
        <v>227</v>
      </c>
      <c r="Q344" s="443" t="s">
        <v>228</v>
      </c>
      <c r="R344" s="443" t="s">
        <v>470</v>
      </c>
      <c r="S344" s="443" t="s">
        <v>542</v>
      </c>
      <c r="T344" s="442" t="s">
        <v>231</v>
      </c>
    </row>
    <row r="345" spans="1:20" s="376" customFormat="1" hidden="1" outlineLevel="1" x14ac:dyDescent="0.25">
      <c r="A345" s="493" t="s">
        <v>3248</v>
      </c>
      <c r="B345" s="437" t="s">
        <v>2284</v>
      </c>
      <c r="C345" s="494" t="s">
        <v>606</v>
      </c>
      <c r="D345" s="708" t="s">
        <v>3249</v>
      </c>
      <c r="E345" s="721" t="s">
        <v>2180</v>
      </c>
      <c r="F345" s="437" t="s">
        <v>2192</v>
      </c>
      <c r="G345" s="709" t="s">
        <v>2468</v>
      </c>
      <c r="H345" s="559" t="s">
        <v>2305</v>
      </c>
      <c r="I345" s="560" t="s">
        <v>223</v>
      </c>
      <c r="J345" s="439" t="s">
        <v>326</v>
      </c>
      <c r="K345" s="481"/>
      <c r="L345" s="453" t="s">
        <v>3202</v>
      </c>
      <c r="M345" s="441" t="s">
        <v>3250</v>
      </c>
      <c r="N345" s="709" t="s">
        <v>3251</v>
      </c>
      <c r="O345" s="443" t="s">
        <v>226</v>
      </c>
      <c r="P345" s="443" t="s">
        <v>227</v>
      </c>
      <c r="Q345" s="443" t="s">
        <v>228</v>
      </c>
      <c r="R345" s="443" t="s">
        <v>470</v>
      </c>
      <c r="S345" s="443" t="s">
        <v>542</v>
      </c>
      <c r="T345" s="442" t="s">
        <v>231</v>
      </c>
    </row>
    <row r="346" spans="1:20" s="376" customFormat="1" hidden="1" outlineLevel="1" x14ac:dyDescent="0.25">
      <c r="A346" s="493" t="s">
        <v>3252</v>
      </c>
      <c r="B346" s="437" t="s">
        <v>2284</v>
      </c>
      <c r="C346" s="494" t="s">
        <v>606</v>
      </c>
      <c r="D346" s="708" t="s">
        <v>3253</v>
      </c>
      <c r="E346" s="721" t="s">
        <v>2180</v>
      </c>
      <c r="F346" s="437" t="s">
        <v>2192</v>
      </c>
      <c r="G346" s="709" t="s">
        <v>2468</v>
      </c>
      <c r="H346" s="559" t="s">
        <v>2305</v>
      </c>
      <c r="I346" s="560" t="s">
        <v>223</v>
      </c>
      <c r="J346" s="439" t="s">
        <v>326</v>
      </c>
      <c r="K346" s="481"/>
      <c r="L346" s="453" t="s">
        <v>3202</v>
      </c>
      <c r="M346" s="441" t="s">
        <v>3254</v>
      </c>
      <c r="N346" s="709" t="s">
        <v>3255</v>
      </c>
      <c r="O346" s="443" t="s">
        <v>226</v>
      </c>
      <c r="P346" s="443" t="s">
        <v>227</v>
      </c>
      <c r="Q346" s="443" t="s">
        <v>228</v>
      </c>
      <c r="R346" s="443" t="s">
        <v>470</v>
      </c>
      <c r="S346" s="443" t="s">
        <v>542</v>
      </c>
      <c r="T346" s="442" t="s">
        <v>231</v>
      </c>
    </row>
    <row r="347" spans="1:20" s="376" customFormat="1" hidden="1" outlineLevel="1" x14ac:dyDescent="0.25">
      <c r="A347" s="493" t="s">
        <v>3256</v>
      </c>
      <c r="B347" s="437" t="s">
        <v>2284</v>
      </c>
      <c r="C347" s="494" t="s">
        <v>606</v>
      </c>
      <c r="D347" s="708" t="s">
        <v>3257</v>
      </c>
      <c r="E347" s="721" t="s">
        <v>2180</v>
      </c>
      <c r="F347" s="437" t="s">
        <v>2192</v>
      </c>
      <c r="G347" s="709" t="s">
        <v>2468</v>
      </c>
      <c r="H347" s="559" t="s">
        <v>2305</v>
      </c>
      <c r="I347" s="560" t="s">
        <v>223</v>
      </c>
      <c r="J347" s="439" t="s">
        <v>326</v>
      </c>
      <c r="K347" s="481"/>
      <c r="L347" s="453" t="s">
        <v>3202</v>
      </c>
      <c r="M347" s="441" t="s">
        <v>3254</v>
      </c>
      <c r="N347" s="709" t="s">
        <v>3258</v>
      </c>
      <c r="O347" s="443" t="s">
        <v>226</v>
      </c>
      <c r="P347" s="443" t="s">
        <v>227</v>
      </c>
      <c r="Q347" s="443" t="s">
        <v>228</v>
      </c>
      <c r="R347" s="443" t="s">
        <v>470</v>
      </c>
      <c r="S347" s="443" t="s">
        <v>542</v>
      </c>
      <c r="T347" s="442" t="s">
        <v>231</v>
      </c>
    </row>
    <row r="348" spans="1:20" s="376" customFormat="1" hidden="1" outlineLevel="1" x14ac:dyDescent="0.25">
      <c r="A348" s="493" t="s">
        <v>3259</v>
      </c>
      <c r="B348" s="437" t="s">
        <v>2284</v>
      </c>
      <c r="C348" s="494" t="s">
        <v>606</v>
      </c>
      <c r="D348" s="708" t="s">
        <v>3260</v>
      </c>
      <c r="E348" s="721" t="s">
        <v>2180</v>
      </c>
      <c r="F348" s="437" t="s">
        <v>2192</v>
      </c>
      <c r="G348" s="709" t="s">
        <v>2468</v>
      </c>
      <c r="H348" s="559" t="s">
        <v>2305</v>
      </c>
      <c r="I348" s="560" t="s">
        <v>223</v>
      </c>
      <c r="J348" s="439" t="s">
        <v>326</v>
      </c>
      <c r="K348" s="481"/>
      <c r="L348" s="453" t="s">
        <v>3202</v>
      </c>
      <c r="M348" s="441" t="s">
        <v>572</v>
      </c>
      <c r="N348" s="709" t="s">
        <v>3261</v>
      </c>
      <c r="O348" s="443" t="s">
        <v>226</v>
      </c>
      <c r="P348" s="443" t="s">
        <v>227</v>
      </c>
      <c r="Q348" s="443" t="s">
        <v>228</v>
      </c>
      <c r="R348" s="443" t="s">
        <v>470</v>
      </c>
      <c r="S348" s="443" t="s">
        <v>542</v>
      </c>
      <c r="T348" s="442" t="s">
        <v>231</v>
      </c>
    </row>
    <row r="349" spans="1:20" s="376" customFormat="1" hidden="1" outlineLevel="1" x14ac:dyDescent="0.25">
      <c r="A349" s="493" t="s">
        <v>3262</v>
      </c>
      <c r="B349" s="437" t="s">
        <v>2284</v>
      </c>
      <c r="C349" s="494" t="s">
        <v>606</v>
      </c>
      <c r="D349" s="708" t="s">
        <v>3263</v>
      </c>
      <c r="E349" s="721" t="s">
        <v>2180</v>
      </c>
      <c r="F349" s="437" t="s">
        <v>2192</v>
      </c>
      <c r="G349" s="709" t="s">
        <v>2468</v>
      </c>
      <c r="H349" s="559" t="s">
        <v>2305</v>
      </c>
      <c r="I349" s="560" t="s">
        <v>223</v>
      </c>
      <c r="J349" s="439" t="s">
        <v>326</v>
      </c>
      <c r="K349" s="481"/>
      <c r="L349" s="453" t="s">
        <v>3202</v>
      </c>
      <c r="M349" s="441" t="s">
        <v>3264</v>
      </c>
      <c r="N349" s="709" t="s">
        <v>626</v>
      </c>
      <c r="O349" s="443" t="s">
        <v>226</v>
      </c>
      <c r="P349" s="443" t="s">
        <v>227</v>
      </c>
      <c r="Q349" s="443" t="s">
        <v>228</v>
      </c>
      <c r="R349" s="443" t="s">
        <v>470</v>
      </c>
      <c r="S349" s="443" t="s">
        <v>542</v>
      </c>
      <c r="T349" s="442" t="s">
        <v>231</v>
      </c>
    </row>
    <row r="350" spans="1:20" s="376" customFormat="1" hidden="1" outlineLevel="1" x14ac:dyDescent="0.25">
      <c r="A350" s="493" t="s">
        <v>3265</v>
      </c>
      <c r="B350" s="437" t="s">
        <v>2284</v>
      </c>
      <c r="C350" s="494" t="s">
        <v>606</v>
      </c>
      <c r="D350" s="708" t="s">
        <v>3266</v>
      </c>
      <c r="E350" s="721" t="s">
        <v>2180</v>
      </c>
      <c r="F350" s="437" t="s">
        <v>2192</v>
      </c>
      <c r="G350" s="709" t="s">
        <v>2468</v>
      </c>
      <c r="H350" s="559" t="s">
        <v>2305</v>
      </c>
      <c r="I350" s="560" t="s">
        <v>223</v>
      </c>
      <c r="J350" s="439" t="s">
        <v>326</v>
      </c>
      <c r="K350" s="481"/>
      <c r="L350" s="453" t="s">
        <v>3202</v>
      </c>
      <c r="M350" s="441" t="s">
        <v>3264</v>
      </c>
      <c r="N350" s="709" t="s">
        <v>626</v>
      </c>
      <c r="O350" s="443" t="s">
        <v>226</v>
      </c>
      <c r="P350" s="443" t="s">
        <v>227</v>
      </c>
      <c r="Q350" s="443" t="s">
        <v>228</v>
      </c>
      <c r="R350" s="443" t="s">
        <v>470</v>
      </c>
      <c r="S350" s="443" t="s">
        <v>542</v>
      </c>
      <c r="T350" s="442" t="s">
        <v>231</v>
      </c>
    </row>
    <row r="351" spans="1:20" s="376" customFormat="1" hidden="1" outlineLevel="1" x14ac:dyDescent="0.25">
      <c r="A351" s="493" t="s">
        <v>3267</v>
      </c>
      <c r="B351" s="437" t="s">
        <v>2284</v>
      </c>
      <c r="C351" s="494" t="s">
        <v>606</v>
      </c>
      <c r="D351" s="708" t="s">
        <v>3268</v>
      </c>
      <c r="E351" s="721" t="s">
        <v>2180</v>
      </c>
      <c r="F351" s="437" t="s">
        <v>2192</v>
      </c>
      <c r="G351" s="709" t="s">
        <v>2468</v>
      </c>
      <c r="H351" s="559" t="s">
        <v>2305</v>
      </c>
      <c r="I351" s="560" t="s">
        <v>223</v>
      </c>
      <c r="J351" s="439" t="s">
        <v>326</v>
      </c>
      <c r="K351" s="481"/>
      <c r="L351" s="453" t="s">
        <v>3202</v>
      </c>
      <c r="M351" s="441" t="s">
        <v>3264</v>
      </c>
      <c r="N351" s="709" t="s">
        <v>626</v>
      </c>
      <c r="O351" s="443" t="s">
        <v>226</v>
      </c>
      <c r="P351" s="443" t="s">
        <v>227</v>
      </c>
      <c r="Q351" s="443" t="s">
        <v>228</v>
      </c>
      <c r="R351" s="443" t="s">
        <v>470</v>
      </c>
      <c r="S351" s="443" t="s">
        <v>542</v>
      </c>
      <c r="T351" s="442" t="s">
        <v>231</v>
      </c>
    </row>
    <row r="352" spans="1:20" s="376" customFormat="1" hidden="1" outlineLevel="1" x14ac:dyDescent="0.25">
      <c r="A352" s="493" t="s">
        <v>3269</v>
      </c>
      <c r="B352" s="437" t="s">
        <v>2284</v>
      </c>
      <c r="C352" s="494" t="s">
        <v>606</v>
      </c>
      <c r="D352" s="708" t="s">
        <v>3270</v>
      </c>
      <c r="E352" s="721" t="s">
        <v>2180</v>
      </c>
      <c r="F352" s="437" t="s">
        <v>2192</v>
      </c>
      <c r="G352" s="709" t="s">
        <v>2468</v>
      </c>
      <c r="H352" s="559" t="s">
        <v>2305</v>
      </c>
      <c r="I352" s="560" t="s">
        <v>223</v>
      </c>
      <c r="J352" s="439" t="s">
        <v>326</v>
      </c>
      <c r="K352" s="481"/>
      <c r="L352" s="453" t="s">
        <v>3202</v>
      </c>
      <c r="M352" s="441" t="s">
        <v>3264</v>
      </c>
      <c r="N352" s="709" t="s">
        <v>629</v>
      </c>
      <c r="O352" s="443" t="s">
        <v>226</v>
      </c>
      <c r="P352" s="443" t="s">
        <v>227</v>
      </c>
      <c r="Q352" s="443" t="s">
        <v>228</v>
      </c>
      <c r="R352" s="443" t="s">
        <v>470</v>
      </c>
      <c r="S352" s="443" t="s">
        <v>542</v>
      </c>
      <c r="T352" s="442" t="s">
        <v>231</v>
      </c>
    </row>
    <row r="353" spans="1:20" s="376" customFormat="1" hidden="1" outlineLevel="1" x14ac:dyDescent="0.25">
      <c r="A353" s="493"/>
      <c r="B353" s="437" t="s">
        <v>2284</v>
      </c>
      <c r="C353" s="494" t="s">
        <v>606</v>
      </c>
      <c r="D353" s="708" t="s">
        <v>661</v>
      </c>
      <c r="E353" s="721" t="s">
        <v>2180</v>
      </c>
      <c r="F353" s="437" t="s">
        <v>2192</v>
      </c>
      <c r="G353" s="709" t="s">
        <v>2468</v>
      </c>
      <c r="H353" s="559" t="s">
        <v>2305</v>
      </c>
      <c r="I353" s="560" t="s">
        <v>223</v>
      </c>
      <c r="J353" s="439" t="s">
        <v>326</v>
      </c>
      <c r="K353" s="481"/>
      <c r="L353" s="453" t="s">
        <v>269</v>
      </c>
      <c r="M353" s="441" t="s">
        <v>237</v>
      </c>
      <c r="N353" s="709" t="s">
        <v>662</v>
      </c>
      <c r="O353" s="443" t="s">
        <v>226</v>
      </c>
      <c r="P353" s="443" t="s">
        <v>227</v>
      </c>
      <c r="Q353" s="443" t="s">
        <v>228</v>
      </c>
      <c r="R353" s="443" t="s">
        <v>470</v>
      </c>
      <c r="S353" s="443" t="s">
        <v>542</v>
      </c>
      <c r="T353" s="442" t="s">
        <v>231</v>
      </c>
    </row>
    <row r="354" spans="1:20" s="376" customFormat="1" hidden="1" outlineLevel="1" x14ac:dyDescent="0.25">
      <c r="A354" s="493"/>
      <c r="B354" s="437" t="s">
        <v>2284</v>
      </c>
      <c r="C354" s="494" t="s">
        <v>606</v>
      </c>
      <c r="D354" s="708" t="s">
        <v>663</v>
      </c>
      <c r="E354" s="749" t="s">
        <v>2180</v>
      </c>
      <c r="F354" s="564" t="s">
        <v>2192</v>
      </c>
      <c r="G354" s="750" t="s">
        <v>2468</v>
      </c>
      <c r="H354" s="559" t="s">
        <v>2305</v>
      </c>
      <c r="I354" s="560" t="s">
        <v>223</v>
      </c>
      <c r="J354" s="439" t="s">
        <v>326</v>
      </c>
      <c r="K354" s="481"/>
      <c r="L354" s="453" t="s">
        <v>2473</v>
      </c>
      <c r="M354" s="441" t="s">
        <v>572</v>
      </c>
      <c r="N354" s="709" t="s">
        <v>645</v>
      </c>
      <c r="O354" s="443" t="s">
        <v>226</v>
      </c>
      <c r="P354" s="443" t="s">
        <v>227</v>
      </c>
      <c r="Q354" s="443" t="s">
        <v>228</v>
      </c>
      <c r="R354" s="443" t="s">
        <v>470</v>
      </c>
      <c r="S354" s="443" t="s">
        <v>542</v>
      </c>
      <c r="T354" s="442" t="s">
        <v>231</v>
      </c>
    </row>
    <row r="355" spans="1:20" s="376" customFormat="1" hidden="1" outlineLevel="1" x14ac:dyDescent="0.25">
      <c r="A355" s="493"/>
      <c r="B355" s="437" t="s">
        <v>2284</v>
      </c>
      <c r="C355" s="494" t="s">
        <v>606</v>
      </c>
      <c r="D355" s="720" t="s">
        <v>664</v>
      </c>
      <c r="E355" s="749" t="s">
        <v>2180</v>
      </c>
      <c r="F355" s="564" t="s">
        <v>2192</v>
      </c>
      <c r="G355" s="750" t="s">
        <v>2468</v>
      </c>
      <c r="H355" s="559" t="s">
        <v>2305</v>
      </c>
      <c r="I355" s="560" t="s">
        <v>223</v>
      </c>
      <c r="J355" s="439" t="s">
        <v>326</v>
      </c>
      <c r="K355" s="481"/>
      <c r="L355" s="453" t="s">
        <v>269</v>
      </c>
      <c r="M355" s="441" t="s">
        <v>275</v>
      </c>
      <c r="N355" s="721" t="s">
        <v>626</v>
      </c>
      <c r="O355" s="443" t="s">
        <v>226</v>
      </c>
      <c r="P355" s="443" t="s">
        <v>227</v>
      </c>
      <c r="Q355" s="443" t="s">
        <v>228</v>
      </c>
      <c r="R355" s="443" t="s">
        <v>470</v>
      </c>
      <c r="S355" s="443" t="s">
        <v>542</v>
      </c>
      <c r="T355" s="442" t="s">
        <v>231</v>
      </c>
    </row>
    <row r="356" spans="1:20" s="376" customFormat="1" hidden="1" outlineLevel="1" x14ac:dyDescent="0.25">
      <c r="A356" s="493" t="s">
        <v>2474</v>
      </c>
      <c r="B356" s="437" t="s">
        <v>2284</v>
      </c>
      <c r="C356" s="494" t="s">
        <v>606</v>
      </c>
      <c r="D356" s="720" t="s">
        <v>666</v>
      </c>
      <c r="E356" s="749" t="s">
        <v>2180</v>
      </c>
      <c r="F356" s="564" t="s">
        <v>2192</v>
      </c>
      <c r="G356" s="750" t="s">
        <v>2468</v>
      </c>
      <c r="H356" s="559" t="s">
        <v>2305</v>
      </c>
      <c r="I356" s="560" t="s">
        <v>223</v>
      </c>
      <c r="J356" s="439" t="s">
        <v>326</v>
      </c>
      <c r="K356" s="481"/>
      <c r="L356" s="440" t="s">
        <v>2195</v>
      </c>
      <c r="M356" s="481" t="s">
        <v>238</v>
      </c>
      <c r="N356" s="721" t="s">
        <v>667</v>
      </c>
      <c r="O356" s="443" t="s">
        <v>226</v>
      </c>
      <c r="P356" s="443" t="s">
        <v>227</v>
      </c>
      <c r="Q356" s="443" t="s">
        <v>228</v>
      </c>
      <c r="R356" s="443" t="s">
        <v>470</v>
      </c>
      <c r="S356" s="443" t="s">
        <v>542</v>
      </c>
      <c r="T356" s="442" t="s">
        <v>231</v>
      </c>
    </row>
    <row r="357" spans="1:20" s="376" customFormat="1" hidden="1" outlineLevel="1" x14ac:dyDescent="0.25">
      <c r="A357" s="493" t="s">
        <v>2475</v>
      </c>
      <c r="B357" s="437" t="s">
        <v>2284</v>
      </c>
      <c r="C357" s="494" t="s">
        <v>606</v>
      </c>
      <c r="D357" s="720" t="s">
        <v>2476</v>
      </c>
      <c r="E357" s="749" t="s">
        <v>2180</v>
      </c>
      <c r="F357" s="564" t="s">
        <v>2192</v>
      </c>
      <c r="G357" s="750" t="s">
        <v>2468</v>
      </c>
      <c r="H357" s="559" t="s">
        <v>2305</v>
      </c>
      <c r="I357" s="560" t="s">
        <v>223</v>
      </c>
      <c r="J357" s="439" t="s">
        <v>326</v>
      </c>
      <c r="K357" s="481"/>
      <c r="L357" s="440" t="s">
        <v>2195</v>
      </c>
      <c r="M357" s="496" t="s">
        <v>237</v>
      </c>
      <c r="N357" s="709" t="s">
        <v>256</v>
      </c>
      <c r="O357" s="443" t="s">
        <v>226</v>
      </c>
      <c r="P357" s="443" t="s">
        <v>227</v>
      </c>
      <c r="Q357" s="443" t="s">
        <v>228</v>
      </c>
      <c r="R357" s="443" t="s">
        <v>470</v>
      </c>
      <c r="S357" s="443" t="s">
        <v>542</v>
      </c>
      <c r="T357" s="442" t="s">
        <v>231</v>
      </c>
    </row>
    <row r="358" spans="1:20" s="376" customFormat="1" hidden="1" outlineLevel="1" x14ac:dyDescent="0.25">
      <c r="A358" s="493" t="s">
        <v>2477</v>
      </c>
      <c r="B358" s="437" t="s">
        <v>2284</v>
      </c>
      <c r="C358" s="494" t="s">
        <v>606</v>
      </c>
      <c r="D358" s="708" t="s">
        <v>668</v>
      </c>
      <c r="E358" s="749" t="s">
        <v>2180</v>
      </c>
      <c r="F358" s="564" t="s">
        <v>2192</v>
      </c>
      <c r="G358" s="750" t="s">
        <v>2468</v>
      </c>
      <c r="H358" s="559" t="s">
        <v>2305</v>
      </c>
      <c r="I358" s="560" t="s">
        <v>223</v>
      </c>
      <c r="J358" s="439" t="s">
        <v>326</v>
      </c>
      <c r="K358" s="481"/>
      <c r="L358" s="440" t="s">
        <v>2258</v>
      </c>
      <c r="M358" s="441" t="s">
        <v>225</v>
      </c>
      <c r="N358" s="738" t="s">
        <v>588</v>
      </c>
      <c r="O358" s="443" t="s">
        <v>226</v>
      </c>
      <c r="P358" s="443" t="s">
        <v>227</v>
      </c>
      <c r="Q358" s="443" t="s">
        <v>228</v>
      </c>
      <c r="R358" s="443" t="s">
        <v>470</v>
      </c>
      <c r="S358" s="443" t="s">
        <v>542</v>
      </c>
      <c r="T358" s="442" t="s">
        <v>231</v>
      </c>
    </row>
    <row r="359" spans="1:20" hidden="1" outlineLevel="1" x14ac:dyDescent="0.25">
      <c r="A359" s="493" t="s">
        <v>2478</v>
      </c>
      <c r="B359" s="437" t="s">
        <v>2284</v>
      </c>
      <c r="C359" s="766" t="s">
        <v>606</v>
      </c>
      <c r="D359" s="711" t="s">
        <v>1784</v>
      </c>
      <c r="E359" s="750" t="s">
        <v>2180</v>
      </c>
      <c r="F359" s="564" t="s">
        <v>2192</v>
      </c>
      <c r="G359" s="750" t="s">
        <v>2468</v>
      </c>
      <c r="H359" s="559" t="s">
        <v>2305</v>
      </c>
      <c r="I359" s="560" t="s">
        <v>223</v>
      </c>
      <c r="J359" s="439" t="s">
        <v>326</v>
      </c>
      <c r="K359" s="368"/>
      <c r="L359" s="471" t="s">
        <v>2479</v>
      </c>
      <c r="M359" s="444" t="s">
        <v>572</v>
      </c>
      <c r="N359" s="748" t="s">
        <v>1785</v>
      </c>
      <c r="O359" s="443" t="s">
        <v>226</v>
      </c>
      <c r="P359" s="443" t="s">
        <v>227</v>
      </c>
      <c r="Q359" s="443" t="s">
        <v>228</v>
      </c>
      <c r="R359" s="443" t="s">
        <v>470</v>
      </c>
      <c r="S359" s="443" t="s">
        <v>542</v>
      </c>
      <c r="T359" s="442" t="s">
        <v>231</v>
      </c>
    </row>
    <row r="360" spans="1:20" hidden="1" outlineLevel="1" x14ac:dyDescent="0.25">
      <c r="A360" s="493" t="s">
        <v>1786</v>
      </c>
      <c r="B360" s="437" t="s">
        <v>2284</v>
      </c>
      <c r="C360" s="766" t="s">
        <v>606</v>
      </c>
      <c r="D360" s="711" t="s">
        <v>1787</v>
      </c>
      <c r="E360" s="750" t="s">
        <v>2180</v>
      </c>
      <c r="F360" s="564" t="s">
        <v>2192</v>
      </c>
      <c r="G360" s="750" t="s">
        <v>2468</v>
      </c>
      <c r="H360" s="559" t="s">
        <v>2305</v>
      </c>
      <c r="I360" s="560" t="s">
        <v>223</v>
      </c>
      <c r="J360" s="439" t="s">
        <v>326</v>
      </c>
      <c r="K360" s="368"/>
      <c r="L360" s="471" t="s">
        <v>2258</v>
      </c>
      <c r="M360" s="444" t="s">
        <v>625</v>
      </c>
      <c r="N360" s="748" t="s">
        <v>626</v>
      </c>
      <c r="O360" s="443" t="s">
        <v>226</v>
      </c>
      <c r="P360" s="443" t="s">
        <v>227</v>
      </c>
      <c r="Q360" s="443" t="s">
        <v>228</v>
      </c>
      <c r="R360" s="443" t="s">
        <v>470</v>
      </c>
      <c r="S360" s="443" t="s">
        <v>542</v>
      </c>
      <c r="T360" s="442" t="s">
        <v>231</v>
      </c>
    </row>
    <row r="361" spans="1:20" hidden="1" outlineLevel="1" x14ac:dyDescent="0.25">
      <c r="A361" s="493"/>
      <c r="B361" s="437" t="s">
        <v>2284</v>
      </c>
      <c r="C361" s="766" t="s">
        <v>606</v>
      </c>
      <c r="D361" s="711" t="s">
        <v>670</v>
      </c>
      <c r="E361" s="750" t="s">
        <v>2180</v>
      </c>
      <c r="F361" s="564" t="s">
        <v>2192</v>
      </c>
      <c r="G361" s="750" t="s">
        <v>2468</v>
      </c>
      <c r="H361" s="559" t="s">
        <v>2305</v>
      </c>
      <c r="I361" s="560" t="s">
        <v>223</v>
      </c>
      <c r="J361" s="439" t="s">
        <v>326</v>
      </c>
      <c r="K361" s="368"/>
      <c r="L361" s="471" t="s">
        <v>2480</v>
      </c>
      <c r="M361" s="444" t="s">
        <v>251</v>
      </c>
      <c r="N361" s="748" t="s">
        <v>671</v>
      </c>
      <c r="O361" s="443" t="s">
        <v>226</v>
      </c>
      <c r="P361" s="443" t="s">
        <v>227</v>
      </c>
      <c r="Q361" s="443" t="s">
        <v>228</v>
      </c>
      <c r="R361" s="443" t="s">
        <v>470</v>
      </c>
      <c r="S361" s="443" t="s">
        <v>542</v>
      </c>
      <c r="T361" s="442" t="s">
        <v>231</v>
      </c>
    </row>
    <row r="362" spans="1:20" hidden="1" outlineLevel="1" x14ac:dyDescent="0.25">
      <c r="A362" s="493"/>
      <c r="B362" s="437" t="s">
        <v>2284</v>
      </c>
      <c r="C362" s="766" t="s">
        <v>606</v>
      </c>
      <c r="D362" s="711" t="s">
        <v>672</v>
      </c>
      <c r="E362" s="750" t="s">
        <v>2180</v>
      </c>
      <c r="F362" s="564" t="s">
        <v>2192</v>
      </c>
      <c r="G362" s="750" t="s">
        <v>2468</v>
      </c>
      <c r="H362" s="559" t="s">
        <v>2305</v>
      </c>
      <c r="I362" s="560" t="s">
        <v>223</v>
      </c>
      <c r="J362" s="439" t="s">
        <v>326</v>
      </c>
      <c r="K362" s="368"/>
      <c r="L362" s="471" t="s">
        <v>2480</v>
      </c>
      <c r="M362" s="444" t="s">
        <v>591</v>
      </c>
      <c r="N362" s="748" t="s">
        <v>2313</v>
      </c>
      <c r="O362" s="443" t="s">
        <v>226</v>
      </c>
      <c r="P362" s="443" t="s">
        <v>227</v>
      </c>
      <c r="Q362" s="443" t="s">
        <v>228</v>
      </c>
      <c r="R362" s="443" t="s">
        <v>470</v>
      </c>
      <c r="S362" s="443" t="s">
        <v>542</v>
      </c>
      <c r="T362" s="442" t="s">
        <v>231</v>
      </c>
    </row>
    <row r="363" spans="1:20" hidden="1" outlineLevel="1" x14ac:dyDescent="0.25">
      <c r="A363" s="493"/>
      <c r="B363" s="437" t="s">
        <v>2284</v>
      </c>
      <c r="C363" s="501" t="s">
        <v>606</v>
      </c>
      <c r="D363" s="708" t="s">
        <v>673</v>
      </c>
      <c r="E363" s="750" t="s">
        <v>2180</v>
      </c>
      <c r="F363" s="564" t="s">
        <v>2192</v>
      </c>
      <c r="G363" s="750" t="s">
        <v>2468</v>
      </c>
      <c r="H363" s="559" t="s">
        <v>2421</v>
      </c>
      <c r="I363" s="560" t="s">
        <v>223</v>
      </c>
      <c r="J363" s="439" t="s">
        <v>326</v>
      </c>
      <c r="K363" s="368"/>
      <c r="L363" s="453" t="s">
        <v>269</v>
      </c>
      <c r="M363" s="443" t="s">
        <v>609</v>
      </c>
      <c r="N363" s="709" t="s">
        <v>425</v>
      </c>
      <c r="O363" s="443" t="s">
        <v>226</v>
      </c>
      <c r="P363" s="443" t="s">
        <v>227</v>
      </c>
      <c r="Q363" s="443" t="s">
        <v>228</v>
      </c>
      <c r="R363" s="443" t="s">
        <v>470</v>
      </c>
      <c r="S363" s="443" t="s">
        <v>542</v>
      </c>
      <c r="T363" s="442" t="s">
        <v>231</v>
      </c>
    </row>
    <row r="364" spans="1:20" hidden="1" outlineLevel="1" x14ac:dyDescent="0.25">
      <c r="A364" s="493"/>
      <c r="B364" s="437" t="s">
        <v>2284</v>
      </c>
      <c r="C364" s="501" t="s">
        <v>606</v>
      </c>
      <c r="D364" s="708" t="s">
        <v>674</v>
      </c>
      <c r="E364" s="750" t="s">
        <v>2180</v>
      </c>
      <c r="F364" s="564" t="s">
        <v>2192</v>
      </c>
      <c r="G364" s="750" t="s">
        <v>2468</v>
      </c>
      <c r="H364" s="559" t="s">
        <v>2421</v>
      </c>
      <c r="I364" s="560" t="s">
        <v>223</v>
      </c>
      <c r="J364" s="439" t="s">
        <v>326</v>
      </c>
      <c r="K364" s="368"/>
      <c r="L364" s="453" t="s">
        <v>269</v>
      </c>
      <c r="M364" s="443" t="s">
        <v>271</v>
      </c>
      <c r="N364" s="709" t="s">
        <v>675</v>
      </c>
      <c r="O364" s="443" t="s">
        <v>226</v>
      </c>
      <c r="P364" s="443" t="s">
        <v>227</v>
      </c>
      <c r="Q364" s="443" t="s">
        <v>228</v>
      </c>
      <c r="R364" s="443" t="s">
        <v>470</v>
      </c>
      <c r="S364" s="443" t="s">
        <v>542</v>
      </c>
      <c r="T364" s="442" t="s">
        <v>231</v>
      </c>
    </row>
    <row r="365" spans="1:20" hidden="1" outlineLevel="1" x14ac:dyDescent="0.25">
      <c r="A365" s="493"/>
      <c r="B365" s="437" t="s">
        <v>2284</v>
      </c>
      <c r="C365" s="501" t="s">
        <v>606</v>
      </c>
      <c r="D365" s="708" t="s">
        <v>676</v>
      </c>
      <c r="E365" s="750" t="s">
        <v>2180</v>
      </c>
      <c r="F365" s="564" t="s">
        <v>2192</v>
      </c>
      <c r="G365" s="750" t="s">
        <v>2468</v>
      </c>
      <c r="H365" s="559" t="s">
        <v>2421</v>
      </c>
      <c r="I365" s="560" t="s">
        <v>223</v>
      </c>
      <c r="J365" s="439" t="s">
        <v>326</v>
      </c>
      <c r="K365" s="368"/>
      <c r="L365" s="453" t="s">
        <v>269</v>
      </c>
      <c r="M365" s="443" t="s">
        <v>547</v>
      </c>
      <c r="N365" s="709" t="s">
        <v>677</v>
      </c>
      <c r="O365" s="443" t="s">
        <v>226</v>
      </c>
      <c r="P365" s="443" t="s">
        <v>227</v>
      </c>
      <c r="Q365" s="443" t="s">
        <v>228</v>
      </c>
      <c r="R365" s="443" t="s">
        <v>470</v>
      </c>
      <c r="S365" s="443" t="s">
        <v>542</v>
      </c>
      <c r="T365" s="442" t="s">
        <v>231</v>
      </c>
    </row>
    <row r="366" spans="1:20" hidden="1" outlineLevel="1" x14ac:dyDescent="0.25">
      <c r="A366" s="493"/>
      <c r="B366" s="437" t="s">
        <v>2284</v>
      </c>
      <c r="C366" s="501" t="s">
        <v>606</v>
      </c>
      <c r="D366" s="708" t="s">
        <v>678</v>
      </c>
      <c r="E366" s="750" t="s">
        <v>2180</v>
      </c>
      <c r="F366" s="564" t="s">
        <v>2192</v>
      </c>
      <c r="G366" s="750" t="s">
        <v>2468</v>
      </c>
      <c r="H366" s="559" t="s">
        <v>2421</v>
      </c>
      <c r="I366" s="560" t="s">
        <v>223</v>
      </c>
      <c r="J366" s="439" t="s">
        <v>326</v>
      </c>
      <c r="K366" s="368"/>
      <c r="L366" s="453" t="s">
        <v>269</v>
      </c>
      <c r="M366" s="443" t="s">
        <v>665</v>
      </c>
      <c r="N366" s="709" t="s">
        <v>353</v>
      </c>
      <c r="O366" s="443" t="s">
        <v>226</v>
      </c>
      <c r="P366" s="443" t="s">
        <v>227</v>
      </c>
      <c r="Q366" s="443" t="s">
        <v>228</v>
      </c>
      <c r="R366" s="443" t="s">
        <v>470</v>
      </c>
      <c r="S366" s="443" t="s">
        <v>542</v>
      </c>
      <c r="T366" s="442" t="s">
        <v>231</v>
      </c>
    </row>
    <row r="367" spans="1:20" hidden="1" outlineLevel="1" x14ac:dyDescent="0.25">
      <c r="A367" s="493"/>
      <c r="B367" s="437" t="s">
        <v>2284</v>
      </c>
      <c r="C367" s="501" t="s">
        <v>606</v>
      </c>
      <c r="D367" s="751" t="s">
        <v>679</v>
      </c>
      <c r="E367" s="750" t="s">
        <v>2180</v>
      </c>
      <c r="F367" s="564" t="s">
        <v>2192</v>
      </c>
      <c r="G367" s="750" t="s">
        <v>2468</v>
      </c>
      <c r="H367" s="559" t="s">
        <v>2421</v>
      </c>
      <c r="I367" s="560" t="s">
        <v>223</v>
      </c>
      <c r="J367" s="439" t="s">
        <v>326</v>
      </c>
      <c r="K367" s="368"/>
      <c r="L367" s="453" t="s">
        <v>269</v>
      </c>
      <c r="M367" s="443" t="s">
        <v>665</v>
      </c>
      <c r="N367" s="709" t="s">
        <v>626</v>
      </c>
      <c r="O367" s="443" t="s">
        <v>226</v>
      </c>
      <c r="P367" s="443" t="s">
        <v>227</v>
      </c>
      <c r="Q367" s="443" t="s">
        <v>228</v>
      </c>
      <c r="R367" s="443" t="s">
        <v>470</v>
      </c>
      <c r="S367" s="443" t="s">
        <v>542</v>
      </c>
      <c r="T367" s="442" t="s">
        <v>231</v>
      </c>
    </row>
    <row r="368" spans="1:20" hidden="1" outlineLevel="1" x14ac:dyDescent="0.25">
      <c r="A368" s="493"/>
      <c r="B368" s="437" t="s">
        <v>2284</v>
      </c>
      <c r="C368" s="501" t="s">
        <v>606</v>
      </c>
      <c r="D368" s="708" t="s">
        <v>680</v>
      </c>
      <c r="E368" s="750" t="s">
        <v>2180</v>
      </c>
      <c r="F368" s="564" t="s">
        <v>2192</v>
      </c>
      <c r="G368" s="750" t="s">
        <v>2468</v>
      </c>
      <c r="H368" s="559" t="s">
        <v>2421</v>
      </c>
      <c r="I368" s="560" t="s">
        <v>223</v>
      </c>
      <c r="J368" s="439" t="s">
        <v>326</v>
      </c>
      <c r="K368" s="368"/>
      <c r="L368" s="453" t="s">
        <v>269</v>
      </c>
      <c r="M368" s="441" t="s">
        <v>665</v>
      </c>
      <c r="N368" s="709" t="s">
        <v>629</v>
      </c>
      <c r="O368" s="443" t="s">
        <v>226</v>
      </c>
      <c r="P368" s="443" t="s">
        <v>227</v>
      </c>
      <c r="Q368" s="443" t="s">
        <v>228</v>
      </c>
      <c r="R368" s="443" t="s">
        <v>470</v>
      </c>
      <c r="S368" s="443" t="s">
        <v>542</v>
      </c>
      <c r="T368" s="442" t="s">
        <v>231</v>
      </c>
    </row>
    <row r="369" spans="1:20" hidden="1" outlineLevel="1" x14ac:dyDescent="0.25">
      <c r="A369" s="519"/>
      <c r="B369" s="437" t="s">
        <v>2284</v>
      </c>
      <c r="C369" s="501" t="s">
        <v>606</v>
      </c>
      <c r="D369" s="708" t="s">
        <v>681</v>
      </c>
      <c r="E369" s="750" t="s">
        <v>2180</v>
      </c>
      <c r="F369" s="564" t="s">
        <v>2192</v>
      </c>
      <c r="G369" s="750" t="s">
        <v>2468</v>
      </c>
      <c r="H369" s="559" t="s">
        <v>2421</v>
      </c>
      <c r="I369" s="560" t="s">
        <v>223</v>
      </c>
      <c r="J369" s="439" t="s">
        <v>326</v>
      </c>
      <c r="K369" s="368"/>
      <c r="L369" s="453" t="s">
        <v>269</v>
      </c>
      <c r="M369" s="443" t="s">
        <v>609</v>
      </c>
      <c r="N369" s="709" t="s">
        <v>682</v>
      </c>
      <c r="O369" s="443" t="s">
        <v>226</v>
      </c>
      <c r="P369" s="443" t="s">
        <v>227</v>
      </c>
      <c r="Q369" s="443" t="s">
        <v>228</v>
      </c>
      <c r="R369" s="443" t="s">
        <v>470</v>
      </c>
      <c r="S369" s="443" t="s">
        <v>542</v>
      </c>
      <c r="T369" s="442" t="s">
        <v>231</v>
      </c>
    </row>
    <row r="370" spans="1:20" hidden="1" outlineLevel="1" x14ac:dyDescent="0.25">
      <c r="A370" s="519"/>
      <c r="B370" s="437" t="s">
        <v>2284</v>
      </c>
      <c r="C370" s="501" t="s">
        <v>606</v>
      </c>
      <c r="D370" s="708" t="s">
        <v>683</v>
      </c>
      <c r="E370" s="750" t="s">
        <v>2180</v>
      </c>
      <c r="F370" s="564" t="s">
        <v>2192</v>
      </c>
      <c r="G370" s="750" t="s">
        <v>2468</v>
      </c>
      <c r="H370" s="559" t="s">
        <v>2421</v>
      </c>
      <c r="I370" s="560" t="s">
        <v>223</v>
      </c>
      <c r="J370" s="439" t="s">
        <v>326</v>
      </c>
      <c r="K370" s="368"/>
      <c r="L370" s="453" t="s">
        <v>269</v>
      </c>
      <c r="M370" s="443" t="s">
        <v>609</v>
      </c>
      <c r="N370" s="709" t="s">
        <v>667</v>
      </c>
      <c r="O370" s="443" t="s">
        <v>226</v>
      </c>
      <c r="P370" s="443" t="s">
        <v>227</v>
      </c>
      <c r="Q370" s="443" t="s">
        <v>228</v>
      </c>
      <c r="R370" s="443" t="s">
        <v>470</v>
      </c>
      <c r="S370" s="443" t="s">
        <v>542</v>
      </c>
      <c r="T370" s="442" t="s">
        <v>231</v>
      </c>
    </row>
    <row r="371" spans="1:20" hidden="1" outlineLevel="1" x14ac:dyDescent="0.25">
      <c r="A371" s="493"/>
      <c r="B371" s="437" t="s">
        <v>2284</v>
      </c>
      <c r="C371" s="501" t="s">
        <v>606</v>
      </c>
      <c r="D371" s="708" t="s">
        <v>684</v>
      </c>
      <c r="E371" s="750" t="s">
        <v>2180</v>
      </c>
      <c r="F371" s="564" t="s">
        <v>2192</v>
      </c>
      <c r="G371" s="750" t="s">
        <v>2468</v>
      </c>
      <c r="H371" s="559" t="s">
        <v>2305</v>
      </c>
      <c r="I371" s="560" t="s">
        <v>223</v>
      </c>
      <c r="J371" s="439" t="s">
        <v>326</v>
      </c>
      <c r="K371" s="368"/>
      <c r="L371" s="453" t="s">
        <v>269</v>
      </c>
      <c r="M371" s="441" t="s">
        <v>665</v>
      </c>
      <c r="N371" s="709" t="s">
        <v>353</v>
      </c>
      <c r="O371" s="443" t="s">
        <v>226</v>
      </c>
      <c r="P371" s="443" t="s">
        <v>227</v>
      </c>
      <c r="Q371" s="443" t="s">
        <v>228</v>
      </c>
      <c r="R371" s="443" t="s">
        <v>470</v>
      </c>
      <c r="S371" s="443" t="s">
        <v>542</v>
      </c>
      <c r="T371" s="442" t="s">
        <v>231</v>
      </c>
    </row>
    <row r="372" spans="1:20" hidden="1" outlineLevel="1" x14ac:dyDescent="0.25">
      <c r="A372" s="493"/>
      <c r="B372" s="437" t="s">
        <v>2284</v>
      </c>
      <c r="C372" s="501" t="s">
        <v>606</v>
      </c>
      <c r="D372" s="708" t="s">
        <v>685</v>
      </c>
      <c r="E372" s="750" t="s">
        <v>2180</v>
      </c>
      <c r="F372" s="564" t="s">
        <v>2192</v>
      </c>
      <c r="G372" s="750" t="s">
        <v>2468</v>
      </c>
      <c r="H372" s="559" t="s">
        <v>2305</v>
      </c>
      <c r="I372" s="560" t="s">
        <v>223</v>
      </c>
      <c r="J372" s="439" t="s">
        <v>326</v>
      </c>
      <c r="K372" s="368"/>
      <c r="L372" s="453" t="s">
        <v>269</v>
      </c>
      <c r="M372" s="443" t="s">
        <v>547</v>
      </c>
      <c r="N372" s="709" t="s">
        <v>686</v>
      </c>
      <c r="O372" s="443" t="s">
        <v>226</v>
      </c>
      <c r="P372" s="443" t="s">
        <v>227</v>
      </c>
      <c r="Q372" s="443" t="s">
        <v>228</v>
      </c>
      <c r="R372" s="443" t="s">
        <v>470</v>
      </c>
      <c r="S372" s="443" t="s">
        <v>542</v>
      </c>
      <c r="T372" s="442" t="s">
        <v>231</v>
      </c>
    </row>
    <row r="373" spans="1:20" hidden="1" outlineLevel="1" x14ac:dyDescent="0.25">
      <c r="A373" s="493"/>
      <c r="B373" s="437" t="s">
        <v>2284</v>
      </c>
      <c r="C373" s="501" t="s">
        <v>606</v>
      </c>
      <c r="D373" s="708" t="s">
        <v>687</v>
      </c>
      <c r="E373" s="750" t="s">
        <v>2180</v>
      </c>
      <c r="F373" s="564" t="s">
        <v>2192</v>
      </c>
      <c r="G373" s="750" t="s">
        <v>2468</v>
      </c>
      <c r="H373" s="559" t="s">
        <v>2305</v>
      </c>
      <c r="I373" s="560" t="s">
        <v>223</v>
      </c>
      <c r="J373" s="439" t="s">
        <v>326</v>
      </c>
      <c r="K373" s="368"/>
      <c r="L373" s="453" t="s">
        <v>269</v>
      </c>
      <c r="M373" s="443" t="s">
        <v>688</v>
      </c>
      <c r="N373" s="709" t="s">
        <v>689</v>
      </c>
      <c r="O373" s="443" t="s">
        <v>226</v>
      </c>
      <c r="P373" s="443" t="s">
        <v>227</v>
      </c>
      <c r="Q373" s="443" t="s">
        <v>228</v>
      </c>
      <c r="R373" s="443" t="s">
        <v>470</v>
      </c>
      <c r="S373" s="443" t="s">
        <v>542</v>
      </c>
      <c r="T373" s="442" t="s">
        <v>231</v>
      </c>
    </row>
    <row r="374" spans="1:20" hidden="1" outlineLevel="1" x14ac:dyDescent="0.25">
      <c r="A374" s="493"/>
      <c r="B374" s="437" t="s">
        <v>2284</v>
      </c>
      <c r="C374" s="501" t="s">
        <v>606</v>
      </c>
      <c r="D374" s="708" t="s">
        <v>690</v>
      </c>
      <c r="E374" s="750" t="s">
        <v>2180</v>
      </c>
      <c r="F374" s="564" t="s">
        <v>2192</v>
      </c>
      <c r="G374" s="750" t="s">
        <v>2468</v>
      </c>
      <c r="H374" s="559" t="s">
        <v>2305</v>
      </c>
      <c r="I374" s="560" t="s">
        <v>223</v>
      </c>
      <c r="J374" s="439" t="s">
        <v>326</v>
      </c>
      <c r="K374" s="368"/>
      <c r="L374" s="453" t="s">
        <v>269</v>
      </c>
      <c r="M374" s="441" t="s">
        <v>665</v>
      </c>
      <c r="N374" s="709" t="s">
        <v>626</v>
      </c>
      <c r="O374" s="443" t="s">
        <v>226</v>
      </c>
      <c r="P374" s="443" t="s">
        <v>227</v>
      </c>
      <c r="Q374" s="443" t="s">
        <v>228</v>
      </c>
      <c r="R374" s="443" t="s">
        <v>470</v>
      </c>
      <c r="S374" s="443" t="s">
        <v>542</v>
      </c>
      <c r="T374" s="442" t="s">
        <v>231</v>
      </c>
    </row>
    <row r="375" spans="1:20" hidden="1" outlineLevel="1" x14ac:dyDescent="0.25">
      <c r="A375" s="493"/>
      <c r="B375" s="437" t="s">
        <v>2284</v>
      </c>
      <c r="C375" s="501" t="s">
        <v>606</v>
      </c>
      <c r="D375" s="708" t="s">
        <v>691</v>
      </c>
      <c r="E375" s="750" t="s">
        <v>2180</v>
      </c>
      <c r="F375" s="564" t="s">
        <v>2192</v>
      </c>
      <c r="G375" s="750" t="s">
        <v>2468</v>
      </c>
      <c r="H375" s="559" t="s">
        <v>2305</v>
      </c>
      <c r="I375" s="560" t="s">
        <v>223</v>
      </c>
      <c r="J375" s="439" t="s">
        <v>326</v>
      </c>
      <c r="K375" s="368"/>
      <c r="L375" s="453" t="s">
        <v>269</v>
      </c>
      <c r="M375" s="443" t="s">
        <v>688</v>
      </c>
      <c r="N375" s="709" t="s">
        <v>692</v>
      </c>
      <c r="O375" s="443" t="s">
        <v>226</v>
      </c>
      <c r="P375" s="443" t="s">
        <v>227</v>
      </c>
      <c r="Q375" s="443" t="s">
        <v>228</v>
      </c>
      <c r="R375" s="443" t="s">
        <v>470</v>
      </c>
      <c r="S375" s="443" t="s">
        <v>542</v>
      </c>
      <c r="T375" s="442" t="s">
        <v>231</v>
      </c>
    </row>
    <row r="376" spans="1:20" hidden="1" outlineLevel="1" x14ac:dyDescent="0.25">
      <c r="A376" s="493"/>
      <c r="B376" s="437" t="s">
        <v>2284</v>
      </c>
      <c r="C376" s="501" t="s">
        <v>606</v>
      </c>
      <c r="D376" s="708" t="s">
        <v>693</v>
      </c>
      <c r="E376" s="750" t="s">
        <v>2180</v>
      </c>
      <c r="F376" s="564" t="s">
        <v>2192</v>
      </c>
      <c r="G376" s="750" t="s">
        <v>2468</v>
      </c>
      <c r="H376" s="559" t="s">
        <v>2305</v>
      </c>
      <c r="I376" s="560" t="s">
        <v>223</v>
      </c>
      <c r="J376" s="439" t="s">
        <v>326</v>
      </c>
      <c r="K376" s="368"/>
      <c r="L376" s="453" t="s">
        <v>269</v>
      </c>
      <c r="M376" s="441" t="s">
        <v>665</v>
      </c>
      <c r="N376" s="709" t="s">
        <v>629</v>
      </c>
      <c r="O376" s="443" t="s">
        <v>226</v>
      </c>
      <c r="P376" s="443" t="s">
        <v>227</v>
      </c>
      <c r="Q376" s="443" t="s">
        <v>228</v>
      </c>
      <c r="R376" s="443" t="s">
        <v>470</v>
      </c>
      <c r="S376" s="443" t="s">
        <v>542</v>
      </c>
      <c r="T376" s="442" t="s">
        <v>231</v>
      </c>
    </row>
    <row r="377" spans="1:20" hidden="1" outlineLevel="1" x14ac:dyDescent="0.25">
      <c r="A377" s="493"/>
      <c r="B377" s="437" t="s">
        <v>2284</v>
      </c>
      <c r="C377" s="501" t="s">
        <v>606</v>
      </c>
      <c r="D377" s="708" t="s">
        <v>694</v>
      </c>
      <c r="E377" s="750" t="s">
        <v>2180</v>
      </c>
      <c r="F377" s="564" t="s">
        <v>2192</v>
      </c>
      <c r="G377" s="750" t="s">
        <v>2468</v>
      </c>
      <c r="H377" s="559" t="s">
        <v>2305</v>
      </c>
      <c r="I377" s="560" t="s">
        <v>223</v>
      </c>
      <c r="J377" s="439" t="s">
        <v>326</v>
      </c>
      <c r="K377" s="368"/>
      <c r="L377" s="453" t="s">
        <v>269</v>
      </c>
      <c r="M377" s="443" t="s">
        <v>609</v>
      </c>
      <c r="N377" s="709" t="s">
        <v>682</v>
      </c>
      <c r="O377" s="443" t="s">
        <v>226</v>
      </c>
      <c r="P377" s="443" t="s">
        <v>227</v>
      </c>
      <c r="Q377" s="443" t="s">
        <v>228</v>
      </c>
      <c r="R377" s="443" t="s">
        <v>470</v>
      </c>
      <c r="S377" s="443" t="s">
        <v>542</v>
      </c>
      <c r="T377" s="442" t="s">
        <v>231</v>
      </c>
    </row>
    <row r="378" spans="1:20" hidden="1" outlineLevel="1" x14ac:dyDescent="0.25">
      <c r="A378" s="493"/>
      <c r="B378" s="437" t="s">
        <v>2284</v>
      </c>
      <c r="C378" s="501" t="s">
        <v>606</v>
      </c>
      <c r="D378" s="708" t="s">
        <v>695</v>
      </c>
      <c r="E378" s="750" t="s">
        <v>2180</v>
      </c>
      <c r="F378" s="564" t="s">
        <v>2192</v>
      </c>
      <c r="G378" s="750" t="s">
        <v>2468</v>
      </c>
      <c r="H378" s="559" t="s">
        <v>2305</v>
      </c>
      <c r="I378" s="560" t="s">
        <v>223</v>
      </c>
      <c r="J378" s="439" t="s">
        <v>326</v>
      </c>
      <c r="K378" s="368"/>
      <c r="L378" s="453" t="s">
        <v>269</v>
      </c>
      <c r="M378" s="443" t="s">
        <v>609</v>
      </c>
      <c r="N378" s="709" t="s">
        <v>696</v>
      </c>
      <c r="O378" s="443" t="s">
        <v>226</v>
      </c>
      <c r="P378" s="443" t="s">
        <v>227</v>
      </c>
      <c r="Q378" s="443" t="s">
        <v>228</v>
      </c>
      <c r="R378" s="443" t="s">
        <v>470</v>
      </c>
      <c r="S378" s="443" t="s">
        <v>542</v>
      </c>
      <c r="T378" s="442" t="s">
        <v>231</v>
      </c>
    </row>
    <row r="379" spans="1:20" hidden="1" outlineLevel="1" x14ac:dyDescent="0.25">
      <c r="A379" s="493"/>
      <c r="B379" s="437" t="s">
        <v>2284</v>
      </c>
      <c r="C379" s="501" t="s">
        <v>606</v>
      </c>
      <c r="D379" s="708" t="s">
        <v>697</v>
      </c>
      <c r="E379" s="750" t="s">
        <v>2180</v>
      </c>
      <c r="F379" s="564" t="s">
        <v>2192</v>
      </c>
      <c r="G379" s="750" t="s">
        <v>2468</v>
      </c>
      <c r="H379" s="559" t="s">
        <v>2305</v>
      </c>
      <c r="I379" s="560" t="s">
        <v>223</v>
      </c>
      <c r="J379" s="439" t="s">
        <v>326</v>
      </c>
      <c r="K379" s="368"/>
      <c r="L379" s="453" t="s">
        <v>269</v>
      </c>
      <c r="M379" s="443" t="s">
        <v>609</v>
      </c>
      <c r="N379" s="709" t="s">
        <v>698</v>
      </c>
      <c r="O379" s="443" t="s">
        <v>226</v>
      </c>
      <c r="P379" s="443" t="s">
        <v>227</v>
      </c>
      <c r="Q379" s="443" t="s">
        <v>228</v>
      </c>
      <c r="R379" s="443" t="s">
        <v>470</v>
      </c>
      <c r="S379" s="443" t="s">
        <v>542</v>
      </c>
      <c r="T379" s="442" t="s">
        <v>231</v>
      </c>
    </row>
    <row r="380" spans="1:20" hidden="1" outlineLevel="1" x14ac:dyDescent="0.25">
      <c r="A380" s="493"/>
      <c r="B380" s="437" t="s">
        <v>2284</v>
      </c>
      <c r="C380" s="501" t="s">
        <v>606</v>
      </c>
      <c r="D380" s="708" t="s">
        <v>699</v>
      </c>
      <c r="E380" s="750" t="s">
        <v>2180</v>
      </c>
      <c r="F380" s="564" t="s">
        <v>2192</v>
      </c>
      <c r="G380" s="750" t="s">
        <v>2468</v>
      </c>
      <c r="H380" s="559" t="s">
        <v>2305</v>
      </c>
      <c r="I380" s="560" t="s">
        <v>223</v>
      </c>
      <c r="J380" s="439" t="s">
        <v>326</v>
      </c>
      <c r="K380" s="368"/>
      <c r="L380" s="453" t="s">
        <v>269</v>
      </c>
      <c r="M380" s="443" t="s">
        <v>609</v>
      </c>
      <c r="N380" s="709" t="s">
        <v>667</v>
      </c>
      <c r="O380" s="443" t="s">
        <v>226</v>
      </c>
      <c r="P380" s="443" t="s">
        <v>227</v>
      </c>
      <c r="Q380" s="443" t="s">
        <v>228</v>
      </c>
      <c r="R380" s="443" t="s">
        <v>470</v>
      </c>
      <c r="S380" s="443" t="s">
        <v>542</v>
      </c>
      <c r="T380" s="442" t="s">
        <v>231</v>
      </c>
    </row>
    <row r="381" spans="1:20" hidden="1" outlineLevel="1" x14ac:dyDescent="0.25">
      <c r="A381" s="493"/>
      <c r="B381" s="437" t="s">
        <v>2284</v>
      </c>
      <c r="C381" s="501" t="s">
        <v>606</v>
      </c>
      <c r="D381" s="711" t="s">
        <v>2481</v>
      </c>
      <c r="E381" s="750" t="s">
        <v>2180</v>
      </c>
      <c r="F381" s="564" t="s">
        <v>2192</v>
      </c>
      <c r="G381" s="750" t="s">
        <v>2468</v>
      </c>
      <c r="H381" s="559" t="s">
        <v>2194</v>
      </c>
      <c r="I381" s="560" t="s">
        <v>223</v>
      </c>
      <c r="J381" s="565" t="s">
        <v>224</v>
      </c>
      <c r="K381" s="368"/>
      <c r="L381" s="471" t="s">
        <v>2321</v>
      </c>
      <c r="M381" s="444" t="s">
        <v>275</v>
      </c>
      <c r="N381" s="709" t="s">
        <v>353</v>
      </c>
      <c r="O381" s="443" t="s">
        <v>226</v>
      </c>
      <c r="P381" s="443" t="s">
        <v>227</v>
      </c>
      <c r="Q381" s="443" t="s">
        <v>228</v>
      </c>
      <c r="R381" s="443" t="s">
        <v>229</v>
      </c>
      <c r="S381" s="443" t="s">
        <v>230</v>
      </c>
      <c r="T381" s="442" t="s">
        <v>231</v>
      </c>
    </row>
    <row r="382" spans="1:20" hidden="1" outlineLevel="1" x14ac:dyDescent="0.25">
      <c r="A382" s="493"/>
      <c r="B382" s="437" t="s">
        <v>2284</v>
      </c>
      <c r="C382" s="501" t="s">
        <v>606</v>
      </c>
      <c r="D382" s="711" t="s">
        <v>2482</v>
      </c>
      <c r="E382" s="750" t="s">
        <v>2180</v>
      </c>
      <c r="F382" s="564" t="s">
        <v>2192</v>
      </c>
      <c r="G382" s="750" t="s">
        <v>2468</v>
      </c>
      <c r="H382" s="559" t="s">
        <v>2320</v>
      </c>
      <c r="I382" s="560" t="s">
        <v>223</v>
      </c>
      <c r="J382" s="439" t="s">
        <v>326</v>
      </c>
      <c r="K382" s="368"/>
      <c r="L382" s="471" t="s">
        <v>2321</v>
      </c>
      <c r="M382" s="542" t="s">
        <v>238</v>
      </c>
      <c r="N382" s="446" t="s">
        <v>415</v>
      </c>
      <c r="O382" s="443" t="s">
        <v>226</v>
      </c>
      <c r="P382" s="443" t="s">
        <v>227</v>
      </c>
      <c r="Q382" s="443" t="s">
        <v>228</v>
      </c>
      <c r="R382" s="443" t="s">
        <v>470</v>
      </c>
      <c r="S382" s="443" t="s">
        <v>542</v>
      </c>
      <c r="T382" s="442" t="s">
        <v>231</v>
      </c>
    </row>
    <row r="383" spans="1:20" s="376" customFormat="1" hidden="1" outlineLevel="1" x14ac:dyDescent="0.25">
      <c r="A383" s="493" t="s">
        <v>2483</v>
      </c>
      <c r="B383" s="437" t="s">
        <v>2284</v>
      </c>
      <c r="C383" s="501" t="s">
        <v>606</v>
      </c>
      <c r="D383" s="720" t="s">
        <v>2484</v>
      </c>
      <c r="E383" s="749" t="s">
        <v>2180</v>
      </c>
      <c r="F383" s="564" t="s">
        <v>2192</v>
      </c>
      <c r="G383" s="750" t="s">
        <v>2468</v>
      </c>
      <c r="H383" s="559" t="s">
        <v>2194</v>
      </c>
      <c r="I383" s="560" t="s">
        <v>223</v>
      </c>
      <c r="J383" s="439" t="s">
        <v>326</v>
      </c>
      <c r="K383" s="481"/>
      <c r="L383" s="440" t="s">
        <v>2258</v>
      </c>
      <c r="M383" s="441" t="s">
        <v>225</v>
      </c>
      <c r="N383" s="709" t="s">
        <v>2196</v>
      </c>
      <c r="O383" s="443" t="s">
        <v>226</v>
      </c>
      <c r="P383" s="443" t="s">
        <v>227</v>
      </c>
      <c r="Q383" s="443" t="s">
        <v>228</v>
      </c>
      <c r="R383" s="443" t="s">
        <v>470</v>
      </c>
      <c r="S383" s="443" t="s">
        <v>542</v>
      </c>
      <c r="T383" s="442" t="s">
        <v>231</v>
      </c>
    </row>
    <row r="384" spans="1:20" ht="16.149999999999999" hidden="1" outlineLevel="1" x14ac:dyDescent="0.25">
      <c r="A384" s="737" t="s">
        <v>700</v>
      </c>
      <c r="B384" s="437"/>
      <c r="C384" s="766"/>
      <c r="D384" s="708"/>
      <c r="E384" s="709"/>
      <c r="F384" s="437"/>
      <c r="G384" s="709"/>
      <c r="H384" s="439"/>
      <c r="I384" s="439"/>
      <c r="J384" s="439"/>
      <c r="K384" s="368"/>
      <c r="L384" s="453"/>
      <c r="M384" s="441"/>
      <c r="N384" s="223"/>
      <c r="O384" s="729"/>
      <c r="P384" s="729"/>
      <c r="Q384" s="729"/>
      <c r="R384" s="729"/>
      <c r="S384" s="729"/>
      <c r="T384" s="729"/>
    </row>
    <row r="385" spans="1:20" s="376" customFormat="1" hidden="1" outlineLevel="1" x14ac:dyDescent="0.25">
      <c r="A385" s="493"/>
      <c r="B385" s="437" t="s">
        <v>601</v>
      </c>
      <c r="C385" s="494" t="s">
        <v>700</v>
      </c>
      <c r="D385" s="720" t="s">
        <v>701</v>
      </c>
      <c r="E385" s="721" t="s">
        <v>2180</v>
      </c>
      <c r="F385" s="437" t="s">
        <v>2485</v>
      </c>
      <c r="G385" s="709" t="s">
        <v>2486</v>
      </c>
      <c r="H385" s="439" t="s">
        <v>2487</v>
      </c>
      <c r="I385" s="439" t="s">
        <v>223</v>
      </c>
      <c r="J385" s="439" t="s">
        <v>326</v>
      </c>
      <c r="K385" s="481"/>
      <c r="L385" s="440" t="s">
        <v>2269</v>
      </c>
      <c r="M385" s="481" t="s">
        <v>251</v>
      </c>
      <c r="N385" s="743" t="s">
        <v>702</v>
      </c>
      <c r="O385" s="443" t="s">
        <v>226</v>
      </c>
      <c r="P385" s="488" t="s">
        <v>227</v>
      </c>
      <c r="Q385" s="443" t="s">
        <v>228</v>
      </c>
      <c r="R385" s="443" t="s">
        <v>470</v>
      </c>
      <c r="S385" s="443" t="s">
        <v>542</v>
      </c>
      <c r="T385" s="442" t="s">
        <v>231</v>
      </c>
    </row>
    <row r="386" spans="1:20" s="376" customFormat="1" hidden="1" outlineLevel="1" x14ac:dyDescent="0.25">
      <c r="A386" s="493" t="s">
        <v>2488</v>
      </c>
      <c r="B386" s="437" t="s">
        <v>601</v>
      </c>
      <c r="C386" s="494" t="s">
        <v>700</v>
      </c>
      <c r="D386" s="720" t="s">
        <v>1840</v>
      </c>
      <c r="E386" s="721" t="s">
        <v>2180</v>
      </c>
      <c r="F386" s="437" t="s">
        <v>2485</v>
      </c>
      <c r="G386" s="709" t="s">
        <v>2486</v>
      </c>
      <c r="H386" s="439" t="s">
        <v>2487</v>
      </c>
      <c r="I386" s="439" t="s">
        <v>223</v>
      </c>
      <c r="J386" s="439" t="s">
        <v>326</v>
      </c>
      <c r="K386" s="481"/>
      <c r="L386" s="440" t="s">
        <v>2489</v>
      </c>
      <c r="M386" s="481" t="s">
        <v>251</v>
      </c>
      <c r="N386" s="743" t="s">
        <v>840</v>
      </c>
      <c r="O386" s="443" t="s">
        <v>226</v>
      </c>
      <c r="P386" s="488" t="s">
        <v>227</v>
      </c>
      <c r="Q386" s="443" t="s">
        <v>228</v>
      </c>
      <c r="R386" s="443" t="s">
        <v>470</v>
      </c>
      <c r="S386" s="443" t="s">
        <v>542</v>
      </c>
      <c r="T386" s="442" t="s">
        <v>231</v>
      </c>
    </row>
    <row r="387" spans="1:20" s="376" customFormat="1" hidden="1" outlineLevel="1" x14ac:dyDescent="0.25">
      <c r="A387" s="493"/>
      <c r="B387" s="437" t="s">
        <v>601</v>
      </c>
      <c r="C387" s="494" t="s">
        <v>700</v>
      </c>
      <c r="D387" s="720" t="s">
        <v>1691</v>
      </c>
      <c r="E387" s="721" t="s">
        <v>2180</v>
      </c>
      <c r="F387" s="437" t="s">
        <v>2485</v>
      </c>
      <c r="G387" s="709" t="s">
        <v>2486</v>
      </c>
      <c r="H387" s="480" t="s">
        <v>2194</v>
      </c>
      <c r="I387" s="439" t="s">
        <v>223</v>
      </c>
      <c r="J387" s="480" t="s">
        <v>224</v>
      </c>
      <c r="K387" s="481"/>
      <c r="L387" s="440" t="s">
        <v>2490</v>
      </c>
      <c r="M387" s="481" t="s">
        <v>225</v>
      </c>
      <c r="N387" s="738" t="s">
        <v>2196</v>
      </c>
      <c r="O387" s="443" t="s">
        <v>226</v>
      </c>
      <c r="P387" s="488" t="s">
        <v>227</v>
      </c>
      <c r="Q387" s="443" t="s">
        <v>228</v>
      </c>
      <c r="R387" s="443" t="s">
        <v>470</v>
      </c>
      <c r="S387" s="443" t="s">
        <v>542</v>
      </c>
      <c r="T387" s="442" t="s">
        <v>231</v>
      </c>
    </row>
    <row r="388" spans="1:20" s="376" customFormat="1" hidden="1" outlineLevel="1" x14ac:dyDescent="0.25">
      <c r="A388" s="493"/>
      <c r="B388" s="437" t="s">
        <v>601</v>
      </c>
      <c r="C388" s="494" t="s">
        <v>700</v>
      </c>
      <c r="D388" s="720" t="s">
        <v>703</v>
      </c>
      <c r="E388" s="721" t="s">
        <v>2180</v>
      </c>
      <c r="F388" s="437" t="s">
        <v>2485</v>
      </c>
      <c r="G388" s="709" t="s">
        <v>2486</v>
      </c>
      <c r="H388" s="439" t="s">
        <v>2487</v>
      </c>
      <c r="I388" s="439" t="s">
        <v>223</v>
      </c>
      <c r="J388" s="439" t="s">
        <v>326</v>
      </c>
      <c r="K388" s="481"/>
      <c r="L388" s="453" t="s">
        <v>2438</v>
      </c>
      <c r="M388" s="481" t="s">
        <v>688</v>
      </c>
      <c r="N388" s="446" t="s">
        <v>704</v>
      </c>
      <c r="O388" s="443" t="s">
        <v>226</v>
      </c>
      <c r="P388" s="488" t="s">
        <v>227</v>
      </c>
      <c r="Q388" s="443" t="s">
        <v>228</v>
      </c>
      <c r="R388" s="443" t="s">
        <v>470</v>
      </c>
      <c r="S388" s="443" t="s">
        <v>542</v>
      </c>
      <c r="T388" s="442" t="s">
        <v>231</v>
      </c>
    </row>
    <row r="389" spans="1:20" s="376" customFormat="1" hidden="1" outlineLevel="1" x14ac:dyDescent="0.25">
      <c r="A389" s="493"/>
      <c r="B389" s="437" t="s">
        <v>601</v>
      </c>
      <c r="C389" s="494" t="s">
        <v>700</v>
      </c>
      <c r="D389" s="720" t="s">
        <v>705</v>
      </c>
      <c r="E389" s="721" t="s">
        <v>2180</v>
      </c>
      <c r="F389" s="437" t="s">
        <v>2485</v>
      </c>
      <c r="G389" s="709" t="s">
        <v>2486</v>
      </c>
      <c r="H389" s="439" t="s">
        <v>2487</v>
      </c>
      <c r="I389" s="439" t="s">
        <v>223</v>
      </c>
      <c r="J389" s="439" t="s">
        <v>326</v>
      </c>
      <c r="K389" s="481"/>
      <c r="L389" s="453" t="s">
        <v>2438</v>
      </c>
      <c r="M389" s="481" t="s">
        <v>688</v>
      </c>
      <c r="N389" s="709" t="s">
        <v>662</v>
      </c>
      <c r="O389" s="443" t="s">
        <v>226</v>
      </c>
      <c r="P389" s="488" t="s">
        <v>227</v>
      </c>
      <c r="Q389" s="443" t="s">
        <v>228</v>
      </c>
      <c r="R389" s="443" t="s">
        <v>470</v>
      </c>
      <c r="S389" s="443" t="s">
        <v>542</v>
      </c>
      <c r="T389" s="442" t="s">
        <v>231</v>
      </c>
    </row>
    <row r="390" spans="1:20" s="376" customFormat="1" hidden="1" outlineLevel="1" x14ac:dyDescent="0.25">
      <c r="A390" s="493"/>
      <c r="B390" s="437" t="s">
        <v>601</v>
      </c>
      <c r="C390" s="494" t="s">
        <v>700</v>
      </c>
      <c r="D390" s="708" t="s">
        <v>706</v>
      </c>
      <c r="E390" s="721" t="s">
        <v>2180</v>
      </c>
      <c r="F390" s="437" t="s">
        <v>2485</v>
      </c>
      <c r="G390" s="709" t="s">
        <v>2486</v>
      </c>
      <c r="H390" s="439" t="s">
        <v>2487</v>
      </c>
      <c r="I390" s="439" t="s">
        <v>223</v>
      </c>
      <c r="J390" s="439" t="s">
        <v>326</v>
      </c>
      <c r="K390" s="720"/>
      <c r="L390" s="453" t="s">
        <v>2438</v>
      </c>
      <c r="M390" s="441" t="s">
        <v>225</v>
      </c>
      <c r="N390" s="446" t="s">
        <v>2196</v>
      </c>
      <c r="O390" s="443" t="s">
        <v>226</v>
      </c>
      <c r="P390" s="488" t="s">
        <v>227</v>
      </c>
      <c r="Q390" s="443" t="s">
        <v>228</v>
      </c>
      <c r="R390" s="443" t="s">
        <v>470</v>
      </c>
      <c r="S390" s="443" t="s">
        <v>542</v>
      </c>
      <c r="T390" s="442" t="s">
        <v>231</v>
      </c>
    </row>
    <row r="391" spans="1:20" s="376" customFormat="1" hidden="1" outlineLevel="1" x14ac:dyDescent="0.25">
      <c r="A391" s="493"/>
      <c r="B391" s="437" t="s">
        <v>601</v>
      </c>
      <c r="C391" s="494" t="s">
        <v>700</v>
      </c>
      <c r="D391" s="720" t="s">
        <v>707</v>
      </c>
      <c r="E391" s="721" t="s">
        <v>2180</v>
      </c>
      <c r="F391" s="437" t="s">
        <v>2485</v>
      </c>
      <c r="G391" s="709" t="s">
        <v>2486</v>
      </c>
      <c r="H391" s="439" t="s">
        <v>2487</v>
      </c>
      <c r="I391" s="439" t="s">
        <v>223</v>
      </c>
      <c r="J391" s="439" t="s">
        <v>326</v>
      </c>
      <c r="K391" s="481"/>
      <c r="L391" s="453" t="s">
        <v>2438</v>
      </c>
      <c r="M391" s="441" t="s">
        <v>225</v>
      </c>
      <c r="N391" s="446" t="s">
        <v>2196</v>
      </c>
      <c r="O391" s="443" t="s">
        <v>226</v>
      </c>
      <c r="P391" s="488" t="s">
        <v>227</v>
      </c>
      <c r="Q391" s="443" t="s">
        <v>228</v>
      </c>
      <c r="R391" s="443" t="s">
        <v>470</v>
      </c>
      <c r="S391" s="443" t="s">
        <v>542</v>
      </c>
      <c r="T391" s="442" t="s">
        <v>231</v>
      </c>
    </row>
    <row r="392" spans="1:20" s="376" customFormat="1" hidden="1" outlineLevel="1" x14ac:dyDescent="0.25">
      <c r="A392" s="493"/>
      <c r="B392" s="437" t="s">
        <v>601</v>
      </c>
      <c r="C392" s="494" t="s">
        <v>700</v>
      </c>
      <c r="D392" s="708" t="s">
        <v>708</v>
      </c>
      <c r="E392" s="721" t="s">
        <v>2180</v>
      </c>
      <c r="F392" s="437" t="s">
        <v>2485</v>
      </c>
      <c r="G392" s="709" t="s">
        <v>2486</v>
      </c>
      <c r="H392" s="439" t="s">
        <v>2405</v>
      </c>
      <c r="I392" s="439" t="s">
        <v>223</v>
      </c>
      <c r="J392" s="439" t="s">
        <v>326</v>
      </c>
      <c r="K392" s="481"/>
      <c r="L392" s="453" t="s">
        <v>2438</v>
      </c>
      <c r="M392" s="441" t="s">
        <v>271</v>
      </c>
      <c r="N392" s="446" t="s">
        <v>249</v>
      </c>
      <c r="O392" s="443" t="s">
        <v>226</v>
      </c>
      <c r="P392" s="488" t="s">
        <v>227</v>
      </c>
      <c r="Q392" s="443" t="s">
        <v>228</v>
      </c>
      <c r="R392" s="443" t="s">
        <v>470</v>
      </c>
      <c r="S392" s="443" t="s">
        <v>542</v>
      </c>
      <c r="T392" s="442" t="s">
        <v>231</v>
      </c>
    </row>
    <row r="393" spans="1:20" s="376" customFormat="1" hidden="1" outlineLevel="1" x14ac:dyDescent="0.25">
      <c r="A393" s="493"/>
      <c r="B393" s="437" t="s">
        <v>601</v>
      </c>
      <c r="C393" s="494" t="s">
        <v>700</v>
      </c>
      <c r="D393" s="708" t="s">
        <v>709</v>
      </c>
      <c r="E393" s="721" t="s">
        <v>2180</v>
      </c>
      <c r="F393" s="437" t="s">
        <v>2485</v>
      </c>
      <c r="G393" s="709" t="s">
        <v>2486</v>
      </c>
      <c r="H393" s="439" t="s">
        <v>2405</v>
      </c>
      <c r="I393" s="439" t="s">
        <v>223</v>
      </c>
      <c r="J393" s="439" t="s">
        <v>326</v>
      </c>
      <c r="K393" s="481"/>
      <c r="L393" s="453" t="s">
        <v>2438</v>
      </c>
      <c r="M393" s="441" t="s">
        <v>225</v>
      </c>
      <c r="N393" s="446" t="s">
        <v>253</v>
      </c>
      <c r="O393" s="443" t="s">
        <v>226</v>
      </c>
      <c r="P393" s="488" t="s">
        <v>227</v>
      </c>
      <c r="Q393" s="443" t="s">
        <v>228</v>
      </c>
      <c r="R393" s="443" t="s">
        <v>470</v>
      </c>
      <c r="S393" s="443" t="s">
        <v>542</v>
      </c>
      <c r="T393" s="442" t="s">
        <v>231</v>
      </c>
    </row>
    <row r="394" spans="1:20" s="376" customFormat="1" hidden="1" outlineLevel="1" x14ac:dyDescent="0.25">
      <c r="A394" s="493"/>
      <c r="B394" s="437" t="s">
        <v>601</v>
      </c>
      <c r="C394" s="494" t="s">
        <v>700</v>
      </c>
      <c r="D394" s="708" t="s">
        <v>710</v>
      </c>
      <c r="E394" s="721" t="s">
        <v>2180</v>
      </c>
      <c r="F394" s="437" t="s">
        <v>2485</v>
      </c>
      <c r="G394" s="709" t="s">
        <v>2486</v>
      </c>
      <c r="H394" s="439" t="s">
        <v>2405</v>
      </c>
      <c r="I394" s="439" t="s">
        <v>223</v>
      </c>
      <c r="J394" s="439" t="s">
        <v>326</v>
      </c>
      <c r="K394" s="481"/>
      <c r="L394" s="453" t="s">
        <v>2438</v>
      </c>
      <c r="M394" s="441" t="s">
        <v>225</v>
      </c>
      <c r="N394" s="446" t="s">
        <v>2196</v>
      </c>
      <c r="O394" s="443" t="s">
        <v>226</v>
      </c>
      <c r="P394" s="488" t="s">
        <v>227</v>
      </c>
      <c r="Q394" s="443" t="s">
        <v>228</v>
      </c>
      <c r="R394" s="443" t="s">
        <v>470</v>
      </c>
      <c r="S394" s="443" t="s">
        <v>542</v>
      </c>
      <c r="T394" s="442" t="s">
        <v>231</v>
      </c>
    </row>
    <row r="395" spans="1:20" s="376" customFormat="1" hidden="1" outlineLevel="1" x14ac:dyDescent="0.25">
      <c r="A395" s="493"/>
      <c r="B395" s="437" t="s">
        <v>601</v>
      </c>
      <c r="C395" s="494" t="s">
        <v>700</v>
      </c>
      <c r="D395" s="708" t="s">
        <v>711</v>
      </c>
      <c r="E395" s="721" t="s">
        <v>2180</v>
      </c>
      <c r="F395" s="437" t="s">
        <v>2485</v>
      </c>
      <c r="G395" s="709" t="s">
        <v>2486</v>
      </c>
      <c r="H395" s="439" t="s">
        <v>2405</v>
      </c>
      <c r="I395" s="439" t="s">
        <v>223</v>
      </c>
      <c r="J395" s="439" t="s">
        <v>326</v>
      </c>
      <c r="K395" s="481"/>
      <c r="L395" s="453" t="s">
        <v>2438</v>
      </c>
      <c r="M395" s="441" t="s">
        <v>712</v>
      </c>
      <c r="N395" s="446" t="s">
        <v>249</v>
      </c>
      <c r="O395" s="443" t="s">
        <v>226</v>
      </c>
      <c r="P395" s="488" t="s">
        <v>227</v>
      </c>
      <c r="Q395" s="443" t="s">
        <v>228</v>
      </c>
      <c r="R395" s="443" t="s">
        <v>470</v>
      </c>
      <c r="S395" s="443" t="s">
        <v>542</v>
      </c>
      <c r="T395" s="442" t="s">
        <v>231</v>
      </c>
    </row>
    <row r="396" spans="1:20" s="376" customFormat="1" hidden="1" outlineLevel="1" x14ac:dyDescent="0.25">
      <c r="A396" s="493"/>
      <c r="B396" s="437" t="s">
        <v>601</v>
      </c>
      <c r="C396" s="494" t="s">
        <v>700</v>
      </c>
      <c r="D396" s="708" t="s">
        <v>713</v>
      </c>
      <c r="E396" s="721" t="s">
        <v>2180</v>
      </c>
      <c r="F396" s="437" t="s">
        <v>2485</v>
      </c>
      <c r="G396" s="709" t="s">
        <v>2486</v>
      </c>
      <c r="H396" s="439" t="s">
        <v>2405</v>
      </c>
      <c r="I396" s="439" t="s">
        <v>223</v>
      </c>
      <c r="J396" s="439" t="s">
        <v>224</v>
      </c>
      <c r="K396" s="481"/>
      <c r="L396" s="453" t="s">
        <v>2491</v>
      </c>
      <c r="M396" s="441" t="s">
        <v>225</v>
      </c>
      <c r="N396" s="446" t="s">
        <v>2196</v>
      </c>
      <c r="O396" s="443" t="s">
        <v>226</v>
      </c>
      <c r="P396" s="488" t="s">
        <v>227</v>
      </c>
      <c r="Q396" s="443" t="s">
        <v>228</v>
      </c>
      <c r="R396" s="443" t="s">
        <v>229</v>
      </c>
      <c r="S396" s="443" t="s">
        <v>230</v>
      </c>
      <c r="T396" s="442" t="s">
        <v>231</v>
      </c>
    </row>
    <row r="397" spans="1:20" s="376" customFormat="1" hidden="1" outlineLevel="1" x14ac:dyDescent="0.25">
      <c r="A397" s="493"/>
      <c r="B397" s="437" t="s">
        <v>601</v>
      </c>
      <c r="C397" s="494" t="s">
        <v>700</v>
      </c>
      <c r="D397" s="720" t="s">
        <v>714</v>
      </c>
      <c r="E397" s="721" t="s">
        <v>2180</v>
      </c>
      <c r="F397" s="437" t="s">
        <v>2485</v>
      </c>
      <c r="G397" s="709" t="s">
        <v>2486</v>
      </c>
      <c r="H397" s="439" t="s">
        <v>2487</v>
      </c>
      <c r="I397" s="439" t="s">
        <v>223</v>
      </c>
      <c r="J397" s="439" t="s">
        <v>326</v>
      </c>
      <c r="K397" s="481"/>
      <c r="L397" s="453" t="s">
        <v>2491</v>
      </c>
      <c r="M397" s="496" t="s">
        <v>275</v>
      </c>
      <c r="N397" s="721" t="s">
        <v>353</v>
      </c>
      <c r="O397" s="443" t="s">
        <v>226</v>
      </c>
      <c r="P397" s="488" t="s">
        <v>227</v>
      </c>
      <c r="Q397" s="443" t="s">
        <v>228</v>
      </c>
      <c r="R397" s="443" t="s">
        <v>470</v>
      </c>
      <c r="S397" s="443" t="s">
        <v>542</v>
      </c>
      <c r="T397" s="442" t="s">
        <v>231</v>
      </c>
    </row>
    <row r="398" spans="1:20" s="376" customFormat="1" hidden="1" outlineLevel="1" x14ac:dyDescent="0.25">
      <c r="A398" s="493"/>
      <c r="B398" s="437" t="s">
        <v>601</v>
      </c>
      <c r="C398" s="494" t="s">
        <v>700</v>
      </c>
      <c r="D398" s="720" t="s">
        <v>715</v>
      </c>
      <c r="E398" s="721" t="s">
        <v>2180</v>
      </c>
      <c r="F398" s="437" t="s">
        <v>2485</v>
      </c>
      <c r="G398" s="709" t="s">
        <v>2486</v>
      </c>
      <c r="H398" s="439" t="s">
        <v>2487</v>
      </c>
      <c r="I398" s="439" t="s">
        <v>223</v>
      </c>
      <c r="J398" s="439" t="s">
        <v>326</v>
      </c>
      <c r="K398" s="481"/>
      <c r="L398" s="453" t="s">
        <v>2491</v>
      </c>
      <c r="M398" s="496" t="s">
        <v>275</v>
      </c>
      <c r="N398" s="721" t="s">
        <v>353</v>
      </c>
      <c r="O398" s="443" t="s">
        <v>226</v>
      </c>
      <c r="P398" s="488" t="s">
        <v>227</v>
      </c>
      <c r="Q398" s="443" t="s">
        <v>228</v>
      </c>
      <c r="R398" s="443" t="s">
        <v>470</v>
      </c>
      <c r="S398" s="443" t="s">
        <v>542</v>
      </c>
      <c r="T398" s="442" t="s">
        <v>231</v>
      </c>
    </row>
    <row r="399" spans="1:20" s="376" customFormat="1" hidden="1" outlineLevel="1" x14ac:dyDescent="0.25">
      <c r="A399" s="493"/>
      <c r="B399" s="437" t="s">
        <v>601</v>
      </c>
      <c r="C399" s="494" t="s">
        <v>700</v>
      </c>
      <c r="D399" s="708" t="s">
        <v>1938</v>
      </c>
      <c r="E399" s="721" t="s">
        <v>2180</v>
      </c>
      <c r="F399" s="437" t="s">
        <v>2485</v>
      </c>
      <c r="G399" s="709" t="s">
        <v>2486</v>
      </c>
      <c r="H399" s="439" t="s">
        <v>2487</v>
      </c>
      <c r="I399" s="439" t="s">
        <v>223</v>
      </c>
      <c r="J399" s="439" t="s">
        <v>326</v>
      </c>
      <c r="K399" s="481"/>
      <c r="L399" s="453" t="s">
        <v>2438</v>
      </c>
      <c r="M399" s="441" t="s">
        <v>2492</v>
      </c>
      <c r="N399" s="446" t="s">
        <v>716</v>
      </c>
      <c r="O399" s="443" t="s">
        <v>226</v>
      </c>
      <c r="P399" s="488" t="s">
        <v>227</v>
      </c>
      <c r="Q399" s="443" t="s">
        <v>228</v>
      </c>
      <c r="R399" s="443" t="s">
        <v>470</v>
      </c>
      <c r="S399" s="443" t="s">
        <v>542</v>
      </c>
      <c r="T399" s="442" t="s">
        <v>231</v>
      </c>
    </row>
    <row r="400" spans="1:20" s="376" customFormat="1" hidden="1" outlineLevel="1" x14ac:dyDescent="0.25">
      <c r="A400" s="493"/>
      <c r="B400" s="437" t="s">
        <v>601</v>
      </c>
      <c r="C400" s="494" t="s">
        <v>700</v>
      </c>
      <c r="D400" s="708" t="s">
        <v>717</v>
      </c>
      <c r="E400" s="721" t="s">
        <v>2180</v>
      </c>
      <c r="F400" s="437" t="s">
        <v>2485</v>
      </c>
      <c r="G400" s="709" t="s">
        <v>2486</v>
      </c>
      <c r="H400" s="439" t="s">
        <v>2487</v>
      </c>
      <c r="I400" s="439" t="s">
        <v>223</v>
      </c>
      <c r="J400" s="439" t="s">
        <v>326</v>
      </c>
      <c r="K400" s="481"/>
      <c r="L400" s="453" t="s">
        <v>2438</v>
      </c>
      <c r="M400" s="441" t="s">
        <v>2492</v>
      </c>
      <c r="N400" s="446" t="s">
        <v>718</v>
      </c>
      <c r="O400" s="443" t="s">
        <v>226</v>
      </c>
      <c r="P400" s="488" t="s">
        <v>227</v>
      </c>
      <c r="Q400" s="443" t="s">
        <v>228</v>
      </c>
      <c r="R400" s="443" t="s">
        <v>470</v>
      </c>
      <c r="S400" s="443" t="s">
        <v>542</v>
      </c>
      <c r="T400" s="442" t="s">
        <v>231</v>
      </c>
    </row>
    <row r="401" spans="1:20" s="376" customFormat="1" hidden="1" outlineLevel="1" x14ac:dyDescent="0.25">
      <c r="A401" s="493"/>
      <c r="B401" s="437" t="s">
        <v>601</v>
      </c>
      <c r="C401" s="494" t="s">
        <v>700</v>
      </c>
      <c r="D401" s="708" t="s">
        <v>719</v>
      </c>
      <c r="E401" s="721" t="s">
        <v>534</v>
      </c>
      <c r="F401" s="437" t="s">
        <v>720</v>
      </c>
      <c r="G401" s="709" t="s">
        <v>721</v>
      </c>
      <c r="H401" s="439" t="s">
        <v>2305</v>
      </c>
      <c r="I401" s="439" t="s">
        <v>223</v>
      </c>
      <c r="J401" s="439" t="s">
        <v>326</v>
      </c>
      <c r="K401" s="481"/>
      <c r="L401" s="453" t="s">
        <v>2438</v>
      </c>
      <c r="M401" s="441" t="s">
        <v>271</v>
      </c>
      <c r="N401" s="446" t="s">
        <v>2238</v>
      </c>
      <c r="O401" s="443" t="s">
        <v>226</v>
      </c>
      <c r="P401" s="488" t="s">
        <v>227</v>
      </c>
      <c r="Q401" s="443" t="s">
        <v>228</v>
      </c>
      <c r="R401" s="443" t="s">
        <v>470</v>
      </c>
      <c r="S401" s="443" t="s">
        <v>542</v>
      </c>
      <c r="T401" s="442" t="s">
        <v>231</v>
      </c>
    </row>
    <row r="402" spans="1:20" s="376" customFormat="1" hidden="1" outlineLevel="1" x14ac:dyDescent="0.25">
      <c r="A402" s="493"/>
      <c r="B402" s="437" t="s">
        <v>601</v>
      </c>
      <c r="C402" s="494" t="s">
        <v>700</v>
      </c>
      <c r="D402" s="708" t="s">
        <v>722</v>
      </c>
      <c r="E402" s="721" t="s">
        <v>534</v>
      </c>
      <c r="F402" s="437" t="s">
        <v>720</v>
      </c>
      <c r="G402" s="709" t="s">
        <v>721</v>
      </c>
      <c r="H402" s="439" t="s">
        <v>2305</v>
      </c>
      <c r="I402" s="439" t="s">
        <v>223</v>
      </c>
      <c r="J402" s="439" t="s">
        <v>326</v>
      </c>
      <c r="K402" s="481"/>
      <c r="L402" s="453" t="s">
        <v>2438</v>
      </c>
      <c r="M402" s="441" t="s">
        <v>665</v>
      </c>
      <c r="N402" s="446" t="s">
        <v>629</v>
      </c>
      <c r="O402" s="443" t="s">
        <v>226</v>
      </c>
      <c r="P402" s="488" t="s">
        <v>227</v>
      </c>
      <c r="Q402" s="443" t="s">
        <v>228</v>
      </c>
      <c r="R402" s="443" t="s">
        <v>470</v>
      </c>
      <c r="S402" s="443" t="s">
        <v>542</v>
      </c>
      <c r="T402" s="442" t="s">
        <v>231</v>
      </c>
    </row>
    <row r="403" spans="1:20" s="376" customFormat="1" hidden="1" outlineLevel="1" x14ac:dyDescent="0.25">
      <c r="A403" s="493"/>
      <c r="B403" s="437" t="s">
        <v>601</v>
      </c>
      <c r="C403" s="494" t="s">
        <v>700</v>
      </c>
      <c r="D403" s="708" t="s">
        <v>723</v>
      </c>
      <c r="E403" s="721" t="s">
        <v>534</v>
      </c>
      <c r="F403" s="437" t="s">
        <v>720</v>
      </c>
      <c r="G403" s="709" t="s">
        <v>721</v>
      </c>
      <c r="H403" s="439" t="s">
        <v>2305</v>
      </c>
      <c r="I403" s="439" t="s">
        <v>223</v>
      </c>
      <c r="J403" s="439" t="s">
        <v>326</v>
      </c>
      <c r="K403" s="481"/>
      <c r="L403" s="453" t="s">
        <v>2438</v>
      </c>
      <c r="M403" s="441" t="s">
        <v>724</v>
      </c>
      <c r="N403" s="446" t="s">
        <v>725</v>
      </c>
      <c r="O403" s="443" t="s">
        <v>226</v>
      </c>
      <c r="P403" s="488" t="s">
        <v>227</v>
      </c>
      <c r="Q403" s="443" t="s">
        <v>228</v>
      </c>
      <c r="R403" s="443" t="s">
        <v>470</v>
      </c>
      <c r="S403" s="443" t="s">
        <v>542</v>
      </c>
      <c r="T403" s="442" t="s">
        <v>231</v>
      </c>
    </row>
    <row r="404" spans="1:20" s="376" customFormat="1" hidden="1" outlineLevel="1" x14ac:dyDescent="0.25">
      <c r="A404" s="493"/>
      <c r="B404" s="437" t="s">
        <v>601</v>
      </c>
      <c r="C404" s="494" t="s">
        <v>700</v>
      </c>
      <c r="D404" s="708" t="s">
        <v>726</v>
      </c>
      <c r="E404" s="721" t="s">
        <v>534</v>
      </c>
      <c r="F404" s="437" t="s">
        <v>720</v>
      </c>
      <c r="G404" s="709" t="s">
        <v>721</v>
      </c>
      <c r="H404" s="439" t="s">
        <v>2305</v>
      </c>
      <c r="I404" s="439" t="s">
        <v>223</v>
      </c>
      <c r="J404" s="439" t="s">
        <v>326</v>
      </c>
      <c r="K404" s="481"/>
      <c r="L404" s="453" t="s">
        <v>2438</v>
      </c>
      <c r="M404" s="441" t="s">
        <v>727</v>
      </c>
      <c r="N404" s="446" t="s">
        <v>718</v>
      </c>
      <c r="O404" s="443" t="s">
        <v>226</v>
      </c>
      <c r="P404" s="488" t="s">
        <v>227</v>
      </c>
      <c r="Q404" s="443" t="s">
        <v>228</v>
      </c>
      <c r="R404" s="443" t="s">
        <v>470</v>
      </c>
      <c r="S404" s="443" t="s">
        <v>542</v>
      </c>
      <c r="T404" s="442" t="s">
        <v>231</v>
      </c>
    </row>
    <row r="405" spans="1:20" s="376" customFormat="1" hidden="1" outlineLevel="1" x14ac:dyDescent="0.25">
      <c r="A405" s="493" t="s">
        <v>2493</v>
      </c>
      <c r="B405" s="437" t="s">
        <v>601</v>
      </c>
      <c r="C405" s="494" t="s">
        <v>700</v>
      </c>
      <c r="D405" s="720" t="s">
        <v>1692</v>
      </c>
      <c r="E405" s="721" t="s">
        <v>2180</v>
      </c>
      <c r="F405" s="437" t="s">
        <v>720</v>
      </c>
      <c r="G405" s="709" t="s">
        <v>721</v>
      </c>
      <c r="H405" s="439" t="s">
        <v>2305</v>
      </c>
      <c r="I405" s="439" t="s">
        <v>223</v>
      </c>
      <c r="J405" s="439" t="s">
        <v>326</v>
      </c>
      <c r="K405" s="481"/>
      <c r="L405" s="440" t="s">
        <v>1602</v>
      </c>
      <c r="M405" s="496" t="s">
        <v>2254</v>
      </c>
      <c r="N405" s="445" t="s">
        <v>2196</v>
      </c>
      <c r="O405" s="443" t="s">
        <v>226</v>
      </c>
      <c r="P405" s="488" t="s">
        <v>227</v>
      </c>
      <c r="Q405" s="443" t="s">
        <v>228</v>
      </c>
      <c r="R405" s="443" t="s">
        <v>470</v>
      </c>
      <c r="S405" s="443" t="s">
        <v>542</v>
      </c>
      <c r="T405" s="442" t="s">
        <v>231</v>
      </c>
    </row>
    <row r="406" spans="1:20" s="376" customFormat="1" hidden="1" outlineLevel="1" x14ac:dyDescent="0.25">
      <c r="A406" s="493" t="s">
        <v>2494</v>
      </c>
      <c r="B406" s="437" t="s">
        <v>601</v>
      </c>
      <c r="C406" s="494" t="s">
        <v>700</v>
      </c>
      <c r="D406" s="720" t="s">
        <v>1794</v>
      </c>
      <c r="E406" s="721" t="s">
        <v>2180</v>
      </c>
      <c r="F406" s="437" t="s">
        <v>720</v>
      </c>
      <c r="G406" s="709" t="s">
        <v>721</v>
      </c>
      <c r="H406" s="439" t="s">
        <v>2305</v>
      </c>
      <c r="I406" s="439" t="s">
        <v>223</v>
      </c>
      <c r="J406" s="439" t="s">
        <v>326</v>
      </c>
      <c r="K406" s="481"/>
      <c r="L406" s="440" t="s">
        <v>1602</v>
      </c>
      <c r="M406" s="496" t="s">
        <v>729</v>
      </c>
      <c r="N406" s="445" t="s">
        <v>544</v>
      </c>
      <c r="O406" s="443" t="s">
        <v>226</v>
      </c>
      <c r="P406" s="488" t="s">
        <v>227</v>
      </c>
      <c r="Q406" s="443" t="s">
        <v>228</v>
      </c>
      <c r="R406" s="443" t="s">
        <v>470</v>
      </c>
      <c r="S406" s="443" t="s">
        <v>542</v>
      </c>
      <c r="T406" s="442" t="s">
        <v>231</v>
      </c>
    </row>
    <row r="407" spans="1:20" s="376" customFormat="1" hidden="1" outlineLevel="1" x14ac:dyDescent="0.25">
      <c r="A407" s="493"/>
      <c r="B407" s="437" t="s">
        <v>601</v>
      </c>
      <c r="C407" s="494" t="s">
        <v>700</v>
      </c>
      <c r="D407" s="720" t="s">
        <v>728</v>
      </c>
      <c r="E407" s="721" t="s">
        <v>2180</v>
      </c>
      <c r="F407" s="437" t="s">
        <v>720</v>
      </c>
      <c r="G407" s="709" t="s">
        <v>721</v>
      </c>
      <c r="H407" s="439" t="s">
        <v>2305</v>
      </c>
      <c r="I407" s="439" t="s">
        <v>223</v>
      </c>
      <c r="J407" s="439" t="s">
        <v>326</v>
      </c>
      <c r="K407" s="481"/>
      <c r="L407" s="440" t="s">
        <v>1602</v>
      </c>
      <c r="M407" s="496" t="s">
        <v>729</v>
      </c>
      <c r="N407" s="445" t="s">
        <v>544</v>
      </c>
      <c r="O407" s="443" t="s">
        <v>226</v>
      </c>
      <c r="P407" s="488" t="s">
        <v>227</v>
      </c>
      <c r="Q407" s="443" t="s">
        <v>228</v>
      </c>
      <c r="R407" s="443" t="s">
        <v>470</v>
      </c>
      <c r="S407" s="443" t="s">
        <v>542</v>
      </c>
      <c r="T407" s="442" t="s">
        <v>231</v>
      </c>
    </row>
    <row r="408" spans="1:20" s="376" customFormat="1" hidden="1" outlineLevel="1" x14ac:dyDescent="0.25">
      <c r="A408" s="493"/>
      <c r="B408" s="437" t="s">
        <v>601</v>
      </c>
      <c r="C408" s="494" t="s">
        <v>700</v>
      </c>
      <c r="D408" s="720" t="s">
        <v>730</v>
      </c>
      <c r="E408" s="721" t="s">
        <v>2180</v>
      </c>
      <c r="F408" s="437" t="s">
        <v>720</v>
      </c>
      <c r="G408" s="709" t="s">
        <v>721</v>
      </c>
      <c r="H408" s="439" t="s">
        <v>2305</v>
      </c>
      <c r="I408" s="439" t="s">
        <v>223</v>
      </c>
      <c r="J408" s="439" t="s">
        <v>326</v>
      </c>
      <c r="K408" s="481"/>
      <c r="L408" s="440" t="s">
        <v>1602</v>
      </c>
      <c r="M408" s="442" t="s">
        <v>264</v>
      </c>
      <c r="N408" s="446" t="s">
        <v>2196</v>
      </c>
      <c r="O408" s="443" t="s">
        <v>226</v>
      </c>
      <c r="P408" s="488" t="s">
        <v>227</v>
      </c>
      <c r="Q408" s="443" t="s">
        <v>228</v>
      </c>
      <c r="R408" s="443" t="s">
        <v>470</v>
      </c>
      <c r="S408" s="443" t="s">
        <v>542</v>
      </c>
      <c r="T408" s="442" t="s">
        <v>231</v>
      </c>
    </row>
    <row r="409" spans="1:20" ht="14.25" hidden="1" customHeight="1" outlineLevel="1" x14ac:dyDescent="0.25">
      <c r="A409" s="737" t="s">
        <v>731</v>
      </c>
      <c r="B409" s="437"/>
      <c r="C409" s="766"/>
      <c r="D409" s="708"/>
      <c r="E409" s="709"/>
      <c r="F409" s="437"/>
      <c r="G409" s="709"/>
      <c r="H409" s="439"/>
      <c r="I409" s="439"/>
      <c r="J409" s="439"/>
      <c r="K409" s="368"/>
      <c r="L409" s="453"/>
      <c r="M409" s="441"/>
      <c r="N409" s="223"/>
      <c r="O409" s="487"/>
      <c r="P409" s="487"/>
      <c r="Q409" s="487"/>
      <c r="R409" s="729"/>
      <c r="S409" s="729"/>
      <c r="T409" s="729"/>
    </row>
    <row r="410" spans="1:20" s="376" customFormat="1" ht="14.25" hidden="1" customHeight="1" outlineLevel="1" x14ac:dyDescent="0.25">
      <c r="A410" s="493"/>
      <c r="B410" s="533" t="s">
        <v>601</v>
      </c>
      <c r="C410" s="397" t="s">
        <v>732</v>
      </c>
      <c r="D410" s="708" t="s">
        <v>583</v>
      </c>
      <c r="E410" s="721" t="s">
        <v>2180</v>
      </c>
      <c r="F410" s="437" t="s">
        <v>2485</v>
      </c>
      <c r="G410" s="709" t="s">
        <v>2486</v>
      </c>
      <c r="H410" s="439" t="s">
        <v>2405</v>
      </c>
      <c r="I410" s="439" t="s">
        <v>223</v>
      </c>
      <c r="J410" s="439" t="s">
        <v>326</v>
      </c>
      <c r="K410" s="481"/>
      <c r="L410" s="453" t="s">
        <v>2495</v>
      </c>
      <c r="M410" s="441" t="s">
        <v>733</v>
      </c>
      <c r="N410" s="446" t="s">
        <v>2196</v>
      </c>
      <c r="O410" s="537" t="s">
        <v>226</v>
      </c>
      <c r="P410" s="393" t="s">
        <v>227</v>
      </c>
      <c r="Q410" s="537" t="s">
        <v>228</v>
      </c>
      <c r="R410" s="538" t="s">
        <v>229</v>
      </c>
      <c r="S410" s="539" t="s">
        <v>230</v>
      </c>
      <c r="T410" s="540" t="s">
        <v>231</v>
      </c>
    </row>
    <row r="411" spans="1:20" s="376" customFormat="1" hidden="1" outlineLevel="1" x14ac:dyDescent="0.25">
      <c r="A411" s="493"/>
      <c r="B411" s="533" t="s">
        <v>601</v>
      </c>
      <c r="C411" s="397" t="s">
        <v>732</v>
      </c>
      <c r="D411" s="708" t="s">
        <v>734</v>
      </c>
      <c r="E411" s="721" t="s">
        <v>2180</v>
      </c>
      <c r="F411" s="437" t="s">
        <v>2485</v>
      </c>
      <c r="G411" s="709" t="s">
        <v>2486</v>
      </c>
      <c r="H411" s="439" t="s">
        <v>2405</v>
      </c>
      <c r="I411" s="439" t="s">
        <v>223</v>
      </c>
      <c r="J411" s="439" t="s">
        <v>326</v>
      </c>
      <c r="K411" s="481"/>
      <c r="L411" s="453" t="s">
        <v>2495</v>
      </c>
      <c r="M411" s="441" t="s">
        <v>733</v>
      </c>
      <c r="N411" s="446" t="s">
        <v>2196</v>
      </c>
      <c r="O411" s="537" t="s">
        <v>226</v>
      </c>
      <c r="P411" s="537" t="s">
        <v>227</v>
      </c>
      <c r="Q411" s="537" t="s">
        <v>228</v>
      </c>
      <c r="R411" s="538" t="s">
        <v>229</v>
      </c>
      <c r="S411" s="539" t="s">
        <v>230</v>
      </c>
      <c r="T411" s="540" t="s">
        <v>231</v>
      </c>
    </row>
    <row r="412" spans="1:20" s="376" customFormat="1" hidden="1" outlineLevel="1" x14ac:dyDescent="0.25">
      <c r="A412" s="493"/>
      <c r="B412" s="437"/>
      <c r="C412" s="494"/>
      <c r="D412" s="708"/>
      <c r="E412" s="721"/>
      <c r="F412" s="437"/>
      <c r="G412" s="709"/>
      <c r="H412" s="439"/>
      <c r="I412" s="439"/>
      <c r="J412" s="439"/>
      <c r="K412" s="481"/>
      <c r="L412" s="453"/>
      <c r="M412" s="441"/>
      <c r="N412" s="446"/>
      <c r="O412" s="443"/>
      <c r="P412" s="443"/>
      <c r="Q412" s="443"/>
      <c r="R412" s="442"/>
      <c r="S412" s="442"/>
      <c r="T412" s="442"/>
    </row>
    <row r="413" spans="1:20" hidden="1" outlineLevel="1" x14ac:dyDescent="0.25">
      <c r="A413" s="493"/>
      <c r="B413" s="437"/>
      <c r="C413" s="766"/>
      <c r="D413" s="708"/>
      <c r="E413" s="709"/>
      <c r="F413" s="437"/>
      <c r="G413" s="709"/>
      <c r="H413" s="439"/>
      <c r="I413" s="439"/>
      <c r="J413" s="439"/>
      <c r="K413" s="368"/>
      <c r="L413" s="453"/>
      <c r="M413" s="441"/>
      <c r="N413" s="446"/>
      <c r="O413" s="443"/>
      <c r="P413" s="443"/>
      <c r="Q413" s="443"/>
      <c r="R413" s="442"/>
      <c r="S413" s="442"/>
      <c r="T413" s="442"/>
    </row>
    <row r="414" spans="1:20" ht="16.149999999999999" hidden="1" outlineLevel="1" x14ac:dyDescent="0.25">
      <c r="A414" s="566" t="s">
        <v>735</v>
      </c>
      <c r="B414" s="235"/>
      <c r="C414" s="236"/>
      <c r="D414" s="237" t="s">
        <v>736</v>
      </c>
      <c r="E414" s="238"/>
      <c r="F414" s="235"/>
      <c r="G414" s="238" t="s">
        <v>737</v>
      </c>
      <c r="H414" s="239"/>
      <c r="I414" s="239"/>
      <c r="J414" s="476"/>
      <c r="K414" s="375"/>
      <c r="L414" s="491" t="s">
        <v>738</v>
      </c>
      <c r="M414" s="375"/>
      <c r="N414" s="235"/>
      <c r="O414" s="443"/>
      <c r="P414" s="443"/>
      <c r="Q414" s="443"/>
      <c r="R414" s="442"/>
      <c r="S414" s="442"/>
      <c r="T414" s="442"/>
    </row>
    <row r="415" spans="1:20" hidden="1" outlineLevel="1" x14ac:dyDescent="0.25">
      <c r="A415" s="555"/>
      <c r="B415" s="505"/>
      <c r="C415" s="769"/>
      <c r="D415" s="769" t="s">
        <v>739</v>
      </c>
      <c r="E415" s="505"/>
      <c r="F415" s="505"/>
      <c r="G415" s="505" t="s">
        <v>739</v>
      </c>
      <c r="H415" s="567"/>
      <c r="I415" s="567"/>
      <c r="J415" s="439" t="s">
        <v>326</v>
      </c>
      <c r="K415" s="368"/>
      <c r="L415" s="505" t="s">
        <v>739</v>
      </c>
      <c r="M415" s="368"/>
      <c r="N415" s="505"/>
      <c r="O415" s="443"/>
      <c r="P415" s="443"/>
      <c r="Q415" s="443"/>
      <c r="R415" s="442"/>
      <c r="S415" s="442"/>
      <c r="T415" s="442"/>
    </row>
    <row r="416" spans="1:20" s="376" customFormat="1" hidden="1" outlineLevel="1" x14ac:dyDescent="0.25">
      <c r="A416" s="568" t="s">
        <v>2496</v>
      </c>
      <c r="B416" s="442" t="s">
        <v>2497</v>
      </c>
      <c r="C416" s="494" t="s">
        <v>2498</v>
      </c>
      <c r="D416" s="569" t="s">
        <v>1693</v>
      </c>
      <c r="E416" s="721" t="s">
        <v>2180</v>
      </c>
      <c r="F416" s="437">
        <v>100</v>
      </c>
      <c r="G416" s="437">
        <v>30100</v>
      </c>
      <c r="H416" s="570" t="s">
        <v>2181</v>
      </c>
      <c r="I416" s="571" t="s">
        <v>740</v>
      </c>
      <c r="J416" s="439" t="s">
        <v>326</v>
      </c>
      <c r="K416" s="481"/>
      <c r="L416" s="453" t="s">
        <v>2499</v>
      </c>
      <c r="M416" s="441" t="s">
        <v>742</v>
      </c>
      <c r="N416" s="446" t="s">
        <v>592</v>
      </c>
      <c r="O416" s="443" t="s">
        <v>1694</v>
      </c>
      <c r="P416" s="443" t="s">
        <v>1730</v>
      </c>
      <c r="Q416" s="443" t="s">
        <v>228</v>
      </c>
      <c r="R416" s="442" t="s">
        <v>1939</v>
      </c>
      <c r="S416" s="442" t="s">
        <v>2500</v>
      </c>
      <c r="T416" s="442" t="s">
        <v>231</v>
      </c>
    </row>
    <row r="417" spans="1:20" s="376" customFormat="1" hidden="1" outlineLevel="1" x14ac:dyDescent="0.25">
      <c r="A417" s="568" t="s">
        <v>2947</v>
      </c>
      <c r="B417" s="442" t="s">
        <v>869</v>
      </c>
      <c r="C417" s="494" t="s">
        <v>2498</v>
      </c>
      <c r="D417" s="569" t="s">
        <v>2927</v>
      </c>
      <c r="E417" s="721" t="s">
        <v>2180</v>
      </c>
      <c r="F417" s="437">
        <v>100</v>
      </c>
      <c r="G417" s="437">
        <v>30100</v>
      </c>
      <c r="H417" s="570" t="s">
        <v>2181</v>
      </c>
      <c r="I417" s="571" t="s">
        <v>740</v>
      </c>
      <c r="J417" s="439" t="s">
        <v>326</v>
      </c>
      <c r="K417" s="481"/>
      <c r="L417" s="453" t="s">
        <v>2928</v>
      </c>
      <c r="M417" s="496" t="s">
        <v>742</v>
      </c>
      <c r="N417" s="446" t="s">
        <v>2948</v>
      </c>
      <c r="O417" s="443" t="s">
        <v>1694</v>
      </c>
      <c r="P417" s="443" t="s">
        <v>1730</v>
      </c>
      <c r="Q417" s="443" t="s">
        <v>228</v>
      </c>
      <c r="R417" s="442" t="s">
        <v>1939</v>
      </c>
      <c r="S417" s="442" t="s">
        <v>1695</v>
      </c>
      <c r="T417" s="442" t="s">
        <v>231</v>
      </c>
    </row>
    <row r="418" spans="1:20" s="376" customFormat="1" hidden="1" outlineLevel="1" x14ac:dyDescent="0.25">
      <c r="A418" s="568"/>
      <c r="B418" s="572" t="s">
        <v>869</v>
      </c>
      <c r="C418" s="398" t="s">
        <v>2498</v>
      </c>
      <c r="D418" s="573" t="s">
        <v>744</v>
      </c>
      <c r="E418" s="752" t="s">
        <v>2180</v>
      </c>
      <c r="F418" s="574">
        <v>100</v>
      </c>
      <c r="G418" s="574">
        <v>30100</v>
      </c>
      <c r="H418" s="575" t="s">
        <v>2181</v>
      </c>
      <c r="I418" s="576" t="s">
        <v>740</v>
      </c>
      <c r="J418" s="577" t="s">
        <v>326</v>
      </c>
      <c r="K418" s="399"/>
      <c r="L418" s="578" t="s">
        <v>745</v>
      </c>
      <c r="M418" s="400" t="s">
        <v>742</v>
      </c>
      <c r="N418" s="579" t="s">
        <v>746</v>
      </c>
      <c r="O418" s="580" t="s">
        <v>1694</v>
      </c>
      <c r="P418" s="580" t="s">
        <v>1730</v>
      </c>
      <c r="Q418" s="580" t="s">
        <v>228</v>
      </c>
      <c r="R418" s="572" t="s">
        <v>1939</v>
      </c>
      <c r="S418" s="572" t="s">
        <v>1695</v>
      </c>
      <c r="T418" s="572" t="s">
        <v>231</v>
      </c>
    </row>
    <row r="419" spans="1:20" s="376" customFormat="1" hidden="1" outlineLevel="1" x14ac:dyDescent="0.25">
      <c r="A419" s="568"/>
      <c r="B419" s="572" t="s">
        <v>869</v>
      </c>
      <c r="C419" s="398" t="s">
        <v>2498</v>
      </c>
      <c r="D419" s="573" t="s">
        <v>1940</v>
      </c>
      <c r="E419" s="752" t="s">
        <v>2180</v>
      </c>
      <c r="F419" s="574">
        <v>100</v>
      </c>
      <c r="G419" s="574">
        <v>30100</v>
      </c>
      <c r="H419" s="575" t="s">
        <v>2181</v>
      </c>
      <c r="I419" s="576" t="s">
        <v>740</v>
      </c>
      <c r="J419" s="577" t="s">
        <v>326</v>
      </c>
      <c r="K419" s="399"/>
      <c r="L419" s="578" t="s">
        <v>1941</v>
      </c>
      <c r="M419" s="400" t="s">
        <v>742</v>
      </c>
      <c r="N419" s="579" t="s">
        <v>747</v>
      </c>
      <c r="O419" s="580" t="s">
        <v>1694</v>
      </c>
      <c r="P419" s="580" t="s">
        <v>1730</v>
      </c>
      <c r="Q419" s="580" t="s">
        <v>228</v>
      </c>
      <c r="R419" s="572" t="s">
        <v>1939</v>
      </c>
      <c r="S419" s="572" t="s">
        <v>1695</v>
      </c>
      <c r="T419" s="572" t="s">
        <v>231</v>
      </c>
    </row>
    <row r="420" spans="1:20" s="376" customFormat="1" hidden="1" outlineLevel="1" x14ac:dyDescent="0.25">
      <c r="A420" s="568"/>
      <c r="B420" s="572" t="s">
        <v>869</v>
      </c>
      <c r="C420" s="398" t="s">
        <v>2498</v>
      </c>
      <c r="D420" s="573" t="s">
        <v>748</v>
      </c>
      <c r="E420" s="752" t="s">
        <v>2180</v>
      </c>
      <c r="F420" s="574">
        <v>100</v>
      </c>
      <c r="G420" s="574">
        <v>30100</v>
      </c>
      <c r="H420" s="575" t="s">
        <v>2181</v>
      </c>
      <c r="I420" s="576" t="s">
        <v>740</v>
      </c>
      <c r="J420" s="577" t="s">
        <v>326</v>
      </c>
      <c r="K420" s="399"/>
      <c r="L420" s="578" t="s">
        <v>2501</v>
      </c>
      <c r="M420" s="400" t="s">
        <v>742</v>
      </c>
      <c r="N420" s="579" t="s">
        <v>747</v>
      </c>
      <c r="O420" s="580" t="s">
        <v>1694</v>
      </c>
      <c r="P420" s="580" t="s">
        <v>1730</v>
      </c>
      <c r="Q420" s="580" t="s">
        <v>228</v>
      </c>
      <c r="R420" s="572" t="s">
        <v>1939</v>
      </c>
      <c r="S420" s="572" t="s">
        <v>1695</v>
      </c>
      <c r="T420" s="572" t="s">
        <v>231</v>
      </c>
    </row>
    <row r="421" spans="1:20" s="376" customFormat="1" hidden="1" outlineLevel="1" x14ac:dyDescent="0.25">
      <c r="A421" s="568"/>
      <c r="B421" s="572" t="s">
        <v>869</v>
      </c>
      <c r="C421" s="398" t="s">
        <v>2498</v>
      </c>
      <c r="D421" s="573" t="s">
        <v>1942</v>
      </c>
      <c r="E421" s="752" t="s">
        <v>2180</v>
      </c>
      <c r="F421" s="574">
        <v>100</v>
      </c>
      <c r="G421" s="574">
        <v>30100</v>
      </c>
      <c r="H421" s="575" t="s">
        <v>2181</v>
      </c>
      <c r="I421" s="576" t="s">
        <v>740</v>
      </c>
      <c r="J421" s="577" t="s">
        <v>326</v>
      </c>
      <c r="K421" s="399"/>
      <c r="L421" s="578" t="s">
        <v>2502</v>
      </c>
      <c r="M421" s="399"/>
      <c r="N421" s="579" t="s">
        <v>331</v>
      </c>
      <c r="O421" s="580" t="s">
        <v>1694</v>
      </c>
      <c r="P421" s="580" t="s">
        <v>1730</v>
      </c>
      <c r="Q421" s="580" t="s">
        <v>228</v>
      </c>
      <c r="R421" s="572" t="s">
        <v>1939</v>
      </c>
      <c r="S421" s="572" t="s">
        <v>1695</v>
      </c>
      <c r="T421" s="572" t="s">
        <v>231</v>
      </c>
    </row>
    <row r="422" spans="1:20" hidden="1" outlineLevel="1" x14ac:dyDescent="0.25">
      <c r="A422" s="555"/>
      <c r="B422" s="581"/>
      <c r="C422" s="401"/>
      <c r="D422" s="401" t="s">
        <v>749</v>
      </c>
      <c r="E422" s="581"/>
      <c r="F422" s="581"/>
      <c r="G422" s="581" t="s">
        <v>749</v>
      </c>
      <c r="H422" s="402"/>
      <c r="I422" s="402"/>
      <c r="J422" s="577" t="s">
        <v>326</v>
      </c>
      <c r="K422" s="403"/>
      <c r="L422" s="401" t="s">
        <v>750</v>
      </c>
      <c r="M422" s="403"/>
      <c r="N422" s="581"/>
      <c r="O422" s="581"/>
      <c r="P422" s="581"/>
      <c r="Q422" s="581"/>
      <c r="R422" s="580"/>
      <c r="S422" s="581"/>
      <c r="T422" s="572" t="s">
        <v>231</v>
      </c>
    </row>
    <row r="423" spans="1:20" hidden="1" outlineLevel="1" x14ac:dyDescent="0.25">
      <c r="A423" s="568" t="s">
        <v>2503</v>
      </c>
      <c r="B423" s="442" t="s">
        <v>869</v>
      </c>
      <c r="C423" s="766" t="s">
        <v>751</v>
      </c>
      <c r="D423" s="582" t="s">
        <v>2504</v>
      </c>
      <c r="E423" s="709" t="s">
        <v>2180</v>
      </c>
      <c r="F423" s="437">
        <v>100</v>
      </c>
      <c r="G423" s="583">
        <v>40100</v>
      </c>
      <c r="H423" s="570" t="s">
        <v>2181</v>
      </c>
      <c r="I423" s="571" t="s">
        <v>740</v>
      </c>
      <c r="J423" s="439" t="s">
        <v>326</v>
      </c>
      <c r="K423" s="368"/>
      <c r="L423" s="453" t="s">
        <v>2499</v>
      </c>
      <c r="M423" s="496" t="s">
        <v>742</v>
      </c>
      <c r="N423" s="528" t="s">
        <v>2238</v>
      </c>
      <c r="O423" s="584" t="s">
        <v>1694</v>
      </c>
      <c r="P423" s="584" t="s">
        <v>1730</v>
      </c>
      <c r="Q423" s="443" t="s">
        <v>228</v>
      </c>
      <c r="R423" s="585" t="s">
        <v>1939</v>
      </c>
      <c r="S423" s="585" t="s">
        <v>1695</v>
      </c>
      <c r="T423" s="442" t="s">
        <v>231</v>
      </c>
    </row>
    <row r="424" spans="1:20" hidden="1" outlineLevel="1" x14ac:dyDescent="0.25">
      <c r="A424" s="555"/>
      <c r="B424" s="581"/>
      <c r="C424" s="401"/>
      <c r="D424" s="401" t="s">
        <v>752</v>
      </c>
      <c r="E424" s="581"/>
      <c r="F424" s="581"/>
      <c r="G424" s="581" t="s">
        <v>752</v>
      </c>
      <c r="H424" s="402"/>
      <c r="I424" s="402"/>
      <c r="J424" s="577" t="s">
        <v>326</v>
      </c>
      <c r="K424" s="403"/>
      <c r="L424" s="581" t="s">
        <v>752</v>
      </c>
      <c r="M424" s="403"/>
      <c r="N424" s="581"/>
      <c r="O424" s="580"/>
      <c r="P424" s="580"/>
      <c r="Q424" s="580"/>
      <c r="R424" s="572"/>
      <c r="S424" s="572"/>
      <c r="T424" s="572"/>
    </row>
    <row r="425" spans="1:20" hidden="1" outlineLevel="1" x14ac:dyDescent="0.25">
      <c r="A425" s="568"/>
      <c r="B425" s="572" t="s">
        <v>869</v>
      </c>
      <c r="C425" s="404" t="s">
        <v>2498</v>
      </c>
      <c r="D425" s="573" t="s">
        <v>753</v>
      </c>
      <c r="E425" s="753" t="s">
        <v>2180</v>
      </c>
      <c r="F425" s="574">
        <v>100</v>
      </c>
      <c r="G425" s="574">
        <v>30100</v>
      </c>
      <c r="H425" s="575" t="s">
        <v>2181</v>
      </c>
      <c r="I425" s="576" t="s">
        <v>740</v>
      </c>
      <c r="J425" s="577" t="s">
        <v>326</v>
      </c>
      <c r="K425" s="403"/>
      <c r="L425" s="578" t="s">
        <v>754</v>
      </c>
      <c r="M425" s="403" t="s">
        <v>2505</v>
      </c>
      <c r="N425" s="579" t="s">
        <v>415</v>
      </c>
      <c r="O425" s="405" t="s">
        <v>1694</v>
      </c>
      <c r="P425" s="405" t="s">
        <v>1730</v>
      </c>
      <c r="Q425" s="580" t="s">
        <v>228</v>
      </c>
      <c r="R425" s="406" t="s">
        <v>1939</v>
      </c>
      <c r="S425" s="406" t="s">
        <v>1695</v>
      </c>
      <c r="T425" s="572" t="s">
        <v>231</v>
      </c>
    </row>
    <row r="426" spans="1:20" hidden="1" outlineLevel="1" x14ac:dyDescent="0.25">
      <c r="A426" s="568"/>
      <c r="B426" s="572" t="s">
        <v>869</v>
      </c>
      <c r="C426" s="404" t="s">
        <v>2498</v>
      </c>
      <c r="D426" s="573" t="s">
        <v>755</v>
      </c>
      <c r="E426" s="753" t="s">
        <v>2180</v>
      </c>
      <c r="F426" s="574">
        <v>100</v>
      </c>
      <c r="G426" s="574">
        <v>30100</v>
      </c>
      <c r="H426" s="575" t="s">
        <v>2181</v>
      </c>
      <c r="I426" s="576" t="s">
        <v>740</v>
      </c>
      <c r="J426" s="577" t="s">
        <v>326</v>
      </c>
      <c r="K426" s="403"/>
      <c r="L426" s="578" t="s">
        <v>756</v>
      </c>
      <c r="M426" s="403"/>
      <c r="N426" s="579" t="s">
        <v>757</v>
      </c>
      <c r="O426" s="405" t="s">
        <v>1694</v>
      </c>
      <c r="P426" s="405" t="s">
        <v>1730</v>
      </c>
      <c r="Q426" s="580" t="s">
        <v>228</v>
      </c>
      <c r="R426" s="406" t="s">
        <v>1939</v>
      </c>
      <c r="S426" s="406" t="s">
        <v>1695</v>
      </c>
      <c r="T426" s="572" t="s">
        <v>231</v>
      </c>
    </row>
    <row r="427" spans="1:20" s="586" customFormat="1" hidden="1" outlineLevel="1" x14ac:dyDescent="0.25">
      <c r="A427" s="493" t="s">
        <v>2506</v>
      </c>
      <c r="B427" s="442" t="s">
        <v>869</v>
      </c>
      <c r="C427" s="766" t="s">
        <v>2498</v>
      </c>
      <c r="D427" s="569" t="s">
        <v>2507</v>
      </c>
      <c r="E427" s="709" t="s">
        <v>2180</v>
      </c>
      <c r="F427" s="437">
        <v>100</v>
      </c>
      <c r="G427" s="437">
        <v>30100</v>
      </c>
      <c r="H427" s="570" t="s">
        <v>2181</v>
      </c>
      <c r="I427" s="571" t="s">
        <v>740</v>
      </c>
      <c r="J427" s="439" t="s">
        <v>326</v>
      </c>
      <c r="K427" s="368"/>
      <c r="L427" s="453" t="s">
        <v>1696</v>
      </c>
      <c r="M427" s="368" t="s">
        <v>758</v>
      </c>
      <c r="N427" s="446" t="s">
        <v>759</v>
      </c>
      <c r="O427" s="584" t="s">
        <v>1694</v>
      </c>
      <c r="P427" s="584" t="s">
        <v>1730</v>
      </c>
      <c r="Q427" s="443" t="s">
        <v>228</v>
      </c>
      <c r="R427" s="585" t="s">
        <v>1939</v>
      </c>
      <c r="S427" s="585" t="s">
        <v>1695</v>
      </c>
      <c r="T427" s="442" t="s">
        <v>231</v>
      </c>
    </row>
    <row r="428" spans="1:20" hidden="1" outlineLevel="1" x14ac:dyDescent="0.25">
      <c r="A428" s="555"/>
      <c r="B428" s="442"/>
      <c r="C428" s="769"/>
      <c r="D428" s="769" t="s">
        <v>760</v>
      </c>
      <c r="E428" s="505"/>
      <c r="F428" s="505"/>
      <c r="G428" s="505" t="s">
        <v>760</v>
      </c>
      <c r="H428" s="567"/>
      <c r="I428" s="567"/>
      <c r="J428" s="439" t="s">
        <v>326</v>
      </c>
      <c r="K428" s="368"/>
      <c r="L428" s="505" t="s">
        <v>760</v>
      </c>
      <c r="M428" s="368"/>
      <c r="N428" s="505"/>
      <c r="O428" s="443"/>
      <c r="P428" s="443"/>
      <c r="Q428" s="443"/>
      <c r="R428" s="442"/>
      <c r="S428" s="442"/>
      <c r="T428" s="442"/>
    </row>
    <row r="429" spans="1:20" hidden="1" outlineLevel="1" x14ac:dyDescent="0.25">
      <c r="A429" s="493" t="s">
        <v>3274</v>
      </c>
      <c r="B429" s="442" t="s">
        <v>869</v>
      </c>
      <c r="C429" s="766" t="s">
        <v>2498</v>
      </c>
      <c r="D429" s="569" t="s">
        <v>3275</v>
      </c>
      <c r="E429" s="709" t="s">
        <v>2180</v>
      </c>
      <c r="F429" s="437">
        <v>100</v>
      </c>
      <c r="G429" s="437">
        <v>30100</v>
      </c>
      <c r="H429" s="570" t="s">
        <v>2181</v>
      </c>
      <c r="I429" s="571" t="s">
        <v>740</v>
      </c>
      <c r="J429" s="439" t="s">
        <v>326</v>
      </c>
      <c r="K429" s="368"/>
      <c r="L429" s="453" t="s">
        <v>3276</v>
      </c>
      <c r="M429" s="368" t="s">
        <v>761</v>
      </c>
      <c r="N429" s="446" t="s">
        <v>574</v>
      </c>
      <c r="O429" s="584" t="s">
        <v>1694</v>
      </c>
      <c r="P429" s="584" t="s">
        <v>1730</v>
      </c>
      <c r="Q429" s="443" t="s">
        <v>228</v>
      </c>
      <c r="R429" s="585" t="s">
        <v>1939</v>
      </c>
      <c r="S429" s="585" t="s">
        <v>1695</v>
      </c>
      <c r="T429" s="442" t="s">
        <v>231</v>
      </c>
    </row>
    <row r="430" spans="1:20" hidden="1" outlineLevel="1" x14ac:dyDescent="0.25">
      <c r="A430" s="493" t="s">
        <v>2985</v>
      </c>
      <c r="B430" s="442" t="s">
        <v>869</v>
      </c>
      <c r="C430" s="766" t="s">
        <v>2498</v>
      </c>
      <c r="D430" s="569" t="s">
        <v>2979</v>
      </c>
      <c r="E430" s="709" t="s">
        <v>2180</v>
      </c>
      <c r="F430" s="437">
        <v>100</v>
      </c>
      <c r="G430" s="437">
        <v>30100</v>
      </c>
      <c r="H430" s="570" t="s">
        <v>2181</v>
      </c>
      <c r="I430" s="571" t="s">
        <v>740</v>
      </c>
      <c r="J430" s="439" t="s">
        <v>326</v>
      </c>
      <c r="K430" s="368"/>
      <c r="L430" s="453" t="s">
        <v>2980</v>
      </c>
      <c r="M430" s="368" t="s">
        <v>761</v>
      </c>
      <c r="N430" s="446" t="s">
        <v>2981</v>
      </c>
      <c r="O430" s="584" t="s">
        <v>1694</v>
      </c>
      <c r="P430" s="584" t="s">
        <v>1730</v>
      </c>
      <c r="Q430" s="443" t="s">
        <v>228</v>
      </c>
      <c r="R430" s="585" t="s">
        <v>1939</v>
      </c>
      <c r="S430" s="585" t="s">
        <v>1695</v>
      </c>
      <c r="T430" s="442" t="s">
        <v>231</v>
      </c>
    </row>
    <row r="431" spans="1:20" hidden="1" outlineLevel="1" x14ac:dyDescent="0.25">
      <c r="A431" s="493" t="s">
        <v>2509</v>
      </c>
      <c r="B431" s="442" t="s">
        <v>869</v>
      </c>
      <c r="C431" s="766" t="s">
        <v>2498</v>
      </c>
      <c r="D431" s="569" t="s">
        <v>2510</v>
      </c>
      <c r="E431" s="709" t="s">
        <v>2180</v>
      </c>
      <c r="F431" s="437">
        <v>100</v>
      </c>
      <c r="G431" s="437">
        <v>30100</v>
      </c>
      <c r="H431" s="570" t="s">
        <v>2181</v>
      </c>
      <c r="I431" s="571" t="s">
        <v>740</v>
      </c>
      <c r="J431" s="439" t="s">
        <v>326</v>
      </c>
      <c r="K431" s="368"/>
      <c r="L431" s="453" t="s">
        <v>2511</v>
      </c>
      <c r="M431" s="368" t="s">
        <v>761</v>
      </c>
      <c r="N431" s="446" t="s">
        <v>253</v>
      </c>
      <c r="O431" s="584" t="s">
        <v>1694</v>
      </c>
      <c r="P431" s="584" t="s">
        <v>1730</v>
      </c>
      <c r="Q431" s="443" t="s">
        <v>228</v>
      </c>
      <c r="R431" s="585" t="s">
        <v>1939</v>
      </c>
      <c r="S431" s="585" t="s">
        <v>1695</v>
      </c>
      <c r="T431" s="442" t="s">
        <v>231</v>
      </c>
    </row>
    <row r="432" spans="1:20" hidden="1" outlineLevel="1" x14ac:dyDescent="0.25">
      <c r="A432" s="493" t="s">
        <v>2512</v>
      </c>
      <c r="B432" s="442" t="s">
        <v>869</v>
      </c>
      <c r="C432" s="766" t="s">
        <v>763</v>
      </c>
      <c r="D432" s="569" t="s">
        <v>2513</v>
      </c>
      <c r="E432" s="709" t="s">
        <v>534</v>
      </c>
      <c r="F432" s="437">
        <v>100</v>
      </c>
      <c r="G432" s="437">
        <v>30100</v>
      </c>
      <c r="H432" s="570" t="s">
        <v>740</v>
      </c>
      <c r="I432" s="571" t="s">
        <v>740</v>
      </c>
      <c r="J432" s="439" t="s">
        <v>326</v>
      </c>
      <c r="K432" s="368"/>
      <c r="L432" s="453" t="s">
        <v>1696</v>
      </c>
      <c r="M432" s="368" t="s">
        <v>761</v>
      </c>
      <c r="N432" s="446" t="s">
        <v>406</v>
      </c>
      <c r="O432" s="584" t="s">
        <v>1694</v>
      </c>
      <c r="P432" s="584" t="s">
        <v>1730</v>
      </c>
      <c r="Q432" s="443" t="s">
        <v>228</v>
      </c>
      <c r="R432" s="585" t="s">
        <v>1939</v>
      </c>
      <c r="S432" s="585" t="s">
        <v>1695</v>
      </c>
      <c r="T432" s="442" t="s">
        <v>231</v>
      </c>
    </row>
    <row r="433" spans="1:20" hidden="1" outlineLevel="1" x14ac:dyDescent="0.25">
      <c r="A433" s="493" t="s">
        <v>2949</v>
      </c>
      <c r="B433" s="442" t="s">
        <v>869</v>
      </c>
      <c r="C433" s="766" t="s">
        <v>763</v>
      </c>
      <c r="D433" s="569" t="s">
        <v>2923</v>
      </c>
      <c r="E433" s="709" t="s">
        <v>534</v>
      </c>
      <c r="F433" s="437">
        <v>100</v>
      </c>
      <c r="G433" s="437">
        <v>30100</v>
      </c>
      <c r="H433" s="570" t="s">
        <v>740</v>
      </c>
      <c r="I433" s="571" t="s">
        <v>740</v>
      </c>
      <c r="J433" s="439" t="s">
        <v>326</v>
      </c>
      <c r="K433" s="368"/>
      <c r="L433" s="453" t="s">
        <v>2924</v>
      </c>
      <c r="M433" s="368" t="s">
        <v>761</v>
      </c>
      <c r="N433" s="446" t="s">
        <v>702</v>
      </c>
      <c r="O433" s="584" t="s">
        <v>1694</v>
      </c>
      <c r="P433" s="584" t="s">
        <v>1730</v>
      </c>
      <c r="Q433" s="443" t="s">
        <v>228</v>
      </c>
      <c r="R433" s="585" t="s">
        <v>1939</v>
      </c>
      <c r="S433" s="585" t="s">
        <v>1695</v>
      </c>
      <c r="T433" s="442" t="s">
        <v>231</v>
      </c>
    </row>
    <row r="434" spans="1:20" hidden="1" outlineLevel="1" x14ac:dyDescent="0.25">
      <c r="A434" s="493"/>
      <c r="B434" s="442"/>
      <c r="C434" s="769"/>
      <c r="D434" s="769" t="s">
        <v>764</v>
      </c>
      <c r="E434" s="505"/>
      <c r="F434" s="505"/>
      <c r="G434" s="505" t="s">
        <v>765</v>
      </c>
      <c r="H434" s="567"/>
      <c r="I434" s="567"/>
      <c r="J434" s="439" t="s">
        <v>326</v>
      </c>
      <c r="K434" s="368"/>
      <c r="L434" s="769" t="s">
        <v>766</v>
      </c>
      <c r="M434" s="368"/>
      <c r="N434" s="505"/>
      <c r="O434" s="443"/>
      <c r="P434" s="443"/>
      <c r="Q434" s="443"/>
      <c r="R434" s="442"/>
      <c r="S434" s="442"/>
      <c r="T434" s="442"/>
    </row>
    <row r="435" spans="1:20" hidden="1" outlineLevel="1" x14ac:dyDescent="0.25">
      <c r="A435" s="493" t="s">
        <v>3277</v>
      </c>
      <c r="B435" s="442" t="s">
        <v>869</v>
      </c>
      <c r="C435" s="766" t="s">
        <v>2498</v>
      </c>
      <c r="D435" s="569" t="s">
        <v>3278</v>
      </c>
      <c r="E435" s="446" t="s">
        <v>2180</v>
      </c>
      <c r="F435" s="437">
        <v>100</v>
      </c>
      <c r="G435" s="437">
        <v>30100</v>
      </c>
      <c r="H435" s="570" t="s">
        <v>2514</v>
      </c>
      <c r="I435" s="571" t="s">
        <v>740</v>
      </c>
      <c r="J435" s="439" t="s">
        <v>326</v>
      </c>
      <c r="K435" s="368"/>
      <c r="L435" s="453" t="s">
        <v>3276</v>
      </c>
      <c r="M435" s="441" t="s">
        <v>770</v>
      </c>
      <c r="N435" s="446" t="s">
        <v>645</v>
      </c>
      <c r="O435" s="584" t="s">
        <v>1694</v>
      </c>
      <c r="P435" s="584" t="s">
        <v>1730</v>
      </c>
      <c r="Q435" s="443" t="s">
        <v>228</v>
      </c>
      <c r="R435" s="585" t="s">
        <v>1939</v>
      </c>
      <c r="S435" s="585" t="s">
        <v>1695</v>
      </c>
      <c r="T435" s="442" t="s">
        <v>231</v>
      </c>
    </row>
    <row r="436" spans="1:20" hidden="1" outlineLevel="1" x14ac:dyDescent="0.25">
      <c r="A436" s="493" t="s">
        <v>2515</v>
      </c>
      <c r="B436" s="442" t="s">
        <v>869</v>
      </c>
      <c r="C436" s="766" t="s">
        <v>2498</v>
      </c>
      <c r="D436" s="569" t="s">
        <v>2516</v>
      </c>
      <c r="E436" s="446" t="s">
        <v>2180</v>
      </c>
      <c r="F436" s="437">
        <v>100</v>
      </c>
      <c r="G436" s="437">
        <v>30100</v>
      </c>
      <c r="H436" s="570" t="s">
        <v>2514</v>
      </c>
      <c r="I436" s="571" t="s">
        <v>740</v>
      </c>
      <c r="J436" s="439" t="s">
        <v>326</v>
      </c>
      <c r="K436" s="368"/>
      <c r="L436" s="453" t="s">
        <v>2499</v>
      </c>
      <c r="M436" s="441" t="s">
        <v>770</v>
      </c>
      <c r="N436" s="446" t="s">
        <v>631</v>
      </c>
      <c r="O436" s="584" t="s">
        <v>1694</v>
      </c>
      <c r="P436" s="584" t="s">
        <v>1730</v>
      </c>
      <c r="Q436" s="443" t="s">
        <v>228</v>
      </c>
      <c r="R436" s="585" t="s">
        <v>1939</v>
      </c>
      <c r="S436" s="585" t="s">
        <v>1695</v>
      </c>
      <c r="T436" s="442" t="s">
        <v>231</v>
      </c>
    </row>
    <row r="437" spans="1:20" hidden="1" outlineLevel="1" x14ac:dyDescent="0.25">
      <c r="A437" s="493"/>
      <c r="B437" s="572" t="s">
        <v>869</v>
      </c>
      <c r="C437" s="404" t="s">
        <v>2498</v>
      </c>
      <c r="D437" s="573" t="s">
        <v>771</v>
      </c>
      <c r="E437" s="579" t="s">
        <v>2180</v>
      </c>
      <c r="F437" s="574">
        <v>100</v>
      </c>
      <c r="G437" s="574">
        <v>30100</v>
      </c>
      <c r="H437" s="575" t="s">
        <v>2514</v>
      </c>
      <c r="I437" s="576" t="s">
        <v>740</v>
      </c>
      <c r="J437" s="577" t="s">
        <v>326</v>
      </c>
      <c r="K437" s="403"/>
      <c r="L437" s="578" t="s">
        <v>772</v>
      </c>
      <c r="M437" s="587" t="s">
        <v>770</v>
      </c>
      <c r="N437" s="579" t="s">
        <v>773</v>
      </c>
      <c r="O437" s="405" t="s">
        <v>1694</v>
      </c>
      <c r="P437" s="405" t="s">
        <v>1730</v>
      </c>
      <c r="Q437" s="580" t="s">
        <v>228</v>
      </c>
      <c r="R437" s="406" t="s">
        <v>1939</v>
      </c>
      <c r="S437" s="406" t="s">
        <v>1695</v>
      </c>
      <c r="T437" s="572" t="s">
        <v>231</v>
      </c>
    </row>
    <row r="438" spans="1:20" hidden="1" outlineLevel="1" x14ac:dyDescent="0.25">
      <c r="A438" s="493"/>
      <c r="B438" s="572" t="s">
        <v>869</v>
      </c>
      <c r="C438" s="404" t="s">
        <v>2498</v>
      </c>
      <c r="D438" s="573" t="s">
        <v>774</v>
      </c>
      <c r="E438" s="579" t="s">
        <v>2180</v>
      </c>
      <c r="F438" s="574">
        <v>100</v>
      </c>
      <c r="G438" s="574">
        <v>30100</v>
      </c>
      <c r="H438" s="575" t="s">
        <v>2514</v>
      </c>
      <c r="I438" s="576" t="s">
        <v>740</v>
      </c>
      <c r="J438" s="577" t="s">
        <v>326</v>
      </c>
      <c r="K438" s="403"/>
      <c r="L438" s="578" t="s">
        <v>767</v>
      </c>
      <c r="M438" s="587" t="s">
        <v>770</v>
      </c>
      <c r="N438" s="579" t="s">
        <v>716</v>
      </c>
      <c r="O438" s="405" t="s">
        <v>1694</v>
      </c>
      <c r="P438" s="405" t="s">
        <v>1730</v>
      </c>
      <c r="Q438" s="580" t="s">
        <v>228</v>
      </c>
      <c r="R438" s="406" t="s">
        <v>1939</v>
      </c>
      <c r="S438" s="406" t="s">
        <v>1695</v>
      </c>
      <c r="T438" s="572" t="s">
        <v>231</v>
      </c>
    </row>
    <row r="439" spans="1:20" hidden="1" outlineLevel="1" x14ac:dyDescent="0.25">
      <c r="A439" s="493" t="s">
        <v>2517</v>
      </c>
      <c r="B439" s="442" t="s">
        <v>869</v>
      </c>
      <c r="C439" s="766" t="s">
        <v>2498</v>
      </c>
      <c r="D439" s="569" t="s">
        <v>2518</v>
      </c>
      <c r="E439" s="446" t="s">
        <v>2180</v>
      </c>
      <c r="F439" s="437">
        <v>100</v>
      </c>
      <c r="G439" s="437">
        <v>30100</v>
      </c>
      <c r="H439" s="570" t="s">
        <v>2514</v>
      </c>
      <c r="I439" s="571" t="s">
        <v>740</v>
      </c>
      <c r="J439" s="439" t="s">
        <v>326</v>
      </c>
      <c r="K439" s="368"/>
      <c r="L439" s="453" t="s">
        <v>1943</v>
      </c>
      <c r="M439" s="441" t="s">
        <v>770</v>
      </c>
      <c r="N439" s="446" t="s">
        <v>775</v>
      </c>
      <c r="O439" s="584" t="s">
        <v>1694</v>
      </c>
      <c r="P439" s="584" t="s">
        <v>1730</v>
      </c>
      <c r="Q439" s="443" t="s">
        <v>228</v>
      </c>
      <c r="R439" s="585" t="s">
        <v>1939</v>
      </c>
      <c r="S439" s="585" t="s">
        <v>1695</v>
      </c>
      <c r="T439" s="442" t="s">
        <v>231</v>
      </c>
    </row>
    <row r="440" spans="1:20" hidden="1" outlineLevel="1" x14ac:dyDescent="0.25">
      <c r="A440" s="493"/>
      <c r="B440" s="572" t="s">
        <v>869</v>
      </c>
      <c r="C440" s="404" t="s">
        <v>2498</v>
      </c>
      <c r="D440" s="573" t="s">
        <v>776</v>
      </c>
      <c r="E440" s="579" t="s">
        <v>2180</v>
      </c>
      <c r="F440" s="574">
        <v>100</v>
      </c>
      <c r="G440" s="574">
        <v>30100</v>
      </c>
      <c r="H440" s="575" t="s">
        <v>2514</v>
      </c>
      <c r="I440" s="576" t="s">
        <v>740</v>
      </c>
      <c r="J440" s="577" t="s">
        <v>326</v>
      </c>
      <c r="K440" s="403"/>
      <c r="L440" s="578" t="s">
        <v>767</v>
      </c>
      <c r="M440" s="587" t="s">
        <v>770</v>
      </c>
      <c r="N440" s="579" t="s">
        <v>777</v>
      </c>
      <c r="O440" s="405" t="s">
        <v>1694</v>
      </c>
      <c r="P440" s="405" t="s">
        <v>1730</v>
      </c>
      <c r="Q440" s="580" t="s">
        <v>228</v>
      </c>
      <c r="R440" s="406" t="s">
        <v>1939</v>
      </c>
      <c r="S440" s="406" t="s">
        <v>1695</v>
      </c>
      <c r="T440" s="572" t="s">
        <v>231</v>
      </c>
    </row>
    <row r="441" spans="1:20" hidden="1" outlineLevel="1" x14ac:dyDescent="0.25">
      <c r="A441" s="493" t="s">
        <v>2519</v>
      </c>
      <c r="B441" s="442" t="s">
        <v>869</v>
      </c>
      <c r="C441" s="766" t="s">
        <v>2498</v>
      </c>
      <c r="D441" s="569" t="s">
        <v>2520</v>
      </c>
      <c r="E441" s="446" t="s">
        <v>2180</v>
      </c>
      <c r="F441" s="437">
        <v>100</v>
      </c>
      <c r="G441" s="437">
        <v>30100</v>
      </c>
      <c r="H441" s="570" t="s">
        <v>2514</v>
      </c>
      <c r="I441" s="571" t="s">
        <v>740</v>
      </c>
      <c r="J441" s="439" t="s">
        <v>326</v>
      </c>
      <c r="K441" s="368"/>
      <c r="L441" s="453" t="s">
        <v>1841</v>
      </c>
      <c r="M441" s="441" t="s">
        <v>770</v>
      </c>
      <c r="N441" s="446" t="s">
        <v>778</v>
      </c>
      <c r="O441" s="584" t="s">
        <v>1694</v>
      </c>
      <c r="P441" s="584" t="s">
        <v>1730</v>
      </c>
      <c r="Q441" s="443" t="s">
        <v>228</v>
      </c>
      <c r="R441" s="585" t="s">
        <v>1939</v>
      </c>
      <c r="S441" s="585" t="s">
        <v>1695</v>
      </c>
      <c r="T441" s="442" t="s">
        <v>231</v>
      </c>
    </row>
    <row r="442" spans="1:20" hidden="1" outlineLevel="1" x14ac:dyDescent="0.25">
      <c r="A442" s="493"/>
      <c r="B442" s="572" t="s">
        <v>869</v>
      </c>
      <c r="C442" s="404" t="s">
        <v>2498</v>
      </c>
      <c r="D442" s="573" t="s">
        <v>779</v>
      </c>
      <c r="E442" s="579" t="s">
        <v>2180</v>
      </c>
      <c r="F442" s="574">
        <v>100</v>
      </c>
      <c r="G442" s="574">
        <v>30100</v>
      </c>
      <c r="H442" s="575" t="s">
        <v>2514</v>
      </c>
      <c r="I442" s="576" t="s">
        <v>740</v>
      </c>
      <c r="J442" s="577" t="s">
        <v>326</v>
      </c>
      <c r="K442" s="403"/>
      <c r="L442" s="578" t="s">
        <v>780</v>
      </c>
      <c r="M442" s="587" t="s">
        <v>770</v>
      </c>
      <c r="N442" s="579" t="s">
        <v>686</v>
      </c>
      <c r="O442" s="405" t="s">
        <v>1694</v>
      </c>
      <c r="P442" s="405" t="s">
        <v>1730</v>
      </c>
      <c r="Q442" s="580" t="s">
        <v>228</v>
      </c>
      <c r="R442" s="406" t="s">
        <v>1939</v>
      </c>
      <c r="S442" s="406" t="s">
        <v>1695</v>
      </c>
      <c r="T442" s="572" t="s">
        <v>231</v>
      </c>
    </row>
    <row r="443" spans="1:20" hidden="1" outlineLevel="1" x14ac:dyDescent="0.25">
      <c r="A443" s="493" t="s">
        <v>2521</v>
      </c>
      <c r="B443" s="442" t="s">
        <v>869</v>
      </c>
      <c r="C443" s="766" t="s">
        <v>2498</v>
      </c>
      <c r="D443" s="569" t="s">
        <v>2522</v>
      </c>
      <c r="E443" s="446" t="s">
        <v>2180</v>
      </c>
      <c r="F443" s="437" t="s">
        <v>2523</v>
      </c>
      <c r="G443" s="437">
        <v>30100</v>
      </c>
      <c r="H443" s="570" t="s">
        <v>2514</v>
      </c>
      <c r="I443" s="571" t="s">
        <v>740</v>
      </c>
      <c r="J443" s="439" t="s">
        <v>326</v>
      </c>
      <c r="K443" s="368"/>
      <c r="L443" s="471" t="s">
        <v>2499</v>
      </c>
      <c r="M443" s="444" t="s">
        <v>770</v>
      </c>
      <c r="N443" s="446" t="s">
        <v>781</v>
      </c>
      <c r="O443" s="584" t="s">
        <v>1694</v>
      </c>
      <c r="P443" s="584" t="s">
        <v>1730</v>
      </c>
      <c r="Q443" s="443" t="s">
        <v>228</v>
      </c>
      <c r="R443" s="585" t="s">
        <v>1939</v>
      </c>
      <c r="S443" s="585" t="s">
        <v>1695</v>
      </c>
      <c r="T443" s="442" t="s">
        <v>231</v>
      </c>
    </row>
    <row r="444" spans="1:20" hidden="1" outlineLevel="1" x14ac:dyDescent="0.25">
      <c r="A444" s="493"/>
      <c r="B444" s="572" t="s">
        <v>869</v>
      </c>
      <c r="C444" s="404" t="s">
        <v>2498</v>
      </c>
      <c r="D444" s="573" t="s">
        <v>782</v>
      </c>
      <c r="E444" s="579" t="s">
        <v>2180</v>
      </c>
      <c r="F444" s="574">
        <v>100</v>
      </c>
      <c r="G444" s="574">
        <v>30100</v>
      </c>
      <c r="H444" s="575" t="s">
        <v>2514</v>
      </c>
      <c r="I444" s="576" t="s">
        <v>740</v>
      </c>
      <c r="J444" s="577" t="s">
        <v>326</v>
      </c>
      <c r="K444" s="403"/>
      <c r="L444" s="578" t="s">
        <v>783</v>
      </c>
      <c r="M444" s="587" t="s">
        <v>770</v>
      </c>
      <c r="N444" s="579" t="s">
        <v>775</v>
      </c>
      <c r="O444" s="405" t="s">
        <v>1694</v>
      </c>
      <c r="P444" s="405" t="s">
        <v>1730</v>
      </c>
      <c r="Q444" s="580" t="s">
        <v>228</v>
      </c>
      <c r="R444" s="406" t="s">
        <v>1939</v>
      </c>
      <c r="S444" s="406" t="s">
        <v>1695</v>
      </c>
      <c r="T444" s="572" t="s">
        <v>231</v>
      </c>
    </row>
    <row r="445" spans="1:20" hidden="1" outlineLevel="1" x14ac:dyDescent="0.25">
      <c r="A445" s="493"/>
      <c r="B445" s="572" t="s">
        <v>869</v>
      </c>
      <c r="C445" s="404" t="s">
        <v>2498</v>
      </c>
      <c r="D445" s="573" t="s">
        <v>784</v>
      </c>
      <c r="E445" s="579" t="s">
        <v>2180</v>
      </c>
      <c r="F445" s="574">
        <v>100</v>
      </c>
      <c r="G445" s="574">
        <v>30100</v>
      </c>
      <c r="H445" s="575" t="s">
        <v>2514</v>
      </c>
      <c r="I445" s="576" t="s">
        <v>740</v>
      </c>
      <c r="J445" s="577" t="s">
        <v>326</v>
      </c>
      <c r="K445" s="403"/>
      <c r="L445" s="578" t="s">
        <v>785</v>
      </c>
      <c r="M445" s="587" t="s">
        <v>770</v>
      </c>
      <c r="N445" s="579" t="s">
        <v>786</v>
      </c>
      <c r="O445" s="405" t="s">
        <v>1694</v>
      </c>
      <c r="P445" s="405" t="s">
        <v>1730</v>
      </c>
      <c r="Q445" s="580" t="s">
        <v>228</v>
      </c>
      <c r="R445" s="406" t="s">
        <v>1939</v>
      </c>
      <c r="S445" s="406" t="s">
        <v>1695</v>
      </c>
      <c r="T445" s="572" t="s">
        <v>231</v>
      </c>
    </row>
    <row r="446" spans="1:20" hidden="1" outlineLevel="1" x14ac:dyDescent="0.25">
      <c r="A446" s="493"/>
      <c r="B446" s="572" t="s">
        <v>869</v>
      </c>
      <c r="C446" s="404" t="s">
        <v>2498</v>
      </c>
      <c r="D446" s="573" t="s">
        <v>787</v>
      </c>
      <c r="E446" s="579" t="s">
        <v>2180</v>
      </c>
      <c r="F446" s="574">
        <v>100</v>
      </c>
      <c r="G446" s="574">
        <v>30100</v>
      </c>
      <c r="H446" s="575" t="s">
        <v>2514</v>
      </c>
      <c r="I446" s="576" t="s">
        <v>740</v>
      </c>
      <c r="J446" s="577" t="s">
        <v>326</v>
      </c>
      <c r="K446" s="403"/>
      <c r="L446" s="578" t="s">
        <v>788</v>
      </c>
      <c r="M446" s="587" t="s">
        <v>770</v>
      </c>
      <c r="N446" s="579" t="s">
        <v>2431</v>
      </c>
      <c r="O446" s="405" t="s">
        <v>1694</v>
      </c>
      <c r="P446" s="405" t="s">
        <v>1730</v>
      </c>
      <c r="Q446" s="580" t="s">
        <v>228</v>
      </c>
      <c r="R446" s="406" t="s">
        <v>1939</v>
      </c>
      <c r="S446" s="406" t="s">
        <v>1695</v>
      </c>
      <c r="T446" s="572" t="s">
        <v>231</v>
      </c>
    </row>
    <row r="447" spans="1:20" s="586" customFormat="1" hidden="1" outlineLevel="1" x14ac:dyDescent="0.25">
      <c r="A447" s="493"/>
      <c r="B447" s="572" t="s">
        <v>869</v>
      </c>
      <c r="C447" s="404" t="s">
        <v>2498</v>
      </c>
      <c r="D447" s="573" t="s">
        <v>789</v>
      </c>
      <c r="E447" s="579" t="s">
        <v>2180</v>
      </c>
      <c r="F447" s="574">
        <v>100</v>
      </c>
      <c r="G447" s="574">
        <v>30100</v>
      </c>
      <c r="H447" s="575" t="s">
        <v>2514</v>
      </c>
      <c r="I447" s="576" t="s">
        <v>740</v>
      </c>
      <c r="J447" s="577" t="s">
        <v>326</v>
      </c>
      <c r="K447" s="403"/>
      <c r="L447" s="578" t="s">
        <v>2524</v>
      </c>
      <c r="M447" s="587" t="s">
        <v>770</v>
      </c>
      <c r="N447" s="579" t="s">
        <v>645</v>
      </c>
      <c r="O447" s="405" t="s">
        <v>1694</v>
      </c>
      <c r="P447" s="405" t="s">
        <v>1730</v>
      </c>
      <c r="Q447" s="580" t="s">
        <v>228</v>
      </c>
      <c r="R447" s="406" t="s">
        <v>1939</v>
      </c>
      <c r="S447" s="406" t="s">
        <v>1695</v>
      </c>
      <c r="T447" s="572" t="s">
        <v>231</v>
      </c>
    </row>
    <row r="448" spans="1:20" s="586" customFormat="1" hidden="1" outlineLevel="1" x14ac:dyDescent="0.25">
      <c r="A448" s="493"/>
      <c r="B448" s="572" t="s">
        <v>869</v>
      </c>
      <c r="C448" s="404" t="s">
        <v>2498</v>
      </c>
      <c r="D448" s="573" t="s">
        <v>790</v>
      </c>
      <c r="E448" s="579" t="s">
        <v>2180</v>
      </c>
      <c r="F448" s="574">
        <v>100</v>
      </c>
      <c r="G448" s="574">
        <v>30100</v>
      </c>
      <c r="H448" s="575" t="s">
        <v>2514</v>
      </c>
      <c r="I448" s="576" t="s">
        <v>740</v>
      </c>
      <c r="J448" s="577" t="s">
        <v>326</v>
      </c>
      <c r="K448" s="403"/>
      <c r="L448" s="578" t="s">
        <v>791</v>
      </c>
      <c r="M448" s="587" t="s">
        <v>770</v>
      </c>
      <c r="N448" s="579" t="s">
        <v>775</v>
      </c>
      <c r="O448" s="405" t="s">
        <v>1694</v>
      </c>
      <c r="P448" s="405" t="s">
        <v>1730</v>
      </c>
      <c r="Q448" s="580" t="s">
        <v>228</v>
      </c>
      <c r="R448" s="406" t="s">
        <v>1939</v>
      </c>
      <c r="S448" s="406" t="s">
        <v>1695</v>
      </c>
      <c r="T448" s="572" t="s">
        <v>231</v>
      </c>
    </row>
    <row r="449" spans="1:20" hidden="1" outlineLevel="1" x14ac:dyDescent="0.25">
      <c r="A449" s="493"/>
      <c r="B449" s="572" t="s">
        <v>869</v>
      </c>
      <c r="C449" s="404" t="s">
        <v>2498</v>
      </c>
      <c r="D449" s="573" t="s">
        <v>792</v>
      </c>
      <c r="E449" s="579" t="s">
        <v>2180</v>
      </c>
      <c r="F449" s="574">
        <v>100</v>
      </c>
      <c r="G449" s="574">
        <v>30100</v>
      </c>
      <c r="H449" s="575" t="s">
        <v>2514</v>
      </c>
      <c r="I449" s="576" t="s">
        <v>740</v>
      </c>
      <c r="J449" s="577" t="s">
        <v>326</v>
      </c>
      <c r="K449" s="403"/>
      <c r="L449" s="578" t="s">
        <v>769</v>
      </c>
      <c r="M449" s="587" t="s">
        <v>770</v>
      </c>
      <c r="N449" s="579" t="s">
        <v>2525</v>
      </c>
      <c r="O449" s="405" t="s">
        <v>1694</v>
      </c>
      <c r="P449" s="405" t="s">
        <v>1730</v>
      </c>
      <c r="Q449" s="580" t="s">
        <v>228</v>
      </c>
      <c r="R449" s="406" t="s">
        <v>1939</v>
      </c>
      <c r="S449" s="406" t="s">
        <v>1695</v>
      </c>
      <c r="T449" s="572" t="s">
        <v>231</v>
      </c>
    </row>
    <row r="450" spans="1:20" hidden="1" outlineLevel="1" x14ac:dyDescent="0.25">
      <c r="A450" s="493" t="s">
        <v>2526</v>
      </c>
      <c r="B450" s="442" t="s">
        <v>869</v>
      </c>
      <c r="C450" s="766" t="s">
        <v>2498</v>
      </c>
      <c r="D450" s="569" t="s">
        <v>2527</v>
      </c>
      <c r="E450" s="446" t="s">
        <v>2180</v>
      </c>
      <c r="F450" s="437">
        <v>100</v>
      </c>
      <c r="G450" s="437">
        <v>30100</v>
      </c>
      <c r="H450" s="570" t="s">
        <v>2514</v>
      </c>
      <c r="I450" s="571" t="s">
        <v>740</v>
      </c>
      <c r="J450" s="439" t="s">
        <v>326</v>
      </c>
      <c r="K450" s="368"/>
      <c r="L450" s="453" t="s">
        <v>1943</v>
      </c>
      <c r="M450" s="441" t="s">
        <v>770</v>
      </c>
      <c r="N450" s="446" t="s">
        <v>2525</v>
      </c>
      <c r="O450" s="584" t="s">
        <v>1694</v>
      </c>
      <c r="P450" s="584" t="s">
        <v>1730</v>
      </c>
      <c r="Q450" s="443" t="s">
        <v>228</v>
      </c>
      <c r="R450" s="585" t="s">
        <v>1939</v>
      </c>
      <c r="S450" s="585" t="s">
        <v>1695</v>
      </c>
      <c r="T450" s="442" t="s">
        <v>231</v>
      </c>
    </row>
    <row r="451" spans="1:20" hidden="1" outlineLevel="1" x14ac:dyDescent="0.25">
      <c r="A451" s="493" t="s">
        <v>2528</v>
      </c>
      <c r="B451" s="442" t="s">
        <v>869</v>
      </c>
      <c r="C451" s="766" t="s">
        <v>763</v>
      </c>
      <c r="D451" s="588" t="s">
        <v>2529</v>
      </c>
      <c r="E451" s="446" t="s">
        <v>534</v>
      </c>
      <c r="F451" s="437">
        <v>100</v>
      </c>
      <c r="G451" s="437">
        <v>30100</v>
      </c>
      <c r="H451" s="570" t="s">
        <v>740</v>
      </c>
      <c r="I451" s="571" t="s">
        <v>740</v>
      </c>
      <c r="J451" s="439" t="s">
        <v>326</v>
      </c>
      <c r="K451" s="368"/>
      <c r="L451" s="471" t="s">
        <v>2530</v>
      </c>
      <c r="M451" s="444" t="s">
        <v>770</v>
      </c>
      <c r="N451" s="528" t="s">
        <v>544</v>
      </c>
      <c r="O451" s="584" t="s">
        <v>1694</v>
      </c>
      <c r="P451" s="584" t="s">
        <v>1730</v>
      </c>
      <c r="Q451" s="443" t="s">
        <v>228</v>
      </c>
      <c r="R451" s="585" t="s">
        <v>1939</v>
      </c>
      <c r="S451" s="585" t="s">
        <v>1695</v>
      </c>
      <c r="T451" s="442" t="s">
        <v>231</v>
      </c>
    </row>
    <row r="452" spans="1:20" hidden="1" outlineLevel="1" x14ac:dyDescent="0.25">
      <c r="A452" s="493"/>
      <c r="B452" s="442"/>
      <c r="C452" s="769"/>
      <c r="D452" s="769" t="s">
        <v>793</v>
      </c>
      <c r="E452" s="505"/>
      <c r="F452" s="505"/>
      <c r="G452" s="505" t="s">
        <v>793</v>
      </c>
      <c r="H452" s="567"/>
      <c r="I452" s="567"/>
      <c r="J452" s="439" t="s">
        <v>326</v>
      </c>
      <c r="K452" s="368"/>
      <c r="L452" s="769" t="s">
        <v>794</v>
      </c>
      <c r="M452" s="368"/>
      <c r="N452" s="505"/>
      <c r="O452" s="443"/>
      <c r="P452" s="443"/>
      <c r="Q452" s="443"/>
      <c r="R452" s="442"/>
      <c r="S452" s="442"/>
      <c r="T452" s="442"/>
    </row>
    <row r="453" spans="1:20" hidden="1" outlineLevel="1" x14ac:dyDescent="0.25">
      <c r="A453" s="493"/>
      <c r="B453" s="572" t="s">
        <v>869</v>
      </c>
      <c r="C453" s="404" t="s">
        <v>751</v>
      </c>
      <c r="D453" s="573" t="s">
        <v>795</v>
      </c>
      <c r="E453" s="753" t="s">
        <v>2180</v>
      </c>
      <c r="F453" s="574">
        <v>100</v>
      </c>
      <c r="G453" s="589">
        <v>40100</v>
      </c>
      <c r="H453" s="575" t="s">
        <v>2181</v>
      </c>
      <c r="I453" s="576" t="s">
        <v>740</v>
      </c>
      <c r="J453" s="577" t="s">
        <v>326</v>
      </c>
      <c r="K453" s="403"/>
      <c r="L453" s="578" t="s">
        <v>741</v>
      </c>
      <c r="M453" s="403" t="s">
        <v>770</v>
      </c>
      <c r="N453" s="579" t="s">
        <v>781</v>
      </c>
      <c r="O453" s="405" t="s">
        <v>1694</v>
      </c>
      <c r="P453" s="405" t="s">
        <v>1730</v>
      </c>
      <c r="Q453" s="580" t="s">
        <v>228</v>
      </c>
      <c r="R453" s="406" t="s">
        <v>1939</v>
      </c>
      <c r="S453" s="406" t="s">
        <v>1695</v>
      </c>
      <c r="T453" s="572" t="s">
        <v>231</v>
      </c>
    </row>
    <row r="454" spans="1:20" hidden="1" outlineLevel="1" x14ac:dyDescent="0.25">
      <c r="A454" s="493"/>
      <c r="B454" s="572" t="s">
        <v>869</v>
      </c>
      <c r="C454" s="404" t="s">
        <v>751</v>
      </c>
      <c r="D454" s="573" t="s">
        <v>796</v>
      </c>
      <c r="E454" s="753" t="s">
        <v>2180</v>
      </c>
      <c r="F454" s="574">
        <v>100</v>
      </c>
      <c r="G454" s="589">
        <v>40100</v>
      </c>
      <c r="H454" s="575" t="s">
        <v>2181</v>
      </c>
      <c r="I454" s="576" t="s">
        <v>740</v>
      </c>
      <c r="J454" s="577" t="s">
        <v>326</v>
      </c>
      <c r="K454" s="403"/>
      <c r="L454" s="578" t="s">
        <v>745</v>
      </c>
      <c r="M454" s="403"/>
      <c r="N454" s="579" t="s">
        <v>768</v>
      </c>
      <c r="O454" s="405" t="s">
        <v>1694</v>
      </c>
      <c r="P454" s="405" t="s">
        <v>1730</v>
      </c>
      <c r="Q454" s="580" t="s">
        <v>228</v>
      </c>
      <c r="R454" s="406" t="s">
        <v>1939</v>
      </c>
      <c r="S454" s="406" t="s">
        <v>1695</v>
      </c>
      <c r="T454" s="572" t="s">
        <v>231</v>
      </c>
    </row>
    <row r="455" spans="1:20" hidden="1" outlineLevel="1" x14ac:dyDescent="0.25">
      <c r="A455" s="493"/>
      <c r="B455" s="572" t="s">
        <v>869</v>
      </c>
      <c r="C455" s="404" t="s">
        <v>751</v>
      </c>
      <c r="D455" s="573" t="s">
        <v>797</v>
      </c>
      <c r="E455" s="753" t="s">
        <v>2180</v>
      </c>
      <c r="F455" s="574">
        <v>100</v>
      </c>
      <c r="G455" s="589">
        <v>40100</v>
      </c>
      <c r="H455" s="575" t="s">
        <v>2181</v>
      </c>
      <c r="I455" s="576" t="s">
        <v>740</v>
      </c>
      <c r="J455" s="577" t="s">
        <v>326</v>
      </c>
      <c r="K455" s="403"/>
      <c r="L455" s="578" t="s">
        <v>798</v>
      </c>
      <c r="M455" s="587" t="s">
        <v>770</v>
      </c>
      <c r="N455" s="579" t="s">
        <v>781</v>
      </c>
      <c r="O455" s="405" t="s">
        <v>1694</v>
      </c>
      <c r="P455" s="405" t="s">
        <v>1730</v>
      </c>
      <c r="Q455" s="580" t="s">
        <v>228</v>
      </c>
      <c r="R455" s="406" t="s">
        <v>1939</v>
      </c>
      <c r="S455" s="406" t="s">
        <v>1695</v>
      </c>
      <c r="T455" s="572" t="s">
        <v>231</v>
      </c>
    </row>
    <row r="456" spans="1:20" hidden="1" outlineLevel="1" x14ac:dyDescent="0.25">
      <c r="A456" s="493"/>
      <c r="B456" s="572" t="s">
        <v>869</v>
      </c>
      <c r="C456" s="404" t="s">
        <v>751</v>
      </c>
      <c r="D456" s="573" t="s">
        <v>799</v>
      </c>
      <c r="E456" s="753" t="s">
        <v>2180</v>
      </c>
      <c r="F456" s="574">
        <v>100</v>
      </c>
      <c r="G456" s="589">
        <v>40100</v>
      </c>
      <c r="H456" s="575" t="s">
        <v>2181</v>
      </c>
      <c r="I456" s="576" t="s">
        <v>740</v>
      </c>
      <c r="J456" s="577" t="s">
        <v>326</v>
      </c>
      <c r="K456" s="403"/>
      <c r="L456" s="578" t="s">
        <v>745</v>
      </c>
      <c r="M456" s="403"/>
      <c r="N456" s="579" t="s">
        <v>800</v>
      </c>
      <c r="O456" s="405" t="s">
        <v>1694</v>
      </c>
      <c r="P456" s="405" t="s">
        <v>1730</v>
      </c>
      <c r="Q456" s="580" t="s">
        <v>228</v>
      </c>
      <c r="R456" s="406" t="s">
        <v>1939</v>
      </c>
      <c r="S456" s="406" t="s">
        <v>1695</v>
      </c>
      <c r="T456" s="572" t="s">
        <v>231</v>
      </c>
    </row>
    <row r="457" spans="1:20" hidden="1" outlineLevel="1" x14ac:dyDescent="0.25">
      <c r="A457" s="493"/>
      <c r="B457" s="572" t="s">
        <v>869</v>
      </c>
      <c r="C457" s="404" t="s">
        <v>751</v>
      </c>
      <c r="D457" s="573" t="s">
        <v>801</v>
      </c>
      <c r="E457" s="753" t="s">
        <v>2180</v>
      </c>
      <c r="F457" s="574">
        <v>100</v>
      </c>
      <c r="G457" s="589">
        <v>40100</v>
      </c>
      <c r="H457" s="575" t="s">
        <v>2181</v>
      </c>
      <c r="I457" s="576" t="s">
        <v>740</v>
      </c>
      <c r="J457" s="577" t="s">
        <v>326</v>
      </c>
      <c r="K457" s="403"/>
      <c r="L457" s="578" t="s">
        <v>745</v>
      </c>
      <c r="M457" s="403"/>
      <c r="N457" s="579" t="s">
        <v>778</v>
      </c>
      <c r="O457" s="405" t="s">
        <v>1694</v>
      </c>
      <c r="P457" s="405" t="s">
        <v>1730</v>
      </c>
      <c r="Q457" s="580" t="s">
        <v>228</v>
      </c>
      <c r="R457" s="406" t="s">
        <v>1939</v>
      </c>
      <c r="S457" s="406" t="s">
        <v>1695</v>
      </c>
      <c r="T457" s="572" t="s">
        <v>231</v>
      </c>
    </row>
    <row r="458" spans="1:20" hidden="1" outlineLevel="1" x14ac:dyDescent="0.25">
      <c r="A458" s="493"/>
      <c r="B458" s="572"/>
      <c r="C458" s="401"/>
      <c r="D458" s="401" t="s">
        <v>802</v>
      </c>
      <c r="E458" s="581"/>
      <c r="F458" s="581"/>
      <c r="G458" s="581" t="s">
        <v>802</v>
      </c>
      <c r="H458" s="402"/>
      <c r="I458" s="402"/>
      <c r="J458" s="577" t="s">
        <v>326</v>
      </c>
      <c r="K458" s="403"/>
      <c r="L458" s="401" t="s">
        <v>803</v>
      </c>
      <c r="M458" s="403"/>
      <c r="N458" s="581"/>
      <c r="O458" s="580"/>
      <c r="P458" s="580"/>
      <c r="Q458" s="580"/>
      <c r="R458" s="572"/>
      <c r="S458" s="572"/>
      <c r="T458" s="572"/>
    </row>
    <row r="459" spans="1:20" hidden="1" outlineLevel="1" x14ac:dyDescent="0.25">
      <c r="A459" s="493"/>
      <c r="B459" s="572" t="s">
        <v>869</v>
      </c>
      <c r="C459" s="404" t="s">
        <v>2498</v>
      </c>
      <c r="D459" s="573" t="s">
        <v>804</v>
      </c>
      <c r="E459" s="579" t="s">
        <v>2180</v>
      </c>
      <c r="F459" s="574">
        <v>100</v>
      </c>
      <c r="G459" s="574">
        <v>30100</v>
      </c>
      <c r="H459" s="575" t="s">
        <v>2514</v>
      </c>
      <c r="I459" s="576" t="s">
        <v>740</v>
      </c>
      <c r="J459" s="577" t="s">
        <v>326</v>
      </c>
      <c r="K459" s="403"/>
      <c r="L459" s="578" t="s">
        <v>805</v>
      </c>
      <c r="M459" s="590" t="s">
        <v>806</v>
      </c>
      <c r="N459" s="579" t="s">
        <v>807</v>
      </c>
      <c r="O459" s="405" t="s">
        <v>1694</v>
      </c>
      <c r="P459" s="405" t="s">
        <v>1730</v>
      </c>
      <c r="Q459" s="580" t="s">
        <v>228</v>
      </c>
      <c r="R459" s="406" t="s">
        <v>1939</v>
      </c>
      <c r="S459" s="406" t="s">
        <v>1695</v>
      </c>
      <c r="T459" s="572" t="s">
        <v>231</v>
      </c>
    </row>
    <row r="460" spans="1:20" hidden="1" outlineLevel="1" x14ac:dyDescent="0.25">
      <c r="A460" s="493"/>
      <c r="B460" s="572" t="s">
        <v>869</v>
      </c>
      <c r="C460" s="404" t="s">
        <v>2498</v>
      </c>
      <c r="D460" s="573" t="s">
        <v>808</v>
      </c>
      <c r="E460" s="579" t="s">
        <v>2180</v>
      </c>
      <c r="F460" s="574">
        <v>100</v>
      </c>
      <c r="G460" s="574">
        <v>30100</v>
      </c>
      <c r="H460" s="575" t="s">
        <v>2514</v>
      </c>
      <c r="I460" s="576" t="s">
        <v>740</v>
      </c>
      <c r="J460" s="577" t="s">
        <v>326</v>
      </c>
      <c r="K460" s="403"/>
      <c r="L460" s="578" t="s">
        <v>809</v>
      </c>
      <c r="M460" s="590" t="s">
        <v>806</v>
      </c>
      <c r="N460" s="579" t="s">
        <v>807</v>
      </c>
      <c r="O460" s="405" t="s">
        <v>1694</v>
      </c>
      <c r="P460" s="405" t="s">
        <v>1730</v>
      </c>
      <c r="Q460" s="580" t="s">
        <v>228</v>
      </c>
      <c r="R460" s="406" t="s">
        <v>1939</v>
      </c>
      <c r="S460" s="406" t="s">
        <v>1695</v>
      </c>
      <c r="T460" s="572" t="s">
        <v>231</v>
      </c>
    </row>
    <row r="461" spans="1:20" hidden="1" outlineLevel="1" x14ac:dyDescent="0.25">
      <c r="A461" s="493"/>
      <c r="B461" s="572" t="s">
        <v>869</v>
      </c>
      <c r="C461" s="404" t="s">
        <v>2498</v>
      </c>
      <c r="D461" s="573" t="s">
        <v>810</v>
      </c>
      <c r="E461" s="579" t="s">
        <v>2180</v>
      </c>
      <c r="F461" s="574">
        <v>100</v>
      </c>
      <c r="G461" s="574">
        <v>30100</v>
      </c>
      <c r="H461" s="575" t="s">
        <v>2514</v>
      </c>
      <c r="I461" s="576" t="s">
        <v>740</v>
      </c>
      <c r="J461" s="577" t="s">
        <v>326</v>
      </c>
      <c r="K461" s="403"/>
      <c r="L461" s="578" t="s">
        <v>811</v>
      </c>
      <c r="M461" s="403"/>
      <c r="N461" s="579" t="s">
        <v>812</v>
      </c>
      <c r="O461" s="405" t="s">
        <v>1694</v>
      </c>
      <c r="P461" s="405" t="s">
        <v>1730</v>
      </c>
      <c r="Q461" s="580" t="s">
        <v>228</v>
      </c>
      <c r="R461" s="406" t="s">
        <v>1939</v>
      </c>
      <c r="S461" s="406" t="s">
        <v>1695</v>
      </c>
      <c r="T461" s="572" t="s">
        <v>231</v>
      </c>
    </row>
    <row r="462" spans="1:20" hidden="1" outlineLevel="1" x14ac:dyDescent="0.25">
      <c r="A462" s="493"/>
      <c r="B462" s="572" t="s">
        <v>869</v>
      </c>
      <c r="C462" s="404" t="s">
        <v>2498</v>
      </c>
      <c r="D462" s="573" t="s">
        <v>813</v>
      </c>
      <c r="E462" s="579" t="s">
        <v>2180</v>
      </c>
      <c r="F462" s="574">
        <v>100</v>
      </c>
      <c r="G462" s="574">
        <v>30100</v>
      </c>
      <c r="H462" s="575" t="s">
        <v>2514</v>
      </c>
      <c r="I462" s="576" t="s">
        <v>740</v>
      </c>
      <c r="J462" s="577" t="s">
        <v>326</v>
      </c>
      <c r="K462" s="403"/>
      <c r="L462" s="578" t="s">
        <v>814</v>
      </c>
      <c r="M462" s="590" t="s">
        <v>806</v>
      </c>
      <c r="N462" s="579" t="s">
        <v>629</v>
      </c>
      <c r="O462" s="405" t="s">
        <v>1694</v>
      </c>
      <c r="P462" s="405" t="s">
        <v>1730</v>
      </c>
      <c r="Q462" s="580" t="s">
        <v>228</v>
      </c>
      <c r="R462" s="406" t="s">
        <v>1939</v>
      </c>
      <c r="S462" s="406" t="s">
        <v>1695</v>
      </c>
      <c r="T462" s="572" t="s">
        <v>231</v>
      </c>
    </row>
    <row r="463" spans="1:20" hidden="1" outlineLevel="1" x14ac:dyDescent="0.25">
      <c r="A463" s="493"/>
      <c r="B463" s="572"/>
      <c r="C463" s="401"/>
      <c r="D463" s="401" t="s">
        <v>815</v>
      </c>
      <c r="E463" s="581"/>
      <c r="F463" s="581"/>
      <c r="G463" s="581" t="s">
        <v>815</v>
      </c>
      <c r="H463" s="402"/>
      <c r="I463" s="402"/>
      <c r="J463" s="577" t="s">
        <v>326</v>
      </c>
      <c r="K463" s="403"/>
      <c r="L463" s="401"/>
      <c r="M463" s="403"/>
      <c r="N463" s="581"/>
      <c r="O463" s="580"/>
      <c r="P463" s="580"/>
      <c r="Q463" s="580"/>
      <c r="R463" s="572"/>
      <c r="S463" s="572"/>
      <c r="T463" s="572"/>
    </row>
    <row r="464" spans="1:20" hidden="1" outlineLevel="1" x14ac:dyDescent="0.25">
      <c r="A464" s="493"/>
      <c r="B464" s="572" t="s">
        <v>869</v>
      </c>
      <c r="C464" s="404" t="s">
        <v>751</v>
      </c>
      <c r="D464" s="573" t="s">
        <v>816</v>
      </c>
      <c r="E464" s="753" t="s">
        <v>2180</v>
      </c>
      <c r="F464" s="574">
        <v>100</v>
      </c>
      <c r="G464" s="589">
        <v>40100</v>
      </c>
      <c r="H464" s="575" t="s">
        <v>2181</v>
      </c>
      <c r="I464" s="576" t="s">
        <v>740</v>
      </c>
      <c r="J464" s="577" t="s">
        <v>326</v>
      </c>
      <c r="K464" s="403"/>
      <c r="L464" s="578" t="s">
        <v>2531</v>
      </c>
      <c r="M464" s="590" t="s">
        <v>806</v>
      </c>
      <c r="N464" s="579" t="s">
        <v>807</v>
      </c>
      <c r="O464" s="405" t="s">
        <v>1694</v>
      </c>
      <c r="P464" s="405" t="s">
        <v>1730</v>
      </c>
      <c r="Q464" s="580" t="s">
        <v>228</v>
      </c>
      <c r="R464" s="406" t="s">
        <v>1939</v>
      </c>
      <c r="S464" s="406" t="s">
        <v>1695</v>
      </c>
      <c r="T464" s="572" t="s">
        <v>231</v>
      </c>
    </row>
    <row r="465" spans="1:20" hidden="1" outlineLevel="1" x14ac:dyDescent="0.25">
      <c r="A465" s="555"/>
      <c r="B465" s="572"/>
      <c r="C465" s="401"/>
      <c r="D465" s="401" t="s">
        <v>817</v>
      </c>
      <c r="E465" s="581"/>
      <c r="F465" s="581"/>
      <c r="G465" s="581" t="s">
        <v>817</v>
      </c>
      <c r="H465" s="402"/>
      <c r="I465" s="402"/>
      <c r="J465" s="577" t="s">
        <v>326</v>
      </c>
      <c r="K465" s="403"/>
      <c r="L465" s="581" t="s">
        <v>817</v>
      </c>
      <c r="M465" s="403"/>
      <c r="N465" s="581"/>
      <c r="O465" s="580"/>
      <c r="P465" s="580"/>
      <c r="Q465" s="580"/>
      <c r="R465" s="572"/>
      <c r="S465" s="572"/>
      <c r="T465" s="572"/>
    </row>
    <row r="466" spans="1:20" hidden="1" outlineLevel="1" x14ac:dyDescent="0.25">
      <c r="A466" s="568"/>
      <c r="B466" s="572" t="s">
        <v>869</v>
      </c>
      <c r="C466" s="404" t="s">
        <v>2498</v>
      </c>
      <c r="D466" s="573" t="s">
        <v>818</v>
      </c>
      <c r="E466" s="753" t="s">
        <v>2180</v>
      </c>
      <c r="F466" s="574">
        <v>100</v>
      </c>
      <c r="G466" s="574">
        <v>30100</v>
      </c>
      <c r="H466" s="575" t="s">
        <v>2181</v>
      </c>
      <c r="I466" s="576" t="s">
        <v>740</v>
      </c>
      <c r="J466" s="577" t="s">
        <v>326</v>
      </c>
      <c r="K466" s="403"/>
      <c r="L466" s="578" t="s">
        <v>819</v>
      </c>
      <c r="M466" s="587" t="s">
        <v>820</v>
      </c>
      <c r="N466" s="579" t="s">
        <v>821</v>
      </c>
      <c r="O466" s="405" t="s">
        <v>1694</v>
      </c>
      <c r="P466" s="405" t="s">
        <v>1730</v>
      </c>
      <c r="Q466" s="580" t="s">
        <v>228</v>
      </c>
      <c r="R466" s="406" t="s">
        <v>1939</v>
      </c>
      <c r="S466" s="406" t="s">
        <v>1695</v>
      </c>
      <c r="T466" s="572" t="s">
        <v>231</v>
      </c>
    </row>
    <row r="467" spans="1:20" hidden="1" outlineLevel="1" x14ac:dyDescent="0.25">
      <c r="A467" s="493"/>
      <c r="B467" s="572" t="s">
        <v>869</v>
      </c>
      <c r="C467" s="404" t="s">
        <v>2498</v>
      </c>
      <c r="D467" s="573" t="s">
        <v>822</v>
      </c>
      <c r="E467" s="753" t="s">
        <v>2180</v>
      </c>
      <c r="F467" s="574">
        <v>100</v>
      </c>
      <c r="G467" s="574">
        <v>30100</v>
      </c>
      <c r="H467" s="575" t="s">
        <v>2181</v>
      </c>
      <c r="I467" s="576" t="s">
        <v>740</v>
      </c>
      <c r="J467" s="577" t="s">
        <v>326</v>
      </c>
      <c r="K467" s="403"/>
      <c r="L467" s="578" t="s">
        <v>2532</v>
      </c>
      <c r="M467" s="587" t="s">
        <v>820</v>
      </c>
      <c r="N467" s="579" t="s">
        <v>821</v>
      </c>
      <c r="O467" s="405" t="s">
        <v>1694</v>
      </c>
      <c r="P467" s="405" t="s">
        <v>1730</v>
      </c>
      <c r="Q467" s="580" t="s">
        <v>228</v>
      </c>
      <c r="R467" s="406" t="s">
        <v>1939</v>
      </c>
      <c r="S467" s="406" t="s">
        <v>1695</v>
      </c>
      <c r="T467" s="572" t="s">
        <v>231</v>
      </c>
    </row>
    <row r="468" spans="1:20" hidden="1" outlineLevel="1" x14ac:dyDescent="0.25">
      <c r="A468" s="568"/>
      <c r="B468" s="572" t="s">
        <v>869</v>
      </c>
      <c r="C468" s="404" t="s">
        <v>2498</v>
      </c>
      <c r="D468" s="573" t="s">
        <v>823</v>
      </c>
      <c r="E468" s="753" t="s">
        <v>2180</v>
      </c>
      <c r="F468" s="574">
        <v>100</v>
      </c>
      <c r="G468" s="574">
        <v>30100</v>
      </c>
      <c r="H468" s="575" t="s">
        <v>2181</v>
      </c>
      <c r="I468" s="576" t="s">
        <v>740</v>
      </c>
      <c r="J468" s="577" t="s">
        <v>326</v>
      </c>
      <c r="K468" s="403"/>
      <c r="L468" s="578" t="s">
        <v>824</v>
      </c>
      <c r="M468" s="403"/>
      <c r="N468" s="579" t="s">
        <v>825</v>
      </c>
      <c r="O468" s="405" t="s">
        <v>1694</v>
      </c>
      <c r="P468" s="405" t="s">
        <v>1730</v>
      </c>
      <c r="Q468" s="580" t="s">
        <v>228</v>
      </c>
      <c r="R468" s="406" t="s">
        <v>1939</v>
      </c>
      <c r="S468" s="406" t="s">
        <v>1695</v>
      </c>
      <c r="T468" s="572" t="s">
        <v>231</v>
      </c>
    </row>
    <row r="469" spans="1:20" hidden="1" outlineLevel="1" x14ac:dyDescent="0.25">
      <c r="A469" s="568"/>
      <c r="B469" s="572" t="s">
        <v>869</v>
      </c>
      <c r="C469" s="404" t="s">
        <v>2498</v>
      </c>
      <c r="D469" s="573" t="s">
        <v>826</v>
      </c>
      <c r="E469" s="753" t="s">
        <v>2180</v>
      </c>
      <c r="F469" s="574">
        <v>100</v>
      </c>
      <c r="G469" s="574">
        <v>30100</v>
      </c>
      <c r="H469" s="575" t="s">
        <v>2181</v>
      </c>
      <c r="I469" s="576" t="s">
        <v>740</v>
      </c>
      <c r="J469" s="577" t="s">
        <v>326</v>
      </c>
      <c r="K469" s="403"/>
      <c r="L469" s="578" t="s">
        <v>827</v>
      </c>
      <c r="M469" s="403"/>
      <c r="N469" s="579" t="s">
        <v>463</v>
      </c>
      <c r="O469" s="405" t="s">
        <v>1694</v>
      </c>
      <c r="P469" s="405" t="s">
        <v>1730</v>
      </c>
      <c r="Q469" s="580" t="s">
        <v>228</v>
      </c>
      <c r="R469" s="406" t="s">
        <v>1939</v>
      </c>
      <c r="S469" s="406" t="s">
        <v>1695</v>
      </c>
      <c r="T469" s="572" t="s">
        <v>231</v>
      </c>
    </row>
    <row r="470" spans="1:20" hidden="1" outlineLevel="1" x14ac:dyDescent="0.25">
      <c r="A470" s="555"/>
      <c r="B470" s="572"/>
      <c r="C470" s="401"/>
      <c r="D470" s="401" t="s">
        <v>828</v>
      </c>
      <c r="E470" s="581"/>
      <c r="F470" s="581"/>
      <c r="G470" s="581" t="s">
        <v>817</v>
      </c>
      <c r="H470" s="402"/>
      <c r="I470" s="402"/>
      <c r="J470" s="577" t="s">
        <v>326</v>
      </c>
      <c r="K470" s="403"/>
      <c r="L470" s="581" t="s">
        <v>817</v>
      </c>
      <c r="M470" s="403"/>
      <c r="N470" s="581"/>
      <c r="O470" s="580"/>
      <c r="P470" s="580"/>
      <c r="Q470" s="580"/>
      <c r="R470" s="572"/>
      <c r="S470" s="572"/>
      <c r="T470" s="572"/>
    </row>
    <row r="471" spans="1:20" hidden="1" outlineLevel="1" x14ac:dyDescent="0.25">
      <c r="A471" s="493"/>
      <c r="B471" s="442"/>
      <c r="C471" s="766"/>
      <c r="D471" s="569"/>
      <c r="E471" s="709"/>
      <c r="F471" s="437"/>
      <c r="G471" s="583"/>
      <c r="H471" s="570"/>
      <c r="I471" s="571"/>
      <c r="J471" s="439"/>
      <c r="K471" s="368"/>
      <c r="L471" s="453"/>
      <c r="M471" s="368"/>
      <c r="N471" s="446"/>
      <c r="O471" s="443"/>
      <c r="P471" s="443"/>
      <c r="Q471" s="443"/>
      <c r="R471" s="442"/>
      <c r="S471" s="442"/>
      <c r="T471" s="442"/>
    </row>
    <row r="472" spans="1:20" ht="16.149999999999999" hidden="1" outlineLevel="1" x14ac:dyDescent="0.25">
      <c r="A472" s="566" t="s">
        <v>2533</v>
      </c>
      <c r="B472" s="591"/>
      <c r="C472" s="770"/>
      <c r="D472" s="592" t="s">
        <v>1944</v>
      </c>
      <c r="E472" s="238"/>
      <c r="F472" s="235"/>
      <c r="G472" s="238" t="s">
        <v>1945</v>
      </c>
      <c r="H472" s="239"/>
      <c r="I472" s="239"/>
      <c r="J472" s="381"/>
      <c r="K472" s="375"/>
      <c r="L472" s="491" t="s">
        <v>829</v>
      </c>
      <c r="M472" s="375"/>
      <c r="N472" s="235"/>
      <c r="O472" s="443"/>
      <c r="P472" s="443"/>
      <c r="Q472" s="443"/>
      <c r="R472" s="442"/>
      <c r="S472" s="442"/>
      <c r="T472" s="442"/>
    </row>
    <row r="473" spans="1:20" hidden="1" outlineLevel="1" x14ac:dyDescent="0.25">
      <c r="A473" s="493"/>
      <c r="B473" s="446"/>
      <c r="C473" s="494"/>
      <c r="D473" s="769" t="s">
        <v>2973</v>
      </c>
      <c r="E473" s="505"/>
      <c r="F473" s="505"/>
      <c r="G473" s="505" t="s">
        <v>830</v>
      </c>
      <c r="H473" s="567"/>
      <c r="I473" s="567"/>
      <c r="J473" s="367"/>
      <c r="K473" s="368"/>
      <c r="L473" s="769" t="s">
        <v>831</v>
      </c>
      <c r="M473" s="368"/>
      <c r="N473" s="505"/>
      <c r="O473" s="443"/>
      <c r="P473" s="443"/>
      <c r="Q473" s="443"/>
      <c r="R473" s="442"/>
      <c r="S473" s="442"/>
      <c r="T473" s="442"/>
    </row>
    <row r="474" spans="1:20" s="376" customFormat="1" hidden="1" outlineLevel="1" x14ac:dyDescent="0.25">
      <c r="A474" s="493" t="s">
        <v>2950</v>
      </c>
      <c r="B474" s="442" t="s">
        <v>1697</v>
      </c>
      <c r="C474" s="494" t="s">
        <v>1377</v>
      </c>
      <c r="D474" s="440" t="s">
        <v>2915</v>
      </c>
      <c r="E474" s="721" t="s">
        <v>2180</v>
      </c>
      <c r="F474" s="437" t="s">
        <v>2534</v>
      </c>
      <c r="G474" s="583" t="s">
        <v>1698</v>
      </c>
      <c r="H474" s="570" t="s">
        <v>1699</v>
      </c>
      <c r="I474" s="594" t="s">
        <v>1699</v>
      </c>
      <c r="J474" s="439" t="s">
        <v>326</v>
      </c>
      <c r="K474" s="481"/>
      <c r="L474" s="440" t="s">
        <v>2916</v>
      </c>
      <c r="M474" s="481" t="s">
        <v>275</v>
      </c>
      <c r="N474" s="526" t="s">
        <v>832</v>
      </c>
      <c r="O474" s="443" t="s">
        <v>1946</v>
      </c>
      <c r="P474" s="443" t="s">
        <v>1947</v>
      </c>
      <c r="Q474" s="443" t="s">
        <v>228</v>
      </c>
      <c r="R474" s="442" t="s">
        <v>1948</v>
      </c>
      <c r="S474" s="442" t="s">
        <v>1949</v>
      </c>
      <c r="T474" s="442" t="s">
        <v>231</v>
      </c>
    </row>
    <row r="475" spans="1:20" hidden="1" outlineLevel="1" x14ac:dyDescent="0.25">
      <c r="A475" t="s">
        <v>2986</v>
      </c>
      <c r="B475" s="376" t="s">
        <v>1697</v>
      </c>
      <c r="C475" s="376" t="s">
        <v>1377</v>
      </c>
      <c r="D475" t="s">
        <v>2987</v>
      </c>
      <c r="E475" t="s">
        <v>2180</v>
      </c>
      <c r="F475" s="437" t="s">
        <v>2534</v>
      </c>
      <c r="G475" s="583" t="s">
        <v>1698</v>
      </c>
      <c r="H475" s="570" t="s">
        <v>1699</v>
      </c>
      <c r="I475" s="594" t="s">
        <v>1699</v>
      </c>
      <c r="J475" s="439" t="s">
        <v>326</v>
      </c>
      <c r="K475" s="481"/>
      <c r="L475" s="440" t="s">
        <v>2974</v>
      </c>
      <c r="M475" s="481" t="s">
        <v>275</v>
      </c>
      <c r="N475" s="608" t="s">
        <v>2988</v>
      </c>
      <c r="O475" s="443" t="s">
        <v>1946</v>
      </c>
      <c r="P475" s="443" t="s">
        <v>1947</v>
      </c>
      <c r="Q475" s="443" t="s">
        <v>228</v>
      </c>
      <c r="R475" s="442" t="s">
        <v>1948</v>
      </c>
      <c r="S475" s="442" t="s">
        <v>1949</v>
      </c>
      <c r="T475" s="442" t="s">
        <v>231</v>
      </c>
    </row>
    <row r="476" spans="1:20" s="376" customFormat="1" hidden="1" outlineLevel="1" x14ac:dyDescent="0.25">
      <c r="A476" s="493" t="s">
        <v>2989</v>
      </c>
      <c r="B476" s="442" t="s">
        <v>1697</v>
      </c>
      <c r="C476" s="494" t="s">
        <v>1377</v>
      </c>
      <c r="D476" s="442" t="s">
        <v>2982</v>
      </c>
      <c r="E476" s="446" t="s">
        <v>2180</v>
      </c>
      <c r="F476" s="437" t="s">
        <v>2534</v>
      </c>
      <c r="G476" s="437" t="s">
        <v>2535</v>
      </c>
      <c r="H476" s="570" t="s">
        <v>2536</v>
      </c>
      <c r="I476" s="570" t="s">
        <v>2536</v>
      </c>
      <c r="J476" s="439" t="s">
        <v>326</v>
      </c>
      <c r="K476" s="481"/>
      <c r="L476" s="453" t="s">
        <v>2983</v>
      </c>
      <c r="M476" s="481" t="s">
        <v>275</v>
      </c>
      <c r="N476" s="442" t="s">
        <v>2984</v>
      </c>
      <c r="O476" s="443" t="s">
        <v>1946</v>
      </c>
      <c r="P476" s="443" t="s">
        <v>1947</v>
      </c>
      <c r="Q476" s="443" t="s">
        <v>228</v>
      </c>
      <c r="R476" s="442" t="s">
        <v>1948</v>
      </c>
      <c r="S476" s="442" t="s">
        <v>1949</v>
      </c>
      <c r="T476" s="442" t="s">
        <v>231</v>
      </c>
    </row>
    <row r="477" spans="1:20" hidden="1" outlineLevel="1" x14ac:dyDescent="0.25">
      <c r="A477" s="493"/>
      <c r="B477" s="446"/>
      <c r="C477" s="494"/>
      <c r="D477" s="769" t="s">
        <v>833</v>
      </c>
      <c r="E477" s="505"/>
      <c r="F477" s="505"/>
      <c r="G477" s="505" t="s">
        <v>833</v>
      </c>
      <c r="H477" s="567"/>
      <c r="I477" s="567"/>
      <c r="J477" s="367"/>
      <c r="K477" s="368"/>
      <c r="L477" s="769" t="s">
        <v>834</v>
      </c>
      <c r="M477" s="368"/>
      <c r="N477" s="505"/>
      <c r="O477" s="443"/>
      <c r="P477" s="443"/>
      <c r="Q477" s="443"/>
      <c r="R477" s="442"/>
      <c r="S477" s="442"/>
      <c r="T477" s="442"/>
    </row>
    <row r="478" spans="1:20" s="376" customFormat="1" hidden="1" outlineLevel="1" x14ac:dyDescent="0.25">
      <c r="A478" s="493" t="s">
        <v>2537</v>
      </c>
      <c r="B478" s="442" t="s">
        <v>1697</v>
      </c>
      <c r="C478" s="494" t="s">
        <v>1377</v>
      </c>
      <c r="D478" s="453" t="s">
        <v>1889</v>
      </c>
      <c r="E478" s="446" t="s">
        <v>2180</v>
      </c>
      <c r="F478" s="437" t="s">
        <v>1700</v>
      </c>
      <c r="G478" s="437" t="s">
        <v>1698</v>
      </c>
      <c r="H478" s="570" t="s">
        <v>2536</v>
      </c>
      <c r="I478" s="571" t="s">
        <v>1699</v>
      </c>
      <c r="J478" s="439" t="s">
        <v>326</v>
      </c>
      <c r="K478" s="481"/>
      <c r="L478" s="453" t="s">
        <v>1950</v>
      </c>
      <c r="M478" s="441" t="s">
        <v>835</v>
      </c>
      <c r="N478" s="446" t="s">
        <v>747</v>
      </c>
      <c r="O478" s="443" t="s">
        <v>1946</v>
      </c>
      <c r="P478" s="443" t="s">
        <v>1947</v>
      </c>
      <c r="Q478" s="443" t="s">
        <v>228</v>
      </c>
      <c r="R478" s="442" t="s">
        <v>1948</v>
      </c>
      <c r="S478" s="442" t="s">
        <v>1949</v>
      </c>
      <c r="T478" s="442" t="s">
        <v>231</v>
      </c>
    </row>
    <row r="479" spans="1:20" s="376" customFormat="1" hidden="1" outlineLevel="1" x14ac:dyDescent="0.25">
      <c r="A479" s="493" t="s">
        <v>2538</v>
      </c>
      <c r="B479" s="442" t="s">
        <v>1697</v>
      </c>
      <c r="C479" s="494" t="s">
        <v>1377</v>
      </c>
      <c r="D479" s="453" t="s">
        <v>1890</v>
      </c>
      <c r="E479" s="446" t="s">
        <v>2180</v>
      </c>
      <c r="F479" s="437" t="s">
        <v>1700</v>
      </c>
      <c r="G479" s="437" t="s">
        <v>1698</v>
      </c>
      <c r="H479" s="570" t="s">
        <v>1699</v>
      </c>
      <c r="I479" s="571" t="s">
        <v>1699</v>
      </c>
      <c r="J479" s="439" t="s">
        <v>326</v>
      </c>
      <c r="K479" s="481"/>
      <c r="L479" s="453" t="s">
        <v>1891</v>
      </c>
      <c r="M479" s="441" t="s">
        <v>835</v>
      </c>
      <c r="N479" s="446" t="s">
        <v>675</v>
      </c>
      <c r="O479" s="443" t="s">
        <v>1946</v>
      </c>
      <c r="P479" s="443" t="s">
        <v>1947</v>
      </c>
      <c r="Q479" s="443" t="s">
        <v>228</v>
      </c>
      <c r="R479" s="442" t="s">
        <v>1948</v>
      </c>
      <c r="S479" s="442" t="s">
        <v>1949</v>
      </c>
      <c r="T479" s="442" t="s">
        <v>231</v>
      </c>
    </row>
    <row r="480" spans="1:20" s="376" customFormat="1" hidden="1" outlineLevel="1" x14ac:dyDescent="0.25">
      <c r="A480" s="493"/>
      <c r="B480" s="595" t="s">
        <v>1697</v>
      </c>
      <c r="C480" s="407" t="s">
        <v>1377</v>
      </c>
      <c r="D480" s="408" t="s">
        <v>1701</v>
      </c>
      <c r="E480" s="596" t="s">
        <v>2180</v>
      </c>
      <c r="F480" s="597" t="s">
        <v>1700</v>
      </c>
      <c r="G480" s="597" t="s">
        <v>1698</v>
      </c>
      <c r="H480" s="598" t="s">
        <v>1699</v>
      </c>
      <c r="I480" s="599" t="s">
        <v>1699</v>
      </c>
      <c r="J480" s="600" t="s">
        <v>326</v>
      </c>
      <c r="K480" s="409"/>
      <c r="L480" s="408" t="s">
        <v>1702</v>
      </c>
      <c r="M480" s="410" t="s">
        <v>835</v>
      </c>
      <c r="N480" s="596" t="s">
        <v>651</v>
      </c>
      <c r="O480" s="601" t="s">
        <v>1946</v>
      </c>
      <c r="P480" s="601" t="s">
        <v>1947</v>
      </c>
      <c r="Q480" s="601" t="s">
        <v>228</v>
      </c>
      <c r="R480" s="595" t="s">
        <v>1948</v>
      </c>
      <c r="S480" s="595" t="s">
        <v>1949</v>
      </c>
      <c r="T480" s="595" t="s">
        <v>231</v>
      </c>
    </row>
    <row r="481" spans="1:20" hidden="1" outlineLevel="1" x14ac:dyDescent="0.25">
      <c r="A481" s="493"/>
      <c r="B481" s="446"/>
      <c r="C481" s="494"/>
      <c r="D481" s="769" t="s">
        <v>837</v>
      </c>
      <c r="E481" s="505"/>
      <c r="F481" s="505"/>
      <c r="G481" s="505" t="s">
        <v>837</v>
      </c>
      <c r="H481" s="567"/>
      <c r="I481" s="603"/>
      <c r="J481" s="367"/>
      <c r="K481" s="368"/>
      <c r="L481" s="769" t="s">
        <v>838</v>
      </c>
      <c r="M481" s="368"/>
      <c r="N481" s="505"/>
      <c r="O481" s="443"/>
      <c r="P481" s="443"/>
      <c r="Q481" s="443"/>
      <c r="R481" s="442"/>
      <c r="S481" s="442"/>
      <c r="T481" s="442"/>
    </row>
    <row r="482" spans="1:20" s="376" customFormat="1" hidden="1" outlineLevel="1" x14ac:dyDescent="0.25">
      <c r="A482" s="493" t="s">
        <v>2539</v>
      </c>
      <c r="B482" s="442" t="s">
        <v>1697</v>
      </c>
      <c r="C482" s="494" t="s">
        <v>1377</v>
      </c>
      <c r="D482" s="471" t="s">
        <v>1800</v>
      </c>
      <c r="E482" s="446" t="s">
        <v>2180</v>
      </c>
      <c r="F482" s="437" t="s">
        <v>1700</v>
      </c>
      <c r="G482" s="437" t="s">
        <v>1698</v>
      </c>
      <c r="H482" s="570" t="s">
        <v>2536</v>
      </c>
      <c r="I482" s="571" t="s">
        <v>1699</v>
      </c>
      <c r="J482" s="439" t="s">
        <v>326</v>
      </c>
      <c r="K482" s="481"/>
      <c r="L482" s="604" t="s">
        <v>1801</v>
      </c>
      <c r="M482" s="481" t="s">
        <v>251</v>
      </c>
      <c r="N482" s="446" t="s">
        <v>2540</v>
      </c>
      <c r="O482" s="443" t="s">
        <v>1946</v>
      </c>
      <c r="P482" s="443" t="s">
        <v>1947</v>
      </c>
      <c r="Q482" s="443" t="s">
        <v>228</v>
      </c>
      <c r="R482" s="442" t="s">
        <v>1948</v>
      </c>
      <c r="S482" s="442" t="s">
        <v>1949</v>
      </c>
      <c r="T482" s="442" t="s">
        <v>231</v>
      </c>
    </row>
    <row r="483" spans="1:20" s="376" customFormat="1" hidden="1" outlineLevel="1" x14ac:dyDescent="0.25">
      <c r="A483" s="493" t="s">
        <v>2541</v>
      </c>
      <c r="B483" s="442" t="s">
        <v>1697</v>
      </c>
      <c r="C483" s="494" t="s">
        <v>1377</v>
      </c>
      <c r="D483" s="453" t="s">
        <v>2116</v>
      </c>
      <c r="E483" s="446" t="s">
        <v>2180</v>
      </c>
      <c r="F483" s="437" t="s">
        <v>1700</v>
      </c>
      <c r="G483" s="437" t="s">
        <v>1698</v>
      </c>
      <c r="H483" s="570" t="s">
        <v>1699</v>
      </c>
      <c r="I483" s="571" t="s">
        <v>1699</v>
      </c>
      <c r="J483" s="439" t="s">
        <v>326</v>
      </c>
      <c r="K483" s="481"/>
      <c r="L483" s="453" t="s">
        <v>2117</v>
      </c>
      <c r="M483" s="481" t="s">
        <v>251</v>
      </c>
      <c r="N483" s="446" t="s">
        <v>641</v>
      </c>
      <c r="O483" s="443" t="s">
        <v>1946</v>
      </c>
      <c r="P483" s="443" t="s">
        <v>1947</v>
      </c>
      <c r="Q483" s="443" t="s">
        <v>228</v>
      </c>
      <c r="R483" s="442" t="s">
        <v>1948</v>
      </c>
      <c r="S483" s="442" t="s">
        <v>1949</v>
      </c>
      <c r="T483" s="442" t="s">
        <v>231</v>
      </c>
    </row>
    <row r="484" spans="1:20" s="376" customFormat="1" hidden="1" outlineLevel="1" x14ac:dyDescent="0.25">
      <c r="A484" s="493" t="s">
        <v>2542</v>
      </c>
      <c r="B484" s="442" t="s">
        <v>1697</v>
      </c>
      <c r="C484" s="494" t="s">
        <v>1377</v>
      </c>
      <c r="D484" s="440" t="s">
        <v>2165</v>
      </c>
      <c r="E484" s="446" t="s">
        <v>2180</v>
      </c>
      <c r="F484" s="437" t="s">
        <v>1700</v>
      </c>
      <c r="G484" s="437" t="s">
        <v>1698</v>
      </c>
      <c r="H484" s="570" t="s">
        <v>1699</v>
      </c>
      <c r="I484" s="571" t="s">
        <v>1699</v>
      </c>
      <c r="J484" s="439" t="s">
        <v>326</v>
      </c>
      <c r="K484" s="481"/>
      <c r="L484" s="440" t="s">
        <v>2166</v>
      </c>
      <c r="M484" s="496" t="s">
        <v>761</v>
      </c>
      <c r="N484" s="446" t="s">
        <v>839</v>
      </c>
      <c r="O484" s="443" t="s">
        <v>1946</v>
      </c>
      <c r="P484" s="443" t="s">
        <v>1947</v>
      </c>
      <c r="Q484" s="443" t="s">
        <v>228</v>
      </c>
      <c r="R484" s="442" t="s">
        <v>1948</v>
      </c>
      <c r="S484" s="442" t="s">
        <v>1949</v>
      </c>
      <c r="T484" s="442" t="s">
        <v>231</v>
      </c>
    </row>
    <row r="485" spans="1:20" s="376" customFormat="1" hidden="1" outlineLevel="1" x14ac:dyDescent="0.25">
      <c r="A485" s="493" t="s">
        <v>2951</v>
      </c>
      <c r="B485" s="442" t="s">
        <v>1697</v>
      </c>
      <c r="C485" s="494" t="s">
        <v>1377</v>
      </c>
      <c r="D485" s="440" t="s">
        <v>2182</v>
      </c>
      <c r="E485" s="446" t="s">
        <v>2180</v>
      </c>
      <c r="F485" s="437" t="s">
        <v>1700</v>
      </c>
      <c r="G485" s="437" t="s">
        <v>1698</v>
      </c>
      <c r="H485" s="570" t="s">
        <v>1699</v>
      </c>
      <c r="I485" s="571" t="s">
        <v>1699</v>
      </c>
      <c r="J485" s="439" t="s">
        <v>326</v>
      </c>
      <c r="K485" s="481"/>
      <c r="L485" s="440" t="s">
        <v>2183</v>
      </c>
      <c r="M485" s="481" t="s">
        <v>251</v>
      </c>
      <c r="N485" s="445" t="s">
        <v>840</v>
      </c>
      <c r="O485" s="443" t="s">
        <v>1946</v>
      </c>
      <c r="P485" s="443" t="s">
        <v>1947</v>
      </c>
      <c r="Q485" s="443" t="s">
        <v>228</v>
      </c>
      <c r="R485" s="442" t="s">
        <v>1948</v>
      </c>
      <c r="S485" s="442" t="s">
        <v>1949</v>
      </c>
      <c r="T485" s="442" t="s">
        <v>231</v>
      </c>
    </row>
    <row r="486" spans="1:20" s="376" customFormat="1" hidden="1" outlineLevel="1" x14ac:dyDescent="0.25">
      <c r="A486" s="493" t="s">
        <v>2990</v>
      </c>
      <c r="B486" s="442" t="s">
        <v>1697</v>
      </c>
      <c r="C486" s="494" t="s">
        <v>1377</v>
      </c>
      <c r="D486" s="440" t="s">
        <v>2975</v>
      </c>
      <c r="E486" s="446" t="s">
        <v>534</v>
      </c>
      <c r="F486" s="437" t="s">
        <v>1700</v>
      </c>
      <c r="G486" s="437" t="s">
        <v>1698</v>
      </c>
      <c r="H486" s="570" t="s">
        <v>1699</v>
      </c>
      <c r="I486" s="571" t="s">
        <v>1699</v>
      </c>
      <c r="J486" s="439" t="s">
        <v>326</v>
      </c>
      <c r="K486" s="481"/>
      <c r="L486" s="440" t="s">
        <v>2976</v>
      </c>
      <c r="M486" s="496" t="s">
        <v>251</v>
      </c>
      <c r="N486" s="445" t="s">
        <v>1024</v>
      </c>
      <c r="O486" s="443" t="s">
        <v>1946</v>
      </c>
      <c r="P486" s="443" t="s">
        <v>1947</v>
      </c>
      <c r="Q486" s="443" t="s">
        <v>228</v>
      </c>
      <c r="R486" s="442" t="s">
        <v>1948</v>
      </c>
      <c r="S486" s="442" t="s">
        <v>1949</v>
      </c>
      <c r="T486" s="442" t="s">
        <v>231</v>
      </c>
    </row>
    <row r="487" spans="1:20" s="376" customFormat="1" hidden="1" outlineLevel="1" x14ac:dyDescent="0.25">
      <c r="A487" s="493" t="s">
        <v>3238</v>
      </c>
      <c r="B487" s="442" t="s">
        <v>1697</v>
      </c>
      <c r="C487" s="494" t="s">
        <v>1377</v>
      </c>
      <c r="D487" s="440" t="s">
        <v>3239</v>
      </c>
      <c r="E487" s="446" t="s">
        <v>534</v>
      </c>
      <c r="F487" s="437" t="s">
        <v>1700</v>
      </c>
      <c r="G487" s="437" t="s">
        <v>1698</v>
      </c>
      <c r="H487" s="570" t="s">
        <v>1699</v>
      </c>
      <c r="I487" s="571" t="s">
        <v>1699</v>
      </c>
      <c r="J487" s="439" t="s">
        <v>326</v>
      </c>
      <c r="K487" s="481"/>
      <c r="L487" s="440" t="s">
        <v>3240</v>
      </c>
      <c r="M487" s="496" t="s">
        <v>251</v>
      </c>
      <c r="N487" s="445" t="s">
        <v>839</v>
      </c>
      <c r="O487" s="443" t="s">
        <v>1946</v>
      </c>
      <c r="P487" s="443" t="s">
        <v>1947</v>
      </c>
      <c r="Q487" s="443" t="s">
        <v>228</v>
      </c>
      <c r="R487" s="442" t="s">
        <v>1948</v>
      </c>
      <c r="S487" s="442" t="s">
        <v>1949</v>
      </c>
      <c r="T487" s="442" t="s">
        <v>231</v>
      </c>
    </row>
    <row r="488" spans="1:20" s="376" customFormat="1" hidden="1" outlineLevel="1" x14ac:dyDescent="0.25">
      <c r="A488" s="493" t="s">
        <v>3292</v>
      </c>
      <c r="B488" s="442" t="s">
        <v>1697</v>
      </c>
      <c r="C488" s="494" t="s">
        <v>1377</v>
      </c>
      <c r="D488" s="453" t="s">
        <v>3293</v>
      </c>
      <c r="E488" s="446" t="s">
        <v>534</v>
      </c>
      <c r="F488" s="437" t="s">
        <v>1700</v>
      </c>
      <c r="G488" s="437" t="s">
        <v>1698</v>
      </c>
      <c r="H488" s="570" t="s">
        <v>1699</v>
      </c>
      <c r="I488" s="571" t="s">
        <v>1699</v>
      </c>
      <c r="J488" s="439" t="s">
        <v>326</v>
      </c>
      <c r="K488" s="481"/>
      <c r="L488" s="440" t="s">
        <v>3294</v>
      </c>
      <c r="M488" s="496" t="s">
        <v>251</v>
      </c>
      <c r="N488" s="445" t="s">
        <v>1024</v>
      </c>
      <c r="O488" s="443" t="s">
        <v>1946</v>
      </c>
      <c r="P488" s="443" t="s">
        <v>1947</v>
      </c>
      <c r="Q488" s="443" t="s">
        <v>228</v>
      </c>
      <c r="R488" s="442" t="s">
        <v>1948</v>
      </c>
      <c r="S488" s="442" t="s">
        <v>1949</v>
      </c>
      <c r="T488" s="442" t="s">
        <v>231</v>
      </c>
    </row>
    <row r="489" spans="1:20" hidden="1" outlineLevel="1" x14ac:dyDescent="0.25">
      <c r="A489" s="493"/>
      <c r="B489" s="446"/>
      <c r="C489" s="494"/>
      <c r="D489" s="769" t="s">
        <v>841</v>
      </c>
      <c r="E489" s="505"/>
      <c r="F489" s="505"/>
      <c r="G489" s="505" t="s">
        <v>842</v>
      </c>
      <c r="H489" s="567"/>
      <c r="I489" s="567"/>
      <c r="J489" s="367"/>
      <c r="K489" s="368"/>
      <c r="L489" s="769" t="s">
        <v>843</v>
      </c>
      <c r="M489" s="368"/>
      <c r="N489" s="505"/>
      <c r="O489" s="443"/>
      <c r="P489" s="443"/>
      <c r="Q489" s="443"/>
      <c r="R489" s="442"/>
      <c r="S489" s="442"/>
      <c r="T489" s="442"/>
    </row>
    <row r="490" spans="1:20" s="376" customFormat="1" hidden="1" outlineLevel="1" x14ac:dyDescent="0.25">
      <c r="A490" s="493" t="s">
        <v>2543</v>
      </c>
      <c r="B490" s="442" t="s">
        <v>1697</v>
      </c>
      <c r="C490" s="495" t="s">
        <v>1703</v>
      </c>
      <c r="D490" s="453" t="s">
        <v>2118</v>
      </c>
      <c r="E490" s="721" t="s">
        <v>2180</v>
      </c>
      <c r="F490" s="437" t="s">
        <v>2534</v>
      </c>
      <c r="G490" s="583">
        <v>40150</v>
      </c>
      <c r="H490" s="570" t="s">
        <v>2536</v>
      </c>
      <c r="I490" s="594" t="s">
        <v>1699</v>
      </c>
      <c r="J490" s="439" t="s">
        <v>326</v>
      </c>
      <c r="K490" s="481"/>
      <c r="L490" s="453" t="s">
        <v>2119</v>
      </c>
      <c r="M490" s="441" t="s">
        <v>251</v>
      </c>
      <c r="N490" s="446" t="s">
        <v>2540</v>
      </c>
      <c r="O490" s="443" t="s">
        <v>1946</v>
      </c>
      <c r="P490" s="443" t="s">
        <v>1947</v>
      </c>
      <c r="Q490" s="443" t="s">
        <v>228</v>
      </c>
      <c r="R490" s="442" t="s">
        <v>1948</v>
      </c>
      <c r="S490" s="442" t="s">
        <v>1949</v>
      </c>
      <c r="T490" s="442" t="s">
        <v>231</v>
      </c>
    </row>
    <row r="491" spans="1:20" hidden="1" outlineLevel="1" x14ac:dyDescent="0.25">
      <c r="A491" s="493"/>
      <c r="B491" s="505"/>
      <c r="C491" s="766"/>
      <c r="D491" s="769" t="s">
        <v>844</v>
      </c>
      <c r="E491" s="505"/>
      <c r="F491" s="505"/>
      <c r="G491" s="505" t="s">
        <v>844</v>
      </c>
      <c r="H491" s="567"/>
      <c r="I491" s="567"/>
      <c r="J491" s="367"/>
      <c r="K491" s="368"/>
      <c r="L491" s="769" t="s">
        <v>845</v>
      </c>
      <c r="M491" s="368"/>
      <c r="N491" s="505"/>
      <c r="O491" s="443"/>
      <c r="P491" s="443"/>
      <c r="Q491" s="443"/>
      <c r="R491" s="442"/>
      <c r="S491" s="442"/>
      <c r="T491" s="442"/>
    </row>
    <row r="492" spans="1:20" s="376" customFormat="1" hidden="1" outlineLevel="1" x14ac:dyDescent="0.25">
      <c r="A492" s="493" t="s">
        <v>2544</v>
      </c>
      <c r="B492" s="442" t="s">
        <v>1697</v>
      </c>
      <c r="C492" s="494" t="s">
        <v>1377</v>
      </c>
      <c r="D492" s="453" t="s">
        <v>2163</v>
      </c>
      <c r="E492" s="446" t="s">
        <v>2180</v>
      </c>
      <c r="F492" s="437" t="s">
        <v>1700</v>
      </c>
      <c r="G492" s="437" t="s">
        <v>2535</v>
      </c>
      <c r="H492" s="570" t="s">
        <v>2536</v>
      </c>
      <c r="I492" s="571" t="s">
        <v>1699</v>
      </c>
      <c r="J492" s="439" t="s">
        <v>326</v>
      </c>
      <c r="K492" s="481"/>
      <c r="L492" s="453" t="s">
        <v>2164</v>
      </c>
      <c r="M492" s="481" t="s">
        <v>257</v>
      </c>
      <c r="N492" s="446" t="s">
        <v>1824</v>
      </c>
      <c r="O492" s="443" t="s">
        <v>1952</v>
      </c>
      <c r="P492" s="443" t="s">
        <v>1947</v>
      </c>
      <c r="Q492" s="443" t="s">
        <v>228</v>
      </c>
      <c r="R492" s="442" t="s">
        <v>1948</v>
      </c>
      <c r="S492" s="442" t="s">
        <v>1949</v>
      </c>
      <c r="T492" s="442" t="s">
        <v>231</v>
      </c>
    </row>
    <row r="493" spans="1:20" s="376" customFormat="1" hidden="1" outlineLevel="1" x14ac:dyDescent="0.25">
      <c r="A493" s="493"/>
      <c r="B493" s="595" t="s">
        <v>1697</v>
      </c>
      <c r="C493" s="407" t="s">
        <v>1377</v>
      </c>
      <c r="D493" s="408" t="s">
        <v>1704</v>
      </c>
      <c r="E493" s="596" t="s">
        <v>2180</v>
      </c>
      <c r="F493" s="597" t="s">
        <v>1700</v>
      </c>
      <c r="G493" s="597" t="s">
        <v>1698</v>
      </c>
      <c r="H493" s="598" t="s">
        <v>1699</v>
      </c>
      <c r="I493" s="599" t="s">
        <v>1699</v>
      </c>
      <c r="J493" s="600" t="s">
        <v>326</v>
      </c>
      <c r="K493" s="409"/>
      <c r="L493" s="408" t="s">
        <v>847</v>
      </c>
      <c r="M493" s="409" t="s">
        <v>257</v>
      </c>
      <c r="N493" s="602" t="s">
        <v>638</v>
      </c>
      <c r="O493" s="601" t="s">
        <v>1946</v>
      </c>
      <c r="P493" s="601" t="s">
        <v>1947</v>
      </c>
      <c r="Q493" s="601" t="s">
        <v>228</v>
      </c>
      <c r="R493" s="595" t="s">
        <v>1948</v>
      </c>
      <c r="S493" s="595" t="s">
        <v>1949</v>
      </c>
      <c r="T493" s="595" t="s">
        <v>231</v>
      </c>
    </row>
    <row r="494" spans="1:20" s="376" customFormat="1" hidden="1" outlineLevel="1" x14ac:dyDescent="0.25">
      <c r="A494" s="493" t="s">
        <v>2545</v>
      </c>
      <c r="B494" s="442" t="s">
        <v>1697</v>
      </c>
      <c r="C494" s="494" t="s">
        <v>1377</v>
      </c>
      <c r="D494" s="453" t="s">
        <v>1846</v>
      </c>
      <c r="E494" s="446" t="s">
        <v>2180</v>
      </c>
      <c r="F494" s="437" t="s">
        <v>1700</v>
      </c>
      <c r="G494" s="437" t="s">
        <v>1698</v>
      </c>
      <c r="H494" s="570" t="s">
        <v>1699</v>
      </c>
      <c r="I494" s="571" t="s">
        <v>1699</v>
      </c>
      <c r="J494" s="439" t="s">
        <v>326</v>
      </c>
      <c r="K494" s="481"/>
      <c r="L494" s="453" t="s">
        <v>1795</v>
      </c>
      <c r="M494" s="481" t="s">
        <v>257</v>
      </c>
      <c r="N494" s="446" t="s">
        <v>421</v>
      </c>
      <c r="O494" s="443" t="s">
        <v>1946</v>
      </c>
      <c r="P494" s="443" t="s">
        <v>1947</v>
      </c>
      <c r="Q494" s="443" t="s">
        <v>228</v>
      </c>
      <c r="R494" s="442" t="s">
        <v>1948</v>
      </c>
      <c r="S494" s="442" t="s">
        <v>1949</v>
      </c>
      <c r="T494" s="442" t="s">
        <v>231</v>
      </c>
    </row>
    <row r="495" spans="1:20" s="376" customFormat="1" hidden="1" outlineLevel="1" x14ac:dyDescent="0.25">
      <c r="A495" s="493"/>
      <c r="B495" s="595" t="s">
        <v>1697</v>
      </c>
      <c r="C495" s="407" t="s">
        <v>1377</v>
      </c>
      <c r="D495" s="605" t="s">
        <v>848</v>
      </c>
      <c r="E495" s="596" t="s">
        <v>2180</v>
      </c>
      <c r="F495" s="597" t="s">
        <v>1700</v>
      </c>
      <c r="G495" s="597" t="s">
        <v>1698</v>
      </c>
      <c r="H495" s="598" t="s">
        <v>1699</v>
      </c>
      <c r="I495" s="599" t="s">
        <v>1699</v>
      </c>
      <c r="J495" s="600" t="s">
        <v>326</v>
      </c>
      <c r="K495" s="409"/>
      <c r="L495" s="605" t="s">
        <v>1951</v>
      </c>
      <c r="M495" s="409" t="s">
        <v>257</v>
      </c>
      <c r="N495" s="596" t="s">
        <v>849</v>
      </c>
      <c r="O495" s="601" t="s">
        <v>1946</v>
      </c>
      <c r="P495" s="601" t="s">
        <v>1947</v>
      </c>
      <c r="Q495" s="601" t="s">
        <v>228</v>
      </c>
      <c r="R495" s="595" t="s">
        <v>1948</v>
      </c>
      <c r="S495" s="595" t="s">
        <v>1949</v>
      </c>
      <c r="T495" s="595" t="s">
        <v>231</v>
      </c>
    </row>
    <row r="496" spans="1:20" hidden="1" outlineLevel="1" x14ac:dyDescent="0.25">
      <c r="A496" s="493"/>
      <c r="B496" s="442"/>
      <c r="C496" s="766"/>
      <c r="D496" s="769" t="s">
        <v>850</v>
      </c>
      <c r="E496" s="505"/>
      <c r="F496" s="505"/>
      <c r="G496" s="505" t="s">
        <v>850</v>
      </c>
      <c r="H496" s="567"/>
      <c r="I496" s="567"/>
      <c r="J496" s="367"/>
      <c r="K496" s="368"/>
      <c r="L496" s="769" t="s">
        <v>851</v>
      </c>
      <c r="M496" s="368"/>
      <c r="N496" s="446"/>
      <c r="O496" s="443"/>
      <c r="P496" s="443"/>
      <c r="Q496" s="443"/>
      <c r="R496" s="442"/>
      <c r="S496" s="442"/>
      <c r="T496" s="442"/>
    </row>
    <row r="497" spans="1:20" hidden="1" outlineLevel="1" x14ac:dyDescent="0.25">
      <c r="A497" s="493"/>
      <c r="B497" s="446"/>
      <c r="C497" s="494"/>
      <c r="D497" s="769" t="s">
        <v>852</v>
      </c>
      <c r="E497" s="505"/>
      <c r="F497" s="505"/>
      <c r="G497" s="505" t="s">
        <v>852</v>
      </c>
      <c r="H497" s="567"/>
      <c r="I497" s="567"/>
      <c r="J497" s="367"/>
      <c r="K497" s="368"/>
      <c r="L497" s="505" t="s">
        <v>853</v>
      </c>
      <c r="M497" s="368"/>
      <c r="N497" s="505"/>
      <c r="O497" s="443"/>
      <c r="P497" s="443"/>
      <c r="Q497" s="443"/>
      <c r="R497" s="442"/>
      <c r="S497" s="442"/>
      <c r="T497" s="442"/>
    </row>
    <row r="498" spans="1:20" s="376" customFormat="1" hidden="1" outlineLevel="1" x14ac:dyDescent="0.25">
      <c r="A498" s="493" t="s">
        <v>2546</v>
      </c>
      <c r="B498" s="442" t="s">
        <v>1697</v>
      </c>
      <c r="C498" s="494" t="s">
        <v>1377</v>
      </c>
      <c r="D498" s="453" t="s">
        <v>1895</v>
      </c>
      <c r="E498" s="721" t="s">
        <v>2180</v>
      </c>
      <c r="F498" s="437" t="s">
        <v>2534</v>
      </c>
      <c r="G498" s="583">
        <v>30150</v>
      </c>
      <c r="H498" s="570" t="s">
        <v>2536</v>
      </c>
      <c r="I498" s="571" t="s">
        <v>1699</v>
      </c>
      <c r="J498" s="439" t="s">
        <v>326</v>
      </c>
      <c r="K498" s="481"/>
      <c r="L498" s="453" t="s">
        <v>1795</v>
      </c>
      <c r="M498" s="441" t="s">
        <v>239</v>
      </c>
      <c r="N498" s="446" t="s">
        <v>597</v>
      </c>
      <c r="O498" s="443" t="s">
        <v>1946</v>
      </c>
      <c r="P498" s="443" t="s">
        <v>1947</v>
      </c>
      <c r="Q498" s="443" t="s">
        <v>228</v>
      </c>
      <c r="R498" s="442" t="s">
        <v>1948</v>
      </c>
      <c r="S498" s="442" t="s">
        <v>1949</v>
      </c>
      <c r="T498" s="442" t="s">
        <v>231</v>
      </c>
    </row>
    <row r="499" spans="1:20" hidden="1" outlineLevel="1" x14ac:dyDescent="0.25">
      <c r="A499" s="493"/>
      <c r="B499" s="446"/>
      <c r="C499" s="494"/>
      <c r="D499" s="505" t="s">
        <v>854</v>
      </c>
      <c r="E499" s="505"/>
      <c r="F499" s="505"/>
      <c r="G499" s="505" t="s">
        <v>854</v>
      </c>
      <c r="H499" s="567"/>
      <c r="I499" s="567"/>
      <c r="J499" s="367"/>
      <c r="K499" s="368"/>
      <c r="L499" s="769" t="s">
        <v>855</v>
      </c>
      <c r="M499" s="368"/>
      <c r="N499" s="505"/>
      <c r="O499" s="443"/>
      <c r="P499" s="443"/>
      <c r="Q499" s="443"/>
      <c r="R499" s="442"/>
      <c r="S499" s="442"/>
      <c r="T499" s="442"/>
    </row>
    <row r="500" spans="1:20" s="376" customFormat="1" hidden="1" outlineLevel="1" x14ac:dyDescent="0.25">
      <c r="A500" s="493"/>
      <c r="B500" s="451" t="s">
        <v>1697</v>
      </c>
      <c r="C500" s="508" t="s">
        <v>1703</v>
      </c>
      <c r="D500" s="509" t="s">
        <v>2548</v>
      </c>
      <c r="E500" s="727" t="s">
        <v>2180</v>
      </c>
      <c r="F500" s="447" t="s">
        <v>2534</v>
      </c>
      <c r="G500" s="606">
        <v>40150</v>
      </c>
      <c r="H500" s="593" t="s">
        <v>2536</v>
      </c>
      <c r="I500" s="607" t="s">
        <v>1699</v>
      </c>
      <c r="J500" s="448" t="s">
        <v>326</v>
      </c>
      <c r="K500" s="380"/>
      <c r="L500" s="509" t="s">
        <v>856</v>
      </c>
      <c r="M500" s="449" t="s">
        <v>2547</v>
      </c>
      <c r="N500" s="450" t="s">
        <v>2232</v>
      </c>
      <c r="O500" s="452" t="s">
        <v>1946</v>
      </c>
      <c r="P500" s="452" t="s">
        <v>1947</v>
      </c>
      <c r="Q500" s="452" t="s">
        <v>228</v>
      </c>
      <c r="R500" s="451" t="s">
        <v>1948</v>
      </c>
      <c r="S500" s="451" t="s">
        <v>1949</v>
      </c>
      <c r="T500" s="451" t="s">
        <v>231</v>
      </c>
    </row>
    <row r="501" spans="1:20" hidden="1" outlineLevel="1" x14ac:dyDescent="0.25">
      <c r="A501" s="493"/>
      <c r="B501" s="505"/>
      <c r="C501" s="766"/>
      <c r="D501" s="769" t="s">
        <v>857</v>
      </c>
      <c r="E501" s="505"/>
      <c r="F501" s="505"/>
      <c r="G501" s="505" t="s">
        <v>857</v>
      </c>
      <c r="H501" s="567"/>
      <c r="I501" s="567"/>
      <c r="J501" s="367"/>
      <c r="K501" s="368"/>
      <c r="L501" s="769" t="s">
        <v>858</v>
      </c>
      <c r="M501" s="368"/>
      <c r="N501" s="505"/>
      <c r="O501" s="443"/>
      <c r="P501" s="443"/>
      <c r="Q501" s="443"/>
      <c r="R501" s="442"/>
      <c r="S501" s="442"/>
      <c r="T501" s="442"/>
    </row>
    <row r="502" spans="1:20" s="376" customFormat="1" hidden="1" outlineLevel="1" x14ac:dyDescent="0.25">
      <c r="A502" s="493" t="s">
        <v>2549</v>
      </c>
      <c r="B502" s="442" t="s">
        <v>1697</v>
      </c>
      <c r="C502" s="494" t="s">
        <v>1377</v>
      </c>
      <c r="D502" s="471" t="s">
        <v>1807</v>
      </c>
      <c r="E502" s="709" t="s">
        <v>2180</v>
      </c>
      <c r="F502" s="437" t="s">
        <v>2534</v>
      </c>
      <c r="G502" s="437" t="s">
        <v>2535</v>
      </c>
      <c r="H502" s="570" t="s">
        <v>2536</v>
      </c>
      <c r="I502" s="571" t="s">
        <v>1699</v>
      </c>
      <c r="J502" s="439" t="s">
        <v>326</v>
      </c>
      <c r="K502" s="481"/>
      <c r="L502" s="471" t="s">
        <v>1804</v>
      </c>
      <c r="M502" s="481" t="s">
        <v>475</v>
      </c>
      <c r="N502" s="446" t="s">
        <v>859</v>
      </c>
      <c r="O502" s="443" t="s">
        <v>1946</v>
      </c>
      <c r="P502" s="443" t="s">
        <v>1947</v>
      </c>
      <c r="Q502" s="443" t="s">
        <v>228</v>
      </c>
      <c r="R502" s="446" t="s">
        <v>1948</v>
      </c>
      <c r="S502" s="442" t="s">
        <v>1949</v>
      </c>
      <c r="T502" s="446" t="s">
        <v>231</v>
      </c>
    </row>
    <row r="503" spans="1:20" s="376" customFormat="1" hidden="1" outlineLevel="1" x14ac:dyDescent="0.25">
      <c r="A503" s="493" t="s">
        <v>2550</v>
      </c>
      <c r="B503" s="442" t="s">
        <v>1697</v>
      </c>
      <c r="C503" s="494" t="s">
        <v>1377</v>
      </c>
      <c r="D503" s="440" t="s">
        <v>1802</v>
      </c>
      <c r="E503" s="709" t="s">
        <v>2180</v>
      </c>
      <c r="F503" s="437" t="s">
        <v>1700</v>
      </c>
      <c r="G503" s="437" t="s">
        <v>1698</v>
      </c>
      <c r="H503" s="570" t="s">
        <v>1699</v>
      </c>
      <c r="I503" s="571" t="s">
        <v>1699</v>
      </c>
      <c r="J503" s="439" t="s">
        <v>326</v>
      </c>
      <c r="K503" s="481"/>
      <c r="L503" s="440" t="s">
        <v>1795</v>
      </c>
      <c r="M503" s="481" t="s">
        <v>475</v>
      </c>
      <c r="N503" s="446" t="s">
        <v>775</v>
      </c>
      <c r="O503" s="443" t="s">
        <v>1946</v>
      </c>
      <c r="P503" s="443" t="s">
        <v>1947</v>
      </c>
      <c r="Q503" s="443" t="s">
        <v>228</v>
      </c>
      <c r="R503" s="442" t="s">
        <v>1948</v>
      </c>
      <c r="S503" s="442" t="s">
        <v>1949</v>
      </c>
      <c r="T503" s="442" t="s">
        <v>231</v>
      </c>
    </row>
    <row r="504" spans="1:20" s="376" customFormat="1" hidden="1" outlineLevel="1" x14ac:dyDescent="0.25">
      <c r="A504" s="493" t="s">
        <v>2551</v>
      </c>
      <c r="B504" s="442" t="s">
        <v>1697</v>
      </c>
      <c r="C504" s="494" t="s">
        <v>1377</v>
      </c>
      <c r="D504" s="453" t="s">
        <v>2153</v>
      </c>
      <c r="E504" s="709" t="s">
        <v>2180</v>
      </c>
      <c r="F504" s="437" t="s">
        <v>1700</v>
      </c>
      <c r="G504" s="437" t="s">
        <v>1698</v>
      </c>
      <c r="H504" s="570" t="s">
        <v>1699</v>
      </c>
      <c r="I504" s="571" t="s">
        <v>1699</v>
      </c>
      <c r="J504" s="439" t="s">
        <v>326</v>
      </c>
      <c r="K504" s="481"/>
      <c r="L504" s="453" t="s">
        <v>1696</v>
      </c>
      <c r="M504" s="481" t="s">
        <v>475</v>
      </c>
      <c r="N504" s="446" t="s">
        <v>621</v>
      </c>
      <c r="O504" s="443" t="s">
        <v>1946</v>
      </c>
      <c r="P504" s="443" t="s">
        <v>1947</v>
      </c>
      <c r="Q504" s="443" t="s">
        <v>228</v>
      </c>
      <c r="R504" s="442" t="s">
        <v>1948</v>
      </c>
      <c r="S504" s="442" t="s">
        <v>1949</v>
      </c>
      <c r="T504" s="442" t="s">
        <v>231</v>
      </c>
    </row>
    <row r="505" spans="1:20" s="376" customFormat="1" hidden="1" outlineLevel="1" x14ac:dyDescent="0.25">
      <c r="A505" s="493" t="s">
        <v>2552</v>
      </c>
      <c r="B505" s="442" t="s">
        <v>1697</v>
      </c>
      <c r="C505" s="494" t="s">
        <v>1377</v>
      </c>
      <c r="D505" s="440" t="s">
        <v>2120</v>
      </c>
      <c r="E505" s="709" t="s">
        <v>2180</v>
      </c>
      <c r="F505" s="437" t="s">
        <v>1700</v>
      </c>
      <c r="G505" s="437" t="s">
        <v>1698</v>
      </c>
      <c r="H505" s="570" t="s">
        <v>1699</v>
      </c>
      <c r="I505" s="571" t="s">
        <v>1699</v>
      </c>
      <c r="J505" s="439" t="s">
        <v>326</v>
      </c>
      <c r="K505" s="481"/>
      <c r="L505" s="440" t="s">
        <v>2121</v>
      </c>
      <c r="M505" s="481" t="s">
        <v>475</v>
      </c>
      <c r="N505" s="445" t="s">
        <v>773</v>
      </c>
      <c r="O505" s="443" t="s">
        <v>1946</v>
      </c>
      <c r="P505" s="443" t="s">
        <v>1947</v>
      </c>
      <c r="Q505" s="443" t="s">
        <v>228</v>
      </c>
      <c r="R505" s="442" t="s">
        <v>1948</v>
      </c>
      <c r="S505" s="442" t="s">
        <v>1949</v>
      </c>
      <c r="T505" s="442" t="s">
        <v>231</v>
      </c>
    </row>
    <row r="506" spans="1:20" s="376" customFormat="1" hidden="1" outlineLevel="1" x14ac:dyDescent="0.25">
      <c r="A506" s="707" t="s">
        <v>2553</v>
      </c>
      <c r="B506" s="442" t="s">
        <v>1697</v>
      </c>
      <c r="C506" s="494" t="s">
        <v>1377</v>
      </c>
      <c r="D506" s="526" t="s">
        <v>2122</v>
      </c>
      <c r="E506" s="709" t="s">
        <v>2180</v>
      </c>
      <c r="F506" s="437" t="s">
        <v>1700</v>
      </c>
      <c r="G506" s="437" t="s">
        <v>1698</v>
      </c>
      <c r="H506" s="570" t="s">
        <v>1699</v>
      </c>
      <c r="I506" s="571" t="s">
        <v>1699</v>
      </c>
      <c r="J506" s="439" t="s">
        <v>326</v>
      </c>
      <c r="K506" s="481"/>
      <c r="L506" s="440" t="s">
        <v>2123</v>
      </c>
      <c r="M506" s="481" t="s">
        <v>475</v>
      </c>
      <c r="N506" s="446" t="s">
        <v>775</v>
      </c>
      <c r="O506" s="443" t="s">
        <v>1946</v>
      </c>
      <c r="P506" s="443" t="s">
        <v>1947</v>
      </c>
      <c r="Q506" s="443" t="s">
        <v>228</v>
      </c>
      <c r="R506" s="442" t="s">
        <v>1948</v>
      </c>
      <c r="S506" s="442" t="s">
        <v>1949</v>
      </c>
      <c r="T506" s="442" t="s">
        <v>231</v>
      </c>
    </row>
    <row r="507" spans="1:20" s="376" customFormat="1" hidden="1" outlineLevel="1" x14ac:dyDescent="0.25">
      <c r="A507" s="493" t="s">
        <v>2554</v>
      </c>
      <c r="B507" s="442" t="s">
        <v>1697</v>
      </c>
      <c r="C507" s="494" t="s">
        <v>1377</v>
      </c>
      <c r="D507" s="453" t="s">
        <v>2167</v>
      </c>
      <c r="E507" s="709" t="s">
        <v>2180</v>
      </c>
      <c r="F507" s="437" t="s">
        <v>1700</v>
      </c>
      <c r="G507" s="437" t="s">
        <v>1698</v>
      </c>
      <c r="H507" s="570" t="s">
        <v>1699</v>
      </c>
      <c r="I507" s="571" t="s">
        <v>1699</v>
      </c>
      <c r="J507" s="439" t="s">
        <v>326</v>
      </c>
      <c r="K507" s="481"/>
      <c r="L507" s="453" t="s">
        <v>2168</v>
      </c>
      <c r="M507" s="481" t="s">
        <v>475</v>
      </c>
      <c r="N507" s="446" t="s">
        <v>621</v>
      </c>
      <c r="O507" s="443" t="s">
        <v>1946</v>
      </c>
      <c r="P507" s="443" t="s">
        <v>1947</v>
      </c>
      <c r="Q507" s="443" t="s">
        <v>228</v>
      </c>
      <c r="R507" s="442" t="s">
        <v>1948</v>
      </c>
      <c r="S507" s="442" t="s">
        <v>1949</v>
      </c>
      <c r="T507" s="442" t="s">
        <v>231</v>
      </c>
    </row>
    <row r="508" spans="1:20" s="376" customFormat="1" hidden="1" outlineLevel="1" x14ac:dyDescent="0.25">
      <c r="A508" s="493" t="s">
        <v>2555</v>
      </c>
      <c r="B508" s="442" t="s">
        <v>1697</v>
      </c>
      <c r="C508" s="494" t="s">
        <v>1377</v>
      </c>
      <c r="D508" s="453" t="s">
        <v>1705</v>
      </c>
      <c r="E508" s="709" t="s">
        <v>2180</v>
      </c>
      <c r="F508" s="437" t="s">
        <v>2534</v>
      </c>
      <c r="G508" s="437" t="s">
        <v>2535</v>
      </c>
      <c r="H508" s="570" t="s">
        <v>2536</v>
      </c>
      <c r="I508" s="571" t="s">
        <v>1699</v>
      </c>
      <c r="J508" s="439" t="s">
        <v>326</v>
      </c>
      <c r="K508" s="481"/>
      <c r="L508" s="453" t="s">
        <v>1696</v>
      </c>
      <c r="M508" s="481" t="s">
        <v>475</v>
      </c>
      <c r="N508" s="446" t="s">
        <v>621</v>
      </c>
      <c r="O508" s="443" t="s">
        <v>1946</v>
      </c>
      <c r="P508" s="443" t="s">
        <v>1947</v>
      </c>
      <c r="Q508" s="443" t="s">
        <v>228</v>
      </c>
      <c r="R508" s="442" t="s">
        <v>1948</v>
      </c>
      <c r="S508" s="442" t="s">
        <v>1949</v>
      </c>
      <c r="T508" s="442" t="s">
        <v>231</v>
      </c>
    </row>
    <row r="509" spans="1:20" s="376" customFormat="1" hidden="1" outlineLevel="1" x14ac:dyDescent="0.25">
      <c r="A509" s="493" t="s">
        <v>2991</v>
      </c>
      <c r="B509" s="442" t="s">
        <v>1697</v>
      </c>
      <c r="C509" s="494" t="s">
        <v>1377</v>
      </c>
      <c r="D509" s="453" t="s">
        <v>2977</v>
      </c>
      <c r="E509" s="709" t="s">
        <v>2180</v>
      </c>
      <c r="F509" s="437" t="s">
        <v>1700</v>
      </c>
      <c r="G509" s="437" t="s">
        <v>1698</v>
      </c>
      <c r="H509" s="570" t="s">
        <v>1699</v>
      </c>
      <c r="I509" s="571" t="s">
        <v>1699</v>
      </c>
      <c r="J509" s="439" t="s">
        <v>326</v>
      </c>
      <c r="K509" s="481"/>
      <c r="L509" s="453" t="s">
        <v>1696</v>
      </c>
      <c r="M509" s="481" t="s">
        <v>475</v>
      </c>
      <c r="N509" s="481" t="s">
        <v>865</v>
      </c>
      <c r="O509" s="443" t="s">
        <v>1946</v>
      </c>
      <c r="P509" s="443" t="s">
        <v>1947</v>
      </c>
      <c r="Q509" s="443" t="s">
        <v>228</v>
      </c>
      <c r="R509" s="442" t="s">
        <v>1948</v>
      </c>
      <c r="S509" s="442" t="s">
        <v>1949</v>
      </c>
      <c r="T509" s="442" t="s">
        <v>231</v>
      </c>
    </row>
    <row r="510" spans="1:20" s="376" customFormat="1" hidden="1" outlineLevel="1" x14ac:dyDescent="0.25">
      <c r="A510" s="493" t="s">
        <v>2556</v>
      </c>
      <c r="B510" s="442" t="s">
        <v>1697</v>
      </c>
      <c r="C510" s="494" t="s">
        <v>1377</v>
      </c>
      <c r="D510" s="440" t="s">
        <v>1884</v>
      </c>
      <c r="E510" s="709" t="s">
        <v>2180</v>
      </c>
      <c r="F510" s="437" t="s">
        <v>1700</v>
      </c>
      <c r="G510" s="437" t="s">
        <v>1698</v>
      </c>
      <c r="H510" s="570" t="s">
        <v>1699</v>
      </c>
      <c r="I510" s="571" t="s">
        <v>1699</v>
      </c>
      <c r="J510" s="439" t="s">
        <v>326</v>
      </c>
      <c r="K510" s="481"/>
      <c r="L510" s="440" t="s">
        <v>1696</v>
      </c>
      <c r="M510" s="481" t="s">
        <v>475</v>
      </c>
      <c r="N510" s="481" t="s">
        <v>578</v>
      </c>
      <c r="O510" s="443" t="s">
        <v>1946</v>
      </c>
      <c r="P510" s="443" t="s">
        <v>1947</v>
      </c>
      <c r="Q510" s="443" t="s">
        <v>228</v>
      </c>
      <c r="R510" s="442" t="s">
        <v>1948</v>
      </c>
      <c r="S510" s="442" t="s">
        <v>1949</v>
      </c>
      <c r="T510" s="442" t="s">
        <v>231</v>
      </c>
    </row>
    <row r="511" spans="1:20" s="376" customFormat="1" hidden="1" outlineLevel="1" x14ac:dyDescent="0.25">
      <c r="A511" s="493" t="s">
        <v>2952</v>
      </c>
      <c r="B511" s="442" t="s">
        <v>1697</v>
      </c>
      <c r="C511" s="494" t="s">
        <v>1377</v>
      </c>
      <c r="D511" s="453" t="s">
        <v>2184</v>
      </c>
      <c r="E511" s="709" t="s">
        <v>2180</v>
      </c>
      <c r="F511" s="437" t="s">
        <v>1700</v>
      </c>
      <c r="G511" s="437" t="s">
        <v>1698</v>
      </c>
      <c r="H511" s="570" t="s">
        <v>1699</v>
      </c>
      <c r="I511" s="571" t="s">
        <v>1699</v>
      </c>
      <c r="J511" s="439" t="s">
        <v>326</v>
      </c>
      <c r="K511" s="481"/>
      <c r="L511" s="453" t="s">
        <v>2127</v>
      </c>
      <c r="M511" s="481" t="s">
        <v>475</v>
      </c>
      <c r="N511" s="446" t="s">
        <v>775</v>
      </c>
      <c r="O511" s="443" t="s">
        <v>1946</v>
      </c>
      <c r="P511" s="443" t="s">
        <v>1947</v>
      </c>
      <c r="Q511" s="443" t="s">
        <v>228</v>
      </c>
      <c r="R511" s="442" t="s">
        <v>1948</v>
      </c>
      <c r="S511" s="442" t="s">
        <v>1949</v>
      </c>
      <c r="T511" s="442" t="s">
        <v>231</v>
      </c>
    </row>
    <row r="512" spans="1:20" s="376" customFormat="1" hidden="1" outlineLevel="1" x14ac:dyDescent="0.25">
      <c r="A512" s="493" t="s">
        <v>2953</v>
      </c>
      <c r="B512" s="442" t="s">
        <v>1697</v>
      </c>
      <c r="C512" s="494" t="s">
        <v>1377</v>
      </c>
      <c r="D512" s="440" t="s">
        <v>2185</v>
      </c>
      <c r="E512" s="709" t="s">
        <v>2180</v>
      </c>
      <c r="F512" s="437" t="s">
        <v>1700</v>
      </c>
      <c r="G512" s="437" t="s">
        <v>1698</v>
      </c>
      <c r="H512" s="570" t="s">
        <v>1699</v>
      </c>
      <c r="I512" s="571" t="s">
        <v>1699</v>
      </c>
      <c r="J512" s="439" t="s">
        <v>326</v>
      </c>
      <c r="K512" s="481"/>
      <c r="L512" s="440" t="s">
        <v>2186</v>
      </c>
      <c r="M512" s="481" t="s">
        <v>475</v>
      </c>
      <c r="N512" s="445" t="s">
        <v>863</v>
      </c>
      <c r="O512" s="443" t="s">
        <v>1946</v>
      </c>
      <c r="P512" s="443" t="s">
        <v>1947</v>
      </c>
      <c r="Q512" s="443" t="s">
        <v>228</v>
      </c>
      <c r="R512" s="442" t="s">
        <v>1948</v>
      </c>
      <c r="S512" s="442" t="s">
        <v>1949</v>
      </c>
      <c r="T512" s="526" t="s">
        <v>231</v>
      </c>
    </row>
    <row r="513" spans="1:20" s="376" customFormat="1" hidden="1" outlineLevel="1" x14ac:dyDescent="0.25">
      <c r="A513" s="493" t="s">
        <v>2557</v>
      </c>
      <c r="B513" s="442" t="s">
        <v>1697</v>
      </c>
      <c r="C513" s="494" t="s">
        <v>1377</v>
      </c>
      <c r="D513" s="440" t="s">
        <v>2124</v>
      </c>
      <c r="E513" s="709" t="s">
        <v>2180</v>
      </c>
      <c r="F513" s="437" t="s">
        <v>1700</v>
      </c>
      <c r="G513" s="437" t="s">
        <v>1698</v>
      </c>
      <c r="H513" s="570" t="s">
        <v>1699</v>
      </c>
      <c r="I513" s="571" t="s">
        <v>1699</v>
      </c>
      <c r="J513" s="439" t="s">
        <v>326</v>
      </c>
      <c r="K513" s="481"/>
      <c r="L513" s="440" t="s">
        <v>2558</v>
      </c>
      <c r="M513" s="481" t="s">
        <v>475</v>
      </c>
      <c r="N513" s="446" t="s">
        <v>775</v>
      </c>
      <c r="O513" s="443" t="s">
        <v>1946</v>
      </c>
      <c r="P513" s="443" t="s">
        <v>1947</v>
      </c>
      <c r="Q513" s="443" t="s">
        <v>228</v>
      </c>
      <c r="R513" s="442" t="s">
        <v>1948</v>
      </c>
      <c r="S513" s="442" t="s">
        <v>1949</v>
      </c>
      <c r="T513" s="442" t="s">
        <v>231</v>
      </c>
    </row>
    <row r="514" spans="1:20" s="524" customFormat="1" hidden="1" outlineLevel="1" x14ac:dyDescent="0.25">
      <c r="A514" s="493" t="s">
        <v>2559</v>
      </c>
      <c r="B514" s="442" t="s">
        <v>1697</v>
      </c>
      <c r="C514" s="494" t="s">
        <v>1377</v>
      </c>
      <c r="D514" s="471" t="s">
        <v>1803</v>
      </c>
      <c r="E514" s="709" t="s">
        <v>2180</v>
      </c>
      <c r="F514" s="437" t="s">
        <v>1700</v>
      </c>
      <c r="G514" s="437" t="s">
        <v>1698</v>
      </c>
      <c r="H514" s="570" t="s">
        <v>1699</v>
      </c>
      <c r="I514" s="571" t="s">
        <v>1699</v>
      </c>
      <c r="J514" s="439" t="s">
        <v>326</v>
      </c>
      <c r="K514" s="481"/>
      <c r="L514" s="440" t="s">
        <v>1696</v>
      </c>
      <c r="M514" s="481" t="s">
        <v>475</v>
      </c>
      <c r="N514" s="446" t="s">
        <v>775</v>
      </c>
      <c r="O514" s="443" t="s">
        <v>1946</v>
      </c>
      <c r="P514" s="443" t="s">
        <v>1947</v>
      </c>
      <c r="Q514" s="443" t="s">
        <v>228</v>
      </c>
      <c r="R514" s="442" t="s">
        <v>1948</v>
      </c>
      <c r="S514" s="442" t="s">
        <v>1949</v>
      </c>
      <c r="T514" s="442" t="s">
        <v>231</v>
      </c>
    </row>
    <row r="515" spans="1:20" s="376" customFormat="1" hidden="1" outlineLevel="1" x14ac:dyDescent="0.25">
      <c r="A515" s="493" t="s">
        <v>2560</v>
      </c>
      <c r="B515" s="442" t="s">
        <v>1697</v>
      </c>
      <c r="C515" s="494" t="s">
        <v>1377</v>
      </c>
      <c r="D515" s="440" t="s">
        <v>1706</v>
      </c>
      <c r="E515" s="709" t="s">
        <v>2180</v>
      </c>
      <c r="F515" s="437" t="s">
        <v>1700</v>
      </c>
      <c r="G515" s="437" t="s">
        <v>1698</v>
      </c>
      <c r="H515" s="570" t="s">
        <v>1699</v>
      </c>
      <c r="I515" s="571" t="s">
        <v>1699</v>
      </c>
      <c r="J515" s="439" t="s">
        <v>326</v>
      </c>
      <c r="K515" s="481"/>
      <c r="L515" s="440" t="s">
        <v>1696</v>
      </c>
      <c r="M515" s="481" t="s">
        <v>475</v>
      </c>
      <c r="N515" s="446" t="s">
        <v>631</v>
      </c>
      <c r="O515" s="443" t="s">
        <v>1946</v>
      </c>
      <c r="P515" s="443" t="s">
        <v>1947</v>
      </c>
      <c r="Q515" s="443" t="s">
        <v>228</v>
      </c>
      <c r="R515" s="442" t="s">
        <v>1948</v>
      </c>
      <c r="S515" s="442" t="s">
        <v>1949</v>
      </c>
      <c r="T515" s="442" t="s">
        <v>231</v>
      </c>
    </row>
    <row r="516" spans="1:20" s="524" customFormat="1" hidden="1" outlineLevel="1" x14ac:dyDescent="0.25">
      <c r="A516" s="493" t="s">
        <v>2561</v>
      </c>
      <c r="B516" s="442" t="s">
        <v>1697</v>
      </c>
      <c r="C516" s="494" t="s">
        <v>1377</v>
      </c>
      <c r="D516" s="440" t="s">
        <v>2169</v>
      </c>
      <c r="E516" s="709" t="s">
        <v>2180</v>
      </c>
      <c r="F516" s="437" t="s">
        <v>1700</v>
      </c>
      <c r="G516" s="437" t="s">
        <v>1698</v>
      </c>
      <c r="H516" s="570" t="s">
        <v>1699</v>
      </c>
      <c r="I516" s="571" t="s">
        <v>1699</v>
      </c>
      <c r="J516" s="439" t="s">
        <v>326</v>
      </c>
      <c r="K516" s="481"/>
      <c r="L516" s="440" t="s">
        <v>2134</v>
      </c>
      <c r="M516" s="481" t="s">
        <v>475</v>
      </c>
      <c r="N516" s="445" t="s">
        <v>578</v>
      </c>
      <c r="O516" s="443" t="s">
        <v>1946</v>
      </c>
      <c r="P516" s="443" t="s">
        <v>1947</v>
      </c>
      <c r="Q516" s="443" t="s">
        <v>228</v>
      </c>
      <c r="R516" s="442" t="s">
        <v>1948</v>
      </c>
      <c r="S516" s="442" t="s">
        <v>1949</v>
      </c>
      <c r="T516" s="442" t="s">
        <v>231</v>
      </c>
    </row>
    <row r="517" spans="1:20" s="524" customFormat="1" hidden="1" outlineLevel="1" x14ac:dyDescent="0.25">
      <c r="A517" s="493" t="s">
        <v>2562</v>
      </c>
      <c r="B517" s="442" t="s">
        <v>1697</v>
      </c>
      <c r="C517" s="494" t="s">
        <v>1377</v>
      </c>
      <c r="D517" s="453" t="s">
        <v>2140</v>
      </c>
      <c r="E517" s="709" t="s">
        <v>2180</v>
      </c>
      <c r="F517" s="437" t="s">
        <v>1700</v>
      </c>
      <c r="G517" s="437" t="s">
        <v>1698</v>
      </c>
      <c r="H517" s="570" t="s">
        <v>1699</v>
      </c>
      <c r="I517" s="571" t="s">
        <v>1699</v>
      </c>
      <c r="J517" s="439" t="s">
        <v>326</v>
      </c>
      <c r="K517" s="481"/>
      <c r="L517" s="453" t="s">
        <v>2141</v>
      </c>
      <c r="M517" s="481" t="s">
        <v>475</v>
      </c>
      <c r="N517" s="446" t="s">
        <v>786</v>
      </c>
      <c r="O517" s="443" t="s">
        <v>1946</v>
      </c>
      <c r="P517" s="443" t="s">
        <v>1947</v>
      </c>
      <c r="Q517" s="443" t="s">
        <v>228</v>
      </c>
      <c r="R517" s="442" t="s">
        <v>1948</v>
      </c>
      <c r="S517" s="442" t="s">
        <v>1949</v>
      </c>
      <c r="T517" s="442" t="s">
        <v>231</v>
      </c>
    </row>
    <row r="518" spans="1:20" s="376" customFormat="1" hidden="1" outlineLevel="1" x14ac:dyDescent="0.25">
      <c r="A518" s="493" t="s">
        <v>2563</v>
      </c>
      <c r="B518" s="442" t="s">
        <v>1697</v>
      </c>
      <c r="C518" s="494" t="s">
        <v>1377</v>
      </c>
      <c r="D518" s="453" t="s">
        <v>2170</v>
      </c>
      <c r="E518" s="709" t="s">
        <v>2180</v>
      </c>
      <c r="F518" s="437" t="s">
        <v>1700</v>
      </c>
      <c r="G518" s="437" t="s">
        <v>1698</v>
      </c>
      <c r="H518" s="570" t="s">
        <v>1699</v>
      </c>
      <c r="I518" s="571" t="s">
        <v>1699</v>
      </c>
      <c r="J518" s="439" t="s">
        <v>326</v>
      </c>
      <c r="K518" s="481"/>
      <c r="L518" s="453" t="s">
        <v>2171</v>
      </c>
      <c r="M518" s="481" t="s">
        <v>475</v>
      </c>
      <c r="N518" s="446" t="s">
        <v>775</v>
      </c>
      <c r="O518" s="443" t="s">
        <v>1946</v>
      </c>
      <c r="P518" s="443" t="s">
        <v>1947</v>
      </c>
      <c r="Q518" s="443" t="s">
        <v>228</v>
      </c>
      <c r="R518" s="442" t="s">
        <v>1948</v>
      </c>
      <c r="S518" s="442" t="s">
        <v>1949</v>
      </c>
      <c r="T518" s="442" t="s">
        <v>231</v>
      </c>
    </row>
    <row r="519" spans="1:20" s="376" customFormat="1" hidden="1" outlineLevel="1" x14ac:dyDescent="0.25">
      <c r="A519" s="707" t="s">
        <v>2954</v>
      </c>
      <c r="B519" s="442" t="s">
        <v>1697</v>
      </c>
      <c r="C519" s="494" t="s">
        <v>1377</v>
      </c>
      <c r="D519" s="526" t="s">
        <v>2187</v>
      </c>
      <c r="E519" s="709" t="s">
        <v>2180</v>
      </c>
      <c r="F519" s="437" t="s">
        <v>1700</v>
      </c>
      <c r="G519" s="437" t="s">
        <v>1698</v>
      </c>
      <c r="H519" s="570" t="s">
        <v>1699</v>
      </c>
      <c r="I519" s="571" t="s">
        <v>1699</v>
      </c>
      <c r="J519" s="439" t="s">
        <v>326</v>
      </c>
      <c r="K519" s="481"/>
      <c r="L519" s="440" t="s">
        <v>2564</v>
      </c>
      <c r="M519" s="481" t="s">
        <v>475</v>
      </c>
      <c r="N519" s="445" t="s">
        <v>786</v>
      </c>
      <c r="O519" s="443" t="s">
        <v>1946</v>
      </c>
      <c r="P519" s="443" t="s">
        <v>1947</v>
      </c>
      <c r="Q519" s="443" t="s">
        <v>228</v>
      </c>
      <c r="R519" s="442" t="s">
        <v>1948</v>
      </c>
      <c r="S519" s="442" t="s">
        <v>1949</v>
      </c>
      <c r="T519" s="442" t="s">
        <v>231</v>
      </c>
    </row>
    <row r="520" spans="1:20" s="524" customFormat="1" hidden="1" outlineLevel="1" x14ac:dyDescent="0.25">
      <c r="A520" s="493" t="s">
        <v>2565</v>
      </c>
      <c r="B520" s="442" t="s">
        <v>1697</v>
      </c>
      <c r="C520" s="494" t="s">
        <v>1377</v>
      </c>
      <c r="D520" s="440" t="s">
        <v>1847</v>
      </c>
      <c r="E520" s="709" t="s">
        <v>2180</v>
      </c>
      <c r="F520" s="437" t="s">
        <v>1700</v>
      </c>
      <c r="G520" s="437" t="s">
        <v>1698</v>
      </c>
      <c r="H520" s="570" t="s">
        <v>1699</v>
      </c>
      <c r="I520" s="571" t="s">
        <v>1699</v>
      </c>
      <c r="J520" s="439" t="s">
        <v>326</v>
      </c>
      <c r="K520" s="481"/>
      <c r="L520" s="440" t="s">
        <v>1696</v>
      </c>
      <c r="M520" s="481" t="s">
        <v>475</v>
      </c>
      <c r="N520" s="446" t="s">
        <v>775</v>
      </c>
      <c r="O520" s="443" t="s">
        <v>1946</v>
      </c>
      <c r="P520" s="443" t="s">
        <v>1947</v>
      </c>
      <c r="Q520" s="443" t="s">
        <v>228</v>
      </c>
      <c r="R520" s="442" t="s">
        <v>1948</v>
      </c>
      <c r="S520" s="442" t="s">
        <v>1949</v>
      </c>
      <c r="T520" s="442" t="s">
        <v>231</v>
      </c>
    </row>
    <row r="521" spans="1:20" s="376" customFormat="1" hidden="1" outlineLevel="1" x14ac:dyDescent="0.25">
      <c r="A521" s="493" t="s">
        <v>2992</v>
      </c>
      <c r="B521" s="442" t="s">
        <v>1697</v>
      </c>
      <c r="C521" s="494" t="s">
        <v>1377</v>
      </c>
      <c r="D521" s="440" t="s">
        <v>2978</v>
      </c>
      <c r="E521" s="709" t="s">
        <v>2180</v>
      </c>
      <c r="F521" s="437" t="s">
        <v>1700</v>
      </c>
      <c r="G521" s="437" t="s">
        <v>1698</v>
      </c>
      <c r="H521" s="570" t="s">
        <v>1699</v>
      </c>
      <c r="I521" s="571" t="s">
        <v>1699</v>
      </c>
      <c r="J521" s="439" t="s">
        <v>326</v>
      </c>
      <c r="K521" s="481"/>
      <c r="L521" s="440" t="s">
        <v>2499</v>
      </c>
      <c r="M521" s="481" t="s">
        <v>475</v>
      </c>
      <c r="N521" s="446" t="s">
        <v>775</v>
      </c>
      <c r="O521" s="443" t="s">
        <v>1946</v>
      </c>
      <c r="P521" s="443" t="s">
        <v>1947</v>
      </c>
      <c r="Q521" s="443" t="s">
        <v>228</v>
      </c>
      <c r="R521" s="442" t="s">
        <v>1948</v>
      </c>
      <c r="S521" s="442" t="s">
        <v>1949</v>
      </c>
      <c r="T521" s="442" t="s">
        <v>231</v>
      </c>
    </row>
    <row r="522" spans="1:20" s="376" customFormat="1" hidden="1" outlineLevel="1" x14ac:dyDescent="0.25">
      <c r="A522" s="493" t="s">
        <v>2566</v>
      </c>
      <c r="B522" s="442" t="s">
        <v>1697</v>
      </c>
      <c r="C522" s="494" t="s">
        <v>1377</v>
      </c>
      <c r="D522" s="440" t="s">
        <v>1887</v>
      </c>
      <c r="E522" s="709" t="s">
        <v>534</v>
      </c>
      <c r="F522" s="437" t="s">
        <v>1700</v>
      </c>
      <c r="G522" s="437" t="s">
        <v>1698</v>
      </c>
      <c r="H522" s="570" t="s">
        <v>1699</v>
      </c>
      <c r="I522" s="571" t="s">
        <v>1699</v>
      </c>
      <c r="J522" s="439" t="s">
        <v>326</v>
      </c>
      <c r="K522" s="481"/>
      <c r="L522" s="440" t="s">
        <v>1795</v>
      </c>
      <c r="M522" s="481" t="s">
        <v>770</v>
      </c>
      <c r="N522" s="446" t="s">
        <v>775</v>
      </c>
      <c r="O522" s="443" t="s">
        <v>1946</v>
      </c>
      <c r="P522" s="443" t="s">
        <v>1947</v>
      </c>
      <c r="Q522" s="443" t="s">
        <v>228</v>
      </c>
      <c r="R522" s="442" t="s">
        <v>1948</v>
      </c>
      <c r="S522" s="442" t="s">
        <v>1949</v>
      </c>
      <c r="T522" s="442" t="s">
        <v>231</v>
      </c>
    </row>
    <row r="523" spans="1:20" s="376" customFormat="1" hidden="1" outlineLevel="1" x14ac:dyDescent="0.25">
      <c r="A523" s="493" t="s">
        <v>3194</v>
      </c>
      <c r="B523" s="442" t="s">
        <v>1697</v>
      </c>
      <c r="C523" s="494" t="s">
        <v>1377</v>
      </c>
      <c r="D523" s="526" t="s">
        <v>3195</v>
      </c>
      <c r="E523" s="709" t="s">
        <v>2180</v>
      </c>
      <c r="F523" s="437" t="s">
        <v>1700</v>
      </c>
      <c r="G523" s="437" t="s">
        <v>1698</v>
      </c>
      <c r="H523" s="570" t="s">
        <v>1699</v>
      </c>
      <c r="I523" s="571" t="s">
        <v>1699</v>
      </c>
      <c r="J523" s="439" t="s">
        <v>326</v>
      </c>
      <c r="K523" s="481"/>
      <c r="L523" s="440" t="s">
        <v>3196</v>
      </c>
      <c r="M523" s="481" t="s">
        <v>770</v>
      </c>
      <c r="N523" s="446" t="s">
        <v>775</v>
      </c>
      <c r="O523" s="443" t="s">
        <v>1946</v>
      </c>
      <c r="P523" s="443" t="s">
        <v>1947</v>
      </c>
      <c r="Q523" s="443" t="s">
        <v>228</v>
      </c>
      <c r="R523" s="442" t="s">
        <v>1948</v>
      </c>
      <c r="S523" s="442" t="s">
        <v>1949</v>
      </c>
      <c r="T523" s="442" t="s">
        <v>231</v>
      </c>
    </row>
    <row r="524" spans="1:20" s="376" customFormat="1" hidden="1" outlineLevel="1" x14ac:dyDescent="0.25">
      <c r="A524" s="493" t="s">
        <v>2567</v>
      </c>
      <c r="B524" s="442" t="s">
        <v>1697</v>
      </c>
      <c r="C524" s="494" t="s">
        <v>1377</v>
      </c>
      <c r="D524" s="453" t="s">
        <v>1848</v>
      </c>
      <c r="E524" s="709" t="s">
        <v>2180</v>
      </c>
      <c r="F524" s="437" t="s">
        <v>1700</v>
      </c>
      <c r="G524" s="437" t="s">
        <v>1698</v>
      </c>
      <c r="H524" s="570" t="s">
        <v>1699</v>
      </c>
      <c r="I524" s="571" t="s">
        <v>1699</v>
      </c>
      <c r="J524" s="439" t="s">
        <v>326</v>
      </c>
      <c r="K524" s="481"/>
      <c r="L524" s="453" t="s">
        <v>1849</v>
      </c>
      <c r="M524" s="481" t="s">
        <v>475</v>
      </c>
      <c r="N524" s="446" t="s">
        <v>865</v>
      </c>
      <c r="O524" s="443" t="s">
        <v>1946</v>
      </c>
      <c r="P524" s="443" t="s">
        <v>1947</v>
      </c>
      <c r="Q524" s="443" t="s">
        <v>228</v>
      </c>
      <c r="R524" s="442" t="s">
        <v>1948</v>
      </c>
      <c r="S524" s="442" t="s">
        <v>1949</v>
      </c>
      <c r="T524" s="442" t="s">
        <v>231</v>
      </c>
    </row>
    <row r="525" spans="1:20" s="376" customFormat="1" hidden="1" outlineLevel="1" x14ac:dyDescent="0.25">
      <c r="A525" s="493" t="s">
        <v>2955</v>
      </c>
      <c r="B525" s="442" t="s">
        <v>1697</v>
      </c>
      <c r="C525" s="494" t="s">
        <v>1377</v>
      </c>
      <c r="D525" s="453" t="s">
        <v>2943</v>
      </c>
      <c r="E525" s="709" t="s">
        <v>2180</v>
      </c>
      <c r="F525" s="437" t="s">
        <v>1700</v>
      </c>
      <c r="G525" s="437" t="s">
        <v>1698</v>
      </c>
      <c r="H525" s="570" t="s">
        <v>1699</v>
      </c>
      <c r="I525" s="571" t="s">
        <v>1699</v>
      </c>
      <c r="J525" s="439" t="s">
        <v>326</v>
      </c>
      <c r="K525" s="481"/>
      <c r="L525" s="453" t="s">
        <v>2944</v>
      </c>
      <c r="M525" s="481" t="s">
        <v>475</v>
      </c>
      <c r="N525" s="446" t="s">
        <v>778</v>
      </c>
      <c r="O525" s="443" t="s">
        <v>1946</v>
      </c>
      <c r="P525" s="443" t="s">
        <v>1947</v>
      </c>
      <c r="Q525" s="443" t="s">
        <v>228</v>
      </c>
      <c r="R525" s="442" t="s">
        <v>1948</v>
      </c>
      <c r="S525" s="442" t="s">
        <v>1949</v>
      </c>
      <c r="T525" s="442" t="s">
        <v>231</v>
      </c>
    </row>
    <row r="526" spans="1:20" s="376" customFormat="1" hidden="1" outlineLevel="1" x14ac:dyDescent="0.25">
      <c r="A526" s="493" t="s">
        <v>2956</v>
      </c>
      <c r="B526" s="442" t="s">
        <v>1697</v>
      </c>
      <c r="C526" s="494" t="s">
        <v>1377</v>
      </c>
      <c r="D526" s="440" t="s">
        <v>2917</v>
      </c>
      <c r="E526" s="709" t="s">
        <v>2180</v>
      </c>
      <c r="F526" s="437" t="s">
        <v>1700</v>
      </c>
      <c r="G526" s="437" t="s">
        <v>1698</v>
      </c>
      <c r="H526" s="570" t="s">
        <v>1699</v>
      </c>
      <c r="I526" s="571" t="s">
        <v>1699</v>
      </c>
      <c r="J526" s="439" t="s">
        <v>326</v>
      </c>
      <c r="K526" s="481"/>
      <c r="L526" s="440" t="s">
        <v>2918</v>
      </c>
      <c r="M526" s="481" t="s">
        <v>475</v>
      </c>
      <c r="N526" s="446" t="s">
        <v>775</v>
      </c>
      <c r="O526" s="443" t="s">
        <v>1946</v>
      </c>
      <c r="P526" s="443" t="s">
        <v>1947</v>
      </c>
      <c r="Q526" s="443" t="s">
        <v>228</v>
      </c>
      <c r="R526" s="442" t="s">
        <v>1948</v>
      </c>
      <c r="S526" s="442" t="s">
        <v>1949</v>
      </c>
      <c r="T526" s="442" t="s">
        <v>231</v>
      </c>
    </row>
    <row r="527" spans="1:20" s="376" customFormat="1" hidden="1" outlineLevel="1" x14ac:dyDescent="0.25">
      <c r="A527" s="493" t="s">
        <v>2569</v>
      </c>
      <c r="B527" s="442" t="s">
        <v>1697</v>
      </c>
      <c r="C527" s="494" t="s">
        <v>1377</v>
      </c>
      <c r="D527" s="471" t="s">
        <v>1805</v>
      </c>
      <c r="E527" s="709" t="s">
        <v>2180</v>
      </c>
      <c r="F527" s="437" t="s">
        <v>1700</v>
      </c>
      <c r="G527" s="437" t="s">
        <v>1698</v>
      </c>
      <c r="H527" s="570" t="s">
        <v>1699</v>
      </c>
      <c r="I527" s="571" t="s">
        <v>1699</v>
      </c>
      <c r="J527" s="439" t="s">
        <v>326</v>
      </c>
      <c r="K527" s="481"/>
      <c r="L527" s="471" t="s">
        <v>1806</v>
      </c>
      <c r="M527" s="481" t="s">
        <v>475</v>
      </c>
      <c r="N527" s="446" t="s">
        <v>775</v>
      </c>
      <c r="O527" s="443" t="s">
        <v>1946</v>
      </c>
      <c r="P527" s="443" t="s">
        <v>1947</v>
      </c>
      <c r="Q527" s="443" t="s">
        <v>228</v>
      </c>
      <c r="R527" s="442" t="s">
        <v>1948</v>
      </c>
      <c r="S527" s="442" t="s">
        <v>1949</v>
      </c>
      <c r="T527" s="442" t="s">
        <v>231</v>
      </c>
    </row>
    <row r="528" spans="1:20" s="376" customFormat="1" hidden="1" outlineLevel="1" x14ac:dyDescent="0.25">
      <c r="A528" s="493" t="s">
        <v>2570</v>
      </c>
      <c r="B528" s="442" t="s">
        <v>1697</v>
      </c>
      <c r="C528" s="494" t="s">
        <v>1377</v>
      </c>
      <c r="D528" s="453" t="s">
        <v>1850</v>
      </c>
      <c r="E528" s="709" t="s">
        <v>2180</v>
      </c>
      <c r="F528" s="437" t="s">
        <v>1700</v>
      </c>
      <c r="G528" s="437" t="s">
        <v>1698</v>
      </c>
      <c r="H528" s="570" t="s">
        <v>1699</v>
      </c>
      <c r="I528" s="571" t="s">
        <v>1699</v>
      </c>
      <c r="J528" s="439" t="s">
        <v>326</v>
      </c>
      <c r="K528" s="481"/>
      <c r="L528" s="440" t="s">
        <v>1696</v>
      </c>
      <c r="M528" s="481" t="s">
        <v>475</v>
      </c>
      <c r="N528" s="446" t="s">
        <v>773</v>
      </c>
      <c r="O528" s="443" t="s">
        <v>1946</v>
      </c>
      <c r="P528" s="443" t="s">
        <v>1947</v>
      </c>
      <c r="Q528" s="443" t="s">
        <v>228</v>
      </c>
      <c r="R528" s="442" t="s">
        <v>1948</v>
      </c>
      <c r="S528" s="442" t="s">
        <v>1949</v>
      </c>
      <c r="T528" s="442" t="s">
        <v>231</v>
      </c>
    </row>
    <row r="529" spans="1:20" s="376" customFormat="1" hidden="1" outlineLevel="1" x14ac:dyDescent="0.25">
      <c r="A529" s="493" t="s">
        <v>2571</v>
      </c>
      <c r="B529" s="442" t="s">
        <v>1697</v>
      </c>
      <c r="C529" s="494" t="s">
        <v>1377</v>
      </c>
      <c r="D529" s="440" t="s">
        <v>1885</v>
      </c>
      <c r="E529" s="709" t="s">
        <v>534</v>
      </c>
      <c r="F529" s="437" t="s">
        <v>1700</v>
      </c>
      <c r="G529" s="437" t="s">
        <v>1698</v>
      </c>
      <c r="H529" s="570" t="s">
        <v>1699</v>
      </c>
      <c r="I529" s="571" t="s">
        <v>1699</v>
      </c>
      <c r="J529" s="439" t="s">
        <v>326</v>
      </c>
      <c r="K529" s="481"/>
      <c r="L529" s="453" t="s">
        <v>1696</v>
      </c>
      <c r="M529" s="481" t="s">
        <v>475</v>
      </c>
      <c r="N529" s="446" t="s">
        <v>716</v>
      </c>
      <c r="O529" s="443" t="s">
        <v>1946</v>
      </c>
      <c r="P529" s="443" t="s">
        <v>1947</v>
      </c>
      <c r="Q529" s="443" t="s">
        <v>228</v>
      </c>
      <c r="R529" s="442" t="s">
        <v>1948</v>
      </c>
      <c r="S529" s="442" t="s">
        <v>1949</v>
      </c>
      <c r="T529" s="442" t="s">
        <v>231</v>
      </c>
    </row>
    <row r="530" spans="1:20" s="376" customFormat="1" hidden="1" outlineLevel="1" x14ac:dyDescent="0.25">
      <c r="A530" s="493" t="s">
        <v>2572</v>
      </c>
      <c r="B530" s="442" t="s">
        <v>1697</v>
      </c>
      <c r="C530" s="494" t="s">
        <v>1377</v>
      </c>
      <c r="D530" s="440" t="s">
        <v>1708</v>
      </c>
      <c r="E530" s="709" t="s">
        <v>534</v>
      </c>
      <c r="F530" s="437" t="s">
        <v>1700</v>
      </c>
      <c r="G530" s="437" t="s">
        <v>1698</v>
      </c>
      <c r="H530" s="570" t="s">
        <v>1699</v>
      </c>
      <c r="I530" s="571" t="s">
        <v>1699</v>
      </c>
      <c r="J530" s="439" t="s">
        <v>326</v>
      </c>
      <c r="K530" s="481"/>
      <c r="L530" s="440" t="s">
        <v>1696</v>
      </c>
      <c r="M530" s="481" t="s">
        <v>475</v>
      </c>
      <c r="N530" s="446" t="s">
        <v>778</v>
      </c>
      <c r="O530" s="443" t="s">
        <v>1946</v>
      </c>
      <c r="P530" s="443" t="s">
        <v>1947</v>
      </c>
      <c r="Q530" s="443" t="s">
        <v>228</v>
      </c>
      <c r="R530" s="442" t="s">
        <v>1948</v>
      </c>
      <c r="S530" s="442" t="s">
        <v>1949</v>
      </c>
      <c r="T530" s="442" t="s">
        <v>231</v>
      </c>
    </row>
    <row r="531" spans="1:20" s="376" customFormat="1" hidden="1" outlineLevel="1" x14ac:dyDescent="0.25">
      <c r="A531" s="493" t="s">
        <v>2573</v>
      </c>
      <c r="B531" s="442" t="s">
        <v>1697</v>
      </c>
      <c r="C531" s="494" t="s">
        <v>1377</v>
      </c>
      <c r="D531" s="440" t="s">
        <v>1851</v>
      </c>
      <c r="E531" s="709" t="s">
        <v>534</v>
      </c>
      <c r="F531" s="437" t="s">
        <v>1700</v>
      </c>
      <c r="G531" s="437" t="s">
        <v>1698</v>
      </c>
      <c r="H531" s="570" t="s">
        <v>1699</v>
      </c>
      <c r="I531" s="571" t="s">
        <v>1699</v>
      </c>
      <c r="J531" s="439" t="s">
        <v>326</v>
      </c>
      <c r="K531" s="481"/>
      <c r="L531" s="440" t="s">
        <v>1852</v>
      </c>
      <c r="M531" s="481" t="s">
        <v>475</v>
      </c>
      <c r="N531" s="446" t="s">
        <v>775</v>
      </c>
      <c r="O531" s="443" t="s">
        <v>1946</v>
      </c>
      <c r="P531" s="443" t="s">
        <v>1947</v>
      </c>
      <c r="Q531" s="443" t="s">
        <v>228</v>
      </c>
      <c r="R531" s="442" t="s">
        <v>1948</v>
      </c>
      <c r="S531" s="442" t="s">
        <v>1949</v>
      </c>
      <c r="T531" s="442" t="s">
        <v>231</v>
      </c>
    </row>
    <row r="532" spans="1:20" s="376" customFormat="1" hidden="1" outlineLevel="1" x14ac:dyDescent="0.25">
      <c r="A532" s="493" t="s">
        <v>3197</v>
      </c>
      <c r="B532" s="442" t="s">
        <v>1697</v>
      </c>
      <c r="C532" s="494" t="s">
        <v>1377</v>
      </c>
      <c r="D532" s="440" t="s">
        <v>3198</v>
      </c>
      <c r="E532" s="709" t="s">
        <v>534</v>
      </c>
      <c r="F532" s="437" t="s">
        <v>1700</v>
      </c>
      <c r="G532" s="437" t="s">
        <v>1698</v>
      </c>
      <c r="H532" s="570" t="s">
        <v>1699</v>
      </c>
      <c r="I532" s="571" t="s">
        <v>1699</v>
      </c>
      <c r="J532" s="439" t="s">
        <v>326</v>
      </c>
      <c r="K532" s="481"/>
      <c r="L532" s="440" t="s">
        <v>3199</v>
      </c>
      <c r="M532" s="481" t="s">
        <v>475</v>
      </c>
      <c r="N532" s="446" t="s">
        <v>863</v>
      </c>
      <c r="O532" s="443" t="s">
        <v>1946</v>
      </c>
      <c r="P532" s="443" t="s">
        <v>1947</v>
      </c>
      <c r="Q532" s="443" t="s">
        <v>228</v>
      </c>
      <c r="R532" s="442" t="s">
        <v>1948</v>
      </c>
      <c r="S532" s="442" t="s">
        <v>1949</v>
      </c>
      <c r="T532" s="442" t="s">
        <v>231</v>
      </c>
    </row>
    <row r="533" spans="1:20" s="376" customFormat="1" hidden="1" outlineLevel="1" x14ac:dyDescent="0.25">
      <c r="A533" s="493" t="s">
        <v>3299</v>
      </c>
      <c r="B533" s="442" t="s">
        <v>1697</v>
      </c>
      <c r="C533" s="494" t="s">
        <v>1377</v>
      </c>
      <c r="D533" s="440" t="s">
        <v>3300</v>
      </c>
      <c r="E533" s="709" t="s">
        <v>534</v>
      </c>
      <c r="F533" s="437" t="s">
        <v>1700</v>
      </c>
      <c r="G533" s="437" t="s">
        <v>1698</v>
      </c>
      <c r="H533" s="570" t="s">
        <v>1699</v>
      </c>
      <c r="I533" s="571" t="s">
        <v>1699</v>
      </c>
      <c r="J533" s="439" t="s">
        <v>326</v>
      </c>
      <c r="K533" s="481"/>
      <c r="L533" s="440" t="s">
        <v>3301</v>
      </c>
      <c r="M533" s="481" t="s">
        <v>475</v>
      </c>
      <c r="N533" s="446" t="s">
        <v>621</v>
      </c>
      <c r="O533" s="443" t="s">
        <v>1946</v>
      </c>
      <c r="P533" s="443" t="s">
        <v>1947</v>
      </c>
      <c r="Q533" s="443" t="s">
        <v>228</v>
      </c>
      <c r="R533" s="442" t="s">
        <v>1948</v>
      </c>
      <c r="S533" s="442" t="s">
        <v>1949</v>
      </c>
      <c r="T533" s="442" t="s">
        <v>231</v>
      </c>
    </row>
    <row r="534" spans="1:20" s="376" customFormat="1" hidden="1" outlineLevel="1" x14ac:dyDescent="0.25">
      <c r="A534" s="493" t="s">
        <v>2574</v>
      </c>
      <c r="B534" s="442" t="s">
        <v>1697</v>
      </c>
      <c r="C534" s="494" t="s">
        <v>1377</v>
      </c>
      <c r="D534" s="440" t="s">
        <v>1953</v>
      </c>
      <c r="E534" s="709" t="s">
        <v>534</v>
      </c>
      <c r="F534" s="437" t="s">
        <v>1700</v>
      </c>
      <c r="G534" s="437" t="s">
        <v>1698</v>
      </c>
      <c r="H534" s="570" t="s">
        <v>1699</v>
      </c>
      <c r="I534" s="571" t="s">
        <v>1699</v>
      </c>
      <c r="J534" s="439" t="s">
        <v>326</v>
      </c>
      <c r="K534" s="481"/>
      <c r="L534" s="440" t="s">
        <v>1853</v>
      </c>
      <c r="M534" s="481" t="s">
        <v>475</v>
      </c>
      <c r="N534" s="446" t="s">
        <v>578</v>
      </c>
      <c r="O534" s="443" t="s">
        <v>1946</v>
      </c>
      <c r="P534" s="443" t="s">
        <v>1947</v>
      </c>
      <c r="Q534" s="443" t="s">
        <v>228</v>
      </c>
      <c r="R534" s="442" t="s">
        <v>1948</v>
      </c>
      <c r="S534" s="442" t="s">
        <v>1949</v>
      </c>
      <c r="T534" s="442" t="s">
        <v>231</v>
      </c>
    </row>
    <row r="535" spans="1:20" s="376" customFormat="1" hidden="1" outlineLevel="1" x14ac:dyDescent="0.25">
      <c r="A535" s="493" t="s">
        <v>2575</v>
      </c>
      <c r="B535" s="442" t="s">
        <v>1697</v>
      </c>
      <c r="C535" s="494" t="s">
        <v>1377</v>
      </c>
      <c r="D535" s="440" t="s">
        <v>2576</v>
      </c>
      <c r="E535" s="709" t="s">
        <v>534</v>
      </c>
      <c r="F535" s="437" t="s">
        <v>1700</v>
      </c>
      <c r="G535" s="437" t="s">
        <v>1698</v>
      </c>
      <c r="H535" s="570" t="s">
        <v>1699</v>
      </c>
      <c r="I535" s="571" t="s">
        <v>1699</v>
      </c>
      <c r="J535" s="439" t="s">
        <v>326</v>
      </c>
      <c r="K535" s="481"/>
      <c r="L535" s="440" t="s">
        <v>1853</v>
      </c>
      <c r="M535" s="481" t="s">
        <v>475</v>
      </c>
      <c r="N535" s="446" t="s">
        <v>778</v>
      </c>
      <c r="O535" s="443" t="s">
        <v>1946</v>
      </c>
      <c r="P535" s="443" t="s">
        <v>1947</v>
      </c>
      <c r="Q535" s="443" t="s">
        <v>228</v>
      </c>
      <c r="R535" s="442" t="s">
        <v>1948</v>
      </c>
      <c r="S535" s="442" t="s">
        <v>1949</v>
      </c>
      <c r="T535" s="442" t="s">
        <v>231</v>
      </c>
    </row>
    <row r="536" spans="1:20" s="376" customFormat="1" hidden="1" outlineLevel="1" x14ac:dyDescent="0.25">
      <c r="A536" s="493" t="s">
        <v>2577</v>
      </c>
      <c r="B536" s="442" t="s">
        <v>1697</v>
      </c>
      <c r="C536" s="494" t="s">
        <v>1377</v>
      </c>
      <c r="D536" s="440" t="s">
        <v>2176</v>
      </c>
      <c r="E536" s="709" t="s">
        <v>534</v>
      </c>
      <c r="F536" s="437" t="s">
        <v>1700</v>
      </c>
      <c r="G536" s="437" t="s">
        <v>1698</v>
      </c>
      <c r="H536" s="570" t="s">
        <v>1699</v>
      </c>
      <c r="I536" s="571" t="s">
        <v>1699</v>
      </c>
      <c r="J536" s="439" t="s">
        <v>326</v>
      </c>
      <c r="K536" s="481"/>
      <c r="L536" s="440" t="s">
        <v>2172</v>
      </c>
      <c r="M536" s="481" t="s">
        <v>475</v>
      </c>
      <c r="N536" s="446" t="s">
        <v>631</v>
      </c>
      <c r="O536" s="443" t="s">
        <v>1946</v>
      </c>
      <c r="P536" s="443" t="s">
        <v>1947</v>
      </c>
      <c r="Q536" s="443" t="s">
        <v>228</v>
      </c>
      <c r="R536" s="442" t="s">
        <v>1948</v>
      </c>
      <c r="S536" s="442" t="s">
        <v>1949</v>
      </c>
      <c r="T536" s="442" t="s">
        <v>231</v>
      </c>
    </row>
    <row r="537" spans="1:20" s="376" customFormat="1" hidden="1" outlineLevel="1" x14ac:dyDescent="0.25">
      <c r="A537" s="493" t="s">
        <v>2578</v>
      </c>
      <c r="B537" s="442" t="s">
        <v>1697</v>
      </c>
      <c r="C537" s="494" t="s">
        <v>1377</v>
      </c>
      <c r="D537" s="440" t="s">
        <v>1854</v>
      </c>
      <c r="E537" s="709" t="s">
        <v>534</v>
      </c>
      <c r="F537" s="437" t="s">
        <v>1700</v>
      </c>
      <c r="G537" s="437" t="s">
        <v>1698</v>
      </c>
      <c r="H537" s="570" t="s">
        <v>1699</v>
      </c>
      <c r="I537" s="571" t="s">
        <v>1699</v>
      </c>
      <c r="J537" s="439" t="s">
        <v>326</v>
      </c>
      <c r="K537" s="481"/>
      <c r="L537" s="440" t="s">
        <v>2579</v>
      </c>
      <c r="M537" s="481" t="s">
        <v>475</v>
      </c>
      <c r="N537" s="446" t="s">
        <v>578</v>
      </c>
      <c r="O537" s="443" t="s">
        <v>1946</v>
      </c>
      <c r="P537" s="443" t="s">
        <v>1947</v>
      </c>
      <c r="Q537" s="443" t="s">
        <v>228</v>
      </c>
      <c r="R537" s="442" t="s">
        <v>1948</v>
      </c>
      <c r="S537" s="442" t="s">
        <v>1949</v>
      </c>
      <c r="T537" s="442" t="s">
        <v>231</v>
      </c>
    </row>
    <row r="538" spans="1:20" s="376" customFormat="1" hidden="1" outlineLevel="1" x14ac:dyDescent="0.25">
      <c r="A538" s="493" t="s">
        <v>3305</v>
      </c>
      <c r="B538" s="442" t="s">
        <v>1697</v>
      </c>
      <c r="C538" s="494" t="s">
        <v>1377</v>
      </c>
      <c r="D538" s="440" t="s">
        <v>3306</v>
      </c>
      <c r="E538" s="709" t="s">
        <v>534</v>
      </c>
      <c r="F538" s="437" t="s">
        <v>1700</v>
      </c>
      <c r="G538" s="437" t="s">
        <v>1698</v>
      </c>
      <c r="H538" s="570" t="s">
        <v>1699</v>
      </c>
      <c r="I538" s="571" t="s">
        <v>1699</v>
      </c>
      <c r="J538" s="439" t="s">
        <v>326</v>
      </c>
      <c r="K538" s="481"/>
      <c r="L538" s="440" t="s">
        <v>3307</v>
      </c>
      <c r="M538" s="481" t="s">
        <v>475</v>
      </c>
      <c r="N538" s="446" t="s">
        <v>773</v>
      </c>
      <c r="O538" s="443" t="s">
        <v>1946</v>
      </c>
      <c r="P538" s="443" t="s">
        <v>1947</v>
      </c>
      <c r="Q538" s="443" t="s">
        <v>228</v>
      </c>
      <c r="R538" s="442" t="s">
        <v>1948</v>
      </c>
      <c r="S538" s="442" t="s">
        <v>1949</v>
      </c>
      <c r="T538" s="442" t="s">
        <v>231</v>
      </c>
    </row>
    <row r="539" spans="1:20" hidden="1" outlineLevel="1" x14ac:dyDescent="0.25">
      <c r="A539" s="493"/>
      <c r="B539" s="505"/>
      <c r="C539" s="766"/>
      <c r="D539" s="769" t="s">
        <v>866</v>
      </c>
      <c r="E539" s="505"/>
      <c r="F539" s="505"/>
      <c r="G539" s="505" t="s">
        <v>866</v>
      </c>
      <c r="H539" s="567"/>
      <c r="I539" s="567"/>
      <c r="J539" s="367"/>
      <c r="K539" s="368"/>
      <c r="L539" s="769" t="s">
        <v>867</v>
      </c>
      <c r="M539" s="368"/>
      <c r="N539" s="505"/>
      <c r="O539" s="443"/>
      <c r="P539" s="443"/>
      <c r="Q539" s="443"/>
      <c r="R539" s="442"/>
      <c r="S539" s="442"/>
      <c r="T539" s="442"/>
    </row>
    <row r="540" spans="1:20" s="376" customFormat="1" hidden="1" outlineLevel="1" x14ac:dyDescent="0.25">
      <c r="A540" s="493" t="s">
        <v>2580</v>
      </c>
      <c r="B540" s="442" t="s">
        <v>1697</v>
      </c>
      <c r="C540" s="495" t="s">
        <v>1703</v>
      </c>
      <c r="D540" s="442" t="s">
        <v>2125</v>
      </c>
      <c r="E540" s="709" t="s">
        <v>2180</v>
      </c>
      <c r="F540" s="437" t="s">
        <v>2534</v>
      </c>
      <c r="G540" s="583">
        <v>40150</v>
      </c>
      <c r="H540" s="570" t="s">
        <v>2536</v>
      </c>
      <c r="I540" s="571" t="s">
        <v>1699</v>
      </c>
      <c r="J540" s="439" t="s">
        <v>326</v>
      </c>
      <c r="K540" s="481"/>
      <c r="L540" s="453" t="s">
        <v>2126</v>
      </c>
      <c r="M540" s="481" t="s">
        <v>475</v>
      </c>
      <c r="N540" s="446" t="s">
        <v>621</v>
      </c>
      <c r="O540" s="443" t="s">
        <v>1946</v>
      </c>
      <c r="P540" s="443" t="s">
        <v>1947</v>
      </c>
      <c r="Q540" s="443" t="s">
        <v>228</v>
      </c>
      <c r="R540" s="442" t="s">
        <v>1948</v>
      </c>
      <c r="S540" s="442" t="s">
        <v>1949</v>
      </c>
      <c r="T540" s="442" t="s">
        <v>231</v>
      </c>
    </row>
    <row r="541" spans="1:20" s="376" customFormat="1" hidden="1" outlineLevel="1" x14ac:dyDescent="0.25">
      <c r="A541" s="493" t="s">
        <v>2581</v>
      </c>
      <c r="B541" s="442" t="s">
        <v>1697</v>
      </c>
      <c r="C541" s="495" t="s">
        <v>1703</v>
      </c>
      <c r="D541" s="442" t="s">
        <v>862</v>
      </c>
      <c r="E541" s="709" t="s">
        <v>2180</v>
      </c>
      <c r="F541" s="437" t="s">
        <v>1700</v>
      </c>
      <c r="G541" s="583">
        <v>40150</v>
      </c>
      <c r="H541" s="570" t="s">
        <v>1699</v>
      </c>
      <c r="I541" s="571" t="s">
        <v>1699</v>
      </c>
      <c r="J541" s="439" t="s">
        <v>326</v>
      </c>
      <c r="K541" s="481"/>
      <c r="L541" s="453" t="s">
        <v>2127</v>
      </c>
      <c r="M541" s="481" t="s">
        <v>475</v>
      </c>
      <c r="N541" s="446" t="s">
        <v>775</v>
      </c>
      <c r="O541" s="443" t="s">
        <v>1946</v>
      </c>
      <c r="P541" s="443" t="s">
        <v>1947</v>
      </c>
      <c r="Q541" s="443" t="s">
        <v>228</v>
      </c>
      <c r="R541" s="442" t="s">
        <v>1948</v>
      </c>
      <c r="S541" s="442" t="s">
        <v>1949</v>
      </c>
      <c r="T541" s="442" t="s">
        <v>231</v>
      </c>
    </row>
    <row r="542" spans="1:20" s="376" customFormat="1" hidden="1" outlineLevel="1" x14ac:dyDescent="0.25">
      <c r="A542" s="707" t="s">
        <v>2582</v>
      </c>
      <c r="B542" s="442" t="s">
        <v>1697</v>
      </c>
      <c r="C542" s="495" t="s">
        <v>1703</v>
      </c>
      <c r="D542" s="442" t="s">
        <v>2128</v>
      </c>
      <c r="E542" s="709" t="s">
        <v>2180</v>
      </c>
      <c r="F542" s="437" t="s">
        <v>1700</v>
      </c>
      <c r="G542" s="583">
        <v>40150</v>
      </c>
      <c r="H542" s="570" t="s">
        <v>1699</v>
      </c>
      <c r="I542" s="571" t="s">
        <v>1699</v>
      </c>
      <c r="J542" s="439" t="s">
        <v>326</v>
      </c>
      <c r="K542" s="481"/>
      <c r="L542" s="453" t="s">
        <v>2558</v>
      </c>
      <c r="M542" s="481" t="s">
        <v>475</v>
      </c>
      <c r="N542" s="446" t="s">
        <v>621</v>
      </c>
      <c r="O542" s="443" t="s">
        <v>1946</v>
      </c>
      <c r="P542" s="443" t="s">
        <v>1947</v>
      </c>
      <c r="Q542" s="443" t="s">
        <v>228</v>
      </c>
      <c r="R542" s="442" t="s">
        <v>1948</v>
      </c>
      <c r="S542" s="442" t="s">
        <v>1949</v>
      </c>
      <c r="T542" s="442" t="s">
        <v>231</v>
      </c>
    </row>
    <row r="543" spans="1:20" s="376" customFormat="1" hidden="1" outlineLevel="1" x14ac:dyDescent="0.25">
      <c r="A543" s="493" t="s">
        <v>2583</v>
      </c>
      <c r="B543" s="442" t="s">
        <v>1697</v>
      </c>
      <c r="C543" s="495" t="s">
        <v>1703</v>
      </c>
      <c r="D543" s="442" t="s">
        <v>2129</v>
      </c>
      <c r="E543" s="709" t="s">
        <v>2180</v>
      </c>
      <c r="F543" s="437" t="s">
        <v>1700</v>
      </c>
      <c r="G543" s="583">
        <v>40150</v>
      </c>
      <c r="H543" s="570" t="s">
        <v>1699</v>
      </c>
      <c r="I543" s="571" t="s">
        <v>1699</v>
      </c>
      <c r="J543" s="439" t="s">
        <v>326</v>
      </c>
      <c r="K543" s="481"/>
      <c r="L543" s="453" t="s">
        <v>2584</v>
      </c>
      <c r="M543" s="481" t="s">
        <v>475</v>
      </c>
      <c r="N543" s="446" t="s">
        <v>775</v>
      </c>
      <c r="O543" s="443" t="s">
        <v>1946</v>
      </c>
      <c r="P543" s="443" t="s">
        <v>1947</v>
      </c>
      <c r="Q543" s="443" t="s">
        <v>228</v>
      </c>
      <c r="R543" s="442" t="s">
        <v>1948</v>
      </c>
      <c r="S543" s="442" t="s">
        <v>1949</v>
      </c>
      <c r="T543" s="442" t="s">
        <v>231</v>
      </c>
    </row>
    <row r="544" spans="1:20" s="376" customFormat="1" hidden="1" outlineLevel="1" x14ac:dyDescent="0.25">
      <c r="A544" s="493" t="s">
        <v>2585</v>
      </c>
      <c r="B544" s="442" t="s">
        <v>1697</v>
      </c>
      <c r="C544" s="495" t="s">
        <v>1703</v>
      </c>
      <c r="D544" s="442" t="s">
        <v>2130</v>
      </c>
      <c r="E544" s="709" t="s">
        <v>2180</v>
      </c>
      <c r="F544" s="437" t="s">
        <v>1700</v>
      </c>
      <c r="G544" s="583">
        <v>40150</v>
      </c>
      <c r="H544" s="570" t="s">
        <v>1699</v>
      </c>
      <c r="I544" s="571" t="s">
        <v>1699</v>
      </c>
      <c r="J544" s="439" t="s">
        <v>326</v>
      </c>
      <c r="K544" s="481"/>
      <c r="L544" s="453" t="s">
        <v>1795</v>
      </c>
      <c r="M544" s="481" t="s">
        <v>475</v>
      </c>
      <c r="N544" s="446" t="s">
        <v>2586</v>
      </c>
      <c r="O544" s="443" t="s">
        <v>1946</v>
      </c>
      <c r="P544" s="443" t="s">
        <v>1947</v>
      </c>
      <c r="Q544" s="443" t="s">
        <v>228</v>
      </c>
      <c r="R544" s="442" t="s">
        <v>1948</v>
      </c>
      <c r="S544" s="442" t="s">
        <v>1949</v>
      </c>
      <c r="T544" s="442" t="s">
        <v>231</v>
      </c>
    </row>
    <row r="545" spans="1:20" s="376" customFormat="1" hidden="1" outlineLevel="1" x14ac:dyDescent="0.25">
      <c r="A545" s="493" t="s">
        <v>2587</v>
      </c>
      <c r="B545" s="442" t="s">
        <v>1697</v>
      </c>
      <c r="C545" s="495" t="s">
        <v>1703</v>
      </c>
      <c r="D545" s="442" t="s">
        <v>860</v>
      </c>
      <c r="E545" s="709" t="s">
        <v>2180</v>
      </c>
      <c r="F545" s="437" t="s">
        <v>1700</v>
      </c>
      <c r="G545" s="583">
        <v>40150</v>
      </c>
      <c r="H545" s="570" t="s">
        <v>1699</v>
      </c>
      <c r="I545" s="571" t="s">
        <v>1699</v>
      </c>
      <c r="J545" s="439" t="s">
        <v>326</v>
      </c>
      <c r="K545" s="481"/>
      <c r="L545" s="453" t="s">
        <v>2131</v>
      </c>
      <c r="M545" s="481" t="s">
        <v>475</v>
      </c>
      <c r="N545" s="446" t="s">
        <v>621</v>
      </c>
      <c r="O545" s="443" t="s">
        <v>1946</v>
      </c>
      <c r="P545" s="443" t="s">
        <v>1947</v>
      </c>
      <c r="Q545" s="443" t="s">
        <v>228</v>
      </c>
      <c r="R545" s="442" t="s">
        <v>1948</v>
      </c>
      <c r="S545" s="442" t="s">
        <v>1949</v>
      </c>
      <c r="T545" s="442" t="s">
        <v>231</v>
      </c>
    </row>
    <row r="546" spans="1:20" s="376" customFormat="1" hidden="1" outlineLevel="1" x14ac:dyDescent="0.25">
      <c r="A546" s="493" t="s">
        <v>2588</v>
      </c>
      <c r="B546" s="442" t="s">
        <v>1697</v>
      </c>
      <c r="C546" s="494" t="s">
        <v>1703</v>
      </c>
      <c r="D546" s="453" t="s">
        <v>2132</v>
      </c>
      <c r="E546" s="709" t="s">
        <v>2180</v>
      </c>
      <c r="F546" s="437" t="s">
        <v>1700</v>
      </c>
      <c r="G546" s="437">
        <v>40150</v>
      </c>
      <c r="H546" s="570" t="s">
        <v>1699</v>
      </c>
      <c r="I546" s="571" t="s">
        <v>1699</v>
      </c>
      <c r="J546" s="439" t="s">
        <v>326</v>
      </c>
      <c r="K546" s="481"/>
      <c r="L546" s="453" t="s">
        <v>2133</v>
      </c>
      <c r="M546" s="481" t="s">
        <v>475</v>
      </c>
      <c r="N546" s="446" t="s">
        <v>775</v>
      </c>
      <c r="O546" s="443" t="s">
        <v>1946</v>
      </c>
      <c r="P546" s="443" t="s">
        <v>1947</v>
      </c>
      <c r="Q546" s="443" t="s">
        <v>228</v>
      </c>
      <c r="R546" s="442" t="s">
        <v>1948</v>
      </c>
      <c r="S546" s="442" t="s">
        <v>1949</v>
      </c>
      <c r="T546" s="442" t="s">
        <v>231</v>
      </c>
    </row>
    <row r="547" spans="1:20" s="376" customFormat="1" hidden="1" outlineLevel="1" x14ac:dyDescent="0.25">
      <c r="A547" s="493" t="s">
        <v>2589</v>
      </c>
      <c r="B547" s="442" t="s">
        <v>1697</v>
      </c>
      <c r="C547" s="494" t="s">
        <v>1703</v>
      </c>
      <c r="D547" s="453" t="s">
        <v>1707</v>
      </c>
      <c r="E547" s="709" t="s">
        <v>2180</v>
      </c>
      <c r="F547" s="437" t="s">
        <v>1700</v>
      </c>
      <c r="G547" s="437">
        <v>40150</v>
      </c>
      <c r="H547" s="570" t="s">
        <v>1699</v>
      </c>
      <c r="I547" s="571" t="s">
        <v>1699</v>
      </c>
      <c r="J547" s="439" t="s">
        <v>326</v>
      </c>
      <c r="K547" s="481"/>
      <c r="L547" s="453" t="s">
        <v>2134</v>
      </c>
      <c r="M547" s="481" t="s">
        <v>475</v>
      </c>
      <c r="N547" s="446" t="s">
        <v>578</v>
      </c>
      <c r="O547" s="443" t="s">
        <v>1946</v>
      </c>
      <c r="P547" s="443" t="s">
        <v>1947</v>
      </c>
      <c r="Q547" s="443" t="s">
        <v>228</v>
      </c>
      <c r="R547" s="442" t="s">
        <v>1948</v>
      </c>
      <c r="S547" s="442" t="s">
        <v>1949</v>
      </c>
      <c r="T547" s="442" t="s">
        <v>231</v>
      </c>
    </row>
    <row r="548" spans="1:20" s="376" customFormat="1" hidden="1" outlineLevel="1" x14ac:dyDescent="0.25">
      <c r="A548" s="493" t="s">
        <v>2590</v>
      </c>
      <c r="B548" s="442" t="s">
        <v>1697</v>
      </c>
      <c r="C548" s="494" t="s">
        <v>1703</v>
      </c>
      <c r="D548" s="440" t="s">
        <v>2135</v>
      </c>
      <c r="E548" s="709" t="s">
        <v>2180</v>
      </c>
      <c r="F548" s="437" t="s">
        <v>1700</v>
      </c>
      <c r="G548" s="437">
        <v>40150</v>
      </c>
      <c r="H548" s="570" t="s">
        <v>1699</v>
      </c>
      <c r="I548" s="571" t="s">
        <v>1699</v>
      </c>
      <c r="J548" s="439" t="s">
        <v>326</v>
      </c>
      <c r="K548" s="481"/>
      <c r="L548" s="440" t="s">
        <v>1795</v>
      </c>
      <c r="M548" s="481" t="s">
        <v>475</v>
      </c>
      <c r="N548" s="446" t="s">
        <v>778</v>
      </c>
      <c r="O548" s="443" t="s">
        <v>1946</v>
      </c>
      <c r="P548" s="443" t="s">
        <v>1947</v>
      </c>
      <c r="Q548" s="443" t="s">
        <v>228</v>
      </c>
      <c r="R548" s="442" t="s">
        <v>1948</v>
      </c>
      <c r="S548" s="442" t="s">
        <v>1949</v>
      </c>
      <c r="T548" s="442" t="s">
        <v>231</v>
      </c>
    </row>
    <row r="549" spans="1:20" s="376" customFormat="1" hidden="1" outlineLevel="1" x14ac:dyDescent="0.25">
      <c r="A549" s="493" t="s">
        <v>2591</v>
      </c>
      <c r="B549" s="442" t="s">
        <v>1697</v>
      </c>
      <c r="C549" s="495" t="s">
        <v>1703</v>
      </c>
      <c r="D549" s="442" t="s">
        <v>2136</v>
      </c>
      <c r="E549" s="709" t="s">
        <v>2180</v>
      </c>
      <c r="F549" s="437" t="s">
        <v>1700</v>
      </c>
      <c r="G549" s="583">
        <v>40150</v>
      </c>
      <c r="H549" s="570" t="s">
        <v>1699</v>
      </c>
      <c r="I549" s="571" t="s">
        <v>1699</v>
      </c>
      <c r="J549" s="439" t="s">
        <v>326</v>
      </c>
      <c r="K549" s="481"/>
      <c r="L549" s="453" t="s">
        <v>1696</v>
      </c>
      <c r="M549" s="481" t="s">
        <v>475</v>
      </c>
      <c r="N549" s="446" t="s">
        <v>775</v>
      </c>
      <c r="O549" s="443" t="s">
        <v>1946</v>
      </c>
      <c r="P549" s="443" t="s">
        <v>1947</v>
      </c>
      <c r="Q549" s="443" t="s">
        <v>228</v>
      </c>
      <c r="R549" s="442" t="s">
        <v>1948</v>
      </c>
      <c r="S549" s="442" t="s">
        <v>1949</v>
      </c>
      <c r="T549" s="442" t="s">
        <v>231</v>
      </c>
    </row>
    <row r="550" spans="1:20" hidden="1" outlineLevel="1" x14ac:dyDescent="0.25">
      <c r="A550" s="707"/>
      <c r="B550" s="442"/>
      <c r="C550" s="495"/>
      <c r="D550" s="453"/>
      <c r="E550" s="709"/>
      <c r="F550" s="437"/>
      <c r="G550" s="583"/>
      <c r="H550" s="570"/>
      <c r="I550" s="571"/>
      <c r="J550" s="439"/>
      <c r="K550" s="368"/>
      <c r="L550" s="453"/>
      <c r="M550" s="368"/>
      <c r="N550" s="446"/>
      <c r="O550" s="443"/>
      <c r="P550" s="443"/>
      <c r="Q550" s="443"/>
      <c r="R550" s="442"/>
      <c r="S550" s="442"/>
      <c r="T550" s="442"/>
    </row>
    <row r="551" spans="1:20" ht="16.149999999999999" hidden="1" outlineLevel="1" x14ac:dyDescent="0.25">
      <c r="A551" s="566" t="s">
        <v>1709</v>
      </c>
      <c r="B551" s="411"/>
      <c r="C551" s="412"/>
      <c r="D551" s="413" t="s">
        <v>868</v>
      </c>
      <c r="E551" s="234"/>
      <c r="F551" s="411"/>
      <c r="G551" s="234" t="s">
        <v>869</v>
      </c>
      <c r="H551" s="414"/>
      <c r="I551" s="414"/>
      <c r="J551" s="415"/>
      <c r="K551" s="403"/>
      <c r="L551" s="609" t="s">
        <v>870</v>
      </c>
      <c r="M551" s="403"/>
      <c r="N551" s="411"/>
      <c r="O551" s="580"/>
      <c r="P551" s="580"/>
      <c r="Q551" s="580"/>
      <c r="R551" s="572"/>
      <c r="S551" s="572"/>
      <c r="T551" s="572"/>
    </row>
    <row r="552" spans="1:20" s="376" customFormat="1" hidden="1" outlineLevel="1" x14ac:dyDescent="0.25">
      <c r="A552" s="493"/>
      <c r="B552" s="572" t="s">
        <v>2497</v>
      </c>
      <c r="C552" s="398" t="s">
        <v>868</v>
      </c>
      <c r="D552" s="578" t="s">
        <v>1954</v>
      </c>
      <c r="E552" s="753" t="s">
        <v>2180</v>
      </c>
      <c r="F552" s="574">
        <v>100</v>
      </c>
      <c r="G552" s="589">
        <v>30100</v>
      </c>
      <c r="H552" s="575" t="s">
        <v>2181</v>
      </c>
      <c r="I552" s="576" t="s">
        <v>740</v>
      </c>
      <c r="J552" s="577" t="s">
        <v>326</v>
      </c>
      <c r="K552" s="399"/>
      <c r="L552" s="578" t="s">
        <v>1955</v>
      </c>
      <c r="M552" s="416" t="s">
        <v>871</v>
      </c>
      <c r="N552" s="579" t="s">
        <v>872</v>
      </c>
      <c r="O552" s="580" t="s">
        <v>1694</v>
      </c>
      <c r="P552" s="580" t="s">
        <v>1730</v>
      </c>
      <c r="Q552" s="580" t="s">
        <v>228</v>
      </c>
      <c r="R552" s="572" t="s">
        <v>1956</v>
      </c>
      <c r="S552" s="572" t="s">
        <v>1957</v>
      </c>
      <c r="T552" s="572" t="s">
        <v>231</v>
      </c>
    </row>
    <row r="553" spans="1:20" s="376" customFormat="1" hidden="1" outlineLevel="1" x14ac:dyDescent="0.25">
      <c r="A553" s="493" t="s">
        <v>2592</v>
      </c>
      <c r="B553" s="442" t="s">
        <v>2497</v>
      </c>
      <c r="C553" s="494" t="s">
        <v>868</v>
      </c>
      <c r="D553" s="471" t="s">
        <v>1808</v>
      </c>
      <c r="E553" s="709" t="s">
        <v>2180</v>
      </c>
      <c r="F553" s="437">
        <v>100</v>
      </c>
      <c r="G553" s="583">
        <v>30100</v>
      </c>
      <c r="H553" s="570" t="s">
        <v>2181</v>
      </c>
      <c r="I553" s="571" t="s">
        <v>740</v>
      </c>
      <c r="J553" s="439" t="s">
        <v>326</v>
      </c>
      <c r="K553" s="481"/>
      <c r="L553" s="471" t="s">
        <v>2593</v>
      </c>
      <c r="M553" s="525" t="s">
        <v>871</v>
      </c>
      <c r="N553" s="528" t="s">
        <v>746</v>
      </c>
      <c r="O553" s="443" t="s">
        <v>1694</v>
      </c>
      <c r="P553" s="443" t="s">
        <v>1730</v>
      </c>
      <c r="Q553" s="443" t="s">
        <v>228</v>
      </c>
      <c r="R553" s="442" t="s">
        <v>1956</v>
      </c>
      <c r="S553" s="442" t="s">
        <v>1957</v>
      </c>
      <c r="T553" s="442" t="s">
        <v>231</v>
      </c>
    </row>
    <row r="554" spans="1:20" s="376" customFormat="1" hidden="1" outlineLevel="1" x14ac:dyDescent="0.25">
      <c r="A554" s="610"/>
      <c r="B554" s="579"/>
      <c r="C554" s="611"/>
      <c r="D554" s="611" t="s">
        <v>873</v>
      </c>
      <c r="E554" s="579"/>
      <c r="F554" s="579"/>
      <c r="G554" s="579" t="s">
        <v>873</v>
      </c>
      <c r="H554" s="612"/>
      <c r="I554" s="612"/>
      <c r="J554" s="417"/>
      <c r="K554" s="399"/>
      <c r="L554" s="611" t="s">
        <v>874</v>
      </c>
      <c r="M554" s="399"/>
      <c r="N554" s="579"/>
      <c r="O554" s="580"/>
      <c r="P554" s="580"/>
      <c r="Q554" s="580"/>
      <c r="R554" s="572"/>
      <c r="S554" s="572"/>
      <c r="T554" s="572"/>
    </row>
    <row r="555" spans="1:20" s="376" customFormat="1" hidden="1" outlineLevel="1" x14ac:dyDescent="0.25">
      <c r="A555" s="493"/>
      <c r="B555" s="572" t="s">
        <v>869</v>
      </c>
      <c r="C555" s="398" t="s">
        <v>868</v>
      </c>
      <c r="D555" s="578" t="s">
        <v>2594</v>
      </c>
      <c r="E555" s="753" t="s">
        <v>2180</v>
      </c>
      <c r="F555" s="574">
        <v>100</v>
      </c>
      <c r="G555" s="589">
        <v>30100</v>
      </c>
      <c r="H555" s="575" t="s">
        <v>2181</v>
      </c>
      <c r="I555" s="576" t="s">
        <v>740</v>
      </c>
      <c r="J555" s="577" t="s">
        <v>326</v>
      </c>
      <c r="K555" s="399"/>
      <c r="L555" s="578" t="s">
        <v>836</v>
      </c>
      <c r="M555" s="590" t="s">
        <v>806</v>
      </c>
      <c r="N555" s="579" t="s">
        <v>353</v>
      </c>
      <c r="O555" s="580" t="s">
        <v>1694</v>
      </c>
      <c r="P555" s="580" t="s">
        <v>1730</v>
      </c>
      <c r="Q555" s="580" t="s">
        <v>228</v>
      </c>
      <c r="R555" s="572" t="s">
        <v>1956</v>
      </c>
      <c r="S555" s="572" t="s">
        <v>1957</v>
      </c>
      <c r="T555" s="572" t="s">
        <v>231</v>
      </c>
    </row>
    <row r="556" spans="1:20" s="376" customFormat="1" hidden="1" outlineLevel="1" x14ac:dyDescent="0.25">
      <c r="A556" s="493"/>
      <c r="B556" s="572" t="s">
        <v>869</v>
      </c>
      <c r="C556" s="398" t="s">
        <v>868</v>
      </c>
      <c r="D556" s="578" t="s">
        <v>2595</v>
      </c>
      <c r="E556" s="753" t="s">
        <v>2180</v>
      </c>
      <c r="F556" s="574">
        <v>100</v>
      </c>
      <c r="G556" s="589">
        <v>30100</v>
      </c>
      <c r="H556" s="575" t="s">
        <v>2181</v>
      </c>
      <c r="I556" s="576" t="s">
        <v>740</v>
      </c>
      <c r="J556" s="577" t="s">
        <v>326</v>
      </c>
      <c r="K556" s="399"/>
      <c r="L556" s="418" t="s">
        <v>2596</v>
      </c>
      <c r="M556" s="590" t="s">
        <v>806</v>
      </c>
      <c r="N556" s="579" t="s">
        <v>875</v>
      </c>
      <c r="O556" s="580" t="s">
        <v>1694</v>
      </c>
      <c r="P556" s="580" t="s">
        <v>1730</v>
      </c>
      <c r="Q556" s="580" t="s">
        <v>228</v>
      </c>
      <c r="R556" s="572" t="s">
        <v>1956</v>
      </c>
      <c r="S556" s="572" t="s">
        <v>1957</v>
      </c>
      <c r="T556" s="572" t="s">
        <v>231</v>
      </c>
    </row>
    <row r="557" spans="1:20" s="376" customFormat="1" hidden="1" outlineLevel="1" x14ac:dyDescent="0.25">
      <c r="A557" s="493"/>
      <c r="B557" s="572" t="s">
        <v>869</v>
      </c>
      <c r="C557" s="398" t="s">
        <v>868</v>
      </c>
      <c r="D557" s="418" t="s">
        <v>876</v>
      </c>
      <c r="E557" s="753" t="s">
        <v>534</v>
      </c>
      <c r="F557" s="574">
        <v>100</v>
      </c>
      <c r="G557" s="589">
        <v>30100</v>
      </c>
      <c r="H557" s="575" t="s">
        <v>740</v>
      </c>
      <c r="I557" s="576" t="s">
        <v>740</v>
      </c>
      <c r="J557" s="577" t="s">
        <v>326</v>
      </c>
      <c r="K557" s="399"/>
      <c r="L557" s="418" t="s">
        <v>2597</v>
      </c>
      <c r="M557" s="590" t="s">
        <v>806</v>
      </c>
      <c r="N557" s="613" t="s">
        <v>877</v>
      </c>
      <c r="O557" s="580" t="s">
        <v>1694</v>
      </c>
      <c r="P557" s="580" t="s">
        <v>1730</v>
      </c>
      <c r="Q557" s="580" t="s">
        <v>228</v>
      </c>
      <c r="R557" s="572" t="s">
        <v>1956</v>
      </c>
      <c r="S557" s="572" t="s">
        <v>1957</v>
      </c>
      <c r="T557" s="572" t="s">
        <v>231</v>
      </c>
    </row>
    <row r="558" spans="1:20" s="376" customFormat="1" hidden="1" outlineLevel="1" x14ac:dyDescent="0.25">
      <c r="A558" s="493"/>
      <c r="B558" s="572" t="s">
        <v>869</v>
      </c>
      <c r="C558" s="398" t="s">
        <v>868</v>
      </c>
      <c r="D558" s="418" t="s">
        <v>1710</v>
      </c>
      <c r="E558" s="753" t="s">
        <v>534</v>
      </c>
      <c r="F558" s="574">
        <v>100</v>
      </c>
      <c r="G558" s="589">
        <v>30100</v>
      </c>
      <c r="H558" s="575" t="s">
        <v>740</v>
      </c>
      <c r="I558" s="576" t="s">
        <v>740</v>
      </c>
      <c r="J558" s="577" t="s">
        <v>326</v>
      </c>
      <c r="K558" s="399"/>
      <c r="L558" s="418" t="s">
        <v>1711</v>
      </c>
      <c r="M558" s="590" t="s">
        <v>806</v>
      </c>
      <c r="N558" s="613" t="s">
        <v>353</v>
      </c>
      <c r="O558" s="580" t="s">
        <v>1694</v>
      </c>
      <c r="P558" s="580" t="s">
        <v>1730</v>
      </c>
      <c r="Q558" s="580" t="s">
        <v>228</v>
      </c>
      <c r="R558" s="572" t="s">
        <v>1956</v>
      </c>
      <c r="S558" s="572" t="s">
        <v>1957</v>
      </c>
      <c r="T558" s="572" t="s">
        <v>231</v>
      </c>
    </row>
    <row r="559" spans="1:20" s="376" customFormat="1" hidden="1" outlineLevel="1" x14ac:dyDescent="0.25">
      <c r="A559" s="493"/>
      <c r="B559" s="572" t="s">
        <v>869</v>
      </c>
      <c r="C559" s="398" t="s">
        <v>868</v>
      </c>
      <c r="D559" s="578" t="s">
        <v>1958</v>
      </c>
      <c r="E559" s="753" t="s">
        <v>2180</v>
      </c>
      <c r="F559" s="574">
        <v>100</v>
      </c>
      <c r="G559" s="589">
        <v>30100</v>
      </c>
      <c r="H559" s="575" t="s">
        <v>2181</v>
      </c>
      <c r="I559" s="576" t="s">
        <v>740</v>
      </c>
      <c r="J559" s="577" t="s">
        <v>326</v>
      </c>
      <c r="K559" s="399"/>
      <c r="L559" s="578" t="s">
        <v>1955</v>
      </c>
      <c r="M559" s="416" t="s">
        <v>806</v>
      </c>
      <c r="N559" s="579" t="s">
        <v>276</v>
      </c>
      <c r="O559" s="580" t="s">
        <v>1694</v>
      </c>
      <c r="P559" s="580" t="s">
        <v>1730</v>
      </c>
      <c r="Q559" s="580" t="s">
        <v>228</v>
      </c>
      <c r="R559" s="572" t="s">
        <v>1956</v>
      </c>
      <c r="S559" s="572" t="s">
        <v>1957</v>
      </c>
      <c r="T559" s="572" t="s">
        <v>231</v>
      </c>
    </row>
    <row r="560" spans="1:20" s="376" customFormat="1" hidden="1" outlineLevel="1" x14ac:dyDescent="0.25">
      <c r="A560" s="493"/>
      <c r="B560" s="572" t="s">
        <v>869</v>
      </c>
      <c r="C560" s="398" t="s">
        <v>868</v>
      </c>
      <c r="D560" s="578" t="s">
        <v>1959</v>
      </c>
      <c r="E560" s="753" t="s">
        <v>2180</v>
      </c>
      <c r="F560" s="574">
        <v>100</v>
      </c>
      <c r="G560" s="589">
        <v>30100</v>
      </c>
      <c r="H560" s="575" t="s">
        <v>2181</v>
      </c>
      <c r="I560" s="576" t="s">
        <v>740</v>
      </c>
      <c r="J560" s="577" t="s">
        <v>326</v>
      </c>
      <c r="K560" s="399"/>
      <c r="L560" s="578" t="s">
        <v>1960</v>
      </c>
      <c r="M560" s="416" t="s">
        <v>806</v>
      </c>
      <c r="N560" s="579" t="s">
        <v>2598</v>
      </c>
      <c r="O560" s="580" t="s">
        <v>1694</v>
      </c>
      <c r="P560" s="580" t="s">
        <v>1730</v>
      </c>
      <c r="Q560" s="580" t="s">
        <v>228</v>
      </c>
      <c r="R560" s="572" t="s">
        <v>1956</v>
      </c>
      <c r="S560" s="572" t="s">
        <v>1957</v>
      </c>
      <c r="T560" s="572" t="s">
        <v>231</v>
      </c>
    </row>
    <row r="561" spans="1:20" hidden="1" outlineLevel="1" x14ac:dyDescent="0.25">
      <c r="A561" s="493"/>
      <c r="B561" s="614"/>
      <c r="C561" s="404"/>
      <c r="D561" s="401" t="s">
        <v>878</v>
      </c>
      <c r="E561" s="614"/>
      <c r="F561" s="614"/>
      <c r="G561" s="581" t="s">
        <v>878</v>
      </c>
      <c r="H561" s="419"/>
      <c r="I561" s="419"/>
      <c r="J561" s="415"/>
      <c r="K561" s="403"/>
      <c r="L561" s="420" t="s">
        <v>879</v>
      </c>
      <c r="M561" s="403"/>
      <c r="N561" s="614"/>
      <c r="O561" s="580"/>
      <c r="P561" s="580"/>
      <c r="Q561" s="580"/>
      <c r="R561" s="572"/>
      <c r="S561" s="572"/>
      <c r="T561" s="572"/>
    </row>
    <row r="562" spans="1:20" s="376" customFormat="1" hidden="1" outlineLevel="1" x14ac:dyDescent="0.25">
      <c r="A562" s="493"/>
      <c r="B562" s="572" t="s">
        <v>869</v>
      </c>
      <c r="C562" s="398" t="s">
        <v>868</v>
      </c>
      <c r="D562" s="578" t="s">
        <v>1961</v>
      </c>
      <c r="E562" s="753" t="s">
        <v>2180</v>
      </c>
      <c r="F562" s="574">
        <v>100</v>
      </c>
      <c r="G562" s="589">
        <v>30100</v>
      </c>
      <c r="H562" s="575" t="s">
        <v>2181</v>
      </c>
      <c r="I562" s="576" t="s">
        <v>740</v>
      </c>
      <c r="J562" s="577" t="s">
        <v>326</v>
      </c>
      <c r="K562" s="399"/>
      <c r="L562" s="578" t="s">
        <v>1962</v>
      </c>
      <c r="M562" s="399"/>
      <c r="N562" s="579" t="s">
        <v>704</v>
      </c>
      <c r="O562" s="580" t="s">
        <v>1694</v>
      </c>
      <c r="P562" s="580" t="s">
        <v>1730</v>
      </c>
      <c r="Q562" s="580" t="s">
        <v>228</v>
      </c>
      <c r="R562" s="572" t="s">
        <v>1956</v>
      </c>
      <c r="S562" s="572" t="s">
        <v>1957</v>
      </c>
      <c r="T562" s="572" t="s">
        <v>231</v>
      </c>
    </row>
    <row r="563" spans="1:20" s="376" customFormat="1" hidden="1" outlineLevel="1" x14ac:dyDescent="0.25">
      <c r="A563" s="493"/>
      <c r="B563" s="572" t="s">
        <v>869</v>
      </c>
      <c r="C563" s="398" t="s">
        <v>868</v>
      </c>
      <c r="D563" s="578" t="s">
        <v>1963</v>
      </c>
      <c r="E563" s="753" t="s">
        <v>2180</v>
      </c>
      <c r="F563" s="574">
        <v>100</v>
      </c>
      <c r="G563" s="574" t="s">
        <v>2599</v>
      </c>
      <c r="H563" s="575" t="s">
        <v>2181</v>
      </c>
      <c r="I563" s="576" t="s">
        <v>740</v>
      </c>
      <c r="J563" s="577" t="s">
        <v>326</v>
      </c>
      <c r="K563" s="399"/>
      <c r="L563" s="578" t="s">
        <v>1964</v>
      </c>
      <c r="M563" s="399" t="s">
        <v>761</v>
      </c>
      <c r="N563" s="579" t="s">
        <v>880</v>
      </c>
      <c r="O563" s="580" t="s">
        <v>1694</v>
      </c>
      <c r="P563" s="580" t="s">
        <v>1730</v>
      </c>
      <c r="Q563" s="580" t="s">
        <v>228</v>
      </c>
      <c r="R563" s="572" t="s">
        <v>1956</v>
      </c>
      <c r="S563" s="572" t="s">
        <v>1957</v>
      </c>
      <c r="T563" s="572" t="s">
        <v>231</v>
      </c>
    </row>
    <row r="564" spans="1:20" s="376" customFormat="1" hidden="1" outlineLevel="1" x14ac:dyDescent="0.25">
      <c r="A564" s="493"/>
      <c r="B564" s="572" t="s">
        <v>869</v>
      </c>
      <c r="C564" s="398" t="s">
        <v>868</v>
      </c>
      <c r="D564" s="418" t="s">
        <v>881</v>
      </c>
      <c r="E564" s="753" t="s">
        <v>2180</v>
      </c>
      <c r="F564" s="574">
        <v>100</v>
      </c>
      <c r="G564" s="589">
        <v>30100</v>
      </c>
      <c r="H564" s="575" t="s">
        <v>2181</v>
      </c>
      <c r="I564" s="576" t="s">
        <v>740</v>
      </c>
      <c r="J564" s="577" t="s">
        <v>326</v>
      </c>
      <c r="K564" s="399"/>
      <c r="L564" s="418" t="s">
        <v>2600</v>
      </c>
      <c r="M564" s="399" t="s">
        <v>761</v>
      </c>
      <c r="N564" s="579" t="s">
        <v>880</v>
      </c>
      <c r="O564" s="580" t="s">
        <v>1694</v>
      </c>
      <c r="P564" s="580" t="s">
        <v>1730</v>
      </c>
      <c r="Q564" s="580" t="s">
        <v>228</v>
      </c>
      <c r="R564" s="572" t="s">
        <v>1956</v>
      </c>
      <c r="S564" s="572" t="s">
        <v>1957</v>
      </c>
      <c r="T564" s="572" t="s">
        <v>231</v>
      </c>
    </row>
    <row r="565" spans="1:20" s="376" customFormat="1" hidden="1" outlineLevel="1" x14ac:dyDescent="0.25">
      <c r="A565" s="493"/>
      <c r="B565" s="572" t="s">
        <v>869</v>
      </c>
      <c r="C565" s="398" t="s">
        <v>868</v>
      </c>
      <c r="D565" s="578" t="s">
        <v>1965</v>
      </c>
      <c r="E565" s="753" t="s">
        <v>2180</v>
      </c>
      <c r="F565" s="574">
        <v>100</v>
      </c>
      <c r="G565" s="589">
        <v>30100</v>
      </c>
      <c r="H565" s="575" t="s">
        <v>2181</v>
      </c>
      <c r="I565" s="576" t="s">
        <v>740</v>
      </c>
      <c r="J565" s="577" t="s">
        <v>326</v>
      </c>
      <c r="K565" s="399"/>
      <c r="L565" s="578" t="s">
        <v>1966</v>
      </c>
      <c r="M565" s="399" t="s">
        <v>761</v>
      </c>
      <c r="N565" s="579" t="s">
        <v>702</v>
      </c>
      <c r="O565" s="580" t="s">
        <v>1694</v>
      </c>
      <c r="P565" s="580" t="s">
        <v>1730</v>
      </c>
      <c r="Q565" s="580" t="s">
        <v>228</v>
      </c>
      <c r="R565" s="572" t="s">
        <v>1956</v>
      </c>
      <c r="S565" s="572" t="s">
        <v>1957</v>
      </c>
      <c r="T565" s="572" t="s">
        <v>231</v>
      </c>
    </row>
    <row r="566" spans="1:20" s="376" customFormat="1" hidden="1" outlineLevel="1" x14ac:dyDescent="0.25">
      <c r="A566" s="493"/>
      <c r="B566" s="572" t="s">
        <v>869</v>
      </c>
      <c r="C566" s="398" t="s">
        <v>868</v>
      </c>
      <c r="D566" s="578" t="s">
        <v>882</v>
      </c>
      <c r="E566" s="753" t="s">
        <v>2180</v>
      </c>
      <c r="F566" s="574">
        <v>100</v>
      </c>
      <c r="G566" s="589">
        <v>30100</v>
      </c>
      <c r="H566" s="575" t="s">
        <v>2181</v>
      </c>
      <c r="I566" s="576" t="s">
        <v>740</v>
      </c>
      <c r="J566" s="577" t="s">
        <v>326</v>
      </c>
      <c r="K566" s="399"/>
      <c r="L566" s="578" t="s">
        <v>883</v>
      </c>
      <c r="M566" s="399" t="s">
        <v>761</v>
      </c>
      <c r="N566" s="579" t="s">
        <v>704</v>
      </c>
      <c r="O566" s="580" t="s">
        <v>1694</v>
      </c>
      <c r="P566" s="580" t="s">
        <v>1730</v>
      </c>
      <c r="Q566" s="580" t="s">
        <v>228</v>
      </c>
      <c r="R566" s="572" t="s">
        <v>1956</v>
      </c>
      <c r="S566" s="572" t="s">
        <v>1957</v>
      </c>
      <c r="T566" s="572" t="s">
        <v>231</v>
      </c>
    </row>
    <row r="567" spans="1:20" s="376" customFormat="1" hidden="1" outlineLevel="1" x14ac:dyDescent="0.25">
      <c r="A567" s="493"/>
      <c r="B567" s="572" t="s">
        <v>869</v>
      </c>
      <c r="C567" s="398" t="s">
        <v>868</v>
      </c>
      <c r="D567" s="578" t="s">
        <v>1967</v>
      </c>
      <c r="E567" s="753" t="s">
        <v>2180</v>
      </c>
      <c r="F567" s="574">
        <v>100</v>
      </c>
      <c r="G567" s="589">
        <v>30100</v>
      </c>
      <c r="H567" s="575" t="s">
        <v>2181</v>
      </c>
      <c r="I567" s="576" t="s">
        <v>740</v>
      </c>
      <c r="J567" s="577" t="s">
        <v>326</v>
      </c>
      <c r="K567" s="399"/>
      <c r="L567" s="418" t="s">
        <v>2601</v>
      </c>
      <c r="M567" s="399" t="s">
        <v>761</v>
      </c>
      <c r="N567" s="579" t="s">
        <v>884</v>
      </c>
      <c r="O567" s="580" t="s">
        <v>1694</v>
      </c>
      <c r="P567" s="580" t="s">
        <v>1730</v>
      </c>
      <c r="Q567" s="580" t="s">
        <v>228</v>
      </c>
      <c r="R567" s="572" t="s">
        <v>1956</v>
      </c>
      <c r="S567" s="572" t="s">
        <v>1957</v>
      </c>
      <c r="T567" s="572" t="s">
        <v>231</v>
      </c>
    </row>
    <row r="568" spans="1:20" s="376" customFormat="1" hidden="1" outlineLevel="1" x14ac:dyDescent="0.25">
      <c r="A568" s="493" t="s">
        <v>2602</v>
      </c>
      <c r="B568" s="442" t="s">
        <v>869</v>
      </c>
      <c r="C568" s="494" t="s">
        <v>868</v>
      </c>
      <c r="D568" s="440" t="s">
        <v>1888</v>
      </c>
      <c r="E568" s="709" t="s">
        <v>2180</v>
      </c>
      <c r="F568" s="437">
        <v>100</v>
      </c>
      <c r="G568" s="583">
        <v>30100</v>
      </c>
      <c r="H568" s="570" t="s">
        <v>2181</v>
      </c>
      <c r="I568" s="571" t="s">
        <v>740</v>
      </c>
      <c r="J568" s="439" t="s">
        <v>326</v>
      </c>
      <c r="K568" s="481"/>
      <c r="L568" s="440" t="s">
        <v>2603</v>
      </c>
      <c r="M568" s="481" t="s">
        <v>761</v>
      </c>
      <c r="N568" s="446" t="s">
        <v>885</v>
      </c>
      <c r="O568" s="443" t="s">
        <v>1694</v>
      </c>
      <c r="P568" s="443" t="s">
        <v>1730</v>
      </c>
      <c r="Q568" s="443" t="s">
        <v>228</v>
      </c>
      <c r="R568" s="442" t="s">
        <v>1956</v>
      </c>
      <c r="S568" s="442" t="s">
        <v>1957</v>
      </c>
      <c r="T568" s="442" t="s">
        <v>231</v>
      </c>
    </row>
    <row r="569" spans="1:20" hidden="1" outlineLevel="1" x14ac:dyDescent="0.25">
      <c r="A569" s="493"/>
      <c r="B569" s="614"/>
      <c r="C569" s="420"/>
      <c r="D569" s="401" t="s">
        <v>886</v>
      </c>
      <c r="E569" s="614"/>
      <c r="F569" s="614"/>
      <c r="G569" s="581" t="s">
        <v>886</v>
      </c>
      <c r="H569" s="419"/>
      <c r="I569" s="419"/>
      <c r="J569" s="415"/>
      <c r="K569" s="403"/>
      <c r="L569" s="420" t="s">
        <v>887</v>
      </c>
      <c r="M569" s="403"/>
      <c r="N569" s="614"/>
      <c r="O569" s="580"/>
      <c r="P569" s="580"/>
      <c r="Q569" s="580"/>
      <c r="R569" s="572"/>
      <c r="S569" s="572"/>
      <c r="T569" s="572"/>
    </row>
    <row r="570" spans="1:20" s="376" customFormat="1" hidden="1" outlineLevel="1" x14ac:dyDescent="0.25">
      <c r="A570" s="493"/>
      <c r="B570" s="572" t="s">
        <v>869</v>
      </c>
      <c r="C570" s="578" t="s">
        <v>888</v>
      </c>
      <c r="D570" s="578" t="s">
        <v>1968</v>
      </c>
      <c r="E570" s="753" t="s">
        <v>2180</v>
      </c>
      <c r="F570" s="574">
        <v>100</v>
      </c>
      <c r="G570" s="589">
        <v>40100</v>
      </c>
      <c r="H570" s="575" t="s">
        <v>2181</v>
      </c>
      <c r="I570" s="576" t="s">
        <v>740</v>
      </c>
      <c r="J570" s="577" t="s">
        <v>326</v>
      </c>
      <c r="K570" s="399"/>
      <c r="L570" s="578" t="s">
        <v>889</v>
      </c>
      <c r="M570" s="399"/>
      <c r="N570" s="579" t="s">
        <v>880</v>
      </c>
      <c r="O570" s="580" t="s">
        <v>1694</v>
      </c>
      <c r="P570" s="580" t="s">
        <v>1730</v>
      </c>
      <c r="Q570" s="580" t="s">
        <v>228</v>
      </c>
      <c r="R570" s="572" t="s">
        <v>1956</v>
      </c>
      <c r="S570" s="572" t="s">
        <v>1957</v>
      </c>
      <c r="T570" s="572" t="s">
        <v>231</v>
      </c>
    </row>
    <row r="571" spans="1:20" s="376" customFormat="1" hidden="1" outlineLevel="1" x14ac:dyDescent="0.25">
      <c r="A571" s="493"/>
      <c r="B571" s="572" t="s">
        <v>869</v>
      </c>
      <c r="C571" s="578" t="s">
        <v>888</v>
      </c>
      <c r="D571" s="578" t="s">
        <v>890</v>
      </c>
      <c r="E571" s="753" t="s">
        <v>2180</v>
      </c>
      <c r="F571" s="574">
        <v>100</v>
      </c>
      <c r="G571" s="589">
        <v>40100</v>
      </c>
      <c r="H571" s="575" t="s">
        <v>2181</v>
      </c>
      <c r="I571" s="576" t="s">
        <v>740</v>
      </c>
      <c r="J571" s="577" t="s">
        <v>326</v>
      </c>
      <c r="K571" s="399"/>
      <c r="L571" s="578" t="s">
        <v>891</v>
      </c>
      <c r="M571" s="399"/>
      <c r="N571" s="579" t="s">
        <v>892</v>
      </c>
      <c r="O571" s="580" t="s">
        <v>1694</v>
      </c>
      <c r="P571" s="580" t="s">
        <v>1730</v>
      </c>
      <c r="Q571" s="580" t="s">
        <v>228</v>
      </c>
      <c r="R571" s="572" t="s">
        <v>1956</v>
      </c>
      <c r="S571" s="572" t="s">
        <v>1957</v>
      </c>
      <c r="T571" s="572" t="s">
        <v>231</v>
      </c>
    </row>
    <row r="572" spans="1:20" s="376" customFormat="1" hidden="1" outlineLevel="1" x14ac:dyDescent="0.25">
      <c r="A572" s="493"/>
      <c r="B572" s="572" t="s">
        <v>869</v>
      </c>
      <c r="C572" s="578" t="s">
        <v>888</v>
      </c>
      <c r="D572" s="578" t="s">
        <v>882</v>
      </c>
      <c r="E572" s="753" t="s">
        <v>2180</v>
      </c>
      <c r="F572" s="574">
        <v>100</v>
      </c>
      <c r="G572" s="589">
        <v>40100</v>
      </c>
      <c r="H572" s="575" t="s">
        <v>2181</v>
      </c>
      <c r="I572" s="576" t="s">
        <v>740</v>
      </c>
      <c r="J572" s="577" t="s">
        <v>326</v>
      </c>
      <c r="K572" s="399"/>
      <c r="L572" s="578" t="s">
        <v>893</v>
      </c>
      <c r="M572" s="399"/>
      <c r="N572" s="579" t="s">
        <v>704</v>
      </c>
      <c r="O572" s="580" t="s">
        <v>1694</v>
      </c>
      <c r="P572" s="580" t="s">
        <v>1730</v>
      </c>
      <c r="Q572" s="580" t="s">
        <v>228</v>
      </c>
      <c r="R572" s="572" t="s">
        <v>1956</v>
      </c>
      <c r="S572" s="572" t="s">
        <v>1957</v>
      </c>
      <c r="T572" s="572" t="s">
        <v>231</v>
      </c>
    </row>
    <row r="573" spans="1:20" hidden="1" outlineLevel="1" x14ac:dyDescent="0.25">
      <c r="A573" s="493"/>
      <c r="B573" s="572"/>
      <c r="C573" s="401"/>
      <c r="D573" s="401" t="s">
        <v>894</v>
      </c>
      <c r="E573" s="581"/>
      <c r="F573" s="581"/>
      <c r="G573" s="581" t="s">
        <v>895</v>
      </c>
      <c r="H573" s="402"/>
      <c r="I573" s="402"/>
      <c r="J573" s="415"/>
      <c r="K573" s="403"/>
      <c r="L573" s="401" t="s">
        <v>896</v>
      </c>
      <c r="M573" s="403"/>
      <c r="N573" s="581"/>
      <c r="O573" s="580"/>
      <c r="P573" s="580"/>
      <c r="Q573" s="580"/>
      <c r="R573" s="572"/>
      <c r="S573" s="572"/>
      <c r="T573" s="572"/>
    </row>
    <row r="574" spans="1:20" s="376" customFormat="1" hidden="1" outlineLevel="1" x14ac:dyDescent="0.25">
      <c r="A574" s="493"/>
      <c r="B574" s="572" t="s">
        <v>869</v>
      </c>
      <c r="C574" s="398" t="s">
        <v>868</v>
      </c>
      <c r="D574" s="578" t="s">
        <v>897</v>
      </c>
      <c r="E574" s="753" t="s">
        <v>2180</v>
      </c>
      <c r="F574" s="574">
        <v>100</v>
      </c>
      <c r="G574" s="589">
        <v>30100</v>
      </c>
      <c r="H574" s="575" t="s">
        <v>2181</v>
      </c>
      <c r="I574" s="576" t="s">
        <v>740</v>
      </c>
      <c r="J574" s="577" t="s">
        <v>326</v>
      </c>
      <c r="K574" s="399"/>
      <c r="L574" s="578" t="s">
        <v>898</v>
      </c>
      <c r="M574" s="399"/>
      <c r="N574" s="579" t="s">
        <v>899</v>
      </c>
      <c r="O574" s="580" t="s">
        <v>1694</v>
      </c>
      <c r="P574" s="580" t="s">
        <v>1730</v>
      </c>
      <c r="Q574" s="580" t="s">
        <v>228</v>
      </c>
      <c r="R574" s="572" t="s">
        <v>1956</v>
      </c>
      <c r="S574" s="572" t="s">
        <v>1957</v>
      </c>
      <c r="T574" s="572" t="s">
        <v>231</v>
      </c>
    </row>
    <row r="575" spans="1:20" s="376" customFormat="1" hidden="1" outlineLevel="1" x14ac:dyDescent="0.25">
      <c r="A575" s="493"/>
      <c r="B575" s="572" t="s">
        <v>869</v>
      </c>
      <c r="C575" s="398" t="s">
        <v>868</v>
      </c>
      <c r="D575" s="578" t="s">
        <v>2604</v>
      </c>
      <c r="E575" s="753" t="s">
        <v>2180</v>
      </c>
      <c r="F575" s="574">
        <v>100</v>
      </c>
      <c r="G575" s="589">
        <v>30100</v>
      </c>
      <c r="H575" s="575" t="s">
        <v>2181</v>
      </c>
      <c r="I575" s="576" t="s">
        <v>740</v>
      </c>
      <c r="J575" s="577" t="s">
        <v>326</v>
      </c>
      <c r="K575" s="399"/>
      <c r="L575" s="578" t="s">
        <v>2605</v>
      </c>
      <c r="M575" s="399"/>
      <c r="N575" s="579" t="s">
        <v>638</v>
      </c>
      <c r="O575" s="580" t="s">
        <v>1694</v>
      </c>
      <c r="P575" s="580" t="s">
        <v>1730</v>
      </c>
      <c r="Q575" s="580" t="s">
        <v>228</v>
      </c>
      <c r="R575" s="572" t="s">
        <v>1956</v>
      </c>
      <c r="S575" s="572" t="s">
        <v>1957</v>
      </c>
      <c r="T575" s="572" t="s">
        <v>231</v>
      </c>
    </row>
    <row r="576" spans="1:20" s="376" customFormat="1" hidden="1" outlineLevel="1" x14ac:dyDescent="0.25">
      <c r="A576" s="493"/>
      <c r="B576" s="572" t="s">
        <v>869</v>
      </c>
      <c r="C576" s="398" t="s">
        <v>868</v>
      </c>
      <c r="D576" s="578" t="s">
        <v>1969</v>
      </c>
      <c r="E576" s="753" t="s">
        <v>2180</v>
      </c>
      <c r="F576" s="574">
        <v>100</v>
      </c>
      <c r="G576" s="589">
        <v>30100</v>
      </c>
      <c r="H576" s="575" t="s">
        <v>2181</v>
      </c>
      <c r="I576" s="576" t="s">
        <v>740</v>
      </c>
      <c r="J576" s="577" t="s">
        <v>326</v>
      </c>
      <c r="K576" s="399"/>
      <c r="L576" s="578" t="s">
        <v>1970</v>
      </c>
      <c r="M576" s="399" t="s">
        <v>758</v>
      </c>
      <c r="N576" s="579" t="s">
        <v>623</v>
      </c>
      <c r="O576" s="580" t="s">
        <v>1694</v>
      </c>
      <c r="P576" s="580" t="s">
        <v>1730</v>
      </c>
      <c r="Q576" s="580" t="s">
        <v>228</v>
      </c>
      <c r="R576" s="572" t="s">
        <v>1956</v>
      </c>
      <c r="S576" s="572" t="s">
        <v>1957</v>
      </c>
      <c r="T576" s="572" t="s">
        <v>231</v>
      </c>
    </row>
    <row r="577" spans="1:20" s="376" customFormat="1" hidden="1" outlineLevel="1" x14ac:dyDescent="0.25">
      <c r="A577" s="493"/>
      <c r="B577" s="572" t="s">
        <v>869</v>
      </c>
      <c r="C577" s="398" t="s">
        <v>868</v>
      </c>
      <c r="D577" s="578" t="s">
        <v>1971</v>
      </c>
      <c r="E577" s="753" t="s">
        <v>2180</v>
      </c>
      <c r="F577" s="574">
        <v>100</v>
      </c>
      <c r="G577" s="589">
        <v>30100</v>
      </c>
      <c r="H577" s="575" t="s">
        <v>2181</v>
      </c>
      <c r="I577" s="576" t="s">
        <v>740</v>
      </c>
      <c r="J577" s="577" t="s">
        <v>326</v>
      </c>
      <c r="K577" s="399"/>
      <c r="L577" s="578" t="s">
        <v>2606</v>
      </c>
      <c r="M577" s="399" t="s">
        <v>758</v>
      </c>
      <c r="N577" s="579" t="s">
        <v>900</v>
      </c>
      <c r="O577" s="580" t="s">
        <v>1694</v>
      </c>
      <c r="P577" s="580" t="s">
        <v>1730</v>
      </c>
      <c r="Q577" s="580" t="s">
        <v>228</v>
      </c>
      <c r="R577" s="572" t="s">
        <v>1956</v>
      </c>
      <c r="S577" s="572" t="s">
        <v>1957</v>
      </c>
      <c r="T577" s="572" t="s">
        <v>231</v>
      </c>
    </row>
    <row r="578" spans="1:20" s="376" customFormat="1" hidden="1" outlineLevel="1" x14ac:dyDescent="0.25">
      <c r="A578" s="493" t="s">
        <v>2607</v>
      </c>
      <c r="B578" s="442" t="s">
        <v>869</v>
      </c>
      <c r="C578" s="453" t="s">
        <v>141</v>
      </c>
      <c r="D578" s="440" t="s">
        <v>2608</v>
      </c>
      <c r="E578" s="709" t="s">
        <v>534</v>
      </c>
      <c r="F578" s="437">
        <v>100</v>
      </c>
      <c r="G578" s="583">
        <v>30100</v>
      </c>
      <c r="H578" s="570" t="s">
        <v>740</v>
      </c>
      <c r="I578" s="571" t="s">
        <v>740</v>
      </c>
      <c r="J578" s="439" t="s">
        <v>326</v>
      </c>
      <c r="K578" s="481"/>
      <c r="L578" s="440" t="s">
        <v>1712</v>
      </c>
      <c r="M578" s="481" t="s">
        <v>758</v>
      </c>
      <c r="N578" s="446" t="s">
        <v>759</v>
      </c>
      <c r="O578" s="443" t="s">
        <v>1694</v>
      </c>
      <c r="P578" s="443" t="s">
        <v>1730</v>
      </c>
      <c r="Q578" s="443" t="s">
        <v>228</v>
      </c>
      <c r="R578" s="442" t="s">
        <v>1956</v>
      </c>
      <c r="S578" s="446" t="s">
        <v>1957</v>
      </c>
      <c r="T578" s="442" t="s">
        <v>231</v>
      </c>
    </row>
    <row r="579" spans="1:20" s="376" customFormat="1" hidden="1" outlineLevel="1" x14ac:dyDescent="0.25">
      <c r="A579" s="493" t="s">
        <v>2609</v>
      </c>
      <c r="B579" s="442" t="s">
        <v>869</v>
      </c>
      <c r="C579" s="453" t="s">
        <v>141</v>
      </c>
      <c r="D579" s="440" t="s">
        <v>1856</v>
      </c>
      <c r="E579" s="709" t="s">
        <v>534</v>
      </c>
      <c r="F579" s="437">
        <v>100</v>
      </c>
      <c r="G579" s="583">
        <v>30100</v>
      </c>
      <c r="H579" s="570" t="s">
        <v>740</v>
      </c>
      <c r="I579" s="571" t="s">
        <v>740</v>
      </c>
      <c r="J579" s="439" t="s">
        <v>326</v>
      </c>
      <c r="K579" s="481"/>
      <c r="L579" s="440" t="s">
        <v>1857</v>
      </c>
      <c r="M579" s="481" t="s">
        <v>758</v>
      </c>
      <c r="N579" s="446" t="s">
        <v>759</v>
      </c>
      <c r="O579" s="443" t="s">
        <v>1694</v>
      </c>
      <c r="P579" s="443" t="s">
        <v>1730</v>
      </c>
      <c r="Q579" s="443" t="s">
        <v>228</v>
      </c>
      <c r="R579" s="442" t="s">
        <v>1956</v>
      </c>
      <c r="S579" s="446" t="s">
        <v>1957</v>
      </c>
      <c r="T579" s="442" t="s">
        <v>231</v>
      </c>
    </row>
    <row r="580" spans="1:20" s="376" customFormat="1" hidden="1" outlineLevel="1" x14ac:dyDescent="0.25">
      <c r="A580" s="493"/>
      <c r="B580" s="572" t="s">
        <v>869</v>
      </c>
      <c r="C580" s="578" t="s">
        <v>141</v>
      </c>
      <c r="D580" s="418" t="s">
        <v>901</v>
      </c>
      <c r="E580" s="753" t="s">
        <v>534</v>
      </c>
      <c r="F580" s="574">
        <v>100</v>
      </c>
      <c r="G580" s="589">
        <v>30100</v>
      </c>
      <c r="H580" s="575" t="s">
        <v>740</v>
      </c>
      <c r="I580" s="576" t="s">
        <v>740</v>
      </c>
      <c r="J580" s="577" t="s">
        <v>326</v>
      </c>
      <c r="K580" s="399"/>
      <c r="L580" s="418" t="s">
        <v>902</v>
      </c>
      <c r="M580" s="399" t="s">
        <v>758</v>
      </c>
      <c r="N580" s="579" t="s">
        <v>759</v>
      </c>
      <c r="O580" s="580" t="s">
        <v>1694</v>
      </c>
      <c r="P580" s="580" t="s">
        <v>1730</v>
      </c>
      <c r="Q580" s="580" t="s">
        <v>228</v>
      </c>
      <c r="R580" s="572" t="s">
        <v>1956</v>
      </c>
      <c r="S580" s="579" t="s">
        <v>1957</v>
      </c>
      <c r="T580" s="572" t="s">
        <v>231</v>
      </c>
    </row>
    <row r="581" spans="1:20" s="376" customFormat="1" hidden="1" outlineLevel="1" x14ac:dyDescent="0.25">
      <c r="A581" s="493"/>
      <c r="B581" s="572" t="s">
        <v>869</v>
      </c>
      <c r="C581" s="578" t="s">
        <v>141</v>
      </c>
      <c r="D581" s="418" t="s">
        <v>903</v>
      </c>
      <c r="E581" s="753" t="s">
        <v>534</v>
      </c>
      <c r="F581" s="574">
        <v>100</v>
      </c>
      <c r="G581" s="589">
        <v>30100</v>
      </c>
      <c r="H581" s="575" t="s">
        <v>740</v>
      </c>
      <c r="I581" s="576" t="s">
        <v>740</v>
      </c>
      <c r="J581" s="577" t="s">
        <v>326</v>
      </c>
      <c r="K581" s="399"/>
      <c r="L581" s="418" t="s">
        <v>2610</v>
      </c>
      <c r="M581" s="399" t="s">
        <v>758</v>
      </c>
      <c r="N581" s="613" t="s">
        <v>904</v>
      </c>
      <c r="O581" s="580" t="s">
        <v>1694</v>
      </c>
      <c r="P581" s="580" t="s">
        <v>1730</v>
      </c>
      <c r="Q581" s="580" t="s">
        <v>228</v>
      </c>
      <c r="R581" s="572" t="s">
        <v>1956</v>
      </c>
      <c r="S581" s="579" t="s">
        <v>1957</v>
      </c>
      <c r="T581" s="572" t="s">
        <v>231</v>
      </c>
    </row>
    <row r="582" spans="1:20" hidden="1" outlineLevel="1" x14ac:dyDescent="0.25">
      <c r="A582" s="493"/>
      <c r="B582" s="581"/>
      <c r="C582" s="401"/>
      <c r="D582" s="401" t="s">
        <v>905</v>
      </c>
      <c r="E582" s="581"/>
      <c r="F582" s="581"/>
      <c r="G582" s="581" t="s">
        <v>906</v>
      </c>
      <c r="H582" s="402"/>
      <c r="I582" s="402"/>
      <c r="J582" s="415"/>
      <c r="K582" s="403"/>
      <c r="L582" s="401" t="s">
        <v>907</v>
      </c>
      <c r="M582" s="403"/>
      <c r="N582" s="581"/>
      <c r="O582" s="580"/>
      <c r="P582" s="580"/>
      <c r="Q582" s="580"/>
      <c r="R582" s="572"/>
      <c r="S582" s="572"/>
      <c r="T582" s="572"/>
    </row>
    <row r="583" spans="1:20" s="376" customFormat="1" hidden="1" outlineLevel="1" x14ac:dyDescent="0.25">
      <c r="A583" s="493"/>
      <c r="B583" s="572" t="s">
        <v>869</v>
      </c>
      <c r="C583" s="578" t="s">
        <v>888</v>
      </c>
      <c r="D583" s="578" t="s">
        <v>1972</v>
      </c>
      <c r="E583" s="753" t="s">
        <v>2180</v>
      </c>
      <c r="F583" s="574">
        <v>100</v>
      </c>
      <c r="G583" s="589">
        <v>40100</v>
      </c>
      <c r="H583" s="575" t="s">
        <v>2181</v>
      </c>
      <c r="I583" s="576" t="s">
        <v>740</v>
      </c>
      <c r="J583" s="577" t="s">
        <v>326</v>
      </c>
      <c r="K583" s="399"/>
      <c r="L583" s="578" t="s">
        <v>1973</v>
      </c>
      <c r="M583" s="399" t="s">
        <v>758</v>
      </c>
      <c r="N583" s="579" t="s">
        <v>638</v>
      </c>
      <c r="O583" s="580" t="s">
        <v>1694</v>
      </c>
      <c r="P583" s="580" t="s">
        <v>1730</v>
      </c>
      <c r="Q583" s="580" t="s">
        <v>228</v>
      </c>
      <c r="R583" s="572" t="s">
        <v>1956</v>
      </c>
      <c r="S583" s="572" t="s">
        <v>1957</v>
      </c>
      <c r="T583" s="572" t="s">
        <v>231</v>
      </c>
    </row>
    <row r="584" spans="1:20" s="376" customFormat="1" hidden="1" outlineLevel="1" x14ac:dyDescent="0.25">
      <c r="A584" s="493" t="s">
        <v>2611</v>
      </c>
      <c r="B584" s="442" t="s">
        <v>869</v>
      </c>
      <c r="C584" s="453" t="s">
        <v>888</v>
      </c>
      <c r="D584" s="453" t="s">
        <v>2612</v>
      </c>
      <c r="E584" s="709" t="s">
        <v>2180</v>
      </c>
      <c r="F584" s="437">
        <v>100</v>
      </c>
      <c r="G584" s="583">
        <v>40100</v>
      </c>
      <c r="H584" s="570" t="s">
        <v>2181</v>
      </c>
      <c r="I584" s="571" t="s">
        <v>740</v>
      </c>
      <c r="J584" s="439" t="s">
        <v>326</v>
      </c>
      <c r="K584" s="481"/>
      <c r="L584" s="453" t="s">
        <v>2613</v>
      </c>
      <c r="M584" s="481" t="s">
        <v>2212</v>
      </c>
      <c r="N584" s="446" t="s">
        <v>2614</v>
      </c>
      <c r="O584" s="443" t="s">
        <v>1694</v>
      </c>
      <c r="P584" s="443" t="s">
        <v>1730</v>
      </c>
      <c r="Q584" s="443" t="s">
        <v>228</v>
      </c>
      <c r="R584" s="442" t="s">
        <v>1956</v>
      </c>
      <c r="S584" s="446" t="s">
        <v>1957</v>
      </c>
      <c r="T584" s="442" t="s">
        <v>231</v>
      </c>
    </row>
    <row r="585" spans="1:20" hidden="1" outlineLevel="1" x14ac:dyDescent="0.25">
      <c r="A585" s="493"/>
      <c r="B585" s="581"/>
      <c r="C585" s="401"/>
      <c r="D585" s="401" t="s">
        <v>908</v>
      </c>
      <c r="E585" s="581"/>
      <c r="F585" s="581"/>
      <c r="G585" s="581" t="s">
        <v>908</v>
      </c>
      <c r="H585" s="402"/>
      <c r="I585" s="402"/>
      <c r="J585" s="415"/>
      <c r="K585" s="403"/>
      <c r="L585" s="401" t="s">
        <v>909</v>
      </c>
      <c r="M585" s="403"/>
      <c r="N585" s="581"/>
      <c r="O585" s="580"/>
      <c r="P585" s="580"/>
      <c r="Q585" s="580"/>
      <c r="R585" s="572"/>
      <c r="S585" s="572"/>
      <c r="T585" s="572"/>
    </row>
    <row r="586" spans="1:20" s="376" customFormat="1" hidden="1" outlineLevel="1" x14ac:dyDescent="0.25">
      <c r="A586" s="493"/>
      <c r="B586" s="572" t="s">
        <v>869</v>
      </c>
      <c r="C586" s="398" t="s">
        <v>868</v>
      </c>
      <c r="D586" s="578" t="s">
        <v>910</v>
      </c>
      <c r="E586" s="753" t="s">
        <v>2180</v>
      </c>
      <c r="F586" s="574">
        <v>100</v>
      </c>
      <c r="G586" s="589">
        <v>30100</v>
      </c>
      <c r="H586" s="575" t="s">
        <v>2181</v>
      </c>
      <c r="I586" s="576" t="s">
        <v>740</v>
      </c>
      <c r="J586" s="577" t="s">
        <v>326</v>
      </c>
      <c r="K586" s="399"/>
      <c r="L586" s="578" t="s">
        <v>911</v>
      </c>
      <c r="M586" s="587" t="s">
        <v>820</v>
      </c>
      <c r="N586" s="579" t="s">
        <v>912</v>
      </c>
      <c r="O586" s="580" t="s">
        <v>1694</v>
      </c>
      <c r="P586" s="580" t="s">
        <v>1730</v>
      </c>
      <c r="Q586" s="580" t="s">
        <v>228</v>
      </c>
      <c r="R586" s="572" t="s">
        <v>1956</v>
      </c>
      <c r="S586" s="572" t="s">
        <v>1957</v>
      </c>
      <c r="T586" s="572" t="s">
        <v>231</v>
      </c>
    </row>
    <row r="587" spans="1:20" s="376" customFormat="1" hidden="1" outlineLevel="1" x14ac:dyDescent="0.25">
      <c r="A587" s="493"/>
      <c r="B587" s="572" t="s">
        <v>869</v>
      </c>
      <c r="C587" s="398" t="s">
        <v>868</v>
      </c>
      <c r="D587" s="578" t="s">
        <v>1974</v>
      </c>
      <c r="E587" s="753" t="s">
        <v>2180</v>
      </c>
      <c r="F587" s="574">
        <v>100</v>
      </c>
      <c r="G587" s="589">
        <v>30100</v>
      </c>
      <c r="H587" s="575" t="s">
        <v>2181</v>
      </c>
      <c r="I587" s="576" t="s">
        <v>740</v>
      </c>
      <c r="J587" s="577" t="s">
        <v>326</v>
      </c>
      <c r="K587" s="399"/>
      <c r="L587" s="578" t="s">
        <v>1975</v>
      </c>
      <c r="M587" s="400" t="s">
        <v>820</v>
      </c>
      <c r="N587" s="579" t="s">
        <v>2232</v>
      </c>
      <c r="O587" s="580" t="s">
        <v>1694</v>
      </c>
      <c r="P587" s="580" t="s">
        <v>1730</v>
      </c>
      <c r="Q587" s="580" t="s">
        <v>228</v>
      </c>
      <c r="R587" s="572" t="s">
        <v>1956</v>
      </c>
      <c r="S587" s="572" t="s">
        <v>1957</v>
      </c>
      <c r="T587" s="572" t="s">
        <v>231</v>
      </c>
    </row>
    <row r="588" spans="1:20" s="376" customFormat="1" hidden="1" outlineLevel="1" x14ac:dyDescent="0.25">
      <c r="A588" s="493"/>
      <c r="B588" s="572" t="s">
        <v>869</v>
      </c>
      <c r="C588" s="578" t="s">
        <v>141</v>
      </c>
      <c r="D588" s="418" t="s">
        <v>1713</v>
      </c>
      <c r="E588" s="753" t="s">
        <v>2180</v>
      </c>
      <c r="F588" s="574">
        <v>100</v>
      </c>
      <c r="G588" s="589">
        <v>30100</v>
      </c>
      <c r="H588" s="575" t="s">
        <v>2181</v>
      </c>
      <c r="I588" s="576" t="s">
        <v>740</v>
      </c>
      <c r="J588" s="577" t="s">
        <v>326</v>
      </c>
      <c r="K588" s="399"/>
      <c r="L588" s="578" t="s">
        <v>2615</v>
      </c>
      <c r="M588" s="587" t="s">
        <v>820</v>
      </c>
      <c r="N588" s="579" t="s">
        <v>913</v>
      </c>
      <c r="O588" s="580" t="s">
        <v>1694</v>
      </c>
      <c r="P588" s="580" t="s">
        <v>1730</v>
      </c>
      <c r="Q588" s="580" t="s">
        <v>228</v>
      </c>
      <c r="R588" s="572" t="s">
        <v>1956</v>
      </c>
      <c r="S588" s="572" t="s">
        <v>1957</v>
      </c>
      <c r="T588" s="572" t="s">
        <v>231</v>
      </c>
    </row>
    <row r="589" spans="1:20" s="376" customFormat="1" hidden="1" outlineLevel="1" x14ac:dyDescent="0.25">
      <c r="A589" s="493"/>
      <c r="B589" s="572" t="s">
        <v>869</v>
      </c>
      <c r="C589" s="578" t="s">
        <v>141</v>
      </c>
      <c r="D589" s="578" t="s">
        <v>914</v>
      </c>
      <c r="E589" s="753" t="s">
        <v>2180</v>
      </c>
      <c r="F589" s="574">
        <v>100</v>
      </c>
      <c r="G589" s="589">
        <v>30100</v>
      </c>
      <c r="H589" s="575" t="s">
        <v>2181</v>
      </c>
      <c r="I589" s="576" t="s">
        <v>740</v>
      </c>
      <c r="J589" s="577" t="s">
        <v>326</v>
      </c>
      <c r="K589" s="399"/>
      <c r="L589" s="578" t="s">
        <v>1976</v>
      </c>
      <c r="M589" s="400" t="s">
        <v>820</v>
      </c>
      <c r="N589" s="579" t="s">
        <v>597</v>
      </c>
      <c r="O589" s="580" t="s">
        <v>1694</v>
      </c>
      <c r="P589" s="580" t="s">
        <v>1730</v>
      </c>
      <c r="Q589" s="580" t="s">
        <v>228</v>
      </c>
      <c r="R589" s="572" t="s">
        <v>1956</v>
      </c>
      <c r="S589" s="572" t="s">
        <v>1957</v>
      </c>
      <c r="T589" s="572" t="s">
        <v>231</v>
      </c>
    </row>
    <row r="590" spans="1:20" s="376" customFormat="1" hidden="1" outlineLevel="1" x14ac:dyDescent="0.25">
      <c r="A590" s="493"/>
      <c r="B590" s="572" t="s">
        <v>869</v>
      </c>
      <c r="C590" s="578" t="s">
        <v>141</v>
      </c>
      <c r="D590" s="578" t="s">
        <v>1977</v>
      </c>
      <c r="E590" s="753" t="s">
        <v>2180</v>
      </c>
      <c r="F590" s="574">
        <v>100</v>
      </c>
      <c r="G590" s="589">
        <v>30100</v>
      </c>
      <c r="H590" s="575" t="s">
        <v>2181</v>
      </c>
      <c r="I590" s="576" t="s">
        <v>740</v>
      </c>
      <c r="J590" s="577" t="s">
        <v>326</v>
      </c>
      <c r="K590" s="399"/>
      <c r="L590" s="578" t="s">
        <v>1978</v>
      </c>
      <c r="M590" s="400" t="s">
        <v>820</v>
      </c>
      <c r="N590" s="579" t="s">
        <v>597</v>
      </c>
      <c r="O590" s="580" t="s">
        <v>1694</v>
      </c>
      <c r="P590" s="580" t="s">
        <v>1730</v>
      </c>
      <c r="Q590" s="580" t="s">
        <v>228</v>
      </c>
      <c r="R590" s="572" t="s">
        <v>1956</v>
      </c>
      <c r="S590" s="572" t="s">
        <v>1957</v>
      </c>
      <c r="T590" s="572" t="s">
        <v>231</v>
      </c>
    </row>
    <row r="591" spans="1:20" s="376" customFormat="1" hidden="1" outlineLevel="1" x14ac:dyDescent="0.25">
      <c r="A591" s="493"/>
      <c r="B591" s="572" t="s">
        <v>869</v>
      </c>
      <c r="C591" s="578" t="s">
        <v>141</v>
      </c>
      <c r="D591" s="418" t="s">
        <v>1714</v>
      </c>
      <c r="E591" s="753" t="s">
        <v>2180</v>
      </c>
      <c r="F591" s="574">
        <v>100</v>
      </c>
      <c r="G591" s="589">
        <v>30100</v>
      </c>
      <c r="H591" s="575" t="s">
        <v>2181</v>
      </c>
      <c r="I591" s="576" t="s">
        <v>740</v>
      </c>
      <c r="J591" s="577" t="s">
        <v>326</v>
      </c>
      <c r="K591" s="399"/>
      <c r="L591" s="418" t="s">
        <v>836</v>
      </c>
      <c r="M591" s="400" t="s">
        <v>820</v>
      </c>
      <c r="N591" s="579" t="s">
        <v>597</v>
      </c>
      <c r="O591" s="580" t="s">
        <v>1694</v>
      </c>
      <c r="P591" s="580" t="s">
        <v>1730</v>
      </c>
      <c r="Q591" s="580" t="s">
        <v>228</v>
      </c>
      <c r="R591" s="572" t="s">
        <v>1956</v>
      </c>
      <c r="S591" s="572" t="s">
        <v>1957</v>
      </c>
      <c r="T591" s="572" t="s">
        <v>231</v>
      </c>
    </row>
    <row r="592" spans="1:20" s="376" customFormat="1" hidden="1" outlineLevel="1" x14ac:dyDescent="0.25">
      <c r="A592" s="493"/>
      <c r="B592" s="572" t="s">
        <v>869</v>
      </c>
      <c r="C592" s="578" t="s">
        <v>141</v>
      </c>
      <c r="D592" s="578" t="s">
        <v>915</v>
      </c>
      <c r="E592" s="753" t="s">
        <v>2180</v>
      </c>
      <c r="F592" s="574">
        <v>100</v>
      </c>
      <c r="G592" s="589">
        <v>30100</v>
      </c>
      <c r="H592" s="575" t="s">
        <v>2181</v>
      </c>
      <c r="I592" s="576" t="s">
        <v>740</v>
      </c>
      <c r="J592" s="577" t="s">
        <v>326</v>
      </c>
      <c r="K592" s="399"/>
      <c r="L592" s="578" t="s">
        <v>1979</v>
      </c>
      <c r="M592" s="400" t="s">
        <v>820</v>
      </c>
      <c r="N592" s="579" t="s">
        <v>597</v>
      </c>
      <c r="O592" s="580" t="s">
        <v>1694</v>
      </c>
      <c r="P592" s="580" t="s">
        <v>1730</v>
      </c>
      <c r="Q592" s="580" t="s">
        <v>228</v>
      </c>
      <c r="R592" s="572" t="s">
        <v>1956</v>
      </c>
      <c r="S592" s="572" t="s">
        <v>1957</v>
      </c>
      <c r="T592" s="572" t="s">
        <v>231</v>
      </c>
    </row>
    <row r="593" spans="1:20" s="376" customFormat="1" hidden="1" outlineLevel="1" x14ac:dyDescent="0.25">
      <c r="A593" s="493"/>
      <c r="B593" s="572" t="s">
        <v>869</v>
      </c>
      <c r="C593" s="578" t="s">
        <v>141</v>
      </c>
      <c r="D593" s="578" t="s">
        <v>916</v>
      </c>
      <c r="E593" s="753" t="s">
        <v>2180</v>
      </c>
      <c r="F593" s="574">
        <v>100</v>
      </c>
      <c r="G593" s="589">
        <v>30100</v>
      </c>
      <c r="H593" s="575" t="s">
        <v>2181</v>
      </c>
      <c r="I593" s="576" t="s">
        <v>740</v>
      </c>
      <c r="J593" s="577" t="s">
        <v>326</v>
      </c>
      <c r="K593" s="399"/>
      <c r="L593" s="578" t="s">
        <v>1941</v>
      </c>
      <c r="M593" s="400" t="s">
        <v>820</v>
      </c>
      <c r="N593" s="579" t="s">
        <v>913</v>
      </c>
      <c r="O593" s="580" t="s">
        <v>1694</v>
      </c>
      <c r="P593" s="580" t="s">
        <v>1730</v>
      </c>
      <c r="Q593" s="580" t="s">
        <v>228</v>
      </c>
      <c r="R593" s="572" t="s">
        <v>1956</v>
      </c>
      <c r="S593" s="572" t="s">
        <v>1957</v>
      </c>
      <c r="T593" s="572" t="s">
        <v>231</v>
      </c>
    </row>
    <row r="594" spans="1:20" s="376" customFormat="1" hidden="1" outlineLevel="1" x14ac:dyDescent="0.25">
      <c r="A594" s="493" t="s">
        <v>2616</v>
      </c>
      <c r="B594" s="442" t="s">
        <v>869</v>
      </c>
      <c r="C594" s="453" t="s">
        <v>141</v>
      </c>
      <c r="D594" s="453" t="s">
        <v>2617</v>
      </c>
      <c r="E594" s="709" t="s">
        <v>2180</v>
      </c>
      <c r="F594" s="437">
        <v>100</v>
      </c>
      <c r="G594" s="583">
        <v>30100</v>
      </c>
      <c r="H594" s="570" t="s">
        <v>2181</v>
      </c>
      <c r="I594" s="571" t="s">
        <v>740</v>
      </c>
      <c r="J594" s="439" t="s">
        <v>326</v>
      </c>
      <c r="K594" s="481"/>
      <c r="L594" s="453" t="s">
        <v>1980</v>
      </c>
      <c r="M594" s="496" t="s">
        <v>820</v>
      </c>
      <c r="N594" s="446" t="s">
        <v>597</v>
      </c>
      <c r="O594" s="443" t="s">
        <v>1694</v>
      </c>
      <c r="P594" s="443" t="s">
        <v>1730</v>
      </c>
      <c r="Q594" s="443" t="s">
        <v>228</v>
      </c>
      <c r="R594" s="442" t="s">
        <v>1956</v>
      </c>
      <c r="S594" s="442" t="s">
        <v>1957</v>
      </c>
      <c r="T594" s="442" t="s">
        <v>231</v>
      </c>
    </row>
    <row r="595" spans="1:20" s="376" customFormat="1" hidden="1" outlineLevel="1" x14ac:dyDescent="0.25">
      <c r="A595" s="493" t="s">
        <v>2618</v>
      </c>
      <c r="B595" s="442" t="s">
        <v>869</v>
      </c>
      <c r="C595" s="453" t="s">
        <v>141</v>
      </c>
      <c r="D595" s="453" t="s">
        <v>1859</v>
      </c>
      <c r="E595" s="709" t="s">
        <v>2180</v>
      </c>
      <c r="F595" s="437">
        <v>100</v>
      </c>
      <c r="G595" s="583">
        <v>30100</v>
      </c>
      <c r="H595" s="570" t="s">
        <v>2181</v>
      </c>
      <c r="I595" s="571" t="s">
        <v>740</v>
      </c>
      <c r="J595" s="439" t="s">
        <v>326</v>
      </c>
      <c r="K595" s="481"/>
      <c r="L595" s="453" t="s">
        <v>2619</v>
      </c>
      <c r="M595" s="496" t="s">
        <v>820</v>
      </c>
      <c r="N595" s="446" t="s">
        <v>913</v>
      </c>
      <c r="O595" s="443" t="s">
        <v>1694</v>
      </c>
      <c r="P595" s="443" t="s">
        <v>1730</v>
      </c>
      <c r="Q595" s="443" t="s">
        <v>228</v>
      </c>
      <c r="R595" s="442" t="s">
        <v>1956</v>
      </c>
      <c r="S595" s="442" t="s">
        <v>1957</v>
      </c>
      <c r="T595" s="442" t="s">
        <v>231</v>
      </c>
    </row>
    <row r="596" spans="1:20" s="376" customFormat="1" hidden="1" outlineLevel="1" x14ac:dyDescent="0.25">
      <c r="A596" s="493"/>
      <c r="B596" s="572" t="s">
        <v>869</v>
      </c>
      <c r="C596" s="578" t="s">
        <v>141</v>
      </c>
      <c r="D596" s="578" t="s">
        <v>1981</v>
      </c>
      <c r="E596" s="753" t="s">
        <v>2180</v>
      </c>
      <c r="F596" s="574">
        <v>100</v>
      </c>
      <c r="G596" s="589">
        <v>30100</v>
      </c>
      <c r="H596" s="575" t="s">
        <v>2181</v>
      </c>
      <c r="I596" s="576" t="s">
        <v>740</v>
      </c>
      <c r="J596" s="577" t="s">
        <v>326</v>
      </c>
      <c r="K596" s="399"/>
      <c r="L596" s="578" t="s">
        <v>1982</v>
      </c>
      <c r="M596" s="400" t="s">
        <v>820</v>
      </c>
      <c r="N596" s="579" t="s">
        <v>912</v>
      </c>
      <c r="O596" s="580" t="s">
        <v>1694</v>
      </c>
      <c r="P596" s="580" t="s">
        <v>1730</v>
      </c>
      <c r="Q596" s="580" t="s">
        <v>228</v>
      </c>
      <c r="R596" s="572" t="s">
        <v>1956</v>
      </c>
      <c r="S596" s="572" t="s">
        <v>1957</v>
      </c>
      <c r="T596" s="572" t="s">
        <v>231</v>
      </c>
    </row>
    <row r="597" spans="1:20" s="376" customFormat="1" hidden="1" outlineLevel="1" x14ac:dyDescent="0.25">
      <c r="A597" s="493" t="s">
        <v>2957</v>
      </c>
      <c r="B597" s="442" t="s">
        <v>869</v>
      </c>
      <c r="C597" s="453" t="s">
        <v>141</v>
      </c>
      <c r="D597" s="440" t="s">
        <v>2929</v>
      </c>
      <c r="E597" s="709" t="s">
        <v>2180</v>
      </c>
      <c r="F597" s="437">
        <v>100</v>
      </c>
      <c r="G597" s="583">
        <v>30100</v>
      </c>
      <c r="H597" s="570" t="s">
        <v>2181</v>
      </c>
      <c r="I597" s="571" t="s">
        <v>740</v>
      </c>
      <c r="J597" s="439" t="s">
        <v>326</v>
      </c>
      <c r="K597" s="481"/>
      <c r="L597" s="440" t="s">
        <v>2930</v>
      </c>
      <c r="M597" s="496" t="s">
        <v>820</v>
      </c>
      <c r="N597" s="446" t="s">
        <v>913</v>
      </c>
      <c r="O597" s="443" t="s">
        <v>1694</v>
      </c>
      <c r="P597" s="443" t="s">
        <v>1730</v>
      </c>
      <c r="Q597" s="443" t="s">
        <v>228</v>
      </c>
      <c r="R597" s="442" t="s">
        <v>1956</v>
      </c>
      <c r="S597" s="442" t="s">
        <v>1957</v>
      </c>
      <c r="T597" s="442" t="s">
        <v>231</v>
      </c>
    </row>
    <row r="598" spans="1:20" s="376" customFormat="1" hidden="1" outlineLevel="1" x14ac:dyDescent="0.25">
      <c r="A598" s="493"/>
      <c r="B598" s="572" t="s">
        <v>869</v>
      </c>
      <c r="C598" s="578" t="s">
        <v>141</v>
      </c>
      <c r="D598" s="578" t="s">
        <v>1983</v>
      </c>
      <c r="E598" s="753" t="s">
        <v>2180</v>
      </c>
      <c r="F598" s="574">
        <v>100</v>
      </c>
      <c r="G598" s="589">
        <v>30100</v>
      </c>
      <c r="H598" s="575" t="s">
        <v>2181</v>
      </c>
      <c r="I598" s="576" t="s">
        <v>740</v>
      </c>
      <c r="J598" s="577" t="s">
        <v>326</v>
      </c>
      <c r="K598" s="399"/>
      <c r="L598" s="578" t="s">
        <v>1966</v>
      </c>
      <c r="M598" s="400" t="s">
        <v>820</v>
      </c>
      <c r="N598" s="579" t="s">
        <v>913</v>
      </c>
      <c r="O598" s="580" t="s">
        <v>1694</v>
      </c>
      <c r="P598" s="580" t="s">
        <v>1730</v>
      </c>
      <c r="Q598" s="580" t="s">
        <v>228</v>
      </c>
      <c r="R598" s="572" t="s">
        <v>1956</v>
      </c>
      <c r="S598" s="572" t="s">
        <v>1957</v>
      </c>
      <c r="T598" s="572" t="s">
        <v>231</v>
      </c>
    </row>
    <row r="599" spans="1:20" s="376" customFormat="1" hidden="1" outlineLevel="1" x14ac:dyDescent="0.25">
      <c r="A599" s="493" t="s">
        <v>2958</v>
      </c>
      <c r="B599" s="442" t="s">
        <v>869</v>
      </c>
      <c r="C599" s="453" t="s">
        <v>141</v>
      </c>
      <c r="D599" s="453" t="s">
        <v>2945</v>
      </c>
      <c r="E599" s="709" t="s">
        <v>2180</v>
      </c>
      <c r="F599" s="437">
        <v>100</v>
      </c>
      <c r="G599" s="583">
        <v>30100</v>
      </c>
      <c r="H599" s="570" t="s">
        <v>2181</v>
      </c>
      <c r="I599" s="571" t="s">
        <v>740</v>
      </c>
      <c r="J599" s="439" t="s">
        <v>326</v>
      </c>
      <c r="K599" s="481"/>
      <c r="L599" s="453" t="s">
        <v>2946</v>
      </c>
      <c r="M599" s="496" t="s">
        <v>820</v>
      </c>
      <c r="N599" s="446" t="s">
        <v>917</v>
      </c>
      <c r="O599" s="443" t="s">
        <v>1694</v>
      </c>
      <c r="P599" s="443" t="s">
        <v>1730</v>
      </c>
      <c r="Q599" s="443" t="s">
        <v>228</v>
      </c>
      <c r="R599" s="442" t="s">
        <v>1956</v>
      </c>
      <c r="S599" s="442" t="s">
        <v>1957</v>
      </c>
      <c r="T599" s="442" t="s">
        <v>231</v>
      </c>
    </row>
    <row r="600" spans="1:20" hidden="1" outlineLevel="1" x14ac:dyDescent="0.25">
      <c r="A600" s="493"/>
      <c r="B600" s="581"/>
      <c r="C600" s="401"/>
      <c r="D600" s="401" t="s">
        <v>918</v>
      </c>
      <c r="E600" s="581"/>
      <c r="F600" s="581"/>
      <c r="G600" s="581" t="s">
        <v>919</v>
      </c>
      <c r="H600" s="402"/>
      <c r="I600" s="402"/>
      <c r="J600" s="415"/>
      <c r="K600" s="403"/>
      <c r="L600" s="401" t="s">
        <v>920</v>
      </c>
      <c r="M600" s="403"/>
      <c r="N600" s="581"/>
      <c r="O600" s="580"/>
      <c r="P600" s="580"/>
      <c r="Q600" s="580"/>
      <c r="R600" s="572"/>
      <c r="S600" s="572"/>
      <c r="T600" s="572"/>
    </row>
    <row r="601" spans="1:20" s="762" customFormat="1" hidden="1" outlineLevel="1" x14ac:dyDescent="0.25">
      <c r="A601" s="676" t="s">
        <v>3295</v>
      </c>
      <c r="B601" s="478" t="s">
        <v>869</v>
      </c>
      <c r="C601" s="382" t="s">
        <v>868</v>
      </c>
      <c r="D601" s="477" t="s">
        <v>3296</v>
      </c>
      <c r="E601" s="719" t="s">
        <v>2180</v>
      </c>
      <c r="F601" s="475">
        <v>100</v>
      </c>
      <c r="G601" s="758">
        <v>30100</v>
      </c>
      <c r="H601" s="759" t="s">
        <v>2181</v>
      </c>
      <c r="I601" s="760" t="s">
        <v>740</v>
      </c>
      <c r="J601" s="476" t="s">
        <v>326</v>
      </c>
      <c r="K601" s="384"/>
      <c r="L601" s="477" t="s">
        <v>3297</v>
      </c>
      <c r="M601" s="384" t="s">
        <v>770</v>
      </c>
      <c r="N601" s="479" t="s">
        <v>3298</v>
      </c>
      <c r="O601" s="761" t="s">
        <v>1694</v>
      </c>
      <c r="P601" s="761" t="s">
        <v>1730</v>
      </c>
      <c r="Q601" s="761" t="s">
        <v>228</v>
      </c>
      <c r="R601" s="478" t="s">
        <v>1956</v>
      </c>
      <c r="S601" s="478" t="s">
        <v>1957</v>
      </c>
      <c r="T601" s="478" t="s">
        <v>231</v>
      </c>
    </row>
    <row r="602" spans="1:20" s="376" customFormat="1" hidden="1" outlineLevel="1" x14ac:dyDescent="0.25">
      <c r="A602" s="493"/>
      <c r="B602" s="572" t="s">
        <v>869</v>
      </c>
      <c r="C602" s="398" t="s">
        <v>868</v>
      </c>
      <c r="D602" s="578" t="s">
        <v>1984</v>
      </c>
      <c r="E602" s="753" t="s">
        <v>2180</v>
      </c>
      <c r="F602" s="574">
        <v>100</v>
      </c>
      <c r="G602" s="589">
        <v>30100</v>
      </c>
      <c r="H602" s="575" t="s">
        <v>2181</v>
      </c>
      <c r="I602" s="576" t="s">
        <v>740</v>
      </c>
      <c r="J602" s="577" t="s">
        <v>326</v>
      </c>
      <c r="K602" s="399"/>
      <c r="L602" s="578" t="s">
        <v>1985</v>
      </c>
      <c r="M602" s="399" t="s">
        <v>770</v>
      </c>
      <c r="N602" s="579" t="s">
        <v>631</v>
      </c>
      <c r="O602" s="580" t="s">
        <v>1694</v>
      </c>
      <c r="P602" s="580" t="s">
        <v>1730</v>
      </c>
      <c r="Q602" s="580" t="s">
        <v>228</v>
      </c>
      <c r="R602" s="572" t="s">
        <v>1956</v>
      </c>
      <c r="S602" s="572" t="s">
        <v>1957</v>
      </c>
      <c r="T602" s="572" t="s">
        <v>231</v>
      </c>
    </row>
    <row r="603" spans="1:20" s="376" customFormat="1" hidden="1" outlineLevel="1" x14ac:dyDescent="0.25">
      <c r="A603" s="493"/>
      <c r="B603" s="572" t="s">
        <v>869</v>
      </c>
      <c r="C603" s="398" t="s">
        <v>868</v>
      </c>
      <c r="D603" s="578" t="s">
        <v>1986</v>
      </c>
      <c r="E603" s="753" t="s">
        <v>2180</v>
      </c>
      <c r="F603" s="574">
        <v>100</v>
      </c>
      <c r="G603" s="589">
        <v>30100</v>
      </c>
      <c r="H603" s="575" t="s">
        <v>2181</v>
      </c>
      <c r="I603" s="576" t="s">
        <v>740</v>
      </c>
      <c r="J603" s="577" t="s">
        <v>326</v>
      </c>
      <c r="K603" s="399"/>
      <c r="L603" s="578" t="s">
        <v>1987</v>
      </c>
      <c r="M603" s="399" t="s">
        <v>770</v>
      </c>
      <c r="N603" s="579" t="s">
        <v>631</v>
      </c>
      <c r="O603" s="580" t="s">
        <v>1694</v>
      </c>
      <c r="P603" s="580" t="s">
        <v>1730</v>
      </c>
      <c r="Q603" s="580" t="s">
        <v>228</v>
      </c>
      <c r="R603" s="572" t="s">
        <v>1956</v>
      </c>
      <c r="S603" s="572" t="s">
        <v>1957</v>
      </c>
      <c r="T603" s="572" t="s">
        <v>231</v>
      </c>
    </row>
    <row r="604" spans="1:20" s="376" customFormat="1" hidden="1" outlineLevel="1" x14ac:dyDescent="0.25">
      <c r="A604" s="493"/>
      <c r="B604" s="572" t="s">
        <v>869</v>
      </c>
      <c r="C604" s="398" t="s">
        <v>868</v>
      </c>
      <c r="D604" s="578" t="s">
        <v>1988</v>
      </c>
      <c r="E604" s="753" t="s">
        <v>2180</v>
      </c>
      <c r="F604" s="574">
        <v>100</v>
      </c>
      <c r="G604" s="589">
        <v>30100</v>
      </c>
      <c r="H604" s="575" t="s">
        <v>2181</v>
      </c>
      <c r="I604" s="576" t="s">
        <v>740</v>
      </c>
      <c r="J604" s="577" t="s">
        <v>326</v>
      </c>
      <c r="K604" s="399"/>
      <c r="L604" s="578" t="s">
        <v>2620</v>
      </c>
      <c r="M604" s="399" t="s">
        <v>770</v>
      </c>
      <c r="N604" s="579" t="s">
        <v>645</v>
      </c>
      <c r="O604" s="580" t="s">
        <v>1694</v>
      </c>
      <c r="P604" s="580" t="s">
        <v>1730</v>
      </c>
      <c r="Q604" s="580" t="s">
        <v>228</v>
      </c>
      <c r="R604" s="572" t="s">
        <v>1956</v>
      </c>
      <c r="S604" s="572" t="s">
        <v>1957</v>
      </c>
      <c r="T604" s="572" t="s">
        <v>231</v>
      </c>
    </row>
    <row r="605" spans="1:20" hidden="1" outlineLevel="1" x14ac:dyDescent="0.25">
      <c r="A605" s="615"/>
      <c r="B605" s="614"/>
      <c r="C605" s="420"/>
      <c r="D605" s="401" t="s">
        <v>905</v>
      </c>
      <c r="E605" s="614"/>
      <c r="F605" s="614"/>
      <c r="G605" s="581" t="s">
        <v>905</v>
      </c>
      <c r="H605" s="419"/>
      <c r="I605" s="419"/>
      <c r="J605" s="415"/>
      <c r="K605" s="403"/>
      <c r="L605" s="420" t="s">
        <v>921</v>
      </c>
      <c r="M605" s="403"/>
      <c r="N605" s="614"/>
      <c r="O605" s="580"/>
      <c r="P605" s="580"/>
      <c r="Q605" s="580"/>
      <c r="R605" s="572"/>
      <c r="S605" s="572"/>
      <c r="T605" s="572"/>
    </row>
    <row r="606" spans="1:20" s="376" customFormat="1" hidden="1" outlineLevel="1" x14ac:dyDescent="0.25">
      <c r="A606" s="707"/>
      <c r="B606" s="572" t="s">
        <v>869</v>
      </c>
      <c r="C606" s="578" t="s">
        <v>888</v>
      </c>
      <c r="D606" s="578" t="s">
        <v>922</v>
      </c>
      <c r="E606" s="753" t="s">
        <v>2180</v>
      </c>
      <c r="F606" s="574">
        <v>100</v>
      </c>
      <c r="G606" s="589">
        <v>40100</v>
      </c>
      <c r="H606" s="575" t="s">
        <v>2181</v>
      </c>
      <c r="I606" s="576" t="s">
        <v>740</v>
      </c>
      <c r="J606" s="577" t="s">
        <v>326</v>
      </c>
      <c r="K606" s="399"/>
      <c r="L606" s="578" t="s">
        <v>893</v>
      </c>
      <c r="M606" s="399"/>
      <c r="N606" s="579" t="s">
        <v>923</v>
      </c>
      <c r="O606" s="580" t="s">
        <v>1694</v>
      </c>
      <c r="P606" s="580" t="s">
        <v>1730</v>
      </c>
      <c r="Q606" s="580" t="s">
        <v>228</v>
      </c>
      <c r="R606" s="572" t="s">
        <v>1956</v>
      </c>
      <c r="S606" s="572" t="s">
        <v>1957</v>
      </c>
      <c r="T606" s="572" t="s">
        <v>231</v>
      </c>
    </row>
    <row r="607" spans="1:20" hidden="1" outlineLevel="1" x14ac:dyDescent="0.25">
      <c r="A607" s="707"/>
      <c r="B607" s="572"/>
      <c r="C607" s="578"/>
      <c r="D607" s="578"/>
      <c r="E607" s="753"/>
      <c r="F607" s="574"/>
      <c r="G607" s="589"/>
      <c r="H607" s="575"/>
      <c r="I607" s="576"/>
      <c r="J607" s="577"/>
      <c r="K607" s="403"/>
      <c r="L607" s="578"/>
      <c r="M607" s="403"/>
      <c r="N607" s="579"/>
      <c r="O607" s="580"/>
      <c r="P607" s="580"/>
      <c r="Q607" s="580"/>
      <c r="R607" s="572"/>
      <c r="S607" s="572"/>
      <c r="T607" s="572"/>
    </row>
    <row r="608" spans="1:20" ht="16.149999999999999" hidden="1" outlineLevel="1" x14ac:dyDescent="0.25">
      <c r="A608" s="566" t="s">
        <v>1715</v>
      </c>
      <c r="B608" s="411"/>
      <c r="C608" s="412"/>
      <c r="D608" s="413" t="s">
        <v>924</v>
      </c>
      <c r="E608" s="234"/>
      <c r="F608" s="411"/>
      <c r="G608" s="234" t="s">
        <v>925</v>
      </c>
      <c r="H608" s="421"/>
      <c r="I608" s="421"/>
      <c r="J608" s="415"/>
      <c r="K608" s="403"/>
      <c r="L608" s="609" t="s">
        <v>925</v>
      </c>
      <c r="M608" s="403"/>
      <c r="N608" s="579"/>
      <c r="O608" s="580"/>
      <c r="P608" s="580"/>
      <c r="Q608" s="580"/>
      <c r="R608" s="572"/>
      <c r="S608" s="572"/>
      <c r="T608" s="572"/>
    </row>
    <row r="609" spans="1:20" s="376" customFormat="1" hidden="1" outlineLevel="1" x14ac:dyDescent="0.25">
      <c r="A609" s="568"/>
      <c r="B609" s="572" t="s">
        <v>869</v>
      </c>
      <c r="C609" s="398" t="s">
        <v>924</v>
      </c>
      <c r="D609" s="573" t="s">
        <v>1989</v>
      </c>
      <c r="E609" s="753" t="s">
        <v>2180</v>
      </c>
      <c r="F609" s="574">
        <v>100</v>
      </c>
      <c r="G609" s="574" t="s">
        <v>2599</v>
      </c>
      <c r="H609" s="575" t="s">
        <v>2181</v>
      </c>
      <c r="I609" s="576" t="s">
        <v>740</v>
      </c>
      <c r="J609" s="417" t="s">
        <v>326</v>
      </c>
      <c r="K609" s="399"/>
      <c r="L609" s="578" t="s">
        <v>1990</v>
      </c>
      <c r="M609" s="587" t="s">
        <v>926</v>
      </c>
      <c r="N609" s="579" t="s">
        <v>747</v>
      </c>
      <c r="O609" s="580" t="s">
        <v>1694</v>
      </c>
      <c r="P609" s="580" t="s">
        <v>1730</v>
      </c>
      <c r="Q609" s="580" t="s">
        <v>228</v>
      </c>
      <c r="R609" s="572" t="s">
        <v>1956</v>
      </c>
      <c r="S609" s="572" t="s">
        <v>1957</v>
      </c>
      <c r="T609" s="572" t="s">
        <v>231</v>
      </c>
    </row>
    <row r="610" spans="1:20" ht="14.25" hidden="1" customHeight="1" outlineLevel="1" x14ac:dyDescent="0.25">
      <c r="A610" s="566"/>
      <c r="B610" s="411"/>
      <c r="C610" s="412"/>
      <c r="D610" s="422" t="s">
        <v>927</v>
      </c>
      <c r="E610" s="234"/>
      <c r="F610" s="411"/>
      <c r="G610" s="234"/>
      <c r="H610" s="421"/>
      <c r="I610" s="421"/>
      <c r="J610" s="415"/>
      <c r="K610" s="403"/>
      <c r="L610" s="609"/>
      <c r="M610" s="403"/>
      <c r="N610" s="579"/>
      <c r="O610" s="580"/>
      <c r="P610" s="580"/>
      <c r="Q610" s="580"/>
      <c r="R610" s="572"/>
      <c r="S610" s="572"/>
      <c r="T610" s="572"/>
    </row>
    <row r="611" spans="1:20" s="376" customFormat="1" hidden="1" outlineLevel="1" x14ac:dyDescent="0.25">
      <c r="A611" s="568" t="s">
        <v>2621</v>
      </c>
      <c r="B611" s="442" t="s">
        <v>869</v>
      </c>
      <c r="C611" s="494" t="s">
        <v>928</v>
      </c>
      <c r="D611" s="569" t="s">
        <v>1989</v>
      </c>
      <c r="E611" s="709" t="s">
        <v>2180</v>
      </c>
      <c r="F611" s="437">
        <v>100</v>
      </c>
      <c r="G611" s="437" t="s">
        <v>2188</v>
      </c>
      <c r="H611" s="570" t="s">
        <v>2181</v>
      </c>
      <c r="I611" s="571" t="s">
        <v>740</v>
      </c>
      <c r="J611" s="616" t="s">
        <v>326</v>
      </c>
      <c r="K611" s="481"/>
      <c r="L611" s="453" t="s">
        <v>2110</v>
      </c>
      <c r="M611" s="441" t="s">
        <v>871</v>
      </c>
      <c r="N611" s="446" t="s">
        <v>747</v>
      </c>
      <c r="O611" s="443" t="s">
        <v>1694</v>
      </c>
      <c r="P611" s="443" t="s">
        <v>1730</v>
      </c>
      <c r="Q611" s="443" t="s">
        <v>228</v>
      </c>
      <c r="R611" s="442" t="s">
        <v>1956</v>
      </c>
      <c r="S611" s="442" t="s">
        <v>1957</v>
      </c>
      <c r="T611" s="442" t="s">
        <v>231</v>
      </c>
    </row>
    <row r="612" spans="1:20" ht="16.149999999999999" hidden="1" outlineLevel="1" x14ac:dyDescent="0.25">
      <c r="A612" s="493"/>
      <c r="B612" s="411"/>
      <c r="C612" s="412"/>
      <c r="D612" s="422" t="s">
        <v>929</v>
      </c>
      <c r="E612" s="234"/>
      <c r="F612" s="411"/>
      <c r="G612" s="234"/>
      <c r="H612" s="421"/>
      <c r="I612" s="421"/>
      <c r="J612" s="415"/>
      <c r="K612" s="403"/>
      <c r="L612" s="609"/>
      <c r="M612" s="403"/>
      <c r="N612" s="579"/>
      <c r="O612" s="580"/>
      <c r="P612" s="580"/>
      <c r="Q612" s="580"/>
      <c r="R612" s="572"/>
      <c r="S612" s="572"/>
      <c r="T612" s="572"/>
    </row>
    <row r="613" spans="1:20" s="376" customFormat="1" hidden="1" outlineLevel="1" x14ac:dyDescent="0.25">
      <c r="A613" s="493" t="s">
        <v>2622</v>
      </c>
      <c r="B613" s="442" t="s">
        <v>869</v>
      </c>
      <c r="C613" s="494" t="s">
        <v>930</v>
      </c>
      <c r="D613" s="588" t="s">
        <v>1842</v>
      </c>
      <c r="E613" s="709" t="s">
        <v>534</v>
      </c>
      <c r="F613" s="437">
        <v>100</v>
      </c>
      <c r="G613" s="437" t="s">
        <v>864</v>
      </c>
      <c r="H613" s="570" t="s">
        <v>740</v>
      </c>
      <c r="I613" s="571" t="s">
        <v>740</v>
      </c>
      <c r="J613" s="439" t="s">
        <v>931</v>
      </c>
      <c r="K613" s="481"/>
      <c r="L613" s="440" t="s">
        <v>1843</v>
      </c>
      <c r="M613" s="481" t="s">
        <v>932</v>
      </c>
      <c r="N613" s="446" t="s">
        <v>1844</v>
      </c>
      <c r="O613" s="443" t="s">
        <v>1694</v>
      </c>
      <c r="P613" s="443" t="s">
        <v>1730</v>
      </c>
      <c r="Q613" s="443" t="s">
        <v>934</v>
      </c>
      <c r="R613" s="442" t="s">
        <v>1956</v>
      </c>
      <c r="S613" s="442" t="s">
        <v>1957</v>
      </c>
      <c r="T613" s="442" t="s">
        <v>935</v>
      </c>
    </row>
    <row r="614" spans="1:20" s="376" customFormat="1" hidden="1" outlineLevel="1" x14ac:dyDescent="0.25">
      <c r="A614" s="493" t="s">
        <v>2623</v>
      </c>
      <c r="B614" s="442" t="s">
        <v>869</v>
      </c>
      <c r="C614" s="494" t="s">
        <v>930</v>
      </c>
      <c r="D614" s="588" t="s">
        <v>2143</v>
      </c>
      <c r="E614" s="709" t="s">
        <v>534</v>
      </c>
      <c r="F614" s="437">
        <v>100</v>
      </c>
      <c r="G614" s="437" t="s">
        <v>864</v>
      </c>
      <c r="H614" s="570" t="s">
        <v>740</v>
      </c>
      <c r="I614" s="571" t="s">
        <v>740</v>
      </c>
      <c r="J614" s="439" t="s">
        <v>931</v>
      </c>
      <c r="K614" s="481"/>
      <c r="L614" s="440" t="s">
        <v>2144</v>
      </c>
      <c r="M614" s="481" t="s">
        <v>932</v>
      </c>
      <c r="N614" s="446" t="s">
        <v>933</v>
      </c>
      <c r="O614" s="443" t="s">
        <v>1694</v>
      </c>
      <c r="P614" s="443" t="s">
        <v>1730</v>
      </c>
      <c r="Q614" s="443" t="s">
        <v>934</v>
      </c>
      <c r="R614" s="442" t="s">
        <v>1956</v>
      </c>
      <c r="S614" s="442" t="s">
        <v>1957</v>
      </c>
      <c r="T614" s="442" t="s">
        <v>935</v>
      </c>
    </row>
    <row r="615" spans="1:20" s="376" customFormat="1" hidden="1" outlineLevel="1" x14ac:dyDescent="0.25">
      <c r="A615" s="493" t="s">
        <v>3285</v>
      </c>
      <c r="B615" s="442" t="s">
        <v>869</v>
      </c>
      <c r="C615" s="494" t="s">
        <v>924</v>
      </c>
      <c r="D615" s="588" t="s">
        <v>3286</v>
      </c>
      <c r="E615" s="709" t="s">
        <v>2180</v>
      </c>
      <c r="F615" s="437">
        <v>100</v>
      </c>
      <c r="G615" s="437" t="s">
        <v>2599</v>
      </c>
      <c r="H615" s="570" t="s">
        <v>2181</v>
      </c>
      <c r="I615" s="571" t="s">
        <v>740</v>
      </c>
      <c r="J615" s="439" t="s">
        <v>326</v>
      </c>
      <c r="K615" s="481"/>
      <c r="L615" s="440" t="s">
        <v>3287</v>
      </c>
      <c r="M615" s="481" t="s">
        <v>761</v>
      </c>
      <c r="N615" s="446" t="s">
        <v>762</v>
      </c>
      <c r="O615" s="443" t="s">
        <v>1694</v>
      </c>
      <c r="P615" s="443" t="s">
        <v>1730</v>
      </c>
      <c r="Q615" s="443" t="s">
        <v>228</v>
      </c>
      <c r="R615" s="442" t="s">
        <v>1956</v>
      </c>
      <c r="S615" s="442" t="s">
        <v>1957</v>
      </c>
      <c r="T615" s="442" t="s">
        <v>231</v>
      </c>
    </row>
    <row r="616" spans="1:20" s="376" customFormat="1" hidden="1" outlineLevel="1" x14ac:dyDescent="0.25">
      <c r="A616" s="493"/>
      <c r="B616" s="572" t="s">
        <v>869</v>
      </c>
      <c r="C616" s="398" t="s">
        <v>924</v>
      </c>
      <c r="D616" s="573" t="s">
        <v>2624</v>
      </c>
      <c r="E616" s="753" t="s">
        <v>2180</v>
      </c>
      <c r="F616" s="574">
        <v>100</v>
      </c>
      <c r="G616" s="574" t="s">
        <v>2599</v>
      </c>
      <c r="H616" s="575" t="s">
        <v>2181</v>
      </c>
      <c r="I616" s="576" t="s">
        <v>740</v>
      </c>
      <c r="J616" s="577" t="s">
        <v>326</v>
      </c>
      <c r="K616" s="399"/>
      <c r="L616" s="578" t="s">
        <v>936</v>
      </c>
      <c r="M616" s="399" t="s">
        <v>761</v>
      </c>
      <c r="N616" s="579" t="s">
        <v>762</v>
      </c>
      <c r="O616" s="580" t="s">
        <v>1694</v>
      </c>
      <c r="P616" s="580" t="s">
        <v>1730</v>
      </c>
      <c r="Q616" s="580" t="s">
        <v>228</v>
      </c>
      <c r="R616" s="572" t="s">
        <v>1956</v>
      </c>
      <c r="S616" s="572" t="s">
        <v>1957</v>
      </c>
      <c r="T616" s="572" t="s">
        <v>231</v>
      </c>
    </row>
    <row r="617" spans="1:20" s="376" customFormat="1" hidden="1" outlineLevel="1" x14ac:dyDescent="0.25">
      <c r="A617" s="493"/>
      <c r="B617" s="572" t="s">
        <v>869</v>
      </c>
      <c r="C617" s="398" t="s">
        <v>924</v>
      </c>
      <c r="D617" s="423" t="s">
        <v>2625</v>
      </c>
      <c r="E617" s="753" t="s">
        <v>534</v>
      </c>
      <c r="F617" s="574">
        <v>100</v>
      </c>
      <c r="G617" s="574" t="s">
        <v>864</v>
      </c>
      <c r="H617" s="575" t="s">
        <v>740</v>
      </c>
      <c r="I617" s="576" t="s">
        <v>740</v>
      </c>
      <c r="J617" s="577" t="s">
        <v>326</v>
      </c>
      <c r="K617" s="399"/>
      <c r="L617" s="418" t="s">
        <v>2626</v>
      </c>
      <c r="M617" s="399" t="s">
        <v>761</v>
      </c>
      <c r="N617" s="579" t="s">
        <v>256</v>
      </c>
      <c r="O617" s="580" t="s">
        <v>1694</v>
      </c>
      <c r="P617" s="580" t="s">
        <v>1730</v>
      </c>
      <c r="Q617" s="580" t="s">
        <v>228</v>
      </c>
      <c r="R617" s="572" t="s">
        <v>1956</v>
      </c>
      <c r="S617" s="572" t="s">
        <v>1957</v>
      </c>
      <c r="T617" s="572" t="s">
        <v>231</v>
      </c>
    </row>
    <row r="618" spans="1:20" s="376" customFormat="1" hidden="1" outlineLevel="1" x14ac:dyDescent="0.25">
      <c r="A618" s="493" t="s">
        <v>2627</v>
      </c>
      <c r="B618" s="442" t="s">
        <v>869</v>
      </c>
      <c r="C618" s="494" t="s">
        <v>924</v>
      </c>
      <c r="D618" s="588" t="s">
        <v>2628</v>
      </c>
      <c r="E618" s="709" t="s">
        <v>534</v>
      </c>
      <c r="F618" s="437">
        <v>100</v>
      </c>
      <c r="G618" s="437" t="s">
        <v>864</v>
      </c>
      <c r="H618" s="570" t="s">
        <v>740</v>
      </c>
      <c r="I618" s="571" t="s">
        <v>740</v>
      </c>
      <c r="J618" s="439" t="s">
        <v>326</v>
      </c>
      <c r="K618" s="481"/>
      <c r="L618" s="440" t="s">
        <v>2629</v>
      </c>
      <c r="M618" s="481" t="s">
        <v>761</v>
      </c>
      <c r="N618" s="445" t="s">
        <v>937</v>
      </c>
      <c r="O618" s="443" t="s">
        <v>1694</v>
      </c>
      <c r="P618" s="443" t="s">
        <v>1730</v>
      </c>
      <c r="Q618" s="443" t="s">
        <v>228</v>
      </c>
      <c r="R618" s="442" t="s">
        <v>1956</v>
      </c>
      <c r="S618" s="442" t="s">
        <v>1957</v>
      </c>
      <c r="T618" s="442" t="s">
        <v>231</v>
      </c>
    </row>
    <row r="619" spans="1:20" hidden="1" outlineLevel="1" x14ac:dyDescent="0.25">
      <c r="A619" s="493"/>
      <c r="B619" s="581"/>
      <c r="C619" s="401"/>
      <c r="D619" s="401" t="s">
        <v>938</v>
      </c>
      <c r="E619" s="581"/>
      <c r="F619" s="581"/>
      <c r="G619" s="581"/>
      <c r="H619" s="402"/>
      <c r="I619" s="402"/>
      <c r="J619" s="415"/>
      <c r="K619" s="403"/>
      <c r="L619" s="401" t="s">
        <v>939</v>
      </c>
      <c r="M619" s="403"/>
      <c r="N619" s="579"/>
      <c r="O619" s="580"/>
      <c r="P619" s="580"/>
      <c r="Q619" s="580"/>
      <c r="R619" s="572"/>
      <c r="S619" s="572"/>
      <c r="T619" s="572"/>
    </row>
    <row r="620" spans="1:20" s="376" customFormat="1" hidden="1" outlineLevel="1" x14ac:dyDescent="0.25">
      <c r="A620" s="568" t="s">
        <v>2630</v>
      </c>
      <c r="B620" s="442" t="s">
        <v>869</v>
      </c>
      <c r="C620" s="494" t="s">
        <v>928</v>
      </c>
      <c r="D620" s="617" t="s">
        <v>2111</v>
      </c>
      <c r="E620" s="709" t="s">
        <v>2180</v>
      </c>
      <c r="F620" s="437">
        <v>100</v>
      </c>
      <c r="G620" s="437" t="s">
        <v>2188</v>
      </c>
      <c r="H620" s="570" t="s">
        <v>2181</v>
      </c>
      <c r="I620" s="571" t="s">
        <v>740</v>
      </c>
      <c r="J620" s="439" t="s">
        <v>326</v>
      </c>
      <c r="K620" s="481"/>
      <c r="L620" s="453" t="s">
        <v>2110</v>
      </c>
      <c r="M620" s="481" t="s">
        <v>761</v>
      </c>
      <c r="N620" s="446" t="s">
        <v>2631</v>
      </c>
      <c r="O620" s="443" t="s">
        <v>1694</v>
      </c>
      <c r="P620" s="443" t="s">
        <v>1730</v>
      </c>
      <c r="Q620" s="443" t="s">
        <v>228</v>
      </c>
      <c r="R620" s="442" t="s">
        <v>1956</v>
      </c>
      <c r="S620" s="442" t="s">
        <v>1957</v>
      </c>
      <c r="T620" s="442" t="s">
        <v>231</v>
      </c>
    </row>
    <row r="621" spans="1:20" s="376" customFormat="1" hidden="1" outlineLevel="1" x14ac:dyDescent="0.25">
      <c r="A621" s="568" t="s">
        <v>2632</v>
      </c>
      <c r="B621" s="442" t="s">
        <v>869</v>
      </c>
      <c r="C621" s="494" t="s">
        <v>928</v>
      </c>
      <c r="D621" s="617" t="s">
        <v>2624</v>
      </c>
      <c r="E621" s="709" t="s">
        <v>2180</v>
      </c>
      <c r="F621" s="437">
        <v>100</v>
      </c>
      <c r="G621" s="437" t="s">
        <v>2188</v>
      </c>
      <c r="H621" s="570" t="s">
        <v>2181</v>
      </c>
      <c r="I621" s="571" t="s">
        <v>740</v>
      </c>
      <c r="J621" s="439" t="s">
        <v>326</v>
      </c>
      <c r="K621" s="481"/>
      <c r="L621" s="453" t="s">
        <v>2110</v>
      </c>
      <c r="M621" s="481" t="s">
        <v>761</v>
      </c>
      <c r="N621" s="446" t="s">
        <v>762</v>
      </c>
      <c r="O621" s="443" t="s">
        <v>1694</v>
      </c>
      <c r="P621" s="443" t="s">
        <v>1730</v>
      </c>
      <c r="Q621" s="443" t="s">
        <v>228</v>
      </c>
      <c r="R621" s="442" t="s">
        <v>1956</v>
      </c>
      <c r="S621" s="442" t="s">
        <v>1957</v>
      </c>
      <c r="T621" s="442" t="s">
        <v>231</v>
      </c>
    </row>
    <row r="622" spans="1:20" s="376" customFormat="1" hidden="1" outlineLevel="1" x14ac:dyDescent="0.25">
      <c r="A622" s="568" t="s">
        <v>2633</v>
      </c>
      <c r="B622" s="442" t="s">
        <v>869</v>
      </c>
      <c r="C622" s="494" t="s">
        <v>928</v>
      </c>
      <c r="D622" s="617" t="s">
        <v>2634</v>
      </c>
      <c r="E622" s="709" t="s">
        <v>2180</v>
      </c>
      <c r="F622" s="437">
        <v>100</v>
      </c>
      <c r="G622" s="437" t="s">
        <v>2188</v>
      </c>
      <c r="H622" s="570" t="s">
        <v>2181</v>
      </c>
      <c r="I622" s="571" t="s">
        <v>740</v>
      </c>
      <c r="J622" s="439" t="s">
        <v>326</v>
      </c>
      <c r="K622" s="481"/>
      <c r="L622" s="453" t="s">
        <v>2110</v>
      </c>
      <c r="M622" s="481" t="s">
        <v>761</v>
      </c>
      <c r="N622" s="446" t="s">
        <v>762</v>
      </c>
      <c r="O622" s="443" t="s">
        <v>1694</v>
      </c>
      <c r="P622" s="443" t="s">
        <v>1730</v>
      </c>
      <c r="Q622" s="443" t="s">
        <v>228</v>
      </c>
      <c r="R622" s="442" t="s">
        <v>1956</v>
      </c>
      <c r="S622" s="442" t="s">
        <v>1957</v>
      </c>
      <c r="T622" s="442" t="s">
        <v>231</v>
      </c>
    </row>
    <row r="623" spans="1:20" s="376" customFormat="1" hidden="1" outlineLevel="1" x14ac:dyDescent="0.25">
      <c r="A623" s="568" t="s">
        <v>2635</v>
      </c>
      <c r="B623" s="442" t="s">
        <v>869</v>
      </c>
      <c r="C623" s="494" t="s">
        <v>928</v>
      </c>
      <c r="D623" s="617" t="s">
        <v>2112</v>
      </c>
      <c r="E623" s="709" t="s">
        <v>2180</v>
      </c>
      <c r="F623" s="437">
        <v>100</v>
      </c>
      <c r="G623" s="437" t="s">
        <v>2188</v>
      </c>
      <c r="H623" s="570" t="s">
        <v>2181</v>
      </c>
      <c r="I623" s="571" t="s">
        <v>740</v>
      </c>
      <c r="J623" s="439" t="s">
        <v>326</v>
      </c>
      <c r="K623" s="481"/>
      <c r="L623" s="453" t="s">
        <v>2110</v>
      </c>
      <c r="M623" s="481" t="s">
        <v>761</v>
      </c>
      <c r="N623" s="446" t="s">
        <v>762</v>
      </c>
      <c r="O623" s="443" t="s">
        <v>1694</v>
      </c>
      <c r="P623" s="443" t="s">
        <v>1730</v>
      </c>
      <c r="Q623" s="443" t="s">
        <v>228</v>
      </c>
      <c r="R623" s="442" t="s">
        <v>1956</v>
      </c>
      <c r="S623" s="442" t="s">
        <v>1957</v>
      </c>
      <c r="T623" s="442" t="s">
        <v>231</v>
      </c>
    </row>
    <row r="624" spans="1:20" s="376" customFormat="1" hidden="1" outlineLevel="1" x14ac:dyDescent="0.25">
      <c r="A624" s="568" t="s">
        <v>2636</v>
      </c>
      <c r="B624" s="442" t="s">
        <v>869</v>
      </c>
      <c r="C624" s="494" t="s">
        <v>928</v>
      </c>
      <c r="D624" s="617" t="s">
        <v>940</v>
      </c>
      <c r="E624" s="709" t="s">
        <v>2180</v>
      </c>
      <c r="F624" s="437">
        <v>100</v>
      </c>
      <c r="G624" s="437" t="s">
        <v>2188</v>
      </c>
      <c r="H624" s="570" t="s">
        <v>2181</v>
      </c>
      <c r="I624" s="571" t="s">
        <v>740</v>
      </c>
      <c r="J624" s="439" t="s">
        <v>326</v>
      </c>
      <c r="K624" s="481"/>
      <c r="L624" s="453" t="s">
        <v>2110</v>
      </c>
      <c r="M624" s="481" t="s">
        <v>761</v>
      </c>
      <c r="N624" s="446" t="s">
        <v>762</v>
      </c>
      <c r="O624" s="443" t="s">
        <v>1694</v>
      </c>
      <c r="P624" s="443" t="s">
        <v>1730</v>
      </c>
      <c r="Q624" s="443" t="s">
        <v>228</v>
      </c>
      <c r="R624" s="442" t="s">
        <v>1956</v>
      </c>
      <c r="S624" s="442" t="s">
        <v>1957</v>
      </c>
      <c r="T624" s="442" t="s">
        <v>231</v>
      </c>
    </row>
    <row r="625" spans="1:20" s="376" customFormat="1" hidden="1" outlineLevel="1" x14ac:dyDescent="0.25">
      <c r="A625" s="568" t="s">
        <v>2637</v>
      </c>
      <c r="B625" s="442" t="s">
        <v>869</v>
      </c>
      <c r="C625" s="494" t="s">
        <v>928</v>
      </c>
      <c r="D625" s="617" t="s">
        <v>941</v>
      </c>
      <c r="E625" s="709" t="s">
        <v>2180</v>
      </c>
      <c r="F625" s="437">
        <v>100</v>
      </c>
      <c r="G625" s="437" t="s">
        <v>2188</v>
      </c>
      <c r="H625" s="570" t="s">
        <v>2181</v>
      </c>
      <c r="I625" s="571" t="s">
        <v>740</v>
      </c>
      <c r="J625" s="439" t="s">
        <v>326</v>
      </c>
      <c r="K625" s="481"/>
      <c r="L625" s="453" t="s">
        <v>2110</v>
      </c>
      <c r="M625" s="481" t="s">
        <v>761</v>
      </c>
      <c r="N625" s="446" t="s">
        <v>762</v>
      </c>
      <c r="O625" s="443" t="s">
        <v>1694</v>
      </c>
      <c r="P625" s="443" t="s">
        <v>1730</v>
      </c>
      <c r="Q625" s="443" t="s">
        <v>228</v>
      </c>
      <c r="R625" s="442" t="s">
        <v>1956</v>
      </c>
      <c r="S625" s="442" t="s">
        <v>1957</v>
      </c>
      <c r="T625" s="442" t="s">
        <v>231</v>
      </c>
    </row>
    <row r="626" spans="1:20" s="376" customFormat="1" hidden="1" outlineLevel="1" x14ac:dyDescent="0.25">
      <c r="A626" s="568" t="s">
        <v>2638</v>
      </c>
      <c r="B626" s="442" t="s">
        <v>869</v>
      </c>
      <c r="C626" s="494" t="s">
        <v>928</v>
      </c>
      <c r="D626" s="617" t="s">
        <v>2639</v>
      </c>
      <c r="E626" s="709" t="s">
        <v>2180</v>
      </c>
      <c r="F626" s="437">
        <v>100</v>
      </c>
      <c r="G626" s="437" t="s">
        <v>2188</v>
      </c>
      <c r="H626" s="570" t="s">
        <v>2181</v>
      </c>
      <c r="I626" s="571" t="s">
        <v>740</v>
      </c>
      <c r="J626" s="439" t="s">
        <v>326</v>
      </c>
      <c r="K626" s="481"/>
      <c r="L626" s="453" t="s">
        <v>2110</v>
      </c>
      <c r="M626" s="481" t="s">
        <v>761</v>
      </c>
      <c r="N626" s="446" t="s">
        <v>762</v>
      </c>
      <c r="O626" s="443" t="s">
        <v>1694</v>
      </c>
      <c r="P626" s="443" t="s">
        <v>1730</v>
      </c>
      <c r="Q626" s="443" t="s">
        <v>228</v>
      </c>
      <c r="R626" s="442" t="s">
        <v>1956</v>
      </c>
      <c r="S626" s="442" t="s">
        <v>1957</v>
      </c>
      <c r="T626" s="442" t="s">
        <v>231</v>
      </c>
    </row>
    <row r="627" spans="1:20" s="376" customFormat="1" hidden="1" outlineLevel="1" x14ac:dyDescent="0.25">
      <c r="A627" s="568"/>
      <c r="B627" s="572" t="s">
        <v>869</v>
      </c>
      <c r="C627" s="398" t="s">
        <v>928</v>
      </c>
      <c r="D627" s="618" t="s">
        <v>942</v>
      </c>
      <c r="E627" s="753" t="s">
        <v>2180</v>
      </c>
      <c r="F627" s="574">
        <v>100</v>
      </c>
      <c r="G627" s="574" t="s">
        <v>2188</v>
      </c>
      <c r="H627" s="575" t="s">
        <v>2181</v>
      </c>
      <c r="I627" s="576" t="s">
        <v>740</v>
      </c>
      <c r="J627" s="577" t="s">
        <v>326</v>
      </c>
      <c r="K627" s="399"/>
      <c r="L627" s="578" t="s">
        <v>2110</v>
      </c>
      <c r="M627" s="399" t="s">
        <v>761</v>
      </c>
      <c r="N627" s="579" t="s">
        <v>762</v>
      </c>
      <c r="O627" s="580" t="s">
        <v>1694</v>
      </c>
      <c r="P627" s="580" t="s">
        <v>1730</v>
      </c>
      <c r="Q627" s="580" t="s">
        <v>228</v>
      </c>
      <c r="R627" s="572" t="s">
        <v>1956</v>
      </c>
      <c r="S627" s="572" t="s">
        <v>1957</v>
      </c>
      <c r="T627" s="572" t="s">
        <v>231</v>
      </c>
    </row>
    <row r="628" spans="1:20" s="376" customFormat="1" hidden="1" outlineLevel="1" x14ac:dyDescent="0.25">
      <c r="A628" s="568" t="s">
        <v>2640</v>
      </c>
      <c r="B628" s="442" t="s">
        <v>869</v>
      </c>
      <c r="C628" s="494" t="s">
        <v>928</v>
      </c>
      <c r="D628" s="617" t="s">
        <v>943</v>
      </c>
      <c r="E628" s="709" t="s">
        <v>2180</v>
      </c>
      <c r="F628" s="437">
        <v>100</v>
      </c>
      <c r="G628" s="437" t="s">
        <v>2188</v>
      </c>
      <c r="H628" s="570" t="s">
        <v>2181</v>
      </c>
      <c r="I628" s="571" t="s">
        <v>740</v>
      </c>
      <c r="J628" s="439" t="s">
        <v>326</v>
      </c>
      <c r="K628" s="481"/>
      <c r="L628" s="453" t="s">
        <v>2110</v>
      </c>
      <c r="M628" s="481" t="s">
        <v>761</v>
      </c>
      <c r="N628" s="446" t="s">
        <v>762</v>
      </c>
      <c r="O628" s="443" t="s">
        <v>1694</v>
      </c>
      <c r="P628" s="443" t="s">
        <v>1730</v>
      </c>
      <c r="Q628" s="443" t="s">
        <v>228</v>
      </c>
      <c r="R628" s="442" t="s">
        <v>1956</v>
      </c>
      <c r="S628" s="442" t="s">
        <v>1957</v>
      </c>
      <c r="T628" s="442" t="s">
        <v>231</v>
      </c>
    </row>
    <row r="629" spans="1:20" s="376" customFormat="1" hidden="1" outlineLevel="1" x14ac:dyDescent="0.25">
      <c r="A629" s="568" t="s">
        <v>2641</v>
      </c>
      <c r="B629" s="442" t="s">
        <v>869</v>
      </c>
      <c r="C629" s="494" t="s">
        <v>928</v>
      </c>
      <c r="D629" s="617" t="s">
        <v>944</v>
      </c>
      <c r="E629" s="709" t="s">
        <v>534</v>
      </c>
      <c r="F629" s="437">
        <v>100</v>
      </c>
      <c r="G629" s="437" t="s">
        <v>945</v>
      </c>
      <c r="H629" s="570" t="s">
        <v>740</v>
      </c>
      <c r="I629" s="571" t="s">
        <v>740</v>
      </c>
      <c r="J629" s="439" t="s">
        <v>326</v>
      </c>
      <c r="K629" s="481"/>
      <c r="L629" s="453" t="s">
        <v>2110</v>
      </c>
      <c r="M629" s="481" t="s">
        <v>761</v>
      </c>
      <c r="N629" s="446" t="s">
        <v>762</v>
      </c>
      <c r="O629" s="443" t="s">
        <v>1694</v>
      </c>
      <c r="P629" s="443" t="s">
        <v>1730</v>
      </c>
      <c r="Q629" s="443" t="s">
        <v>228</v>
      </c>
      <c r="R629" s="442" t="s">
        <v>1956</v>
      </c>
      <c r="S629" s="442" t="s">
        <v>1957</v>
      </c>
      <c r="T629" s="442" t="s">
        <v>231</v>
      </c>
    </row>
    <row r="630" spans="1:20" s="376" customFormat="1" hidden="1" outlineLevel="1" x14ac:dyDescent="0.25">
      <c r="A630" s="568" t="s">
        <v>2642</v>
      </c>
      <c r="B630" s="442" t="s">
        <v>869</v>
      </c>
      <c r="C630" s="494" t="s">
        <v>928</v>
      </c>
      <c r="D630" s="617" t="s">
        <v>1992</v>
      </c>
      <c r="E630" s="709" t="s">
        <v>534</v>
      </c>
      <c r="F630" s="437">
        <v>100</v>
      </c>
      <c r="G630" s="437" t="s">
        <v>2188</v>
      </c>
      <c r="H630" s="570" t="s">
        <v>740</v>
      </c>
      <c r="I630" s="571" t="s">
        <v>740</v>
      </c>
      <c r="J630" s="439" t="s">
        <v>326</v>
      </c>
      <c r="K630" s="481"/>
      <c r="L630" s="453" t="s">
        <v>2110</v>
      </c>
      <c r="M630" s="481" t="s">
        <v>761</v>
      </c>
      <c r="N630" s="446" t="s">
        <v>762</v>
      </c>
      <c r="O630" s="443" t="s">
        <v>1694</v>
      </c>
      <c r="P630" s="443" t="s">
        <v>1730</v>
      </c>
      <c r="Q630" s="443" t="s">
        <v>228</v>
      </c>
      <c r="R630" s="442" t="s">
        <v>1956</v>
      </c>
      <c r="S630" s="442" t="s">
        <v>1957</v>
      </c>
      <c r="T630" s="442" t="s">
        <v>231</v>
      </c>
    </row>
    <row r="631" spans="1:20" s="376" customFormat="1" hidden="1" outlineLevel="1" x14ac:dyDescent="0.25">
      <c r="A631" s="493" t="s">
        <v>2643</v>
      </c>
      <c r="B631" s="442" t="s">
        <v>869</v>
      </c>
      <c r="C631" s="494" t="s">
        <v>928</v>
      </c>
      <c r="D631" s="588" t="s">
        <v>2644</v>
      </c>
      <c r="E631" s="709" t="s">
        <v>534</v>
      </c>
      <c r="F631" s="437">
        <v>100</v>
      </c>
      <c r="G631" s="437" t="s">
        <v>2188</v>
      </c>
      <c r="H631" s="570" t="s">
        <v>740</v>
      </c>
      <c r="I631" s="571" t="s">
        <v>740</v>
      </c>
      <c r="J631" s="439" t="s">
        <v>326</v>
      </c>
      <c r="K631" s="481"/>
      <c r="L631" s="440" t="s">
        <v>2110</v>
      </c>
      <c r="M631" s="481" t="s">
        <v>761</v>
      </c>
      <c r="N631" s="445" t="s">
        <v>937</v>
      </c>
      <c r="O631" s="443" t="s">
        <v>1694</v>
      </c>
      <c r="P631" s="443" t="s">
        <v>1730</v>
      </c>
      <c r="Q631" s="443" t="s">
        <v>228</v>
      </c>
      <c r="R631" s="442" t="s">
        <v>1956</v>
      </c>
      <c r="S631" s="442" t="s">
        <v>1957</v>
      </c>
      <c r="T631" s="442" t="s">
        <v>231</v>
      </c>
    </row>
    <row r="632" spans="1:20" s="619" customFormat="1" hidden="1" outlineLevel="1" x14ac:dyDescent="0.25">
      <c r="A632" s="493"/>
      <c r="B632" s="581"/>
      <c r="C632" s="401"/>
      <c r="D632" s="401" t="s">
        <v>2645</v>
      </c>
      <c r="E632" s="581"/>
      <c r="F632" s="581"/>
      <c r="G632" s="581"/>
      <c r="H632" s="402"/>
      <c r="I632" s="402"/>
      <c r="J632" s="415"/>
      <c r="K632" s="403"/>
      <c r="L632" s="401" t="s">
        <v>2646</v>
      </c>
      <c r="M632" s="403"/>
      <c r="N632" s="579"/>
      <c r="O632" s="580"/>
      <c r="P632" s="580"/>
      <c r="Q632" s="580"/>
      <c r="R632" s="572"/>
      <c r="S632" s="572"/>
      <c r="T632" s="572"/>
    </row>
    <row r="633" spans="1:20" s="524" customFormat="1" hidden="1" outlineLevel="1" x14ac:dyDescent="0.25">
      <c r="A633" s="568" t="s">
        <v>2647</v>
      </c>
      <c r="B633" s="442" t="s">
        <v>869</v>
      </c>
      <c r="C633" s="494" t="s">
        <v>924</v>
      </c>
      <c r="D633" s="617" t="s">
        <v>2959</v>
      </c>
      <c r="E633" s="709" t="s">
        <v>534</v>
      </c>
      <c r="F633" s="437">
        <v>100</v>
      </c>
      <c r="G633" s="437" t="s">
        <v>864</v>
      </c>
      <c r="H633" s="570" t="s">
        <v>740</v>
      </c>
      <c r="I633" s="571" t="s">
        <v>740</v>
      </c>
      <c r="J633" s="439" t="s">
        <v>326</v>
      </c>
      <c r="K633" s="481"/>
      <c r="L633" s="453" t="s">
        <v>2648</v>
      </c>
      <c r="M633" s="481" t="s">
        <v>257</v>
      </c>
      <c r="N633" s="446" t="s">
        <v>757</v>
      </c>
      <c r="O633" s="443" t="s">
        <v>1694</v>
      </c>
      <c r="P633" s="443" t="s">
        <v>1730</v>
      </c>
      <c r="Q633" s="443" t="s">
        <v>228</v>
      </c>
      <c r="R633" s="442" t="s">
        <v>1956</v>
      </c>
      <c r="S633" s="442" t="s">
        <v>1957</v>
      </c>
      <c r="T633" s="442" t="s">
        <v>231</v>
      </c>
    </row>
    <row r="634" spans="1:20" s="524" customFormat="1" hidden="1" outlineLevel="1" x14ac:dyDescent="0.25">
      <c r="A634" s="568" t="s">
        <v>2971</v>
      </c>
      <c r="B634" s="442" t="s">
        <v>869</v>
      </c>
      <c r="C634" s="494" t="s">
        <v>924</v>
      </c>
      <c r="D634" s="617" t="s">
        <v>2972</v>
      </c>
      <c r="E634" s="709" t="s">
        <v>534</v>
      </c>
      <c r="F634" s="437">
        <v>100</v>
      </c>
      <c r="G634" s="437" t="s">
        <v>864</v>
      </c>
      <c r="H634" s="570" t="s">
        <v>740</v>
      </c>
      <c r="I634" s="571" t="s">
        <v>740</v>
      </c>
      <c r="J634" s="439" t="s">
        <v>326</v>
      </c>
      <c r="K634" s="481"/>
      <c r="L634" s="453" t="s">
        <v>2195</v>
      </c>
      <c r="M634" s="481" t="s">
        <v>257</v>
      </c>
      <c r="N634" s="446" t="s">
        <v>757</v>
      </c>
      <c r="O634" s="443" t="s">
        <v>1694</v>
      </c>
      <c r="P634" s="443" t="s">
        <v>1730</v>
      </c>
      <c r="Q634" s="443" t="s">
        <v>228</v>
      </c>
      <c r="R634" s="442" t="s">
        <v>1956</v>
      </c>
      <c r="S634" s="442" t="s">
        <v>1957</v>
      </c>
      <c r="T634" s="442" t="s">
        <v>231</v>
      </c>
    </row>
    <row r="635" spans="1:20" s="619" customFormat="1" hidden="1" outlineLevel="1" x14ac:dyDescent="0.25">
      <c r="A635" s="493"/>
      <c r="B635" s="581"/>
      <c r="C635" s="401"/>
      <c r="D635" s="401" t="s">
        <v>946</v>
      </c>
      <c r="E635" s="581"/>
      <c r="F635" s="581"/>
      <c r="G635" s="581"/>
      <c r="H635" s="402"/>
      <c r="I635" s="402"/>
      <c r="J635" s="415"/>
      <c r="K635" s="403"/>
      <c r="L635" s="401" t="s">
        <v>947</v>
      </c>
      <c r="M635" s="403"/>
      <c r="N635" s="579"/>
      <c r="O635" s="580"/>
      <c r="P635" s="580"/>
      <c r="Q635" s="580"/>
      <c r="R635" s="572"/>
      <c r="S635" s="572"/>
      <c r="T635" s="572"/>
    </row>
    <row r="636" spans="1:20" s="524" customFormat="1" hidden="1" outlineLevel="1" x14ac:dyDescent="0.25">
      <c r="A636" s="568" t="s">
        <v>2649</v>
      </c>
      <c r="B636" s="442" t="s">
        <v>869</v>
      </c>
      <c r="C636" s="494" t="s">
        <v>928</v>
      </c>
      <c r="D636" s="617" t="s">
        <v>948</v>
      </c>
      <c r="E636" s="709" t="s">
        <v>2180</v>
      </c>
      <c r="F636" s="437">
        <v>100</v>
      </c>
      <c r="G636" s="437" t="s">
        <v>2188</v>
      </c>
      <c r="H636" s="570" t="s">
        <v>2181</v>
      </c>
      <c r="I636" s="571" t="s">
        <v>740</v>
      </c>
      <c r="J636" s="439" t="s">
        <v>326</v>
      </c>
      <c r="K636" s="481"/>
      <c r="L636" s="453" t="s">
        <v>2110</v>
      </c>
      <c r="M636" s="481" t="s">
        <v>257</v>
      </c>
      <c r="N636" s="446" t="s">
        <v>949</v>
      </c>
      <c r="O636" s="443" t="s">
        <v>1694</v>
      </c>
      <c r="P636" s="443" t="s">
        <v>1730</v>
      </c>
      <c r="Q636" s="443" t="s">
        <v>228</v>
      </c>
      <c r="R636" s="442" t="s">
        <v>1956</v>
      </c>
      <c r="S636" s="442" t="s">
        <v>1957</v>
      </c>
      <c r="T636" s="442" t="s">
        <v>231</v>
      </c>
    </row>
    <row r="637" spans="1:20" ht="16.149999999999999" hidden="1" outlineLevel="1" x14ac:dyDescent="0.25">
      <c r="A637" s="493"/>
      <c r="B637" s="411"/>
      <c r="C637" s="412"/>
      <c r="D637" s="422" t="s">
        <v>950</v>
      </c>
      <c r="E637" s="234"/>
      <c r="F637" s="411"/>
      <c r="G637" s="234"/>
      <c r="H637" s="421"/>
      <c r="I637" s="421"/>
      <c r="J637" s="415"/>
      <c r="K637" s="403"/>
      <c r="L637" s="609"/>
      <c r="M637" s="403"/>
      <c r="N637" s="579"/>
      <c r="O637" s="580"/>
      <c r="P637" s="580"/>
      <c r="Q637" s="580"/>
      <c r="R637" s="572"/>
      <c r="S637" s="572"/>
      <c r="T637" s="572"/>
    </row>
    <row r="638" spans="1:20" s="376" customFormat="1" hidden="1" outlineLevel="1" x14ac:dyDescent="0.25">
      <c r="A638" s="493" t="s">
        <v>2650</v>
      </c>
      <c r="B638" s="442" t="s">
        <v>869</v>
      </c>
      <c r="C638" s="494" t="s">
        <v>924</v>
      </c>
      <c r="D638" s="588" t="s">
        <v>1793</v>
      </c>
      <c r="E638" s="709" t="s">
        <v>2180</v>
      </c>
      <c r="F638" s="437">
        <v>100</v>
      </c>
      <c r="G638" s="437" t="s">
        <v>2599</v>
      </c>
      <c r="H638" s="570" t="s">
        <v>2181</v>
      </c>
      <c r="I638" s="571" t="s">
        <v>740</v>
      </c>
      <c r="J638" s="439" t="s">
        <v>326</v>
      </c>
      <c r="K638" s="481"/>
      <c r="L638" s="471" t="s">
        <v>2651</v>
      </c>
      <c r="M638" s="481" t="s">
        <v>770</v>
      </c>
      <c r="N638" s="446" t="s">
        <v>775</v>
      </c>
      <c r="O638" s="443" t="s">
        <v>1694</v>
      </c>
      <c r="P638" s="443" t="s">
        <v>1730</v>
      </c>
      <c r="Q638" s="443" t="s">
        <v>228</v>
      </c>
      <c r="R638" s="442" t="s">
        <v>1956</v>
      </c>
      <c r="S638" s="442" t="s">
        <v>1957</v>
      </c>
      <c r="T638" s="442" t="s">
        <v>231</v>
      </c>
    </row>
    <row r="639" spans="1:20" s="376" customFormat="1" hidden="1" outlineLevel="1" x14ac:dyDescent="0.25">
      <c r="A639" s="493" t="s">
        <v>2960</v>
      </c>
      <c r="B639" s="442" t="s">
        <v>869</v>
      </c>
      <c r="C639" s="494" t="s">
        <v>924</v>
      </c>
      <c r="D639" s="569" t="s">
        <v>2925</v>
      </c>
      <c r="E639" s="709" t="s">
        <v>2180</v>
      </c>
      <c r="F639" s="437">
        <v>100</v>
      </c>
      <c r="G639" s="437" t="s">
        <v>2599</v>
      </c>
      <c r="H639" s="570" t="s">
        <v>2181</v>
      </c>
      <c r="I639" s="571" t="s">
        <v>740</v>
      </c>
      <c r="J639" s="439" t="s">
        <v>326</v>
      </c>
      <c r="K639" s="481"/>
      <c r="L639" s="453" t="s">
        <v>2926</v>
      </c>
      <c r="M639" s="481" t="s">
        <v>770</v>
      </c>
      <c r="N639" s="446" t="s">
        <v>621</v>
      </c>
      <c r="O639" s="443" t="s">
        <v>1694</v>
      </c>
      <c r="P639" s="443" t="s">
        <v>1730</v>
      </c>
      <c r="Q639" s="443" t="s">
        <v>228</v>
      </c>
      <c r="R639" s="442" t="s">
        <v>1956</v>
      </c>
      <c r="S639" s="442" t="s">
        <v>1957</v>
      </c>
      <c r="T639" s="442" t="s">
        <v>231</v>
      </c>
    </row>
    <row r="640" spans="1:20" s="376" customFormat="1" hidden="1" outlineLevel="1" x14ac:dyDescent="0.25">
      <c r="A640" s="493" t="s">
        <v>3288</v>
      </c>
      <c r="B640" s="442" t="s">
        <v>869</v>
      </c>
      <c r="C640" s="494" t="s">
        <v>924</v>
      </c>
      <c r="D640" s="588" t="s">
        <v>3289</v>
      </c>
      <c r="E640" s="709" t="s">
        <v>2180</v>
      </c>
      <c r="F640" s="437">
        <v>100</v>
      </c>
      <c r="G640" s="437" t="s">
        <v>2599</v>
      </c>
      <c r="H640" s="570" t="s">
        <v>2181</v>
      </c>
      <c r="I640" s="571" t="s">
        <v>740</v>
      </c>
      <c r="J640" s="439" t="s">
        <v>326</v>
      </c>
      <c r="K640" s="481"/>
      <c r="L640" s="440" t="s">
        <v>3290</v>
      </c>
      <c r="M640" s="481" t="s">
        <v>770</v>
      </c>
      <c r="N640" s="446" t="s">
        <v>775</v>
      </c>
      <c r="O640" s="443" t="s">
        <v>1694</v>
      </c>
      <c r="P640" s="443" t="s">
        <v>1730</v>
      </c>
      <c r="Q640" s="443" t="s">
        <v>228</v>
      </c>
      <c r="R640" s="442" t="s">
        <v>1956</v>
      </c>
      <c r="S640" s="442" t="s">
        <v>1957</v>
      </c>
      <c r="T640" s="442" t="s">
        <v>231</v>
      </c>
    </row>
    <row r="641" spans="1:20" s="376" customFormat="1" hidden="1" outlineLevel="1" x14ac:dyDescent="0.25">
      <c r="A641" s="493" t="s">
        <v>2652</v>
      </c>
      <c r="B641" s="442" t="s">
        <v>869</v>
      </c>
      <c r="C641" s="494" t="s">
        <v>924</v>
      </c>
      <c r="D641" s="588" t="s">
        <v>2653</v>
      </c>
      <c r="E641" s="709" t="s">
        <v>534</v>
      </c>
      <c r="F641" s="437">
        <v>100</v>
      </c>
      <c r="G641" s="437" t="s">
        <v>864</v>
      </c>
      <c r="H641" s="570" t="s">
        <v>740</v>
      </c>
      <c r="I641" s="571" t="s">
        <v>740</v>
      </c>
      <c r="J641" s="439" t="s">
        <v>326</v>
      </c>
      <c r="K641" s="481"/>
      <c r="L641" s="440" t="s">
        <v>1858</v>
      </c>
      <c r="M641" s="481" t="s">
        <v>770</v>
      </c>
      <c r="N641" s="446" t="s">
        <v>778</v>
      </c>
      <c r="O641" s="443" t="s">
        <v>1694</v>
      </c>
      <c r="P641" s="443" t="s">
        <v>1730</v>
      </c>
      <c r="Q641" s="443" t="s">
        <v>228</v>
      </c>
      <c r="R641" s="442" t="s">
        <v>1956</v>
      </c>
      <c r="S641" s="442" t="s">
        <v>1957</v>
      </c>
      <c r="T641" s="442" t="s">
        <v>231</v>
      </c>
    </row>
    <row r="642" spans="1:20" s="376" customFormat="1" hidden="1" outlineLevel="1" x14ac:dyDescent="0.25">
      <c r="A642" s="493" t="s">
        <v>2654</v>
      </c>
      <c r="B642" s="442" t="s">
        <v>869</v>
      </c>
      <c r="C642" s="494" t="s">
        <v>924</v>
      </c>
      <c r="D642" s="588" t="s">
        <v>2655</v>
      </c>
      <c r="E642" s="709" t="s">
        <v>534</v>
      </c>
      <c r="F642" s="437">
        <v>100</v>
      </c>
      <c r="G642" s="437" t="s">
        <v>864</v>
      </c>
      <c r="H642" s="570" t="s">
        <v>740</v>
      </c>
      <c r="I642" s="571" t="s">
        <v>740</v>
      </c>
      <c r="J642" s="439" t="s">
        <v>326</v>
      </c>
      <c r="K642" s="481"/>
      <c r="L642" s="440" t="s">
        <v>2656</v>
      </c>
      <c r="M642" s="481" t="s">
        <v>770</v>
      </c>
      <c r="N642" s="446" t="s">
        <v>621</v>
      </c>
      <c r="O642" s="443" t="s">
        <v>1694</v>
      </c>
      <c r="P642" s="443" t="s">
        <v>1730</v>
      </c>
      <c r="Q642" s="443" t="s">
        <v>228</v>
      </c>
      <c r="R642" s="442" t="s">
        <v>1956</v>
      </c>
      <c r="S642" s="442" t="s">
        <v>1957</v>
      </c>
      <c r="T642" s="442" t="s">
        <v>231</v>
      </c>
    </row>
    <row r="643" spans="1:20" s="620" customFormat="1" hidden="1" outlineLevel="1" x14ac:dyDescent="0.25">
      <c r="A643" s="493"/>
      <c r="B643" s="581"/>
      <c r="C643" s="401"/>
      <c r="D643" s="401" t="s">
        <v>951</v>
      </c>
      <c r="E643" s="581"/>
      <c r="F643" s="581"/>
      <c r="G643" s="581" t="s">
        <v>951</v>
      </c>
      <c r="H643" s="402"/>
      <c r="I643" s="402"/>
      <c r="J643" s="415"/>
      <c r="K643" s="403"/>
      <c r="L643" s="401" t="s">
        <v>952</v>
      </c>
      <c r="M643" s="403"/>
      <c r="N643" s="579"/>
      <c r="O643" s="580"/>
      <c r="P643" s="580"/>
      <c r="Q643" s="580"/>
      <c r="R643" s="572"/>
      <c r="S643" s="572"/>
      <c r="T643" s="572"/>
    </row>
    <row r="644" spans="1:20" s="376" customFormat="1" hidden="1" outlineLevel="1" x14ac:dyDescent="0.25">
      <c r="A644" s="493" t="s">
        <v>2657</v>
      </c>
      <c r="B644" s="442" t="s">
        <v>869</v>
      </c>
      <c r="C644" s="494" t="s">
        <v>928</v>
      </c>
      <c r="D644" s="588" t="s">
        <v>2658</v>
      </c>
      <c r="E644" s="709" t="s">
        <v>534</v>
      </c>
      <c r="F644" s="437">
        <v>100</v>
      </c>
      <c r="G644" s="437" t="s">
        <v>2188</v>
      </c>
      <c r="H644" s="570" t="s">
        <v>740</v>
      </c>
      <c r="I644" s="571" t="s">
        <v>740</v>
      </c>
      <c r="J644" s="439" t="s">
        <v>326</v>
      </c>
      <c r="K644" s="481"/>
      <c r="L644" s="440" t="s">
        <v>2110</v>
      </c>
      <c r="M644" s="481" t="s">
        <v>770</v>
      </c>
      <c r="N644" s="446" t="s">
        <v>778</v>
      </c>
      <c r="O644" s="443" t="s">
        <v>1694</v>
      </c>
      <c r="P644" s="443" t="s">
        <v>1730</v>
      </c>
      <c r="Q644" s="443" t="s">
        <v>228</v>
      </c>
      <c r="R644" s="442" t="s">
        <v>1956</v>
      </c>
      <c r="S644" s="442" t="s">
        <v>1957</v>
      </c>
      <c r="T644" s="442" t="s">
        <v>231</v>
      </c>
    </row>
    <row r="645" spans="1:20" s="376" customFormat="1" hidden="1" outlineLevel="1" x14ac:dyDescent="0.25">
      <c r="A645" s="493" t="s">
        <v>2659</v>
      </c>
      <c r="B645" s="442" t="s">
        <v>869</v>
      </c>
      <c r="C645" s="494" t="s">
        <v>928</v>
      </c>
      <c r="D645" s="588" t="s">
        <v>2660</v>
      </c>
      <c r="E645" s="709" t="s">
        <v>534</v>
      </c>
      <c r="F645" s="437">
        <v>100</v>
      </c>
      <c r="G645" s="437" t="s">
        <v>2188</v>
      </c>
      <c r="H645" s="570" t="s">
        <v>740</v>
      </c>
      <c r="I645" s="571" t="s">
        <v>740</v>
      </c>
      <c r="J645" s="439" t="s">
        <v>326</v>
      </c>
      <c r="K645" s="481"/>
      <c r="L645" s="440" t="s">
        <v>2110</v>
      </c>
      <c r="M645" s="481" t="s">
        <v>770</v>
      </c>
      <c r="N645" s="446" t="s">
        <v>621</v>
      </c>
      <c r="O645" s="443" t="s">
        <v>1694</v>
      </c>
      <c r="P645" s="443" t="s">
        <v>1730</v>
      </c>
      <c r="Q645" s="443" t="s">
        <v>228</v>
      </c>
      <c r="R645" s="442" t="s">
        <v>1956</v>
      </c>
      <c r="S645" s="442" t="s">
        <v>1957</v>
      </c>
      <c r="T645" s="442" t="s">
        <v>231</v>
      </c>
    </row>
    <row r="646" spans="1:20" s="524" customFormat="1" hidden="1" outlineLevel="1" x14ac:dyDescent="0.25">
      <c r="A646" s="568"/>
      <c r="B646" s="572" t="s">
        <v>869</v>
      </c>
      <c r="C646" s="398" t="s">
        <v>928</v>
      </c>
      <c r="D646" s="618" t="s">
        <v>1993</v>
      </c>
      <c r="E646" s="753" t="s">
        <v>534</v>
      </c>
      <c r="F646" s="574">
        <v>100</v>
      </c>
      <c r="G646" s="574" t="s">
        <v>945</v>
      </c>
      <c r="H646" s="575" t="s">
        <v>740</v>
      </c>
      <c r="I646" s="576" t="s">
        <v>740</v>
      </c>
      <c r="J646" s="577" t="s">
        <v>326</v>
      </c>
      <c r="K646" s="399"/>
      <c r="L646" s="453" t="s">
        <v>2110</v>
      </c>
      <c r="M646" s="399" t="s">
        <v>770</v>
      </c>
      <c r="N646" s="579" t="s">
        <v>775</v>
      </c>
      <c r="O646" s="572" t="s">
        <v>1694</v>
      </c>
      <c r="P646" s="580" t="s">
        <v>1730</v>
      </c>
      <c r="Q646" s="580" t="s">
        <v>228</v>
      </c>
      <c r="R646" s="572" t="s">
        <v>1956</v>
      </c>
      <c r="S646" s="572" t="s">
        <v>1957</v>
      </c>
      <c r="T646" s="572" t="s">
        <v>231</v>
      </c>
    </row>
    <row r="647" spans="1:20" s="524" customFormat="1" hidden="1" outlineLevel="1" x14ac:dyDescent="0.25">
      <c r="A647" s="568"/>
      <c r="B647" s="572" t="s">
        <v>869</v>
      </c>
      <c r="C647" s="398" t="s">
        <v>928</v>
      </c>
      <c r="D647" s="618" t="s">
        <v>953</v>
      </c>
      <c r="E647" s="753" t="s">
        <v>534</v>
      </c>
      <c r="F647" s="574">
        <v>100</v>
      </c>
      <c r="G647" s="574" t="s">
        <v>945</v>
      </c>
      <c r="H647" s="575" t="s">
        <v>740</v>
      </c>
      <c r="I647" s="576" t="s">
        <v>740</v>
      </c>
      <c r="J647" s="577" t="s">
        <v>326</v>
      </c>
      <c r="K647" s="399"/>
      <c r="L647" s="453" t="s">
        <v>2110</v>
      </c>
      <c r="M647" s="399" t="s">
        <v>770</v>
      </c>
      <c r="N647" s="579" t="s">
        <v>775</v>
      </c>
      <c r="O647" s="572" t="s">
        <v>1694</v>
      </c>
      <c r="P647" s="580" t="s">
        <v>1730</v>
      </c>
      <c r="Q647" s="580" t="s">
        <v>228</v>
      </c>
      <c r="R647" s="572" t="s">
        <v>1956</v>
      </c>
      <c r="S647" s="572" t="s">
        <v>1957</v>
      </c>
      <c r="T647" s="572" t="s">
        <v>231</v>
      </c>
    </row>
    <row r="648" spans="1:20" s="524" customFormat="1" hidden="1" outlineLevel="1" x14ac:dyDescent="0.25">
      <c r="A648" s="568"/>
      <c r="B648" s="572" t="s">
        <v>869</v>
      </c>
      <c r="C648" s="398" t="s">
        <v>928</v>
      </c>
      <c r="D648" s="618" t="s">
        <v>1994</v>
      </c>
      <c r="E648" s="753" t="s">
        <v>534</v>
      </c>
      <c r="F648" s="574">
        <v>100</v>
      </c>
      <c r="G648" s="574" t="s">
        <v>2188</v>
      </c>
      <c r="H648" s="575" t="s">
        <v>740</v>
      </c>
      <c r="I648" s="576" t="s">
        <v>740</v>
      </c>
      <c r="J648" s="577" t="s">
        <v>326</v>
      </c>
      <c r="K648" s="399"/>
      <c r="L648" s="453" t="s">
        <v>2110</v>
      </c>
      <c r="M648" s="399" t="s">
        <v>770</v>
      </c>
      <c r="N648" s="579" t="s">
        <v>775</v>
      </c>
      <c r="O648" s="572" t="s">
        <v>1694</v>
      </c>
      <c r="P648" s="580" t="s">
        <v>1730</v>
      </c>
      <c r="Q648" s="580" t="s">
        <v>228</v>
      </c>
      <c r="R648" s="572" t="s">
        <v>1956</v>
      </c>
      <c r="S648" s="572" t="s">
        <v>1957</v>
      </c>
      <c r="T648" s="572" t="s">
        <v>231</v>
      </c>
    </row>
    <row r="649" spans="1:20" s="524" customFormat="1" hidden="1" outlineLevel="1" x14ac:dyDescent="0.25">
      <c r="A649" s="568" t="s">
        <v>2661</v>
      </c>
      <c r="B649" s="442" t="s">
        <v>869</v>
      </c>
      <c r="C649" s="494" t="s">
        <v>928</v>
      </c>
      <c r="D649" s="617" t="s">
        <v>1995</v>
      </c>
      <c r="E649" s="709" t="s">
        <v>534</v>
      </c>
      <c r="F649" s="437">
        <v>100</v>
      </c>
      <c r="G649" s="437" t="s">
        <v>2188</v>
      </c>
      <c r="H649" s="570" t="s">
        <v>740</v>
      </c>
      <c r="I649" s="571" t="s">
        <v>740</v>
      </c>
      <c r="J649" s="439" t="s">
        <v>326</v>
      </c>
      <c r="K649" s="481"/>
      <c r="L649" s="453" t="s">
        <v>2110</v>
      </c>
      <c r="M649" s="481" t="s">
        <v>770</v>
      </c>
      <c r="N649" s="446" t="s">
        <v>775</v>
      </c>
      <c r="O649" s="442" t="s">
        <v>1694</v>
      </c>
      <c r="P649" s="443" t="s">
        <v>1730</v>
      </c>
      <c r="Q649" s="443" t="s">
        <v>228</v>
      </c>
      <c r="R649" s="442" t="s">
        <v>1956</v>
      </c>
      <c r="S649" s="442" t="s">
        <v>1957</v>
      </c>
      <c r="T649" s="442" t="s">
        <v>231</v>
      </c>
    </row>
    <row r="650" spans="1:20" s="524" customFormat="1" hidden="1" outlineLevel="1" x14ac:dyDescent="0.25">
      <c r="A650" s="568" t="s">
        <v>2662</v>
      </c>
      <c r="B650" s="442" t="s">
        <v>869</v>
      </c>
      <c r="C650" s="494" t="s">
        <v>928</v>
      </c>
      <c r="D650" s="617" t="s">
        <v>1996</v>
      </c>
      <c r="E650" s="709" t="s">
        <v>534</v>
      </c>
      <c r="F650" s="437">
        <v>100</v>
      </c>
      <c r="G650" s="437" t="s">
        <v>2188</v>
      </c>
      <c r="H650" s="570" t="s">
        <v>740</v>
      </c>
      <c r="I650" s="571" t="s">
        <v>740</v>
      </c>
      <c r="J650" s="439" t="s">
        <v>326</v>
      </c>
      <c r="K650" s="481"/>
      <c r="L650" s="453" t="s">
        <v>2110</v>
      </c>
      <c r="M650" s="481" t="s">
        <v>770</v>
      </c>
      <c r="N650" s="446" t="s">
        <v>954</v>
      </c>
      <c r="O650" s="442" t="s">
        <v>1694</v>
      </c>
      <c r="P650" s="443" t="s">
        <v>1730</v>
      </c>
      <c r="Q650" s="443" t="s">
        <v>228</v>
      </c>
      <c r="R650" s="442" t="s">
        <v>1956</v>
      </c>
      <c r="S650" s="442" t="s">
        <v>1957</v>
      </c>
      <c r="T650" s="442" t="s">
        <v>231</v>
      </c>
    </row>
    <row r="651" spans="1:20" s="524" customFormat="1" hidden="1" outlineLevel="1" x14ac:dyDescent="0.25">
      <c r="A651" s="568" t="s">
        <v>2663</v>
      </c>
      <c r="B651" s="442" t="s">
        <v>869</v>
      </c>
      <c r="C651" s="494" t="s">
        <v>928</v>
      </c>
      <c r="D651" s="617" t="s">
        <v>1997</v>
      </c>
      <c r="E651" s="709" t="s">
        <v>534</v>
      </c>
      <c r="F651" s="437">
        <v>100</v>
      </c>
      <c r="G651" s="437" t="s">
        <v>2188</v>
      </c>
      <c r="H651" s="570" t="s">
        <v>740</v>
      </c>
      <c r="I651" s="571" t="s">
        <v>740</v>
      </c>
      <c r="J651" s="439" t="s">
        <v>326</v>
      </c>
      <c r="K651" s="481"/>
      <c r="L651" s="453" t="s">
        <v>2110</v>
      </c>
      <c r="M651" s="481" t="s">
        <v>770</v>
      </c>
      <c r="N651" s="446" t="s">
        <v>778</v>
      </c>
      <c r="O651" s="442" t="s">
        <v>1694</v>
      </c>
      <c r="P651" s="443" t="s">
        <v>1730</v>
      </c>
      <c r="Q651" s="443" t="s">
        <v>228</v>
      </c>
      <c r="R651" s="442" t="s">
        <v>1956</v>
      </c>
      <c r="S651" s="442" t="s">
        <v>1957</v>
      </c>
      <c r="T651" s="442" t="s">
        <v>231</v>
      </c>
    </row>
    <row r="652" spans="1:20" s="524" customFormat="1" hidden="1" outlineLevel="1" x14ac:dyDescent="0.25">
      <c r="A652" s="568" t="s">
        <v>2664</v>
      </c>
      <c r="B652" s="442" t="s">
        <v>869</v>
      </c>
      <c r="C652" s="494" t="s">
        <v>928</v>
      </c>
      <c r="D652" s="617" t="s">
        <v>955</v>
      </c>
      <c r="E652" s="709" t="s">
        <v>534</v>
      </c>
      <c r="F652" s="437">
        <v>100</v>
      </c>
      <c r="G652" s="437" t="s">
        <v>2188</v>
      </c>
      <c r="H652" s="570" t="s">
        <v>740</v>
      </c>
      <c r="I652" s="571" t="s">
        <v>740</v>
      </c>
      <c r="J652" s="439" t="s">
        <v>326</v>
      </c>
      <c r="K652" s="481"/>
      <c r="L652" s="453" t="s">
        <v>2110</v>
      </c>
      <c r="M652" s="481" t="s">
        <v>770</v>
      </c>
      <c r="N652" s="446" t="s">
        <v>954</v>
      </c>
      <c r="O652" s="442" t="s">
        <v>1694</v>
      </c>
      <c r="P652" s="443" t="s">
        <v>1730</v>
      </c>
      <c r="Q652" s="443" t="s">
        <v>228</v>
      </c>
      <c r="R652" s="442" t="s">
        <v>1956</v>
      </c>
      <c r="S652" s="442" t="s">
        <v>1957</v>
      </c>
      <c r="T652" s="442" t="s">
        <v>231</v>
      </c>
    </row>
    <row r="653" spans="1:20" ht="16.149999999999999" hidden="1" outlineLevel="1" x14ac:dyDescent="0.25">
      <c r="A653" s="566"/>
      <c r="B653" s="411"/>
      <c r="C653" s="412"/>
      <c r="D653" s="422" t="s">
        <v>956</v>
      </c>
      <c r="E653" s="234"/>
      <c r="F653" s="411"/>
      <c r="G653" s="234"/>
      <c r="H653" s="421"/>
      <c r="I653" s="421"/>
      <c r="J653" s="415"/>
      <c r="K653" s="403"/>
      <c r="L653" s="609"/>
      <c r="M653" s="403"/>
      <c r="N653" s="579"/>
      <c r="O653" s="580"/>
      <c r="P653" s="580"/>
      <c r="Q653" s="580"/>
      <c r="R653" s="572"/>
      <c r="S653" s="572"/>
      <c r="T653" s="572"/>
    </row>
    <row r="654" spans="1:20" s="376" customFormat="1" hidden="1" outlineLevel="1" x14ac:dyDescent="0.25">
      <c r="A654" s="568"/>
      <c r="B654" s="572" t="s">
        <v>869</v>
      </c>
      <c r="C654" s="398" t="s">
        <v>924</v>
      </c>
      <c r="D654" s="573" t="s">
        <v>957</v>
      </c>
      <c r="E654" s="753" t="s">
        <v>2180</v>
      </c>
      <c r="F654" s="574">
        <v>100</v>
      </c>
      <c r="G654" s="574" t="s">
        <v>2599</v>
      </c>
      <c r="H654" s="575" t="s">
        <v>2181</v>
      </c>
      <c r="I654" s="576" t="s">
        <v>740</v>
      </c>
      <c r="J654" s="417" t="s">
        <v>326</v>
      </c>
      <c r="K654" s="399"/>
      <c r="L654" s="578" t="s">
        <v>1998</v>
      </c>
      <c r="M654" s="398" t="s">
        <v>665</v>
      </c>
      <c r="N654" s="579" t="s">
        <v>959</v>
      </c>
      <c r="O654" s="580" t="s">
        <v>1694</v>
      </c>
      <c r="P654" s="580" t="s">
        <v>1730</v>
      </c>
      <c r="Q654" s="580" t="s">
        <v>228</v>
      </c>
      <c r="R654" s="572" t="s">
        <v>1956</v>
      </c>
      <c r="S654" s="572" t="s">
        <v>1957</v>
      </c>
      <c r="T654" s="572" t="s">
        <v>231</v>
      </c>
    </row>
    <row r="655" spans="1:20" ht="16.149999999999999" hidden="1" outlineLevel="1" x14ac:dyDescent="0.25">
      <c r="A655" s="493"/>
      <c r="B655" s="411"/>
      <c r="C655" s="412"/>
      <c r="D655" s="422" t="s">
        <v>960</v>
      </c>
      <c r="E655" s="234"/>
      <c r="F655" s="411"/>
      <c r="G655" s="234"/>
      <c r="H655" s="421"/>
      <c r="I655" s="421"/>
      <c r="J655" s="415"/>
      <c r="K655" s="403"/>
      <c r="L655" s="401" t="s">
        <v>961</v>
      </c>
      <c r="M655" s="403"/>
      <c r="N655" s="579"/>
      <c r="O655" s="580"/>
      <c r="P655" s="580"/>
      <c r="Q655" s="580"/>
      <c r="R655" s="572"/>
      <c r="S655" s="572"/>
      <c r="T655" s="572"/>
    </row>
    <row r="656" spans="1:20" s="376" customFormat="1" hidden="1" outlineLevel="1" x14ac:dyDescent="0.25">
      <c r="A656" s="568"/>
      <c r="B656" s="572" t="s">
        <v>869</v>
      </c>
      <c r="C656" s="398" t="s">
        <v>928</v>
      </c>
      <c r="D656" s="618" t="s">
        <v>962</v>
      </c>
      <c r="E656" s="753" t="s">
        <v>2180</v>
      </c>
      <c r="F656" s="574">
        <v>100</v>
      </c>
      <c r="G656" s="574" t="s">
        <v>2188</v>
      </c>
      <c r="H656" s="575" t="s">
        <v>2181</v>
      </c>
      <c r="I656" s="576" t="s">
        <v>740</v>
      </c>
      <c r="J656" s="417" t="s">
        <v>326</v>
      </c>
      <c r="K656" s="399"/>
      <c r="L656" s="578" t="s">
        <v>1991</v>
      </c>
      <c r="M656" s="398" t="s">
        <v>806</v>
      </c>
      <c r="N656" s="579" t="s">
        <v>963</v>
      </c>
      <c r="O656" s="580" t="s">
        <v>1694</v>
      </c>
      <c r="P656" s="580" t="s">
        <v>1730</v>
      </c>
      <c r="Q656" s="580" t="s">
        <v>228</v>
      </c>
      <c r="R656" s="572" t="s">
        <v>1956</v>
      </c>
      <c r="S656" s="572" t="s">
        <v>1957</v>
      </c>
      <c r="T656" s="572" t="s">
        <v>231</v>
      </c>
    </row>
    <row r="657" spans="1:20" s="376" customFormat="1" hidden="1" outlineLevel="1" x14ac:dyDescent="0.25">
      <c r="A657" s="568" t="s">
        <v>2665</v>
      </c>
      <c r="B657" s="442" t="s">
        <v>869</v>
      </c>
      <c r="C657" s="494" t="s">
        <v>928</v>
      </c>
      <c r="D657" s="617" t="s">
        <v>964</v>
      </c>
      <c r="E657" s="709" t="s">
        <v>2180</v>
      </c>
      <c r="F657" s="437">
        <v>100</v>
      </c>
      <c r="G657" s="437" t="s">
        <v>2188</v>
      </c>
      <c r="H657" s="570" t="s">
        <v>2181</v>
      </c>
      <c r="I657" s="571" t="s">
        <v>740</v>
      </c>
      <c r="J657" s="616" t="s">
        <v>326</v>
      </c>
      <c r="K657" s="481"/>
      <c r="L657" s="453" t="s">
        <v>2110</v>
      </c>
      <c r="M657" s="494" t="s">
        <v>806</v>
      </c>
      <c r="N657" s="446" t="s">
        <v>629</v>
      </c>
      <c r="O657" s="443" t="s">
        <v>1694</v>
      </c>
      <c r="P657" s="443" t="s">
        <v>1730</v>
      </c>
      <c r="Q657" s="443" t="s">
        <v>228</v>
      </c>
      <c r="R657" s="442" t="s">
        <v>1956</v>
      </c>
      <c r="S657" s="442" t="s">
        <v>1957</v>
      </c>
      <c r="T657" s="442" t="s">
        <v>231</v>
      </c>
    </row>
    <row r="658" spans="1:20" s="376" customFormat="1" hidden="1" outlineLevel="1" x14ac:dyDescent="0.25">
      <c r="A658" s="568"/>
      <c r="B658" s="572" t="s">
        <v>869</v>
      </c>
      <c r="C658" s="398" t="s">
        <v>928</v>
      </c>
      <c r="D658" s="618" t="s">
        <v>957</v>
      </c>
      <c r="E658" s="753" t="s">
        <v>534</v>
      </c>
      <c r="F658" s="574">
        <v>100</v>
      </c>
      <c r="G658" s="574" t="s">
        <v>2188</v>
      </c>
      <c r="H658" s="575" t="s">
        <v>740</v>
      </c>
      <c r="I658" s="576" t="s">
        <v>740</v>
      </c>
      <c r="J658" s="417" t="s">
        <v>326</v>
      </c>
      <c r="K658" s="399"/>
      <c r="L658" s="578" t="s">
        <v>1991</v>
      </c>
      <c r="M658" s="398" t="s">
        <v>806</v>
      </c>
      <c r="N658" s="579" t="s">
        <v>959</v>
      </c>
      <c r="O658" s="580" t="s">
        <v>1694</v>
      </c>
      <c r="P658" s="580" t="s">
        <v>1730</v>
      </c>
      <c r="Q658" s="580" t="s">
        <v>228</v>
      </c>
      <c r="R658" s="572" t="s">
        <v>1956</v>
      </c>
      <c r="S658" s="572" t="s">
        <v>1957</v>
      </c>
      <c r="T658" s="572" t="s">
        <v>231</v>
      </c>
    </row>
    <row r="659" spans="1:20" s="619" customFormat="1" hidden="1" outlineLevel="1" x14ac:dyDescent="0.25">
      <c r="A659" s="568"/>
      <c r="B659" s="572"/>
      <c r="C659" s="404"/>
      <c r="D659" s="618"/>
      <c r="E659" s="753"/>
      <c r="F659" s="574"/>
      <c r="G659" s="574"/>
      <c r="H659" s="575"/>
      <c r="I659" s="576"/>
      <c r="J659" s="577"/>
      <c r="K659" s="403"/>
      <c r="L659" s="578"/>
      <c r="M659" s="403"/>
      <c r="N659" s="579"/>
      <c r="O659" s="580"/>
      <c r="P659" s="580"/>
      <c r="Q659" s="580"/>
      <c r="R659" s="572"/>
      <c r="S659" s="572"/>
      <c r="T659" s="572"/>
    </row>
    <row r="660" spans="1:20" s="619" customFormat="1" ht="16.149999999999999" hidden="1" outlineLevel="1" x14ac:dyDescent="0.25">
      <c r="A660" s="566" t="s">
        <v>2666</v>
      </c>
      <c r="B660" s="572"/>
      <c r="C660" s="412"/>
      <c r="D660" s="413" t="s">
        <v>965</v>
      </c>
      <c r="E660" s="234"/>
      <c r="F660" s="411"/>
      <c r="G660" s="234" t="s">
        <v>966</v>
      </c>
      <c r="H660" s="421"/>
      <c r="I660" s="421"/>
      <c r="J660" s="415"/>
      <c r="K660" s="403"/>
      <c r="L660" s="609" t="s">
        <v>967</v>
      </c>
      <c r="M660" s="403"/>
      <c r="N660" s="579"/>
      <c r="O660" s="580"/>
      <c r="P660" s="580"/>
      <c r="Q660" s="580"/>
      <c r="R660" s="572"/>
      <c r="S660" s="572"/>
      <c r="T660" s="572"/>
    </row>
    <row r="661" spans="1:20" s="524" customFormat="1" hidden="1" outlineLevel="1" x14ac:dyDescent="0.25">
      <c r="A661" s="493"/>
      <c r="B661" s="572" t="s">
        <v>869</v>
      </c>
      <c r="C661" s="578" t="s">
        <v>968</v>
      </c>
      <c r="D661" s="754" t="s">
        <v>966</v>
      </c>
      <c r="E661" s="753" t="s">
        <v>2180</v>
      </c>
      <c r="F661" s="574">
        <v>100</v>
      </c>
      <c r="G661" s="574" t="s">
        <v>2599</v>
      </c>
      <c r="H661" s="575" t="s">
        <v>2181</v>
      </c>
      <c r="I661" s="576" t="s">
        <v>740</v>
      </c>
      <c r="J661" s="417"/>
      <c r="K661" s="399"/>
      <c r="L661" s="578" t="s">
        <v>2667</v>
      </c>
      <c r="M661" s="572" t="s">
        <v>264</v>
      </c>
      <c r="N661" s="755" t="s">
        <v>1716</v>
      </c>
      <c r="O661" s="580" t="s">
        <v>1694</v>
      </c>
      <c r="P661" s="580" t="s">
        <v>1730</v>
      </c>
      <c r="Q661" s="580" t="s">
        <v>228</v>
      </c>
      <c r="R661" s="572" t="s">
        <v>1956</v>
      </c>
      <c r="S661" s="572" t="s">
        <v>1957</v>
      </c>
      <c r="T661" s="572" t="s">
        <v>231</v>
      </c>
    </row>
    <row r="662" spans="1:20" s="619" customFormat="1" hidden="1" outlineLevel="1" x14ac:dyDescent="0.25">
      <c r="A662" s="493"/>
      <c r="B662" s="442"/>
      <c r="C662" s="453"/>
      <c r="D662" s="708"/>
      <c r="E662" s="709"/>
      <c r="F662" s="437"/>
      <c r="G662" s="437"/>
      <c r="H662" s="570"/>
      <c r="I662" s="571"/>
      <c r="J662" s="367"/>
      <c r="K662" s="368"/>
      <c r="L662" s="453"/>
      <c r="M662" s="442"/>
      <c r="N662" s="756"/>
      <c r="O662" s="443"/>
      <c r="P662" s="443"/>
      <c r="Q662" s="443"/>
      <c r="R662" s="442"/>
      <c r="S662" s="442"/>
      <c r="T662" s="442"/>
    </row>
    <row r="663" spans="1:20" s="619" customFormat="1" hidden="1" outlineLevel="1" x14ac:dyDescent="0.25">
      <c r="A663" s="493"/>
      <c r="B663" s="442"/>
      <c r="C663" s="453"/>
      <c r="D663" s="708"/>
      <c r="E663" s="709"/>
      <c r="F663" s="437"/>
      <c r="G663" s="437"/>
      <c r="H663" s="570"/>
      <c r="I663" s="571"/>
      <c r="J663" s="367"/>
      <c r="K663" s="368"/>
      <c r="L663" s="453"/>
      <c r="M663" s="442"/>
      <c r="N663" s="223"/>
      <c r="O663" s="443"/>
      <c r="P663" s="443"/>
      <c r="Q663" s="443"/>
      <c r="R663" s="442"/>
      <c r="S663" s="442"/>
      <c r="T663" s="442"/>
    </row>
    <row r="664" spans="1:20" s="619" customFormat="1" ht="16.149999999999999" hidden="1" outlineLevel="1" x14ac:dyDescent="0.25">
      <c r="A664" s="621" t="s">
        <v>1717</v>
      </c>
      <c r="B664" s="505"/>
      <c r="C664" s="769"/>
      <c r="D664" s="769" t="s">
        <v>2668</v>
      </c>
      <c r="E664" s="505"/>
      <c r="F664" s="505"/>
      <c r="G664" s="505" t="s">
        <v>2668</v>
      </c>
      <c r="H664" s="567"/>
      <c r="I664" s="567"/>
      <c r="J664" s="367"/>
      <c r="K664" s="368"/>
      <c r="L664" s="769" t="s">
        <v>969</v>
      </c>
      <c r="M664" s="368"/>
      <c r="N664" s="446"/>
      <c r="O664" s="443"/>
      <c r="P664" s="443"/>
      <c r="Q664" s="443"/>
      <c r="R664" s="442"/>
      <c r="S664" s="442"/>
      <c r="T664" s="442"/>
    </row>
    <row r="665" spans="1:20" s="619" customFormat="1" hidden="1" outlineLevel="1" x14ac:dyDescent="0.25">
      <c r="A665" s="493" t="s">
        <v>2669</v>
      </c>
      <c r="B665" s="223" t="s">
        <v>970</v>
      </c>
      <c r="C665" s="708" t="s">
        <v>971</v>
      </c>
      <c r="D665" s="453" t="s">
        <v>2137</v>
      </c>
      <c r="E665" s="446" t="s">
        <v>2180</v>
      </c>
      <c r="F665" s="709" t="s">
        <v>2670</v>
      </c>
      <c r="G665" s="709" t="s">
        <v>2671</v>
      </c>
      <c r="H665" s="570" t="s">
        <v>2672</v>
      </c>
      <c r="I665" s="570" t="s">
        <v>972</v>
      </c>
      <c r="J665" s="367" t="s">
        <v>326</v>
      </c>
      <c r="K665" s="368"/>
      <c r="L665" s="453" t="s">
        <v>1795</v>
      </c>
      <c r="M665" s="368" t="s">
        <v>806</v>
      </c>
      <c r="N665" s="368" t="s">
        <v>629</v>
      </c>
      <c r="O665" s="443" t="s">
        <v>1999</v>
      </c>
      <c r="P665" s="443" t="s">
        <v>2000</v>
      </c>
      <c r="Q665" s="443" t="s">
        <v>228</v>
      </c>
      <c r="R665" s="442" t="s">
        <v>2673</v>
      </c>
      <c r="S665" s="442" t="s">
        <v>1718</v>
      </c>
      <c r="T665" s="442" t="s">
        <v>231</v>
      </c>
    </row>
    <row r="666" spans="1:20" s="619" customFormat="1" hidden="1" outlineLevel="1" x14ac:dyDescent="0.25">
      <c r="A666" s="493"/>
      <c r="B666" s="755" t="s">
        <v>970</v>
      </c>
      <c r="C666" s="754" t="s">
        <v>971</v>
      </c>
      <c r="D666" s="578" t="s">
        <v>973</v>
      </c>
      <c r="E666" s="579" t="s">
        <v>2180</v>
      </c>
      <c r="F666" s="753" t="s">
        <v>2670</v>
      </c>
      <c r="G666" s="753" t="s">
        <v>2671</v>
      </c>
      <c r="H666" s="575" t="s">
        <v>2672</v>
      </c>
      <c r="I666" s="575" t="s">
        <v>972</v>
      </c>
      <c r="J666" s="415" t="s">
        <v>326</v>
      </c>
      <c r="K666" s="403"/>
      <c r="L666" s="578" t="s">
        <v>2674</v>
      </c>
      <c r="M666" s="403" t="s">
        <v>761</v>
      </c>
      <c r="N666" s="403" t="s">
        <v>974</v>
      </c>
      <c r="O666" s="580" t="s">
        <v>1999</v>
      </c>
      <c r="P666" s="580" t="s">
        <v>2000</v>
      </c>
      <c r="Q666" s="580" t="s">
        <v>228</v>
      </c>
      <c r="R666" s="572" t="s">
        <v>1719</v>
      </c>
      <c r="S666" s="572" t="s">
        <v>1718</v>
      </c>
      <c r="T666" s="572" t="s">
        <v>231</v>
      </c>
    </row>
    <row r="667" spans="1:20" s="619" customFormat="1" hidden="1" outlineLevel="1" x14ac:dyDescent="0.25">
      <c r="A667" s="493"/>
      <c r="B667" s="755" t="s">
        <v>970</v>
      </c>
      <c r="C667" s="754" t="s">
        <v>971</v>
      </c>
      <c r="D667" s="578" t="s">
        <v>975</v>
      </c>
      <c r="E667" s="579" t="s">
        <v>2180</v>
      </c>
      <c r="F667" s="753" t="s">
        <v>2670</v>
      </c>
      <c r="G667" s="753" t="s">
        <v>2671</v>
      </c>
      <c r="H667" s="575" t="s">
        <v>2672</v>
      </c>
      <c r="I667" s="576" t="s">
        <v>972</v>
      </c>
      <c r="J667" s="415" t="s">
        <v>326</v>
      </c>
      <c r="K667" s="403"/>
      <c r="L667" s="578" t="s">
        <v>2674</v>
      </c>
      <c r="M667" s="403" t="s">
        <v>761</v>
      </c>
      <c r="N667" s="403" t="s">
        <v>976</v>
      </c>
      <c r="O667" s="580" t="s">
        <v>1999</v>
      </c>
      <c r="P667" s="580" t="s">
        <v>2000</v>
      </c>
      <c r="Q667" s="580" t="s">
        <v>228</v>
      </c>
      <c r="R667" s="572" t="s">
        <v>1719</v>
      </c>
      <c r="S667" s="572" t="s">
        <v>1718</v>
      </c>
      <c r="T667" s="572" t="s">
        <v>231</v>
      </c>
    </row>
    <row r="668" spans="1:20" s="619" customFormat="1" hidden="1" outlineLevel="1" x14ac:dyDescent="0.25">
      <c r="A668" s="493" t="s">
        <v>2675</v>
      </c>
      <c r="B668" s="223" t="s">
        <v>970</v>
      </c>
      <c r="C668" s="708" t="s">
        <v>971</v>
      </c>
      <c r="D668" s="453" t="s">
        <v>1797</v>
      </c>
      <c r="E668" s="446" t="s">
        <v>2180</v>
      </c>
      <c r="F668" s="709" t="s">
        <v>2670</v>
      </c>
      <c r="G668" s="709" t="s">
        <v>2671</v>
      </c>
      <c r="H668" s="570" t="s">
        <v>2672</v>
      </c>
      <c r="I668" s="571" t="s">
        <v>972</v>
      </c>
      <c r="J668" s="439" t="s">
        <v>326</v>
      </c>
      <c r="K668" s="368"/>
      <c r="L668" s="453" t="s">
        <v>1795</v>
      </c>
      <c r="M668" s="368" t="s">
        <v>761</v>
      </c>
      <c r="N668" s="446" t="s">
        <v>2281</v>
      </c>
      <c r="O668" s="443" t="s">
        <v>1999</v>
      </c>
      <c r="P668" s="443" t="s">
        <v>2000</v>
      </c>
      <c r="Q668" s="443" t="s">
        <v>228</v>
      </c>
      <c r="R668" s="442" t="s">
        <v>1719</v>
      </c>
      <c r="S668" s="442" t="s">
        <v>1718</v>
      </c>
      <c r="T668" s="442" t="s">
        <v>231</v>
      </c>
    </row>
    <row r="669" spans="1:20" s="619" customFormat="1" hidden="1" outlineLevel="1" x14ac:dyDescent="0.25">
      <c r="A669" s="493" t="s">
        <v>2676</v>
      </c>
      <c r="B669" s="223" t="s">
        <v>970</v>
      </c>
      <c r="C669" s="708" t="s">
        <v>971</v>
      </c>
      <c r="D669" s="453" t="s">
        <v>1798</v>
      </c>
      <c r="E669" s="446" t="s">
        <v>2180</v>
      </c>
      <c r="F669" s="709" t="s">
        <v>2670</v>
      </c>
      <c r="G669" s="709" t="s">
        <v>2671</v>
      </c>
      <c r="H669" s="570" t="s">
        <v>2672</v>
      </c>
      <c r="I669" s="571" t="s">
        <v>972</v>
      </c>
      <c r="J669" s="367" t="s">
        <v>326</v>
      </c>
      <c r="K669" s="368"/>
      <c r="L669" s="453" t="s">
        <v>1943</v>
      </c>
      <c r="M669" s="368" t="s">
        <v>761</v>
      </c>
      <c r="N669" s="368" t="s">
        <v>762</v>
      </c>
      <c r="O669" s="443" t="s">
        <v>1999</v>
      </c>
      <c r="P669" s="443" t="s">
        <v>2000</v>
      </c>
      <c r="Q669" s="443" t="s">
        <v>228</v>
      </c>
      <c r="R669" s="442" t="s">
        <v>1719</v>
      </c>
      <c r="S669" s="442" t="s">
        <v>1718</v>
      </c>
      <c r="T669" s="442" t="s">
        <v>231</v>
      </c>
    </row>
    <row r="670" spans="1:20" s="619" customFormat="1" hidden="1" outlineLevel="1" x14ac:dyDescent="0.25">
      <c r="A670" s="493" t="s">
        <v>2677</v>
      </c>
      <c r="B670" s="223" t="s">
        <v>970</v>
      </c>
      <c r="C670" s="708" t="s">
        <v>971</v>
      </c>
      <c r="D670" s="453" t="s">
        <v>1799</v>
      </c>
      <c r="E670" s="446" t="s">
        <v>2180</v>
      </c>
      <c r="F670" s="709" t="s">
        <v>2670</v>
      </c>
      <c r="G670" s="709" t="s">
        <v>2671</v>
      </c>
      <c r="H670" s="570" t="s">
        <v>2672</v>
      </c>
      <c r="I670" s="571" t="s">
        <v>972</v>
      </c>
      <c r="J670" s="367" t="s">
        <v>326</v>
      </c>
      <c r="K670" s="368"/>
      <c r="L670" s="453" t="s">
        <v>1795</v>
      </c>
      <c r="M670" s="368" t="s">
        <v>761</v>
      </c>
      <c r="N670" s="368" t="s">
        <v>762</v>
      </c>
      <c r="O670" s="443" t="s">
        <v>1999</v>
      </c>
      <c r="P670" s="443" t="s">
        <v>2000</v>
      </c>
      <c r="Q670" s="443" t="s">
        <v>228</v>
      </c>
      <c r="R670" s="442" t="s">
        <v>1719</v>
      </c>
      <c r="S670" s="442" t="s">
        <v>1718</v>
      </c>
      <c r="T670" s="442" t="s">
        <v>231</v>
      </c>
    </row>
    <row r="671" spans="1:20" s="619" customFormat="1" hidden="1" outlineLevel="1" x14ac:dyDescent="0.25">
      <c r="A671" s="493" t="s">
        <v>3282</v>
      </c>
      <c r="B671" s="223" t="s">
        <v>970</v>
      </c>
      <c r="C671" s="708" t="s">
        <v>971</v>
      </c>
      <c r="D671" s="453" t="s">
        <v>3283</v>
      </c>
      <c r="E671" s="446" t="s">
        <v>2180</v>
      </c>
      <c r="F671" s="709" t="s">
        <v>2670</v>
      </c>
      <c r="G671" s="709" t="s">
        <v>2671</v>
      </c>
      <c r="H671" s="570" t="s">
        <v>2672</v>
      </c>
      <c r="I671" s="571" t="s">
        <v>972</v>
      </c>
      <c r="J671" s="367" t="s">
        <v>326</v>
      </c>
      <c r="K671" s="368"/>
      <c r="L671" s="453" t="s">
        <v>3284</v>
      </c>
      <c r="M671" s="368" t="s">
        <v>761</v>
      </c>
      <c r="N671" s="368" t="s">
        <v>253</v>
      </c>
      <c r="O671" s="443" t="s">
        <v>1999</v>
      </c>
      <c r="P671" s="443" t="s">
        <v>2000</v>
      </c>
      <c r="Q671" s="443" t="s">
        <v>228</v>
      </c>
      <c r="R671" s="442" t="s">
        <v>1719</v>
      </c>
      <c r="S671" s="442" t="s">
        <v>1718</v>
      </c>
      <c r="T671" s="442" t="s">
        <v>231</v>
      </c>
    </row>
    <row r="672" spans="1:20" s="619" customFormat="1" hidden="1" outlineLevel="1" x14ac:dyDescent="0.25">
      <c r="A672" s="493" t="s">
        <v>2678</v>
      </c>
      <c r="B672" s="223" t="s">
        <v>970</v>
      </c>
      <c r="C672" s="708" t="s">
        <v>971</v>
      </c>
      <c r="D672" s="453" t="s">
        <v>1788</v>
      </c>
      <c r="E672" s="446" t="s">
        <v>2180</v>
      </c>
      <c r="F672" s="709" t="s">
        <v>2670</v>
      </c>
      <c r="G672" s="709" t="s">
        <v>2671</v>
      </c>
      <c r="H672" s="570" t="s">
        <v>2672</v>
      </c>
      <c r="I672" s="571" t="s">
        <v>972</v>
      </c>
      <c r="J672" s="367" t="s">
        <v>326</v>
      </c>
      <c r="K672" s="368"/>
      <c r="L672" s="453" t="s">
        <v>2679</v>
      </c>
      <c r="M672" s="368" t="s">
        <v>761</v>
      </c>
      <c r="N672" s="368" t="s">
        <v>1020</v>
      </c>
      <c r="O672" s="443" t="s">
        <v>1999</v>
      </c>
      <c r="P672" s="443" t="s">
        <v>2000</v>
      </c>
      <c r="Q672" s="443" t="s">
        <v>228</v>
      </c>
      <c r="R672" s="442" t="s">
        <v>1719</v>
      </c>
      <c r="S672" s="442" t="s">
        <v>1718</v>
      </c>
      <c r="T672" s="442" t="s">
        <v>231</v>
      </c>
    </row>
    <row r="673" spans="1:20" s="619" customFormat="1" hidden="1" outlineLevel="1" x14ac:dyDescent="0.25">
      <c r="A673" s="493" t="s">
        <v>2680</v>
      </c>
      <c r="B673" s="223" t="s">
        <v>970</v>
      </c>
      <c r="C673" s="708" t="s">
        <v>971</v>
      </c>
      <c r="D673" s="453" t="s">
        <v>1789</v>
      </c>
      <c r="E673" s="446" t="s">
        <v>2180</v>
      </c>
      <c r="F673" s="709" t="s">
        <v>2670</v>
      </c>
      <c r="G673" s="709" t="s">
        <v>2671</v>
      </c>
      <c r="H673" s="570" t="s">
        <v>2672</v>
      </c>
      <c r="I673" s="571" t="s">
        <v>972</v>
      </c>
      <c r="J673" s="367" t="s">
        <v>326</v>
      </c>
      <c r="K673" s="368"/>
      <c r="L673" s="453" t="s">
        <v>1790</v>
      </c>
      <c r="M673" s="368" t="s">
        <v>257</v>
      </c>
      <c r="N673" s="368" t="s">
        <v>1791</v>
      </c>
      <c r="O673" s="443" t="s">
        <v>1999</v>
      </c>
      <c r="P673" s="443" t="s">
        <v>2000</v>
      </c>
      <c r="Q673" s="443" t="s">
        <v>228</v>
      </c>
      <c r="R673" s="442" t="s">
        <v>1719</v>
      </c>
      <c r="S673" s="442" t="s">
        <v>1718</v>
      </c>
      <c r="T673" s="442" t="s">
        <v>231</v>
      </c>
    </row>
    <row r="674" spans="1:20" s="619" customFormat="1" hidden="1" outlineLevel="1" x14ac:dyDescent="0.25">
      <c r="A674" s="493" t="s">
        <v>2681</v>
      </c>
      <c r="B674" s="223" t="s">
        <v>970</v>
      </c>
      <c r="C674" s="708" t="s">
        <v>971</v>
      </c>
      <c r="D674" s="453" t="s">
        <v>1792</v>
      </c>
      <c r="E674" s="446" t="s">
        <v>2180</v>
      </c>
      <c r="F674" s="709" t="s">
        <v>2670</v>
      </c>
      <c r="G674" s="709" t="s">
        <v>2671</v>
      </c>
      <c r="H674" s="570" t="s">
        <v>2672</v>
      </c>
      <c r="I674" s="571" t="s">
        <v>972</v>
      </c>
      <c r="J674" s="367" t="s">
        <v>326</v>
      </c>
      <c r="K674" s="368"/>
      <c r="L674" s="453" t="s">
        <v>1790</v>
      </c>
      <c r="M674" s="368" t="s">
        <v>257</v>
      </c>
      <c r="N674" s="368" t="s">
        <v>638</v>
      </c>
      <c r="O674" s="443" t="s">
        <v>1999</v>
      </c>
      <c r="P674" s="443" t="s">
        <v>2000</v>
      </c>
      <c r="Q674" s="443" t="s">
        <v>228</v>
      </c>
      <c r="R674" s="442" t="s">
        <v>1719</v>
      </c>
      <c r="S674" s="442" t="s">
        <v>1718</v>
      </c>
      <c r="T674" s="442" t="s">
        <v>231</v>
      </c>
    </row>
    <row r="675" spans="1:20" s="619" customFormat="1" hidden="1" outlineLevel="1" x14ac:dyDescent="0.25">
      <c r="A675" s="493"/>
      <c r="B675" s="755" t="s">
        <v>970</v>
      </c>
      <c r="C675" s="754" t="s">
        <v>971</v>
      </c>
      <c r="D675" s="578" t="s">
        <v>977</v>
      </c>
      <c r="E675" s="579" t="s">
        <v>2180</v>
      </c>
      <c r="F675" s="753" t="s">
        <v>2670</v>
      </c>
      <c r="G675" s="753" t="s">
        <v>2671</v>
      </c>
      <c r="H675" s="575" t="s">
        <v>2672</v>
      </c>
      <c r="I675" s="576" t="s">
        <v>972</v>
      </c>
      <c r="J675" s="415" t="s">
        <v>326</v>
      </c>
      <c r="K675" s="403"/>
      <c r="L675" s="578" t="s">
        <v>836</v>
      </c>
      <c r="M675" s="403" t="s">
        <v>770</v>
      </c>
      <c r="N675" s="579" t="s">
        <v>775</v>
      </c>
      <c r="O675" s="580" t="s">
        <v>1999</v>
      </c>
      <c r="P675" s="580" t="s">
        <v>2000</v>
      </c>
      <c r="Q675" s="580" t="s">
        <v>228</v>
      </c>
      <c r="R675" s="572" t="s">
        <v>1719</v>
      </c>
      <c r="S675" s="572" t="s">
        <v>1718</v>
      </c>
      <c r="T675" s="572" t="s">
        <v>231</v>
      </c>
    </row>
    <row r="676" spans="1:20" s="619" customFormat="1" hidden="1" outlineLevel="1" x14ac:dyDescent="0.25">
      <c r="A676" s="493"/>
      <c r="B676" s="755" t="s">
        <v>970</v>
      </c>
      <c r="C676" s="754" t="s">
        <v>971</v>
      </c>
      <c r="D676" s="578" t="s">
        <v>978</v>
      </c>
      <c r="E676" s="579" t="s">
        <v>2180</v>
      </c>
      <c r="F676" s="753" t="s">
        <v>2670</v>
      </c>
      <c r="G676" s="753" t="s">
        <v>2671</v>
      </c>
      <c r="H676" s="575" t="s">
        <v>2672</v>
      </c>
      <c r="I676" s="576" t="s">
        <v>972</v>
      </c>
      <c r="J676" s="415" t="s">
        <v>326</v>
      </c>
      <c r="K676" s="403"/>
      <c r="L676" s="578" t="s">
        <v>979</v>
      </c>
      <c r="M676" s="403" t="s">
        <v>770</v>
      </c>
      <c r="N676" s="578" t="s">
        <v>980</v>
      </c>
      <c r="O676" s="580" t="s">
        <v>1999</v>
      </c>
      <c r="P676" s="580" t="s">
        <v>2000</v>
      </c>
      <c r="Q676" s="580" t="s">
        <v>228</v>
      </c>
      <c r="R676" s="572" t="s">
        <v>1719</v>
      </c>
      <c r="S676" s="572" t="s">
        <v>1718</v>
      </c>
      <c r="T676" s="572" t="s">
        <v>231</v>
      </c>
    </row>
    <row r="677" spans="1:20" s="619" customFormat="1" hidden="1" outlineLevel="1" x14ac:dyDescent="0.25">
      <c r="A677" s="493" t="s">
        <v>2682</v>
      </c>
      <c r="B677" s="223" t="s">
        <v>970</v>
      </c>
      <c r="C677" s="708" t="s">
        <v>971</v>
      </c>
      <c r="D677" s="453" t="s">
        <v>981</v>
      </c>
      <c r="E677" s="446" t="s">
        <v>2180</v>
      </c>
      <c r="F677" s="709" t="s">
        <v>2670</v>
      </c>
      <c r="G677" s="709" t="s">
        <v>2671</v>
      </c>
      <c r="H677" s="570" t="s">
        <v>2672</v>
      </c>
      <c r="I677" s="571" t="s">
        <v>972</v>
      </c>
      <c r="J677" s="367" t="s">
        <v>326</v>
      </c>
      <c r="K677" s="368"/>
      <c r="L677" s="453" t="s">
        <v>2499</v>
      </c>
      <c r="M677" s="368" t="s">
        <v>770</v>
      </c>
      <c r="N677" s="453" t="s">
        <v>865</v>
      </c>
      <c r="O677" s="443" t="s">
        <v>1999</v>
      </c>
      <c r="P677" s="443" t="s">
        <v>2000</v>
      </c>
      <c r="Q677" s="443" t="s">
        <v>228</v>
      </c>
      <c r="R677" s="442" t="s">
        <v>1719</v>
      </c>
      <c r="S677" s="442" t="s">
        <v>1718</v>
      </c>
      <c r="T677" s="442" t="s">
        <v>231</v>
      </c>
    </row>
    <row r="678" spans="1:20" s="619" customFormat="1" hidden="1" outlineLevel="1" x14ac:dyDescent="0.25">
      <c r="A678" s="493" t="s">
        <v>2683</v>
      </c>
      <c r="B678" s="223" t="s">
        <v>970</v>
      </c>
      <c r="C678" s="708" t="s">
        <v>971</v>
      </c>
      <c r="D678" s="453" t="s">
        <v>982</v>
      </c>
      <c r="E678" s="446" t="s">
        <v>2180</v>
      </c>
      <c r="F678" s="709" t="s">
        <v>2670</v>
      </c>
      <c r="G678" s="709" t="s">
        <v>2671</v>
      </c>
      <c r="H678" s="570" t="s">
        <v>2672</v>
      </c>
      <c r="I678" s="571" t="s">
        <v>972</v>
      </c>
      <c r="J678" s="367" t="s">
        <v>326</v>
      </c>
      <c r="K678" s="368"/>
      <c r="L678" s="453" t="s">
        <v>1795</v>
      </c>
      <c r="M678" s="368" t="s">
        <v>257</v>
      </c>
      <c r="N678" s="453" t="s">
        <v>638</v>
      </c>
      <c r="O678" s="443" t="s">
        <v>1999</v>
      </c>
      <c r="P678" s="443" t="s">
        <v>2000</v>
      </c>
      <c r="Q678" s="443" t="s">
        <v>228</v>
      </c>
      <c r="R678" s="442" t="s">
        <v>1719</v>
      </c>
      <c r="S678" s="442" t="s">
        <v>1718</v>
      </c>
      <c r="T678" s="442" t="s">
        <v>231</v>
      </c>
    </row>
    <row r="679" spans="1:20" s="619" customFormat="1" hidden="1" outlineLevel="1" x14ac:dyDescent="0.25">
      <c r="A679" s="493"/>
      <c r="B679" s="223"/>
      <c r="C679" s="708"/>
      <c r="D679" s="453"/>
      <c r="E679" s="446"/>
      <c r="F679" s="709"/>
      <c r="G679" s="709"/>
      <c r="H679" s="570"/>
      <c r="I679" s="571"/>
      <c r="J679" s="367"/>
      <c r="K679" s="368"/>
      <c r="L679" s="453"/>
      <c r="M679" s="368"/>
      <c r="N679" s="453"/>
      <c r="O679" s="622"/>
      <c r="P679" s="622"/>
      <c r="Q679" s="622"/>
      <c r="R679" s="622"/>
      <c r="S679" s="443"/>
      <c r="T679" s="623"/>
    </row>
    <row r="680" spans="1:20" s="619" customFormat="1" ht="16.149999999999999" hidden="1" outlineLevel="1" x14ac:dyDescent="0.25">
      <c r="A680" s="770" t="s">
        <v>1720</v>
      </c>
      <c r="B680" s="591"/>
      <c r="C680" s="770"/>
      <c r="D680" s="592" t="s">
        <v>983</v>
      </c>
      <c r="E680" s="566"/>
      <c r="F680" s="591"/>
      <c r="G680" s="770" t="s">
        <v>983</v>
      </c>
      <c r="H680" s="624"/>
      <c r="I680" s="624"/>
      <c r="J680" s="367"/>
      <c r="K680" s="368"/>
      <c r="L680" s="436" t="s">
        <v>970</v>
      </c>
      <c r="M680" s="368"/>
      <c r="N680" s="446"/>
      <c r="O680" s="622"/>
      <c r="P680" s="622"/>
      <c r="Q680" s="622"/>
      <c r="R680" s="622"/>
      <c r="S680" s="443"/>
      <c r="T680" s="623"/>
    </row>
    <row r="681" spans="1:20" s="619" customFormat="1" hidden="1" outlineLevel="1" x14ac:dyDescent="0.25">
      <c r="A681" s="707"/>
      <c r="B681" s="223" t="s">
        <v>970</v>
      </c>
      <c r="C681" s="708" t="s">
        <v>971</v>
      </c>
      <c r="D681" s="453" t="s">
        <v>984</v>
      </c>
      <c r="E681" s="446" t="s">
        <v>2180</v>
      </c>
      <c r="F681" s="709" t="s">
        <v>2670</v>
      </c>
      <c r="G681" s="709" t="s">
        <v>2671</v>
      </c>
      <c r="H681" s="570" t="s">
        <v>2672</v>
      </c>
      <c r="I681" s="571" t="s">
        <v>972</v>
      </c>
      <c r="J681" s="367" t="s">
        <v>326</v>
      </c>
      <c r="K681" s="368"/>
      <c r="L681" s="453" t="s">
        <v>985</v>
      </c>
      <c r="M681" s="368" t="s">
        <v>609</v>
      </c>
      <c r="N681" s="446" t="s">
        <v>949</v>
      </c>
      <c r="O681" s="584" t="s">
        <v>1999</v>
      </c>
      <c r="P681" s="584" t="s">
        <v>2000</v>
      </c>
      <c r="Q681" s="443" t="s">
        <v>228</v>
      </c>
      <c r="R681" s="585" t="s">
        <v>1719</v>
      </c>
      <c r="S681" s="585" t="s">
        <v>1718</v>
      </c>
      <c r="T681" s="442" t="s">
        <v>231</v>
      </c>
    </row>
    <row r="682" spans="1:20" s="619" customFormat="1" hidden="1" outlineLevel="1" x14ac:dyDescent="0.25">
      <c r="A682" s="493"/>
      <c r="B682" s="223" t="s">
        <v>970</v>
      </c>
      <c r="C682" s="708" t="s">
        <v>971</v>
      </c>
      <c r="D682" s="453" t="s">
        <v>986</v>
      </c>
      <c r="E682" s="446" t="s">
        <v>2180</v>
      </c>
      <c r="F682" s="709" t="s">
        <v>2670</v>
      </c>
      <c r="G682" s="709" t="s">
        <v>2671</v>
      </c>
      <c r="H682" s="570" t="s">
        <v>2672</v>
      </c>
      <c r="I682" s="571" t="s">
        <v>972</v>
      </c>
      <c r="J682" s="367" t="s">
        <v>326</v>
      </c>
      <c r="K682" s="368"/>
      <c r="L682" s="453" t="s">
        <v>2684</v>
      </c>
      <c r="M682" s="368" t="s">
        <v>2492</v>
      </c>
      <c r="N682" s="446" t="s">
        <v>621</v>
      </c>
      <c r="O682" s="584" t="s">
        <v>1999</v>
      </c>
      <c r="P682" s="584" t="s">
        <v>2000</v>
      </c>
      <c r="Q682" s="443" t="s">
        <v>228</v>
      </c>
      <c r="R682" s="585" t="s">
        <v>1719</v>
      </c>
      <c r="S682" s="585" t="s">
        <v>1718</v>
      </c>
      <c r="T682" s="442" t="s">
        <v>231</v>
      </c>
    </row>
    <row r="683" spans="1:20" s="619" customFormat="1" hidden="1" outlineLevel="1" x14ac:dyDescent="0.25">
      <c r="A683" s="707"/>
      <c r="B683" s="223" t="s">
        <v>970</v>
      </c>
      <c r="C683" s="708" t="s">
        <v>971</v>
      </c>
      <c r="D683" s="453" t="s">
        <v>987</v>
      </c>
      <c r="E683" s="446" t="s">
        <v>2180</v>
      </c>
      <c r="F683" s="709" t="s">
        <v>2670</v>
      </c>
      <c r="G683" s="709" t="s">
        <v>2671</v>
      </c>
      <c r="H683" s="570" t="s">
        <v>2672</v>
      </c>
      <c r="I683" s="571" t="s">
        <v>972</v>
      </c>
      <c r="J683" s="367" t="s">
        <v>326</v>
      </c>
      <c r="K683" s="368"/>
      <c r="L683" s="453" t="s">
        <v>2685</v>
      </c>
      <c r="M683" s="368"/>
      <c r="N683" s="446"/>
      <c r="O683" s="584" t="s">
        <v>1999</v>
      </c>
      <c r="P683" s="584" t="s">
        <v>2000</v>
      </c>
      <c r="Q683" s="443" t="s">
        <v>228</v>
      </c>
      <c r="R683" s="585" t="s">
        <v>1719</v>
      </c>
      <c r="S683" s="585" t="s">
        <v>1718</v>
      </c>
      <c r="T683" s="442" t="s">
        <v>231</v>
      </c>
    </row>
    <row r="684" spans="1:20" s="619" customFormat="1" hidden="1" outlineLevel="1" x14ac:dyDescent="0.25">
      <c r="A684" s="707"/>
      <c r="B684" s="223"/>
      <c r="C684" s="708"/>
      <c r="D684" s="453"/>
      <c r="E684" s="446"/>
      <c r="F684" s="709"/>
      <c r="G684" s="709"/>
      <c r="H684" s="570"/>
      <c r="I684" s="571"/>
      <c r="J684" s="367"/>
      <c r="K684" s="368"/>
      <c r="L684" s="471"/>
      <c r="M684" s="368"/>
      <c r="N684" s="446"/>
      <c r="O684" s="622"/>
      <c r="P684" s="622"/>
      <c r="Q684" s="622"/>
      <c r="R684" s="622"/>
      <c r="S684" s="443"/>
      <c r="T684" s="623"/>
    </row>
    <row r="685" spans="1:20" s="619" customFormat="1" ht="16.149999999999999" hidden="1" outlineLevel="1" x14ac:dyDescent="0.25">
      <c r="A685" s="770" t="s">
        <v>1721</v>
      </c>
      <c r="B685" s="591"/>
      <c r="C685" s="770"/>
      <c r="D685" s="625" t="s">
        <v>988</v>
      </c>
      <c r="E685" s="566"/>
      <c r="F685" s="591"/>
      <c r="G685" s="1481" t="s">
        <v>989</v>
      </c>
      <c r="H685" s="1481"/>
      <c r="I685" s="1481"/>
      <c r="J685" s="367"/>
      <c r="K685" s="368"/>
      <c r="L685" s="436" t="s">
        <v>990</v>
      </c>
      <c r="M685" s="368"/>
      <c r="N685" s="446"/>
      <c r="O685" s="622"/>
      <c r="P685" s="622"/>
      <c r="Q685" s="622"/>
      <c r="R685" s="622"/>
      <c r="S685" s="443"/>
      <c r="T685" s="623"/>
    </row>
    <row r="686" spans="1:20" s="619" customFormat="1" hidden="1" outlineLevel="1" x14ac:dyDescent="0.25">
      <c r="A686" s="626"/>
      <c r="B686" s="623"/>
      <c r="C686" s="765"/>
      <c r="D686" s="765" t="s">
        <v>991</v>
      </c>
      <c r="E686" s="622"/>
      <c r="F686" s="623"/>
      <c r="G686" s="1477" t="s">
        <v>991</v>
      </c>
      <c r="H686" s="1477"/>
      <c r="I686" s="1477"/>
      <c r="J686" s="367"/>
      <c r="K686" s="368"/>
      <c r="L686" s="769" t="s">
        <v>992</v>
      </c>
      <c r="M686" s="368"/>
      <c r="N686" s="446"/>
      <c r="O686" s="622"/>
      <c r="P686" s="622"/>
      <c r="Q686" s="622"/>
      <c r="R686" s="622"/>
      <c r="S686" s="443"/>
      <c r="T686" s="623"/>
    </row>
    <row r="687" spans="1:20" s="619" customFormat="1" hidden="1" outlineLevel="1" x14ac:dyDescent="0.25">
      <c r="A687" s="493" t="s">
        <v>2686</v>
      </c>
      <c r="B687" s="442" t="s">
        <v>990</v>
      </c>
      <c r="C687" s="708" t="s">
        <v>993</v>
      </c>
      <c r="D687" s="471" t="s">
        <v>994</v>
      </c>
      <c r="E687" s="446" t="s">
        <v>2180</v>
      </c>
      <c r="F687" s="437" t="s">
        <v>2189</v>
      </c>
      <c r="G687" s="709" t="s">
        <v>2190</v>
      </c>
      <c r="H687" s="439" t="s">
        <v>2305</v>
      </c>
      <c r="I687" s="439" t="s">
        <v>223</v>
      </c>
      <c r="J687" s="367" t="s">
        <v>326</v>
      </c>
      <c r="K687" s="368"/>
      <c r="L687" s="471" t="s">
        <v>2110</v>
      </c>
      <c r="M687" s="368" t="s">
        <v>995</v>
      </c>
      <c r="N687" s="446" t="s">
        <v>2217</v>
      </c>
      <c r="O687" s="443" t="s">
        <v>226</v>
      </c>
      <c r="P687" s="627" t="s">
        <v>227</v>
      </c>
      <c r="Q687" s="443" t="s">
        <v>228</v>
      </c>
      <c r="R687" s="443" t="s">
        <v>470</v>
      </c>
      <c r="S687" s="443" t="s">
        <v>542</v>
      </c>
      <c r="T687" s="442" t="s">
        <v>231</v>
      </c>
    </row>
    <row r="688" spans="1:20" s="619" customFormat="1" hidden="1" outlineLevel="1" x14ac:dyDescent="0.25">
      <c r="A688" s="493"/>
      <c r="B688" s="442"/>
      <c r="C688" s="708"/>
      <c r="D688" s="675" t="s">
        <v>2961</v>
      </c>
      <c r="E688" s="446"/>
      <c r="F688" s="437"/>
      <c r="G688" s="709"/>
      <c r="H688" s="439"/>
      <c r="I688" s="439"/>
      <c r="J688" s="367"/>
      <c r="K688" s="368"/>
      <c r="L688" s="471"/>
      <c r="M688" s="368"/>
      <c r="N688" s="446"/>
      <c r="O688" s="443"/>
      <c r="P688" s="627"/>
      <c r="Q688" s="443"/>
      <c r="R688" s="443"/>
      <c r="S688" s="443"/>
      <c r="T688" s="442"/>
    </row>
    <row r="689" spans="1:20" s="619" customFormat="1" hidden="1" outlineLevel="1" x14ac:dyDescent="0.25">
      <c r="A689" s="493" t="s">
        <v>2933</v>
      </c>
      <c r="B689" s="442" t="s">
        <v>990</v>
      </c>
      <c r="C689" s="708" t="s">
        <v>2934</v>
      </c>
      <c r="D689" s="471" t="s">
        <v>2935</v>
      </c>
      <c r="E689" s="446" t="s">
        <v>2180</v>
      </c>
      <c r="F689" s="437" t="s">
        <v>2189</v>
      </c>
      <c r="G689" s="709" t="s">
        <v>2936</v>
      </c>
      <c r="H689" s="439" t="s">
        <v>2305</v>
      </c>
      <c r="I689" s="439" t="s">
        <v>223</v>
      </c>
      <c r="J689" s="367" t="s">
        <v>326</v>
      </c>
      <c r="K689" s="368"/>
      <c r="L689" s="471" t="s">
        <v>2937</v>
      </c>
      <c r="M689" s="368" t="s">
        <v>2938</v>
      </c>
      <c r="N689" s="446" t="s">
        <v>2939</v>
      </c>
      <c r="O689" s="443" t="s">
        <v>226</v>
      </c>
      <c r="P689" s="627" t="s">
        <v>227</v>
      </c>
      <c r="Q689" s="443" t="s">
        <v>228</v>
      </c>
      <c r="R689" s="443" t="s">
        <v>470</v>
      </c>
      <c r="S689" s="443" t="s">
        <v>542</v>
      </c>
      <c r="T689" s="442" t="s">
        <v>231</v>
      </c>
    </row>
    <row r="690" spans="1:20" s="619" customFormat="1" hidden="1" outlineLevel="1" x14ac:dyDescent="0.25">
      <c r="A690" s="493"/>
      <c r="B690" s="442"/>
      <c r="C690" s="708"/>
      <c r="D690" s="453"/>
      <c r="E690" s="446"/>
      <c r="F690" s="437"/>
      <c r="G690" s="709"/>
      <c r="H690" s="439"/>
      <c r="I690" s="594"/>
      <c r="J690" s="367"/>
      <c r="K690" s="368"/>
      <c r="L690" s="453"/>
      <c r="M690" s="368"/>
      <c r="N690" s="446"/>
      <c r="O690" s="622"/>
      <c r="P690" s="622"/>
      <c r="Q690" s="622"/>
      <c r="R690" s="443"/>
      <c r="S690" s="443"/>
      <c r="T690" s="442"/>
    </row>
    <row r="691" spans="1:20" s="619" customFormat="1" ht="16.149999999999999" hidden="1" outlineLevel="1" x14ac:dyDescent="0.25">
      <c r="A691" s="770" t="s">
        <v>1722</v>
      </c>
      <c r="B691" s="591"/>
      <c r="C691" s="770"/>
      <c r="D691" s="625" t="s">
        <v>996</v>
      </c>
      <c r="E691" s="566"/>
      <c r="F691" s="591"/>
      <c r="G691" s="1481" t="s">
        <v>997</v>
      </c>
      <c r="H691" s="1481"/>
      <c r="I691" s="1481"/>
      <c r="J691" s="367"/>
      <c r="K691" s="368"/>
      <c r="L691" s="436" t="s">
        <v>990</v>
      </c>
      <c r="M691" s="368"/>
      <c r="N691" s="446"/>
      <c r="O691" s="622"/>
      <c r="P691" s="622"/>
      <c r="Q691" s="622"/>
      <c r="R691" s="443"/>
      <c r="S691" s="443"/>
      <c r="T691" s="442"/>
    </row>
    <row r="692" spans="1:20" s="619" customFormat="1" hidden="1" outlineLevel="1" x14ac:dyDescent="0.25">
      <c r="A692" s="493"/>
      <c r="B692" s="623"/>
      <c r="C692" s="765"/>
      <c r="D692" s="765" t="s">
        <v>998</v>
      </c>
      <c r="E692" s="622"/>
      <c r="F692" s="623"/>
      <c r="G692" s="1477" t="s">
        <v>998</v>
      </c>
      <c r="H692" s="1477"/>
      <c r="I692" s="1477"/>
      <c r="J692" s="367"/>
      <c r="K692" s="368"/>
      <c r="L692" s="769" t="s">
        <v>999</v>
      </c>
      <c r="M692" s="368"/>
      <c r="N692" s="446"/>
      <c r="O692" s="622"/>
      <c r="P692" s="622"/>
      <c r="Q692" s="622"/>
      <c r="R692" s="443"/>
      <c r="S692" s="443"/>
      <c r="T692" s="442"/>
    </row>
    <row r="693" spans="1:20" s="619" customFormat="1" hidden="1" outlineLevel="1" x14ac:dyDescent="0.25">
      <c r="A693" s="493"/>
      <c r="B693" s="442" t="s">
        <v>990</v>
      </c>
      <c r="C693" s="766" t="s">
        <v>2687</v>
      </c>
      <c r="D693" s="628" t="s">
        <v>1000</v>
      </c>
      <c r="E693" s="446" t="s">
        <v>2180</v>
      </c>
      <c r="F693" s="437" t="s">
        <v>2189</v>
      </c>
      <c r="G693" s="437">
        <v>30300</v>
      </c>
      <c r="H693" s="439" t="s">
        <v>2305</v>
      </c>
      <c r="I693" s="594" t="s">
        <v>223</v>
      </c>
      <c r="J693" s="367" t="s">
        <v>326</v>
      </c>
      <c r="K693" s="368"/>
      <c r="L693" s="453" t="s">
        <v>2688</v>
      </c>
      <c r="M693" s="442" t="s">
        <v>264</v>
      </c>
      <c r="N693" s="223" t="s">
        <v>1716</v>
      </c>
      <c r="O693" s="443" t="s">
        <v>226</v>
      </c>
      <c r="P693" s="627" t="s">
        <v>227</v>
      </c>
      <c r="Q693" s="443" t="s">
        <v>228</v>
      </c>
      <c r="R693" s="443" t="s">
        <v>470</v>
      </c>
      <c r="S693" s="629" t="s">
        <v>542</v>
      </c>
      <c r="T693" s="442" t="s">
        <v>231</v>
      </c>
    </row>
    <row r="694" spans="1:20" s="619" customFormat="1" hidden="1" outlineLevel="1" x14ac:dyDescent="0.25">
      <c r="A694" s="493"/>
      <c r="B694" s="623"/>
      <c r="C694" s="765"/>
      <c r="D694" s="765" t="s">
        <v>1001</v>
      </c>
      <c r="E694" s="622"/>
      <c r="F694" s="623"/>
      <c r="G694" s="1477" t="s">
        <v>1001</v>
      </c>
      <c r="H694" s="1477"/>
      <c r="I694" s="1477"/>
      <c r="J694" s="367"/>
      <c r="K694" s="368"/>
      <c r="L694" s="769" t="s">
        <v>1002</v>
      </c>
      <c r="M694" s="368"/>
      <c r="N694" s="446"/>
      <c r="O694" s="622"/>
      <c r="P694" s="622"/>
      <c r="Q694" s="622"/>
      <c r="R694" s="443"/>
      <c r="S694" s="443"/>
      <c r="T694" s="442"/>
    </row>
    <row r="695" spans="1:20" s="619" customFormat="1" hidden="1" outlineLevel="1" x14ac:dyDescent="0.25">
      <c r="A695" s="493"/>
      <c r="B695" s="442" t="s">
        <v>990</v>
      </c>
      <c r="C695" s="708" t="s">
        <v>1003</v>
      </c>
      <c r="D695" s="628" t="s">
        <v>1000</v>
      </c>
      <c r="E695" s="446" t="s">
        <v>2180</v>
      </c>
      <c r="F695" s="437" t="s">
        <v>2189</v>
      </c>
      <c r="G695" s="709" t="s">
        <v>2190</v>
      </c>
      <c r="H695" s="439" t="s">
        <v>2305</v>
      </c>
      <c r="I695" s="594" t="s">
        <v>223</v>
      </c>
      <c r="J695" s="367" t="s">
        <v>326</v>
      </c>
      <c r="K695" s="368"/>
      <c r="L695" s="453" t="s">
        <v>958</v>
      </c>
      <c r="M695" s="368" t="s">
        <v>2689</v>
      </c>
      <c r="N695" s="368" t="s">
        <v>1004</v>
      </c>
      <c r="O695" s="443" t="s">
        <v>226</v>
      </c>
      <c r="P695" s="627" t="s">
        <v>227</v>
      </c>
      <c r="Q695" s="443" t="s">
        <v>228</v>
      </c>
      <c r="R695" s="443" t="s">
        <v>470</v>
      </c>
      <c r="S695" s="443" t="s">
        <v>542</v>
      </c>
      <c r="T695" s="442" t="s">
        <v>231</v>
      </c>
    </row>
    <row r="696" spans="1:20" s="619" customFormat="1" hidden="1" outlineLevel="1" x14ac:dyDescent="0.25">
      <c r="A696" s="493"/>
      <c r="B696" s="623"/>
      <c r="C696" s="765"/>
      <c r="D696" s="555" t="s">
        <v>1005</v>
      </c>
      <c r="E696" s="622"/>
      <c r="F696" s="623"/>
      <c r="G696" s="1477" t="s">
        <v>1006</v>
      </c>
      <c r="H696" s="1477"/>
      <c r="I696" s="1477"/>
      <c r="J696" s="367"/>
      <c r="K696" s="368"/>
      <c r="L696" s="769" t="s">
        <v>1007</v>
      </c>
      <c r="M696" s="368"/>
      <c r="N696" s="446"/>
      <c r="O696" s="622"/>
      <c r="P696" s="622"/>
      <c r="Q696" s="622"/>
      <c r="R696" s="443"/>
      <c r="S696" s="443"/>
      <c r="T696" s="442"/>
    </row>
    <row r="697" spans="1:20" s="619" customFormat="1" hidden="1" outlineLevel="1" x14ac:dyDescent="0.25">
      <c r="A697" s="493"/>
      <c r="B697" s="572" t="s">
        <v>990</v>
      </c>
      <c r="C697" s="404" t="s">
        <v>1009</v>
      </c>
      <c r="D697" s="578" t="s">
        <v>1011</v>
      </c>
      <c r="E697" s="579" t="s">
        <v>534</v>
      </c>
      <c r="F697" s="574" t="s">
        <v>1010</v>
      </c>
      <c r="G697" s="574">
        <v>30300</v>
      </c>
      <c r="H697" s="577" t="s">
        <v>2305</v>
      </c>
      <c r="I697" s="630" t="s">
        <v>223</v>
      </c>
      <c r="J697" s="415" t="s">
        <v>326</v>
      </c>
      <c r="K697" s="403"/>
      <c r="L697" s="578" t="s">
        <v>2690</v>
      </c>
      <c r="M697" s="587" t="s">
        <v>554</v>
      </c>
      <c r="N697" s="579" t="s">
        <v>2691</v>
      </c>
      <c r="O697" s="580" t="s">
        <v>226</v>
      </c>
      <c r="P697" s="240" t="s">
        <v>227</v>
      </c>
      <c r="Q697" s="580" t="s">
        <v>228</v>
      </c>
      <c r="R697" s="580" t="s">
        <v>470</v>
      </c>
      <c r="S697" s="580" t="s">
        <v>542</v>
      </c>
      <c r="T697" s="572" t="s">
        <v>231</v>
      </c>
    </row>
    <row r="698" spans="1:20" s="619" customFormat="1" hidden="1" outlineLevel="1" x14ac:dyDescent="0.25">
      <c r="A698" s="493" t="s">
        <v>3228</v>
      </c>
      <c r="B698" s="442" t="s">
        <v>990</v>
      </c>
      <c r="C698" s="766" t="s">
        <v>2687</v>
      </c>
      <c r="D698" s="453" t="s">
        <v>3225</v>
      </c>
      <c r="E698" s="528" t="s">
        <v>2180</v>
      </c>
      <c r="F698" s="437" t="s">
        <v>2189</v>
      </c>
      <c r="G698" s="437">
        <v>30300</v>
      </c>
      <c r="H698" s="439" t="s">
        <v>2305</v>
      </c>
      <c r="I698" s="594" t="s">
        <v>223</v>
      </c>
      <c r="J698" s="367" t="s">
        <v>326</v>
      </c>
      <c r="K698" s="368"/>
      <c r="L698" s="453" t="s">
        <v>3229</v>
      </c>
      <c r="M698" s="444" t="s">
        <v>2200</v>
      </c>
      <c r="N698" s="446" t="s">
        <v>3226</v>
      </c>
      <c r="O698" s="443" t="s">
        <v>226</v>
      </c>
      <c r="P698" s="627" t="s">
        <v>227</v>
      </c>
      <c r="Q698" s="443" t="s">
        <v>228</v>
      </c>
      <c r="R698" s="443" t="s">
        <v>470</v>
      </c>
      <c r="S698" s="443" t="s">
        <v>542</v>
      </c>
      <c r="T698" s="442" t="s">
        <v>231</v>
      </c>
    </row>
    <row r="699" spans="1:20" s="619" customFormat="1" hidden="1" outlineLevel="1" x14ac:dyDescent="0.25">
      <c r="A699" s="493"/>
      <c r="B699" s="623"/>
      <c r="C699" s="765"/>
      <c r="D699" s="763" t="s">
        <v>1012</v>
      </c>
      <c r="E699" s="615"/>
      <c r="F699" s="631"/>
      <c r="G699" s="1478" t="s">
        <v>1013</v>
      </c>
      <c r="H699" s="1478"/>
      <c r="I699" s="1478"/>
      <c r="J699" s="632"/>
      <c r="K699" s="633"/>
      <c r="L699" s="554" t="s">
        <v>1014</v>
      </c>
      <c r="M699" s="368"/>
      <c r="N699" s="446"/>
      <c r="O699" s="622"/>
      <c r="P699" s="622"/>
      <c r="Q699" s="622"/>
      <c r="R699" s="443"/>
      <c r="S699" s="443"/>
      <c r="T699" s="442"/>
    </row>
    <row r="700" spans="1:20" s="619" customFormat="1" hidden="1" outlineLevel="1" x14ac:dyDescent="0.25">
      <c r="A700" s="493" t="s">
        <v>2692</v>
      </c>
      <c r="B700" s="442" t="s">
        <v>990</v>
      </c>
      <c r="C700" s="766" t="s">
        <v>2693</v>
      </c>
      <c r="D700" s="453" t="s">
        <v>1900</v>
      </c>
      <c r="E700" s="446" t="s">
        <v>2180</v>
      </c>
      <c r="F700" s="437" t="s">
        <v>2189</v>
      </c>
      <c r="G700" s="437" t="s">
        <v>2190</v>
      </c>
      <c r="H700" s="439" t="s">
        <v>2305</v>
      </c>
      <c r="I700" s="594" t="s">
        <v>223</v>
      </c>
      <c r="J700" s="367" t="s">
        <v>326</v>
      </c>
      <c r="K700" s="368"/>
      <c r="L700" s="453" t="s">
        <v>2694</v>
      </c>
      <c r="M700" s="441" t="s">
        <v>2200</v>
      </c>
      <c r="N700" s="446" t="s">
        <v>2279</v>
      </c>
      <c r="O700" s="443" t="s">
        <v>226</v>
      </c>
      <c r="P700" s="627" t="s">
        <v>227</v>
      </c>
      <c r="Q700" s="443" t="s">
        <v>228</v>
      </c>
      <c r="R700" s="443" t="s">
        <v>470</v>
      </c>
      <c r="S700" s="443" t="s">
        <v>542</v>
      </c>
      <c r="T700" s="442" t="s">
        <v>231</v>
      </c>
    </row>
    <row r="701" spans="1:20" s="619" customFormat="1" hidden="1" outlineLevel="1" x14ac:dyDescent="0.25">
      <c r="A701" s="493" t="s">
        <v>2695</v>
      </c>
      <c r="B701" s="442" t="s">
        <v>990</v>
      </c>
      <c r="C701" s="766" t="s">
        <v>2693</v>
      </c>
      <c r="D701" s="471" t="s">
        <v>1901</v>
      </c>
      <c r="E701" s="446" t="s">
        <v>2180</v>
      </c>
      <c r="F701" s="437" t="s">
        <v>2189</v>
      </c>
      <c r="G701" s="437" t="s">
        <v>2190</v>
      </c>
      <c r="H701" s="439" t="s">
        <v>2305</v>
      </c>
      <c r="I701" s="594" t="s">
        <v>223</v>
      </c>
      <c r="J701" s="367" t="s">
        <v>326</v>
      </c>
      <c r="K701" s="368"/>
      <c r="L701" s="471" t="s">
        <v>2694</v>
      </c>
      <c r="M701" s="444" t="s">
        <v>2200</v>
      </c>
      <c r="N701" s="528" t="s">
        <v>1008</v>
      </c>
      <c r="O701" s="443" t="s">
        <v>226</v>
      </c>
      <c r="P701" s="627" t="s">
        <v>227</v>
      </c>
      <c r="Q701" s="443" t="s">
        <v>228</v>
      </c>
      <c r="R701" s="443" t="s">
        <v>470</v>
      </c>
      <c r="S701" s="443" t="s">
        <v>542</v>
      </c>
      <c r="T701" s="442" t="s">
        <v>231</v>
      </c>
    </row>
    <row r="702" spans="1:20" s="619" customFormat="1" hidden="1" outlineLevel="1" x14ac:dyDescent="0.25">
      <c r="A702" s="493" t="s">
        <v>2696</v>
      </c>
      <c r="B702" s="442" t="s">
        <v>990</v>
      </c>
      <c r="C702" s="766" t="s">
        <v>2693</v>
      </c>
      <c r="D702" s="471" t="s">
        <v>2001</v>
      </c>
      <c r="E702" s="446" t="s">
        <v>534</v>
      </c>
      <c r="F702" s="437" t="s">
        <v>1010</v>
      </c>
      <c r="G702" s="437" t="s">
        <v>2190</v>
      </c>
      <c r="H702" s="439" t="s">
        <v>537</v>
      </c>
      <c r="I702" s="594" t="s">
        <v>223</v>
      </c>
      <c r="J702" s="367" t="s">
        <v>326</v>
      </c>
      <c r="K702" s="368"/>
      <c r="L702" s="471" t="s">
        <v>2694</v>
      </c>
      <c r="M702" s="444" t="s">
        <v>554</v>
      </c>
      <c r="N702" s="528" t="s">
        <v>2697</v>
      </c>
      <c r="O702" s="443" t="s">
        <v>226</v>
      </c>
      <c r="P702" s="627" t="s">
        <v>227</v>
      </c>
      <c r="Q702" s="443" t="s">
        <v>228</v>
      </c>
      <c r="R702" s="443" t="s">
        <v>470</v>
      </c>
      <c r="S702" s="443" t="s">
        <v>542</v>
      </c>
      <c r="T702" s="442" t="s">
        <v>231</v>
      </c>
    </row>
    <row r="703" spans="1:20" s="619" customFormat="1" hidden="1" outlineLevel="1" x14ac:dyDescent="0.25">
      <c r="A703" s="493" t="s">
        <v>2698</v>
      </c>
      <c r="B703" s="442" t="s">
        <v>990</v>
      </c>
      <c r="C703" s="708" t="s">
        <v>2693</v>
      </c>
      <c r="D703" s="628" t="s">
        <v>1015</v>
      </c>
      <c r="E703" s="446" t="s">
        <v>2180</v>
      </c>
      <c r="F703" s="437" t="s">
        <v>2189</v>
      </c>
      <c r="G703" s="709" t="s">
        <v>2190</v>
      </c>
      <c r="H703" s="439" t="s">
        <v>2305</v>
      </c>
      <c r="I703" s="594" t="s">
        <v>223</v>
      </c>
      <c r="J703" s="367" t="s">
        <v>326</v>
      </c>
      <c r="K703" s="368"/>
      <c r="L703" s="453" t="s">
        <v>1902</v>
      </c>
      <c r="M703" s="441" t="s">
        <v>554</v>
      </c>
      <c r="N703" s="446" t="s">
        <v>743</v>
      </c>
      <c r="O703" s="443" t="s">
        <v>226</v>
      </c>
      <c r="P703" s="627" t="s">
        <v>227</v>
      </c>
      <c r="Q703" s="443" t="s">
        <v>228</v>
      </c>
      <c r="R703" s="443" t="s">
        <v>470</v>
      </c>
      <c r="S703" s="443" t="s">
        <v>542</v>
      </c>
      <c r="T703" s="442" t="s">
        <v>231</v>
      </c>
    </row>
    <row r="704" spans="1:20" s="619" customFormat="1" hidden="1" outlineLevel="1" x14ac:dyDescent="0.25">
      <c r="A704" s="493" t="s">
        <v>2699</v>
      </c>
      <c r="B704" s="442" t="s">
        <v>990</v>
      </c>
      <c r="C704" s="708" t="s">
        <v>1003</v>
      </c>
      <c r="D704" s="628" t="s">
        <v>1903</v>
      </c>
      <c r="E704" s="446" t="s">
        <v>2180</v>
      </c>
      <c r="F704" s="437" t="s">
        <v>2189</v>
      </c>
      <c r="G704" s="709" t="s">
        <v>2190</v>
      </c>
      <c r="H704" s="439" t="s">
        <v>2305</v>
      </c>
      <c r="I704" s="594" t="s">
        <v>223</v>
      </c>
      <c r="J704" s="367" t="s">
        <v>326</v>
      </c>
      <c r="K704" s="368"/>
      <c r="L704" s="453" t="s">
        <v>1902</v>
      </c>
      <c r="M704" s="441" t="s">
        <v>2200</v>
      </c>
      <c r="N704" s="446" t="s">
        <v>592</v>
      </c>
      <c r="O704" s="443" t="s">
        <v>226</v>
      </c>
      <c r="P704" s="627" t="s">
        <v>227</v>
      </c>
      <c r="Q704" s="443" t="s">
        <v>228</v>
      </c>
      <c r="R704" s="443" t="s">
        <v>470</v>
      </c>
      <c r="S704" s="443" t="s">
        <v>542</v>
      </c>
      <c r="T704" s="442" t="s">
        <v>231</v>
      </c>
    </row>
    <row r="705" spans="1:20" s="619" customFormat="1" hidden="1" outlineLevel="1" x14ac:dyDescent="0.25">
      <c r="A705" s="493"/>
      <c r="B705" s="623"/>
      <c r="C705" s="765"/>
      <c r="D705" s="554" t="s">
        <v>1016</v>
      </c>
      <c r="E705" s="615"/>
      <c r="F705" s="631"/>
      <c r="G705" s="1474" t="s">
        <v>1016</v>
      </c>
      <c r="H705" s="1474"/>
      <c r="I705" s="1474"/>
      <c r="J705" s="1474"/>
      <c r="K705" s="633"/>
      <c r="L705" s="554" t="s">
        <v>1017</v>
      </c>
      <c r="M705" s="368"/>
      <c r="N705" s="446"/>
      <c r="O705" s="622"/>
      <c r="P705" s="622"/>
      <c r="Q705" s="622"/>
      <c r="R705" s="443"/>
      <c r="S705" s="443"/>
      <c r="T705" s="442"/>
    </row>
    <row r="706" spans="1:20" s="619" customFormat="1" hidden="1" outlineLevel="1" x14ac:dyDescent="0.25">
      <c r="A706" s="493"/>
      <c r="B706" s="572" t="s">
        <v>990</v>
      </c>
      <c r="C706" s="404" t="s">
        <v>2687</v>
      </c>
      <c r="D706" s="578" t="s">
        <v>1018</v>
      </c>
      <c r="E706" s="579" t="s">
        <v>2180</v>
      </c>
      <c r="F706" s="574" t="s">
        <v>2189</v>
      </c>
      <c r="G706" s="574">
        <v>30300</v>
      </c>
      <c r="H706" s="577" t="s">
        <v>2305</v>
      </c>
      <c r="I706" s="630" t="s">
        <v>223</v>
      </c>
      <c r="J706" s="415" t="s">
        <v>326</v>
      </c>
      <c r="K706" s="403"/>
      <c r="L706" s="578" t="s">
        <v>1019</v>
      </c>
      <c r="M706" s="403" t="s">
        <v>761</v>
      </c>
      <c r="N706" s="578" t="s">
        <v>671</v>
      </c>
      <c r="O706" s="580" t="s">
        <v>226</v>
      </c>
      <c r="P706" s="240" t="s">
        <v>227</v>
      </c>
      <c r="Q706" s="580" t="s">
        <v>228</v>
      </c>
      <c r="R706" s="580" t="s">
        <v>470</v>
      </c>
      <c r="S706" s="580" t="s">
        <v>542</v>
      </c>
      <c r="T706" s="572" t="s">
        <v>231</v>
      </c>
    </row>
    <row r="707" spans="1:20" s="619" customFormat="1" hidden="1" outlineLevel="1" x14ac:dyDescent="0.25">
      <c r="A707" s="493" t="s">
        <v>3271</v>
      </c>
      <c r="B707" s="442" t="s">
        <v>990</v>
      </c>
      <c r="C707" s="766" t="s">
        <v>2687</v>
      </c>
      <c r="D707" s="453" t="s">
        <v>3272</v>
      </c>
      <c r="E707" s="446" t="s">
        <v>2180</v>
      </c>
      <c r="F707" s="437" t="s">
        <v>2189</v>
      </c>
      <c r="G707" s="437">
        <v>30300</v>
      </c>
      <c r="H707" s="439" t="s">
        <v>2305</v>
      </c>
      <c r="I707" s="594" t="s">
        <v>223</v>
      </c>
      <c r="J707" s="367" t="s">
        <v>326</v>
      </c>
      <c r="K707" s="368"/>
      <c r="L707" s="453" t="s">
        <v>3273</v>
      </c>
      <c r="M707" s="368" t="s">
        <v>761</v>
      </c>
      <c r="N707" s="453" t="s">
        <v>662</v>
      </c>
      <c r="O707" s="443" t="s">
        <v>226</v>
      </c>
      <c r="P707" s="627" t="s">
        <v>227</v>
      </c>
      <c r="Q707" s="443" t="s">
        <v>228</v>
      </c>
      <c r="R707" s="443" t="s">
        <v>470</v>
      </c>
      <c r="S707" s="443" t="s">
        <v>542</v>
      </c>
      <c r="T707" s="442" t="s">
        <v>231</v>
      </c>
    </row>
    <row r="708" spans="1:20" s="619" customFormat="1" hidden="1" outlineLevel="1" x14ac:dyDescent="0.25">
      <c r="A708" s="493" t="s">
        <v>2700</v>
      </c>
      <c r="B708" s="442" t="s">
        <v>990</v>
      </c>
      <c r="C708" s="766" t="s">
        <v>2687</v>
      </c>
      <c r="D708" s="453" t="s">
        <v>2701</v>
      </c>
      <c r="E708" s="446" t="s">
        <v>2180</v>
      </c>
      <c r="F708" s="437" t="s">
        <v>2189</v>
      </c>
      <c r="G708" s="437">
        <v>30300</v>
      </c>
      <c r="H708" s="439" t="s">
        <v>2305</v>
      </c>
      <c r="I708" s="594" t="s">
        <v>223</v>
      </c>
      <c r="J708" s="367" t="s">
        <v>326</v>
      </c>
      <c r="K708" s="368"/>
      <c r="L708" s="453" t="s">
        <v>2113</v>
      </c>
      <c r="M708" s="368" t="s">
        <v>761</v>
      </c>
      <c r="N708" s="453" t="s">
        <v>884</v>
      </c>
      <c r="O708" s="443" t="s">
        <v>226</v>
      </c>
      <c r="P708" s="627" t="s">
        <v>227</v>
      </c>
      <c r="Q708" s="443" t="s">
        <v>228</v>
      </c>
      <c r="R708" s="443" t="s">
        <v>470</v>
      </c>
      <c r="S708" s="443" t="s">
        <v>542</v>
      </c>
      <c r="T708" s="442" t="s">
        <v>231</v>
      </c>
    </row>
    <row r="709" spans="1:20" s="619" customFormat="1" hidden="1" outlineLevel="1" x14ac:dyDescent="0.25">
      <c r="A709" s="493" t="s">
        <v>2962</v>
      </c>
      <c r="B709" s="442" t="s">
        <v>990</v>
      </c>
      <c r="C709" s="766" t="s">
        <v>2687</v>
      </c>
      <c r="D709" s="453" t="s">
        <v>2931</v>
      </c>
      <c r="E709" s="446" t="s">
        <v>2180</v>
      </c>
      <c r="F709" s="437" t="s">
        <v>2189</v>
      </c>
      <c r="G709" s="437">
        <v>30300</v>
      </c>
      <c r="H709" s="439" t="s">
        <v>2305</v>
      </c>
      <c r="I709" s="594" t="s">
        <v>223</v>
      </c>
      <c r="J709" s="367" t="s">
        <v>326</v>
      </c>
      <c r="K709" s="368"/>
      <c r="L709" s="453" t="s">
        <v>2932</v>
      </c>
      <c r="M709" s="368" t="s">
        <v>761</v>
      </c>
      <c r="N709" s="453" t="s">
        <v>571</v>
      </c>
      <c r="O709" s="443" t="s">
        <v>226</v>
      </c>
      <c r="P709" s="627" t="s">
        <v>227</v>
      </c>
      <c r="Q709" s="443" t="s">
        <v>228</v>
      </c>
      <c r="R709" s="443" t="s">
        <v>470</v>
      </c>
      <c r="S709" s="443" t="s">
        <v>542</v>
      </c>
      <c r="T709" s="442" t="s">
        <v>231</v>
      </c>
    </row>
    <row r="710" spans="1:20" s="619" customFormat="1" hidden="1" outlineLevel="1" x14ac:dyDescent="0.25">
      <c r="A710" s="493" t="s">
        <v>2963</v>
      </c>
      <c r="B710" s="442" t="s">
        <v>990</v>
      </c>
      <c r="C710" s="766" t="s">
        <v>2687</v>
      </c>
      <c r="D710" s="453" t="s">
        <v>2919</v>
      </c>
      <c r="E710" s="446" t="s">
        <v>2180</v>
      </c>
      <c r="F710" s="437" t="s">
        <v>2189</v>
      </c>
      <c r="G710" s="437">
        <v>30300</v>
      </c>
      <c r="H710" s="439" t="s">
        <v>2305</v>
      </c>
      <c r="I710" s="594" t="s">
        <v>223</v>
      </c>
      <c r="J710" s="367" t="s">
        <v>326</v>
      </c>
      <c r="K710" s="368"/>
      <c r="L710" s="453" t="s">
        <v>2920</v>
      </c>
      <c r="M710" s="368" t="s">
        <v>761</v>
      </c>
      <c r="N710" s="453" t="s">
        <v>2921</v>
      </c>
      <c r="O710" s="443" t="s">
        <v>226</v>
      </c>
      <c r="P710" s="627" t="s">
        <v>227</v>
      </c>
      <c r="Q710" s="443" t="s">
        <v>228</v>
      </c>
      <c r="R710" s="443" t="s">
        <v>470</v>
      </c>
      <c r="S710" s="443" t="s">
        <v>542</v>
      </c>
      <c r="T710" s="442" t="s">
        <v>231</v>
      </c>
    </row>
    <row r="711" spans="1:20" s="619" customFormat="1" hidden="1" outlineLevel="1" x14ac:dyDescent="0.25">
      <c r="A711" s="493" t="s">
        <v>2702</v>
      </c>
      <c r="B711" s="442" t="s">
        <v>990</v>
      </c>
      <c r="C711" s="766" t="s">
        <v>2687</v>
      </c>
      <c r="D711" s="453" t="s">
        <v>2703</v>
      </c>
      <c r="E711" s="446" t="s">
        <v>2180</v>
      </c>
      <c r="F711" s="437" t="s">
        <v>2189</v>
      </c>
      <c r="G711" s="437">
        <v>30300</v>
      </c>
      <c r="H711" s="439" t="s">
        <v>2305</v>
      </c>
      <c r="I711" s="594" t="s">
        <v>223</v>
      </c>
      <c r="J711" s="367" t="s">
        <v>326</v>
      </c>
      <c r="K711" s="368"/>
      <c r="L711" s="453" t="s">
        <v>1855</v>
      </c>
      <c r="M711" s="368" t="s">
        <v>761</v>
      </c>
      <c r="N711" s="453" t="s">
        <v>762</v>
      </c>
      <c r="O711" s="443" t="s">
        <v>226</v>
      </c>
      <c r="P711" s="627" t="s">
        <v>227</v>
      </c>
      <c r="Q711" s="443" t="s">
        <v>228</v>
      </c>
      <c r="R711" s="443" t="s">
        <v>470</v>
      </c>
      <c r="S711" s="443" t="s">
        <v>542</v>
      </c>
      <c r="T711" s="442" t="s">
        <v>231</v>
      </c>
    </row>
    <row r="712" spans="1:20" s="619" customFormat="1" hidden="1" outlineLevel="1" x14ac:dyDescent="0.25">
      <c r="A712" s="493" t="s">
        <v>3279</v>
      </c>
      <c r="B712" s="442" t="s">
        <v>990</v>
      </c>
      <c r="C712" s="766" t="s">
        <v>2687</v>
      </c>
      <c r="D712" s="453" t="s">
        <v>3280</v>
      </c>
      <c r="E712" s="446" t="s">
        <v>2180</v>
      </c>
      <c r="F712" s="437" t="s">
        <v>2189</v>
      </c>
      <c r="G712" s="437">
        <v>30300</v>
      </c>
      <c r="H712" s="439" t="s">
        <v>2305</v>
      </c>
      <c r="I712" s="594" t="s">
        <v>223</v>
      </c>
      <c r="J712" s="367" t="s">
        <v>326</v>
      </c>
      <c r="K712" s="368"/>
      <c r="L712" s="453" t="s">
        <v>3281</v>
      </c>
      <c r="M712" s="368" t="s">
        <v>761</v>
      </c>
      <c r="N712" s="471" t="s">
        <v>885</v>
      </c>
      <c r="O712" s="443" t="s">
        <v>226</v>
      </c>
      <c r="P712" s="627" t="s">
        <v>227</v>
      </c>
      <c r="Q712" s="443" t="s">
        <v>228</v>
      </c>
      <c r="R712" s="443" t="s">
        <v>470</v>
      </c>
      <c r="S712" s="443" t="s">
        <v>542</v>
      </c>
      <c r="T712" s="442" t="s">
        <v>231</v>
      </c>
    </row>
    <row r="713" spans="1:20" s="619" customFormat="1" hidden="1" outlineLevel="1" x14ac:dyDescent="0.25">
      <c r="A713" s="493" t="s">
        <v>2704</v>
      </c>
      <c r="B713" s="442" t="s">
        <v>990</v>
      </c>
      <c r="C713" s="766" t="s">
        <v>2687</v>
      </c>
      <c r="D713" s="453" t="s">
        <v>1893</v>
      </c>
      <c r="E713" s="446" t="s">
        <v>2180</v>
      </c>
      <c r="F713" s="437" t="s">
        <v>2189</v>
      </c>
      <c r="G713" s="437">
        <v>30300</v>
      </c>
      <c r="H713" s="439" t="s">
        <v>2305</v>
      </c>
      <c r="I713" s="594" t="s">
        <v>223</v>
      </c>
      <c r="J713" s="367" t="s">
        <v>326</v>
      </c>
      <c r="K713" s="368"/>
      <c r="L713" s="453" t="s">
        <v>1894</v>
      </c>
      <c r="M713" s="368" t="s">
        <v>761</v>
      </c>
      <c r="N713" s="453" t="s">
        <v>1020</v>
      </c>
      <c r="O713" s="443" t="s">
        <v>226</v>
      </c>
      <c r="P713" s="627" t="s">
        <v>227</v>
      </c>
      <c r="Q713" s="443" t="s">
        <v>228</v>
      </c>
      <c r="R713" s="443" t="s">
        <v>470</v>
      </c>
      <c r="S713" s="443" t="s">
        <v>542</v>
      </c>
      <c r="T713" s="442" t="s">
        <v>231</v>
      </c>
    </row>
    <row r="714" spans="1:20" s="619" customFormat="1" hidden="1" outlineLevel="1" x14ac:dyDescent="0.25">
      <c r="A714" s="493"/>
      <c r="B714" s="442" t="s">
        <v>990</v>
      </c>
      <c r="C714" s="766" t="s">
        <v>2687</v>
      </c>
      <c r="D714" s="453" t="s">
        <v>1021</v>
      </c>
      <c r="E714" s="446" t="s">
        <v>2180</v>
      </c>
      <c r="F714" s="437" t="s">
        <v>2189</v>
      </c>
      <c r="G714" s="437">
        <v>30300</v>
      </c>
      <c r="H714" s="439" t="s">
        <v>2305</v>
      </c>
      <c r="I714" s="594" t="s">
        <v>223</v>
      </c>
      <c r="J714" s="367" t="s">
        <v>326</v>
      </c>
      <c r="K714" s="368"/>
      <c r="L714" s="471" t="s">
        <v>1022</v>
      </c>
      <c r="M714" s="368" t="s">
        <v>761</v>
      </c>
      <c r="N714" s="453" t="s">
        <v>1023</v>
      </c>
      <c r="O714" s="443" t="s">
        <v>226</v>
      </c>
      <c r="P714" s="627" t="s">
        <v>227</v>
      </c>
      <c r="Q714" s="443" t="s">
        <v>228</v>
      </c>
      <c r="R714" s="443" t="s">
        <v>470</v>
      </c>
      <c r="S714" s="443" t="s">
        <v>542</v>
      </c>
      <c r="T714" s="442" t="s">
        <v>231</v>
      </c>
    </row>
    <row r="715" spans="1:20" s="619" customFormat="1" hidden="1" outlineLevel="1" x14ac:dyDescent="0.25">
      <c r="A715" s="493" t="s">
        <v>2705</v>
      </c>
      <c r="B715" s="442" t="s">
        <v>990</v>
      </c>
      <c r="C715" s="766" t="s">
        <v>2687</v>
      </c>
      <c r="D715" s="453" t="s">
        <v>2706</v>
      </c>
      <c r="E715" s="446" t="s">
        <v>2180</v>
      </c>
      <c r="F715" s="437" t="s">
        <v>2189</v>
      </c>
      <c r="G715" s="437">
        <v>30300</v>
      </c>
      <c r="H715" s="439" t="s">
        <v>2305</v>
      </c>
      <c r="I715" s="594" t="s">
        <v>223</v>
      </c>
      <c r="J715" s="367" t="s">
        <v>326</v>
      </c>
      <c r="K715" s="368"/>
      <c r="L715" s="453" t="s">
        <v>2707</v>
      </c>
      <c r="M715" s="368" t="s">
        <v>761</v>
      </c>
      <c r="N715" s="453" t="s">
        <v>885</v>
      </c>
      <c r="O715" s="443" t="s">
        <v>226</v>
      </c>
      <c r="P715" s="627" t="s">
        <v>227</v>
      </c>
      <c r="Q715" s="443" t="s">
        <v>228</v>
      </c>
      <c r="R715" s="443" t="s">
        <v>470</v>
      </c>
      <c r="S715" s="443" t="s">
        <v>542</v>
      </c>
      <c r="T715" s="442" t="s">
        <v>231</v>
      </c>
    </row>
    <row r="716" spans="1:20" s="634" customFormat="1" hidden="1" outlineLevel="1" x14ac:dyDescent="0.25">
      <c r="A716" s="493" t="s">
        <v>2708</v>
      </c>
      <c r="B716" s="442" t="s">
        <v>990</v>
      </c>
      <c r="C716" s="766" t="s">
        <v>1009</v>
      </c>
      <c r="D716" s="453" t="s">
        <v>2709</v>
      </c>
      <c r="E716" s="446" t="s">
        <v>534</v>
      </c>
      <c r="F716" s="437" t="s">
        <v>1010</v>
      </c>
      <c r="G716" s="437">
        <v>30300</v>
      </c>
      <c r="H716" s="439" t="s">
        <v>537</v>
      </c>
      <c r="I716" s="594" t="s">
        <v>223</v>
      </c>
      <c r="J716" s="367" t="s">
        <v>326</v>
      </c>
      <c r="K716" s="368"/>
      <c r="L716" s="453" t="s">
        <v>2710</v>
      </c>
      <c r="M716" s="368" t="s">
        <v>761</v>
      </c>
      <c r="N716" s="453" t="s">
        <v>1024</v>
      </c>
      <c r="O716" s="443" t="s">
        <v>226</v>
      </c>
      <c r="P716" s="627" t="s">
        <v>227</v>
      </c>
      <c r="Q716" s="443" t="s">
        <v>228</v>
      </c>
      <c r="R716" s="443" t="s">
        <v>470</v>
      </c>
      <c r="S716" s="443" t="s">
        <v>542</v>
      </c>
      <c r="T716" s="442" t="s">
        <v>231</v>
      </c>
    </row>
    <row r="717" spans="1:20" s="634" customFormat="1" hidden="1" outlineLevel="1" x14ac:dyDescent="0.25">
      <c r="A717" s="493" t="s">
        <v>2711</v>
      </c>
      <c r="B717" s="442" t="s">
        <v>990</v>
      </c>
      <c r="C717" s="766" t="s">
        <v>1009</v>
      </c>
      <c r="D717" s="453" t="s">
        <v>2712</v>
      </c>
      <c r="E717" s="446" t="s">
        <v>534</v>
      </c>
      <c r="F717" s="437" t="s">
        <v>1010</v>
      </c>
      <c r="G717" s="437">
        <v>30300</v>
      </c>
      <c r="H717" s="439" t="s">
        <v>537</v>
      </c>
      <c r="I717" s="594" t="s">
        <v>223</v>
      </c>
      <c r="J717" s="367" t="s">
        <v>326</v>
      </c>
      <c r="K717" s="368"/>
      <c r="L717" s="453" t="s">
        <v>2713</v>
      </c>
      <c r="M717" s="368" t="s">
        <v>761</v>
      </c>
      <c r="N717" s="453" t="s">
        <v>2454</v>
      </c>
      <c r="O717" s="443" t="s">
        <v>226</v>
      </c>
      <c r="P717" s="627" t="s">
        <v>227</v>
      </c>
      <c r="Q717" s="443" t="s">
        <v>228</v>
      </c>
      <c r="R717" s="443" t="s">
        <v>470</v>
      </c>
      <c r="S717" s="443" t="s">
        <v>542</v>
      </c>
      <c r="T717" s="442" t="s">
        <v>231</v>
      </c>
    </row>
    <row r="718" spans="1:20" s="619" customFormat="1" hidden="1" outlineLevel="1" x14ac:dyDescent="0.25">
      <c r="A718" s="493" t="s">
        <v>2964</v>
      </c>
      <c r="B718" s="442" t="s">
        <v>990</v>
      </c>
      <c r="C718" s="766" t="s">
        <v>2687</v>
      </c>
      <c r="D718" s="471" t="s">
        <v>2922</v>
      </c>
      <c r="E718" s="446" t="s">
        <v>2180</v>
      </c>
      <c r="F718" s="437" t="s">
        <v>2189</v>
      </c>
      <c r="G718" s="437">
        <v>30300</v>
      </c>
      <c r="H718" s="439" t="s">
        <v>2305</v>
      </c>
      <c r="I718" s="594" t="s">
        <v>223</v>
      </c>
      <c r="J718" s="367" t="s">
        <v>326</v>
      </c>
      <c r="K718" s="368"/>
      <c r="L718" s="453" t="s">
        <v>2920</v>
      </c>
      <c r="M718" s="368" t="s">
        <v>761</v>
      </c>
      <c r="N718" s="453" t="s">
        <v>880</v>
      </c>
      <c r="O718" s="443" t="s">
        <v>226</v>
      </c>
      <c r="P718" s="627" t="s">
        <v>227</v>
      </c>
      <c r="Q718" s="443" t="s">
        <v>228</v>
      </c>
      <c r="R718" s="443" t="s">
        <v>470</v>
      </c>
      <c r="S718" s="443" t="s">
        <v>542</v>
      </c>
      <c r="T718" s="442" t="s">
        <v>231</v>
      </c>
    </row>
    <row r="719" spans="1:20" s="619" customFormat="1" hidden="1" outlineLevel="1" x14ac:dyDescent="0.25">
      <c r="A719" s="493" t="s">
        <v>2714</v>
      </c>
      <c r="B719" s="442" t="s">
        <v>990</v>
      </c>
      <c r="C719" s="766" t="s">
        <v>1009</v>
      </c>
      <c r="D719" s="453" t="s">
        <v>2114</v>
      </c>
      <c r="E719" s="446" t="s">
        <v>534</v>
      </c>
      <c r="F719" s="437" t="s">
        <v>1010</v>
      </c>
      <c r="G719" s="437">
        <v>30300</v>
      </c>
      <c r="H719" s="439" t="s">
        <v>537</v>
      </c>
      <c r="I719" s="594" t="s">
        <v>223</v>
      </c>
      <c r="J719" s="367" t="s">
        <v>326</v>
      </c>
      <c r="K719" s="368"/>
      <c r="L719" s="453" t="s">
        <v>2707</v>
      </c>
      <c r="M719" s="368" t="s">
        <v>761</v>
      </c>
      <c r="N719" s="453" t="s">
        <v>571</v>
      </c>
      <c r="O719" s="443" t="s">
        <v>226</v>
      </c>
      <c r="P719" s="627" t="s">
        <v>227</v>
      </c>
      <c r="Q719" s="443" t="s">
        <v>228</v>
      </c>
      <c r="R719" s="443" t="s">
        <v>470</v>
      </c>
      <c r="S719" s="443" t="s">
        <v>542</v>
      </c>
      <c r="T719" s="442" t="s">
        <v>231</v>
      </c>
    </row>
    <row r="720" spans="1:20" s="619" customFormat="1" hidden="1" outlineLevel="1" x14ac:dyDescent="0.25">
      <c r="A720" s="493" t="s">
        <v>3230</v>
      </c>
      <c r="B720" s="442" t="s">
        <v>990</v>
      </c>
      <c r="C720" s="766" t="s">
        <v>2687</v>
      </c>
      <c r="D720" s="453" t="s">
        <v>3231</v>
      </c>
      <c r="E720" s="446" t="s">
        <v>2180</v>
      </c>
      <c r="F720" s="437" t="s">
        <v>2189</v>
      </c>
      <c r="G720" s="437">
        <v>30300</v>
      </c>
      <c r="H720" s="439" t="s">
        <v>2305</v>
      </c>
      <c r="I720" s="594" t="s">
        <v>223</v>
      </c>
      <c r="J720" s="367" t="s">
        <v>326</v>
      </c>
      <c r="K720" s="368"/>
      <c r="L720" s="471" t="s">
        <v>3232</v>
      </c>
      <c r="M720" s="368" t="s">
        <v>761</v>
      </c>
      <c r="N720" s="453" t="s">
        <v>762</v>
      </c>
      <c r="O720" s="443" t="s">
        <v>226</v>
      </c>
      <c r="P720" s="627" t="s">
        <v>227</v>
      </c>
      <c r="Q720" s="443" t="s">
        <v>228</v>
      </c>
      <c r="R720" s="443" t="s">
        <v>470</v>
      </c>
      <c r="S720" s="443" t="s">
        <v>542</v>
      </c>
      <c r="T720" s="442" t="s">
        <v>231</v>
      </c>
    </row>
    <row r="721" spans="1:20" s="619" customFormat="1" hidden="1" outlineLevel="1" x14ac:dyDescent="0.25">
      <c r="A721" s="493" t="s">
        <v>3187</v>
      </c>
      <c r="B721" s="442" t="s">
        <v>990</v>
      </c>
      <c r="C721" s="766" t="s">
        <v>1009</v>
      </c>
      <c r="D721" s="453" t="s">
        <v>3188</v>
      </c>
      <c r="E721" s="446" t="s">
        <v>534</v>
      </c>
      <c r="F721" s="437" t="s">
        <v>1010</v>
      </c>
      <c r="G721" s="437" t="s">
        <v>1025</v>
      </c>
      <c r="H721" s="439" t="s">
        <v>537</v>
      </c>
      <c r="I721" s="594" t="s">
        <v>223</v>
      </c>
      <c r="J721" s="367" t="s">
        <v>326</v>
      </c>
      <c r="K721" s="368"/>
      <c r="L721" s="453" t="s">
        <v>3189</v>
      </c>
      <c r="M721" s="368" t="s">
        <v>761</v>
      </c>
      <c r="N721" s="453" t="s">
        <v>253</v>
      </c>
      <c r="O721" s="443" t="s">
        <v>226</v>
      </c>
      <c r="P721" s="627" t="s">
        <v>227</v>
      </c>
      <c r="Q721" s="443" t="s">
        <v>228</v>
      </c>
      <c r="R721" s="443" t="s">
        <v>470</v>
      </c>
      <c r="S721" s="443" t="s">
        <v>542</v>
      </c>
      <c r="T721" s="442" t="s">
        <v>231</v>
      </c>
    </row>
    <row r="722" spans="1:20" s="619" customFormat="1" hidden="1" outlineLevel="1" x14ac:dyDescent="0.25">
      <c r="A722" s="493" t="s">
        <v>3233</v>
      </c>
      <c r="B722" s="442" t="s">
        <v>990</v>
      </c>
      <c r="C722" s="766" t="s">
        <v>1009</v>
      </c>
      <c r="D722" s="453" t="s">
        <v>3234</v>
      </c>
      <c r="E722" s="446" t="s">
        <v>534</v>
      </c>
      <c r="F722" s="437" t="s">
        <v>1010</v>
      </c>
      <c r="G722" s="437">
        <v>30300</v>
      </c>
      <c r="H722" s="439" t="s">
        <v>537</v>
      </c>
      <c r="I722" s="594" t="s">
        <v>223</v>
      </c>
      <c r="J722" s="367" t="s">
        <v>326</v>
      </c>
      <c r="K722" s="368"/>
      <c r="L722" s="471" t="s">
        <v>3232</v>
      </c>
      <c r="M722" s="368" t="s">
        <v>761</v>
      </c>
      <c r="N722" s="453" t="s">
        <v>2281</v>
      </c>
      <c r="O722" s="443" t="s">
        <v>226</v>
      </c>
      <c r="P722" s="627" t="s">
        <v>227</v>
      </c>
      <c r="Q722" s="443" t="s">
        <v>228</v>
      </c>
      <c r="R722" s="443" t="s">
        <v>470</v>
      </c>
      <c r="S722" s="443" t="s">
        <v>542</v>
      </c>
      <c r="T722" s="442" t="s">
        <v>231</v>
      </c>
    </row>
    <row r="723" spans="1:20" s="619" customFormat="1" hidden="1" outlineLevel="1" x14ac:dyDescent="0.25">
      <c r="A723" s="493" t="s">
        <v>3235</v>
      </c>
      <c r="B723" s="442" t="s">
        <v>990</v>
      </c>
      <c r="C723" s="766" t="s">
        <v>1009</v>
      </c>
      <c r="D723" s="453" t="s">
        <v>3236</v>
      </c>
      <c r="E723" s="446" t="s">
        <v>534</v>
      </c>
      <c r="F723" s="437" t="s">
        <v>1010</v>
      </c>
      <c r="G723" s="437">
        <v>30300</v>
      </c>
      <c r="H723" s="439" t="s">
        <v>537</v>
      </c>
      <c r="I723" s="594" t="s">
        <v>223</v>
      </c>
      <c r="J723" s="367" t="s">
        <v>326</v>
      </c>
      <c r="K723" s="368"/>
      <c r="L723" s="453" t="s">
        <v>3237</v>
      </c>
      <c r="M723" s="368" t="s">
        <v>761</v>
      </c>
      <c r="N723" s="453" t="s">
        <v>839</v>
      </c>
      <c r="O723" s="443" t="s">
        <v>226</v>
      </c>
      <c r="P723" s="627" t="s">
        <v>227</v>
      </c>
      <c r="Q723" s="443" t="s">
        <v>228</v>
      </c>
      <c r="R723" s="443" t="s">
        <v>470</v>
      </c>
      <c r="S723" s="443" t="s">
        <v>542</v>
      </c>
      <c r="T723" s="442" t="s">
        <v>231</v>
      </c>
    </row>
    <row r="724" spans="1:20" s="634" customFormat="1" hidden="1" outlineLevel="1" x14ac:dyDescent="0.25">
      <c r="A724" s="493"/>
      <c r="B724" s="623"/>
      <c r="C724" s="765"/>
      <c r="D724" s="554" t="s">
        <v>1026</v>
      </c>
      <c r="E724" s="615"/>
      <c r="F724" s="631"/>
      <c r="G724" s="1474" t="s">
        <v>1026</v>
      </c>
      <c r="H724" s="1474"/>
      <c r="I724" s="1474"/>
      <c r="J724" s="1474"/>
      <c r="K724" s="633"/>
      <c r="L724" s="635" t="s">
        <v>1027</v>
      </c>
      <c r="M724" s="368"/>
      <c r="N724" s="446"/>
      <c r="O724" s="622"/>
      <c r="P724" s="622"/>
      <c r="Q724" s="622"/>
      <c r="R724" s="443"/>
      <c r="S724" s="443"/>
      <c r="T724" s="442"/>
    </row>
    <row r="725" spans="1:20" s="634" customFormat="1" hidden="1" outlineLevel="1" x14ac:dyDescent="0.25">
      <c r="A725" s="493" t="s">
        <v>2715</v>
      </c>
      <c r="B725" s="442" t="s">
        <v>990</v>
      </c>
      <c r="C725" s="708" t="s">
        <v>2693</v>
      </c>
      <c r="D725" s="628" t="s">
        <v>1028</v>
      </c>
      <c r="E725" s="446" t="s">
        <v>2180</v>
      </c>
      <c r="F725" s="437" t="s">
        <v>2189</v>
      </c>
      <c r="G725" s="709" t="s">
        <v>2190</v>
      </c>
      <c r="H725" s="439" t="s">
        <v>2305</v>
      </c>
      <c r="I725" s="594" t="s">
        <v>223</v>
      </c>
      <c r="J725" s="367" t="s">
        <v>326</v>
      </c>
      <c r="K725" s="368"/>
      <c r="L725" s="453" t="s">
        <v>2716</v>
      </c>
      <c r="M725" s="368" t="s">
        <v>761</v>
      </c>
      <c r="N725" s="446" t="s">
        <v>2717</v>
      </c>
      <c r="O725" s="443" t="s">
        <v>226</v>
      </c>
      <c r="P725" s="627" t="s">
        <v>227</v>
      </c>
      <c r="Q725" s="443" t="s">
        <v>228</v>
      </c>
      <c r="R725" s="443" t="s">
        <v>470</v>
      </c>
      <c r="S725" s="443" t="s">
        <v>542</v>
      </c>
      <c r="T725" s="442" t="s">
        <v>231</v>
      </c>
    </row>
    <row r="726" spans="1:20" s="634" customFormat="1" hidden="1" outlineLevel="1" x14ac:dyDescent="0.25">
      <c r="A726" s="493" t="s">
        <v>2718</v>
      </c>
      <c r="B726" s="442" t="s">
        <v>990</v>
      </c>
      <c r="C726" s="708" t="s">
        <v>1003</v>
      </c>
      <c r="D726" s="628" t="s">
        <v>2002</v>
      </c>
      <c r="E726" s="446" t="s">
        <v>2180</v>
      </c>
      <c r="F726" s="437" t="s">
        <v>2189</v>
      </c>
      <c r="G726" s="709" t="s">
        <v>2190</v>
      </c>
      <c r="H726" s="439" t="s">
        <v>2305</v>
      </c>
      <c r="I726" s="594" t="s">
        <v>223</v>
      </c>
      <c r="J726" s="367" t="s">
        <v>326</v>
      </c>
      <c r="K726" s="368"/>
      <c r="L726" s="453" t="s">
        <v>1904</v>
      </c>
      <c r="M726" s="368" t="s">
        <v>761</v>
      </c>
      <c r="N726" s="446" t="s">
        <v>2719</v>
      </c>
      <c r="O726" s="443" t="s">
        <v>226</v>
      </c>
      <c r="P726" s="627" t="s">
        <v>227</v>
      </c>
      <c r="Q726" s="443" t="s">
        <v>228</v>
      </c>
      <c r="R726" s="443" t="s">
        <v>470</v>
      </c>
      <c r="S726" s="443" t="s">
        <v>542</v>
      </c>
      <c r="T726" s="442" t="s">
        <v>231</v>
      </c>
    </row>
    <row r="727" spans="1:20" s="634" customFormat="1" hidden="1" outlineLevel="1" x14ac:dyDescent="0.25">
      <c r="A727" s="493" t="s">
        <v>2720</v>
      </c>
      <c r="B727" s="442" t="s">
        <v>990</v>
      </c>
      <c r="C727" s="708" t="s">
        <v>1003</v>
      </c>
      <c r="D727" s="628" t="s">
        <v>2721</v>
      </c>
      <c r="E727" s="446" t="s">
        <v>2180</v>
      </c>
      <c r="F727" s="437" t="s">
        <v>2189</v>
      </c>
      <c r="G727" s="709" t="s">
        <v>2190</v>
      </c>
      <c r="H727" s="439" t="s">
        <v>2305</v>
      </c>
      <c r="I727" s="594" t="s">
        <v>223</v>
      </c>
      <c r="J727" s="367" t="s">
        <v>326</v>
      </c>
      <c r="K727" s="368"/>
      <c r="L727" s="453" t="s">
        <v>1904</v>
      </c>
      <c r="M727" s="368" t="s">
        <v>761</v>
      </c>
      <c r="N727" s="446" t="s">
        <v>2722</v>
      </c>
      <c r="O727" s="443" t="s">
        <v>226</v>
      </c>
      <c r="P727" s="627" t="s">
        <v>227</v>
      </c>
      <c r="Q727" s="443" t="s">
        <v>228</v>
      </c>
      <c r="R727" s="443" t="s">
        <v>470</v>
      </c>
      <c r="S727" s="443" t="s">
        <v>542</v>
      </c>
      <c r="T727" s="442" t="s">
        <v>231</v>
      </c>
    </row>
    <row r="728" spans="1:20" s="634" customFormat="1" hidden="1" outlineLevel="1" x14ac:dyDescent="0.25">
      <c r="A728" s="493" t="s">
        <v>2723</v>
      </c>
      <c r="B728" s="442" t="s">
        <v>990</v>
      </c>
      <c r="C728" s="708" t="s">
        <v>1003</v>
      </c>
      <c r="D728" s="443" t="s">
        <v>1029</v>
      </c>
      <c r="E728" s="446" t="s">
        <v>2180</v>
      </c>
      <c r="F728" s="437" t="s">
        <v>2189</v>
      </c>
      <c r="G728" s="709" t="s">
        <v>2190</v>
      </c>
      <c r="H728" s="439" t="s">
        <v>2305</v>
      </c>
      <c r="I728" s="594" t="s">
        <v>223</v>
      </c>
      <c r="J728" s="367" t="s">
        <v>326</v>
      </c>
      <c r="K728" s="368"/>
      <c r="L728" s="453" t="s">
        <v>1904</v>
      </c>
      <c r="M728" s="368" t="s">
        <v>761</v>
      </c>
      <c r="N728" s="446" t="s">
        <v>2457</v>
      </c>
      <c r="O728" s="443" t="s">
        <v>226</v>
      </c>
      <c r="P728" s="627" t="s">
        <v>227</v>
      </c>
      <c r="Q728" s="443" t="s">
        <v>228</v>
      </c>
      <c r="R728" s="443" t="s">
        <v>470</v>
      </c>
      <c r="S728" s="443" t="s">
        <v>542</v>
      </c>
      <c r="T728" s="442" t="s">
        <v>231</v>
      </c>
    </row>
    <row r="729" spans="1:20" s="634" customFormat="1" hidden="1" outlineLevel="1" x14ac:dyDescent="0.25">
      <c r="A729" s="493" t="s">
        <v>2724</v>
      </c>
      <c r="B729" s="442" t="s">
        <v>990</v>
      </c>
      <c r="C729" s="708" t="s">
        <v>1003</v>
      </c>
      <c r="D729" s="628" t="s">
        <v>1030</v>
      </c>
      <c r="E729" s="446" t="s">
        <v>2180</v>
      </c>
      <c r="F729" s="437" t="s">
        <v>2189</v>
      </c>
      <c r="G729" s="709" t="s">
        <v>2190</v>
      </c>
      <c r="H729" s="439" t="s">
        <v>2305</v>
      </c>
      <c r="I729" s="594" t="s">
        <v>223</v>
      </c>
      <c r="J729" s="367" t="s">
        <v>326</v>
      </c>
      <c r="K729" s="368"/>
      <c r="L729" s="453" t="s">
        <v>1904</v>
      </c>
      <c r="M729" s="368" t="s">
        <v>761</v>
      </c>
      <c r="N729" s="446" t="s">
        <v>2281</v>
      </c>
      <c r="O729" s="443" t="s">
        <v>226</v>
      </c>
      <c r="P729" s="627" t="s">
        <v>227</v>
      </c>
      <c r="Q729" s="443" t="s">
        <v>228</v>
      </c>
      <c r="R729" s="443" t="s">
        <v>470</v>
      </c>
      <c r="S729" s="443" t="s">
        <v>542</v>
      </c>
      <c r="T729" s="442" t="s">
        <v>231</v>
      </c>
    </row>
    <row r="730" spans="1:20" s="634" customFormat="1" hidden="1" outlineLevel="1" x14ac:dyDescent="0.25">
      <c r="A730" s="493" t="s">
        <v>2725</v>
      </c>
      <c r="B730" s="442" t="s">
        <v>990</v>
      </c>
      <c r="C730" s="708" t="s">
        <v>1003</v>
      </c>
      <c r="D730" s="471" t="s">
        <v>1905</v>
      </c>
      <c r="E730" s="446" t="s">
        <v>534</v>
      </c>
      <c r="F730" s="437" t="s">
        <v>1010</v>
      </c>
      <c r="G730" s="437" t="s">
        <v>2190</v>
      </c>
      <c r="H730" s="439" t="s">
        <v>537</v>
      </c>
      <c r="I730" s="594" t="s">
        <v>223</v>
      </c>
      <c r="J730" s="367" t="s">
        <v>326</v>
      </c>
      <c r="K730" s="368"/>
      <c r="L730" s="471" t="s">
        <v>1904</v>
      </c>
      <c r="M730" s="368" t="s">
        <v>761</v>
      </c>
      <c r="N730" s="471" t="s">
        <v>641</v>
      </c>
      <c r="O730" s="443" t="s">
        <v>226</v>
      </c>
      <c r="P730" s="627" t="s">
        <v>227</v>
      </c>
      <c r="Q730" s="443" t="s">
        <v>228</v>
      </c>
      <c r="R730" s="443" t="s">
        <v>470</v>
      </c>
      <c r="S730" s="443" t="s">
        <v>542</v>
      </c>
      <c r="T730" s="442" t="s">
        <v>231</v>
      </c>
    </row>
    <row r="731" spans="1:20" s="634" customFormat="1" hidden="1" outlineLevel="1" x14ac:dyDescent="0.25">
      <c r="A731" s="493" t="s">
        <v>2726</v>
      </c>
      <c r="B731" s="442" t="s">
        <v>990</v>
      </c>
      <c r="C731" s="708" t="s">
        <v>1003</v>
      </c>
      <c r="D731" s="628" t="s">
        <v>1031</v>
      </c>
      <c r="E731" s="446" t="s">
        <v>2180</v>
      </c>
      <c r="F731" s="437" t="s">
        <v>2189</v>
      </c>
      <c r="G731" s="709" t="s">
        <v>2190</v>
      </c>
      <c r="H731" s="439" t="s">
        <v>2305</v>
      </c>
      <c r="I731" s="594" t="s">
        <v>223</v>
      </c>
      <c r="J731" s="367" t="s">
        <v>326</v>
      </c>
      <c r="K731" s="368"/>
      <c r="L731" s="453" t="s">
        <v>1904</v>
      </c>
      <c r="M731" s="368" t="s">
        <v>761</v>
      </c>
      <c r="N731" s="446" t="s">
        <v>2239</v>
      </c>
      <c r="O731" s="443" t="s">
        <v>226</v>
      </c>
      <c r="P731" s="627" t="s">
        <v>227</v>
      </c>
      <c r="Q731" s="443" t="s">
        <v>228</v>
      </c>
      <c r="R731" s="443" t="s">
        <v>470</v>
      </c>
      <c r="S731" s="443" t="s">
        <v>542</v>
      </c>
      <c r="T731" s="442" t="s">
        <v>231</v>
      </c>
    </row>
    <row r="732" spans="1:20" s="634" customFormat="1" hidden="1" outlineLevel="1" x14ac:dyDescent="0.25">
      <c r="A732" s="493" t="s">
        <v>2727</v>
      </c>
      <c r="B732" s="442" t="s">
        <v>990</v>
      </c>
      <c r="C732" s="708" t="s">
        <v>2693</v>
      </c>
      <c r="D732" s="628" t="s">
        <v>1032</v>
      </c>
      <c r="E732" s="446" t="s">
        <v>2180</v>
      </c>
      <c r="F732" s="437" t="s">
        <v>2189</v>
      </c>
      <c r="G732" s="709" t="s">
        <v>2190</v>
      </c>
      <c r="H732" s="439" t="s">
        <v>2305</v>
      </c>
      <c r="I732" s="594" t="s">
        <v>223</v>
      </c>
      <c r="J732" s="367" t="s">
        <v>326</v>
      </c>
      <c r="K732" s="368"/>
      <c r="L732" s="453" t="s">
        <v>1904</v>
      </c>
      <c r="M732" s="368" t="s">
        <v>761</v>
      </c>
      <c r="N732" s="446" t="s">
        <v>2728</v>
      </c>
      <c r="O732" s="443" t="s">
        <v>226</v>
      </c>
      <c r="P732" s="627" t="s">
        <v>227</v>
      </c>
      <c r="Q732" s="443" t="s">
        <v>228</v>
      </c>
      <c r="R732" s="443" t="s">
        <v>470</v>
      </c>
      <c r="S732" s="443" t="s">
        <v>542</v>
      </c>
      <c r="T732" s="442" t="s">
        <v>231</v>
      </c>
    </row>
    <row r="733" spans="1:20" s="634" customFormat="1" hidden="1" outlineLevel="1" x14ac:dyDescent="0.25">
      <c r="A733" s="493" t="s">
        <v>2729</v>
      </c>
      <c r="B733" s="442" t="s">
        <v>990</v>
      </c>
      <c r="C733" s="766" t="s">
        <v>2693</v>
      </c>
      <c r="D733" s="471" t="s">
        <v>1906</v>
      </c>
      <c r="E733" s="446" t="s">
        <v>534</v>
      </c>
      <c r="F733" s="437" t="s">
        <v>1010</v>
      </c>
      <c r="G733" s="437" t="s">
        <v>2190</v>
      </c>
      <c r="H733" s="439" t="s">
        <v>537</v>
      </c>
      <c r="I733" s="594" t="s">
        <v>223</v>
      </c>
      <c r="J733" s="367" t="s">
        <v>326</v>
      </c>
      <c r="K733" s="368"/>
      <c r="L733" s="471" t="s">
        <v>1904</v>
      </c>
      <c r="M733" s="368" t="s">
        <v>761</v>
      </c>
      <c r="N733" s="471" t="s">
        <v>762</v>
      </c>
      <c r="O733" s="443" t="s">
        <v>226</v>
      </c>
      <c r="P733" s="627" t="s">
        <v>227</v>
      </c>
      <c r="Q733" s="443" t="s">
        <v>228</v>
      </c>
      <c r="R733" s="443" t="s">
        <v>470</v>
      </c>
      <c r="S733" s="443" t="s">
        <v>542</v>
      </c>
      <c r="T733" s="442" t="s">
        <v>231</v>
      </c>
    </row>
    <row r="734" spans="1:20" s="634" customFormat="1" hidden="1" outlineLevel="1" x14ac:dyDescent="0.25">
      <c r="A734" s="493" t="s">
        <v>2730</v>
      </c>
      <c r="B734" s="442" t="s">
        <v>990</v>
      </c>
      <c r="C734" s="708" t="s">
        <v>2693</v>
      </c>
      <c r="D734" s="628" t="s">
        <v>2003</v>
      </c>
      <c r="E734" s="446" t="s">
        <v>2180</v>
      </c>
      <c r="F734" s="437" t="s">
        <v>2189</v>
      </c>
      <c r="G734" s="709" t="s">
        <v>2190</v>
      </c>
      <c r="H734" s="439" t="s">
        <v>2305</v>
      </c>
      <c r="I734" s="594" t="s">
        <v>223</v>
      </c>
      <c r="J734" s="367" t="s">
        <v>326</v>
      </c>
      <c r="K734" s="368"/>
      <c r="L734" s="453" t="s">
        <v>1904</v>
      </c>
      <c r="M734" s="368" t="s">
        <v>761</v>
      </c>
      <c r="N734" s="446" t="s">
        <v>2719</v>
      </c>
      <c r="O734" s="443" t="s">
        <v>226</v>
      </c>
      <c r="P734" s="627" t="s">
        <v>227</v>
      </c>
      <c r="Q734" s="443" t="s">
        <v>228</v>
      </c>
      <c r="R734" s="443" t="s">
        <v>470</v>
      </c>
      <c r="S734" s="443" t="s">
        <v>542</v>
      </c>
      <c r="T734" s="442" t="s">
        <v>231</v>
      </c>
    </row>
    <row r="735" spans="1:20" s="634" customFormat="1" hidden="1" outlineLevel="1" x14ac:dyDescent="0.25">
      <c r="A735" s="493" t="s">
        <v>2731</v>
      </c>
      <c r="B735" s="442" t="s">
        <v>990</v>
      </c>
      <c r="C735" s="766" t="s">
        <v>2693</v>
      </c>
      <c r="D735" s="453" t="s">
        <v>2004</v>
      </c>
      <c r="E735" s="446" t="s">
        <v>534</v>
      </c>
      <c r="F735" s="437" t="s">
        <v>1010</v>
      </c>
      <c r="G735" s="437" t="s">
        <v>2190</v>
      </c>
      <c r="H735" s="439" t="s">
        <v>537</v>
      </c>
      <c r="I735" s="594" t="s">
        <v>223</v>
      </c>
      <c r="J735" s="367" t="s">
        <v>326</v>
      </c>
      <c r="K735" s="368"/>
      <c r="L735" s="453" t="s">
        <v>1904</v>
      </c>
      <c r="M735" s="368" t="s">
        <v>761</v>
      </c>
      <c r="N735" s="471" t="s">
        <v>571</v>
      </c>
      <c r="O735" s="443" t="s">
        <v>226</v>
      </c>
      <c r="P735" s="627" t="s">
        <v>227</v>
      </c>
      <c r="Q735" s="443" t="s">
        <v>228</v>
      </c>
      <c r="R735" s="443" t="s">
        <v>470</v>
      </c>
      <c r="S735" s="443" t="s">
        <v>542</v>
      </c>
      <c r="T735" s="442" t="s">
        <v>231</v>
      </c>
    </row>
    <row r="736" spans="1:20" s="634" customFormat="1" hidden="1" outlineLevel="1" x14ac:dyDescent="0.25">
      <c r="A736" s="493" t="s">
        <v>2732</v>
      </c>
      <c r="B736" s="442" t="s">
        <v>990</v>
      </c>
      <c r="C736" s="766" t="s">
        <v>2693</v>
      </c>
      <c r="D736" s="471" t="s">
        <v>1907</v>
      </c>
      <c r="E736" s="446" t="s">
        <v>534</v>
      </c>
      <c r="F736" s="437" t="s">
        <v>1010</v>
      </c>
      <c r="G736" s="437" t="s">
        <v>2190</v>
      </c>
      <c r="H736" s="439" t="s">
        <v>537</v>
      </c>
      <c r="I736" s="594" t="s">
        <v>223</v>
      </c>
      <c r="J736" s="367" t="s">
        <v>326</v>
      </c>
      <c r="K736" s="368"/>
      <c r="L736" s="471" t="s">
        <v>1904</v>
      </c>
      <c r="M736" s="368" t="s">
        <v>761</v>
      </c>
      <c r="N736" s="453" t="s">
        <v>571</v>
      </c>
      <c r="O736" s="443" t="s">
        <v>226</v>
      </c>
      <c r="P736" s="627" t="s">
        <v>227</v>
      </c>
      <c r="Q736" s="443" t="s">
        <v>228</v>
      </c>
      <c r="R736" s="443" t="s">
        <v>470</v>
      </c>
      <c r="S736" s="443" t="s">
        <v>542</v>
      </c>
      <c r="T736" s="442" t="s">
        <v>231</v>
      </c>
    </row>
    <row r="737" spans="1:20" s="634" customFormat="1" hidden="1" outlineLevel="1" x14ac:dyDescent="0.25">
      <c r="A737" s="493" t="s">
        <v>2733</v>
      </c>
      <c r="B737" s="442" t="s">
        <v>990</v>
      </c>
      <c r="C737" s="708" t="s">
        <v>1003</v>
      </c>
      <c r="D737" s="453" t="s">
        <v>1033</v>
      </c>
      <c r="E737" s="446" t="s">
        <v>2180</v>
      </c>
      <c r="F737" s="437" t="s">
        <v>2189</v>
      </c>
      <c r="G737" s="709" t="s">
        <v>2190</v>
      </c>
      <c r="H737" s="439" t="s">
        <v>2305</v>
      </c>
      <c r="I737" s="594" t="s">
        <v>223</v>
      </c>
      <c r="J737" s="367" t="s">
        <v>326</v>
      </c>
      <c r="K737" s="368"/>
      <c r="L737" s="453" t="s">
        <v>1904</v>
      </c>
      <c r="M737" s="368" t="s">
        <v>761</v>
      </c>
      <c r="N737" s="442" t="s">
        <v>2454</v>
      </c>
      <c r="O737" s="443" t="s">
        <v>226</v>
      </c>
      <c r="P737" s="627" t="s">
        <v>227</v>
      </c>
      <c r="Q737" s="443" t="s">
        <v>228</v>
      </c>
      <c r="R737" s="443" t="s">
        <v>470</v>
      </c>
      <c r="S737" s="443" t="s">
        <v>542</v>
      </c>
      <c r="T737" s="442" t="s">
        <v>231</v>
      </c>
    </row>
    <row r="738" spans="1:20" hidden="1" outlineLevel="1" x14ac:dyDescent="0.25">
      <c r="A738" s="493" t="s">
        <v>2734</v>
      </c>
      <c r="B738" s="442" t="s">
        <v>990</v>
      </c>
      <c r="C738" s="708" t="s">
        <v>1003</v>
      </c>
      <c r="D738" s="453" t="s">
        <v>1034</v>
      </c>
      <c r="E738" s="446" t="s">
        <v>2180</v>
      </c>
      <c r="F738" s="437" t="s">
        <v>2189</v>
      </c>
      <c r="G738" s="709" t="s">
        <v>2190</v>
      </c>
      <c r="H738" s="439" t="s">
        <v>2305</v>
      </c>
      <c r="I738" s="594" t="s">
        <v>223</v>
      </c>
      <c r="J738" s="367" t="s">
        <v>326</v>
      </c>
      <c r="K738" s="368"/>
      <c r="L738" s="453" t="s">
        <v>1904</v>
      </c>
      <c r="M738" s="368" t="s">
        <v>761</v>
      </c>
      <c r="N738" s="442" t="s">
        <v>2719</v>
      </c>
      <c r="O738" s="443" t="s">
        <v>226</v>
      </c>
      <c r="P738" s="627" t="s">
        <v>227</v>
      </c>
      <c r="Q738" s="443" t="s">
        <v>228</v>
      </c>
      <c r="R738" s="443" t="s">
        <v>470</v>
      </c>
      <c r="S738" s="443" t="s">
        <v>542</v>
      </c>
      <c r="T738" s="442" t="s">
        <v>231</v>
      </c>
    </row>
    <row r="739" spans="1:20" hidden="1" outlineLevel="1" x14ac:dyDescent="0.25">
      <c r="A739" s="493" t="s">
        <v>2735</v>
      </c>
      <c r="B739" s="442" t="s">
        <v>990</v>
      </c>
      <c r="C739" s="708" t="s">
        <v>1003</v>
      </c>
      <c r="D739" s="453" t="s">
        <v>1035</v>
      </c>
      <c r="E739" s="446" t="s">
        <v>2180</v>
      </c>
      <c r="F739" s="437" t="s">
        <v>2189</v>
      </c>
      <c r="G739" s="709" t="s">
        <v>2190</v>
      </c>
      <c r="H739" s="439" t="s">
        <v>2305</v>
      </c>
      <c r="I739" s="594" t="s">
        <v>223</v>
      </c>
      <c r="J739" s="367" t="s">
        <v>326</v>
      </c>
      <c r="K739" s="368"/>
      <c r="L739" s="453" t="s">
        <v>1904</v>
      </c>
      <c r="M739" s="368" t="s">
        <v>761</v>
      </c>
      <c r="N739" s="442" t="s">
        <v>2463</v>
      </c>
      <c r="O739" s="443" t="s">
        <v>226</v>
      </c>
      <c r="P739" s="627" t="s">
        <v>227</v>
      </c>
      <c r="Q739" s="443" t="s">
        <v>228</v>
      </c>
      <c r="R739" s="443" t="s">
        <v>470</v>
      </c>
      <c r="S739" s="443" t="s">
        <v>542</v>
      </c>
      <c r="T739" s="442" t="s">
        <v>231</v>
      </c>
    </row>
    <row r="740" spans="1:20" hidden="1" outlineLevel="1" x14ac:dyDescent="0.25">
      <c r="A740" s="493" t="s">
        <v>2736</v>
      </c>
      <c r="B740" s="442" t="s">
        <v>990</v>
      </c>
      <c r="C740" s="708" t="s">
        <v>1003</v>
      </c>
      <c r="D740" s="453" t="s">
        <v>1036</v>
      </c>
      <c r="E740" s="446" t="s">
        <v>2180</v>
      </c>
      <c r="F740" s="437" t="s">
        <v>2189</v>
      </c>
      <c r="G740" s="709" t="s">
        <v>2190</v>
      </c>
      <c r="H740" s="439" t="s">
        <v>2305</v>
      </c>
      <c r="I740" s="594" t="s">
        <v>223</v>
      </c>
      <c r="J740" s="367" t="s">
        <v>326</v>
      </c>
      <c r="K740" s="368"/>
      <c r="L740" s="453" t="s">
        <v>1904</v>
      </c>
      <c r="M740" s="368" t="s">
        <v>761</v>
      </c>
      <c r="N740" s="442" t="s">
        <v>2737</v>
      </c>
      <c r="O740" s="443" t="s">
        <v>226</v>
      </c>
      <c r="P740" s="627" t="s">
        <v>227</v>
      </c>
      <c r="Q740" s="443" t="s">
        <v>228</v>
      </c>
      <c r="R740" s="443" t="s">
        <v>470</v>
      </c>
      <c r="S740" s="443" t="s">
        <v>542</v>
      </c>
      <c r="T740" s="442" t="s">
        <v>231</v>
      </c>
    </row>
    <row r="741" spans="1:20" hidden="1" outlineLevel="1" x14ac:dyDescent="0.25">
      <c r="A741" s="493" t="s">
        <v>2738</v>
      </c>
      <c r="B741" s="442" t="s">
        <v>990</v>
      </c>
      <c r="C741" s="708" t="s">
        <v>1003</v>
      </c>
      <c r="D741" s="628" t="s">
        <v>1037</v>
      </c>
      <c r="E741" s="446" t="s">
        <v>2180</v>
      </c>
      <c r="F741" s="437" t="s">
        <v>2189</v>
      </c>
      <c r="G741" s="709" t="s">
        <v>2190</v>
      </c>
      <c r="H741" s="439" t="s">
        <v>2305</v>
      </c>
      <c r="I741" s="594" t="s">
        <v>223</v>
      </c>
      <c r="J741" s="367" t="s">
        <v>326</v>
      </c>
      <c r="K741" s="368"/>
      <c r="L741" s="453" t="s">
        <v>1904</v>
      </c>
      <c r="M741" s="368" t="s">
        <v>761</v>
      </c>
      <c r="N741" s="446" t="s">
        <v>1038</v>
      </c>
      <c r="O741" s="443" t="s">
        <v>226</v>
      </c>
      <c r="P741" s="627" t="s">
        <v>227</v>
      </c>
      <c r="Q741" s="443" t="s">
        <v>228</v>
      </c>
      <c r="R741" s="443" t="s">
        <v>470</v>
      </c>
      <c r="S741" s="443" t="s">
        <v>542</v>
      </c>
      <c r="T741" s="442" t="s">
        <v>231</v>
      </c>
    </row>
    <row r="742" spans="1:20" hidden="1" outlineLevel="1" x14ac:dyDescent="0.25">
      <c r="A742" s="493" t="s">
        <v>2739</v>
      </c>
      <c r="B742" s="442" t="s">
        <v>990</v>
      </c>
      <c r="C742" s="708" t="s">
        <v>1003</v>
      </c>
      <c r="D742" s="628" t="s">
        <v>1039</v>
      </c>
      <c r="E742" s="446" t="s">
        <v>2180</v>
      </c>
      <c r="F742" s="437" t="s">
        <v>2189</v>
      </c>
      <c r="G742" s="709" t="s">
        <v>2190</v>
      </c>
      <c r="H742" s="439" t="s">
        <v>2305</v>
      </c>
      <c r="I742" s="594" t="s">
        <v>223</v>
      </c>
      <c r="J742" s="367" t="s">
        <v>326</v>
      </c>
      <c r="K742" s="368"/>
      <c r="L742" s="453" t="s">
        <v>1904</v>
      </c>
      <c r="M742" s="368" t="s">
        <v>761</v>
      </c>
      <c r="N742" s="446" t="s">
        <v>2460</v>
      </c>
      <c r="O742" s="443" t="s">
        <v>226</v>
      </c>
      <c r="P742" s="627" t="s">
        <v>227</v>
      </c>
      <c r="Q742" s="443" t="s">
        <v>228</v>
      </c>
      <c r="R742" s="443" t="s">
        <v>470</v>
      </c>
      <c r="S742" s="443" t="s">
        <v>542</v>
      </c>
      <c r="T742" s="442" t="s">
        <v>231</v>
      </c>
    </row>
    <row r="743" spans="1:20" hidden="1" outlineLevel="1" x14ac:dyDescent="0.25">
      <c r="A743" s="493" t="s">
        <v>2740</v>
      </c>
      <c r="B743" s="442" t="s">
        <v>990</v>
      </c>
      <c r="C743" s="708" t="s">
        <v>1003</v>
      </c>
      <c r="D743" s="628" t="s">
        <v>1040</v>
      </c>
      <c r="E743" s="446" t="s">
        <v>2180</v>
      </c>
      <c r="F743" s="437" t="s">
        <v>2189</v>
      </c>
      <c r="G743" s="709" t="s">
        <v>2190</v>
      </c>
      <c r="H743" s="439" t="s">
        <v>2305</v>
      </c>
      <c r="I743" s="594" t="s">
        <v>223</v>
      </c>
      <c r="J743" s="367" t="s">
        <v>326</v>
      </c>
      <c r="K743" s="368"/>
      <c r="L743" s="453" t="s">
        <v>1904</v>
      </c>
      <c r="M743" s="368" t="s">
        <v>761</v>
      </c>
      <c r="N743" s="446" t="s">
        <v>2242</v>
      </c>
      <c r="O743" s="443" t="s">
        <v>226</v>
      </c>
      <c r="P743" s="627" t="s">
        <v>227</v>
      </c>
      <c r="Q743" s="443" t="s">
        <v>228</v>
      </c>
      <c r="R743" s="443" t="s">
        <v>470</v>
      </c>
      <c r="S743" s="443" t="s">
        <v>542</v>
      </c>
      <c r="T743" s="442" t="s">
        <v>231</v>
      </c>
    </row>
    <row r="744" spans="1:20" hidden="1" outlineLevel="1" x14ac:dyDescent="0.25">
      <c r="A744" s="493" t="s">
        <v>2741</v>
      </c>
      <c r="B744" s="442" t="s">
        <v>990</v>
      </c>
      <c r="C744" s="708" t="s">
        <v>1003</v>
      </c>
      <c r="D744" s="443" t="s">
        <v>1041</v>
      </c>
      <c r="E744" s="446" t="s">
        <v>2180</v>
      </c>
      <c r="F744" s="437" t="s">
        <v>2189</v>
      </c>
      <c r="G744" s="709" t="s">
        <v>2190</v>
      </c>
      <c r="H744" s="439" t="s">
        <v>2305</v>
      </c>
      <c r="I744" s="594" t="s">
        <v>223</v>
      </c>
      <c r="J744" s="367" t="s">
        <v>326</v>
      </c>
      <c r="K744" s="368"/>
      <c r="L744" s="453" t="s">
        <v>1904</v>
      </c>
      <c r="M744" s="368" t="s">
        <v>761</v>
      </c>
      <c r="N744" s="495" t="s">
        <v>2742</v>
      </c>
      <c r="O744" s="443" t="s">
        <v>226</v>
      </c>
      <c r="P744" s="627" t="s">
        <v>227</v>
      </c>
      <c r="Q744" s="443" t="s">
        <v>228</v>
      </c>
      <c r="R744" s="443" t="s">
        <v>470</v>
      </c>
      <c r="S744" s="443" t="s">
        <v>542</v>
      </c>
      <c r="T744" s="442" t="s">
        <v>231</v>
      </c>
    </row>
    <row r="745" spans="1:20" hidden="1" outlineLevel="1" x14ac:dyDescent="0.25">
      <c r="A745" s="493" t="s">
        <v>2743</v>
      </c>
      <c r="B745" s="442" t="s">
        <v>990</v>
      </c>
      <c r="C745" s="708" t="s">
        <v>1003</v>
      </c>
      <c r="D745" s="443" t="s">
        <v>1042</v>
      </c>
      <c r="E745" s="446" t="s">
        <v>2180</v>
      </c>
      <c r="F745" s="437" t="s">
        <v>2189</v>
      </c>
      <c r="G745" s="709" t="s">
        <v>2190</v>
      </c>
      <c r="H745" s="439" t="s">
        <v>2305</v>
      </c>
      <c r="I745" s="594" t="s">
        <v>223</v>
      </c>
      <c r="J745" s="367" t="s">
        <v>326</v>
      </c>
      <c r="K745" s="368"/>
      <c r="L745" s="453" t="s">
        <v>1904</v>
      </c>
      <c r="M745" s="368" t="s">
        <v>761</v>
      </c>
      <c r="N745" s="495" t="s">
        <v>2744</v>
      </c>
      <c r="O745" s="443" t="s">
        <v>226</v>
      </c>
      <c r="P745" s="627" t="s">
        <v>227</v>
      </c>
      <c r="Q745" s="443" t="s">
        <v>228</v>
      </c>
      <c r="R745" s="443" t="s">
        <v>470</v>
      </c>
      <c r="S745" s="443" t="s">
        <v>542</v>
      </c>
      <c r="T745" s="442" t="s">
        <v>231</v>
      </c>
    </row>
    <row r="746" spans="1:20" hidden="1" outlineLevel="1" x14ac:dyDescent="0.25">
      <c r="A746" s="493"/>
      <c r="B746" s="623"/>
      <c r="C746" s="765"/>
      <c r="D746" s="554" t="s">
        <v>1043</v>
      </c>
      <c r="E746" s="615"/>
      <c r="F746" s="631"/>
      <c r="G746" s="1475" t="s">
        <v>1043</v>
      </c>
      <c r="H746" s="1475"/>
      <c r="I746" s="1475"/>
      <c r="J746" s="1475"/>
      <c r="K746" s="633"/>
      <c r="L746" s="554" t="s">
        <v>1044</v>
      </c>
      <c r="M746" s="368"/>
      <c r="N746" s="446"/>
      <c r="O746" s="622"/>
      <c r="P746" s="622"/>
      <c r="Q746" s="622"/>
      <c r="R746" s="443"/>
      <c r="S746" s="443"/>
      <c r="T746" s="442"/>
    </row>
    <row r="747" spans="1:20" hidden="1" outlineLevel="1" x14ac:dyDescent="0.25">
      <c r="A747" s="493" t="s">
        <v>3190</v>
      </c>
      <c r="B747" s="442" t="s">
        <v>990</v>
      </c>
      <c r="C747" s="766" t="s">
        <v>2687</v>
      </c>
      <c r="D747" s="453" t="s">
        <v>3191</v>
      </c>
      <c r="E747" s="446" t="s">
        <v>2180</v>
      </c>
      <c r="F747" s="437" t="s">
        <v>2189</v>
      </c>
      <c r="G747" s="437">
        <v>30300</v>
      </c>
      <c r="H747" s="439" t="s">
        <v>2305</v>
      </c>
      <c r="I747" s="594" t="s">
        <v>223</v>
      </c>
      <c r="J747" s="367" t="s">
        <v>326</v>
      </c>
      <c r="K747" s="368"/>
      <c r="L747" s="453" t="s">
        <v>3192</v>
      </c>
      <c r="M747" s="368" t="s">
        <v>758</v>
      </c>
      <c r="N747" s="453" t="s">
        <v>846</v>
      </c>
      <c r="O747" s="443" t="s">
        <v>226</v>
      </c>
      <c r="P747" s="627" t="s">
        <v>227</v>
      </c>
      <c r="Q747" s="443" t="s">
        <v>228</v>
      </c>
      <c r="R747" s="443" t="s">
        <v>470</v>
      </c>
      <c r="S747" s="443" t="s">
        <v>542</v>
      </c>
      <c r="T747" s="442" t="s">
        <v>231</v>
      </c>
    </row>
    <row r="748" spans="1:20" hidden="1" outlineLevel="1" x14ac:dyDescent="0.25">
      <c r="A748" s="493"/>
      <c r="B748" s="442" t="s">
        <v>990</v>
      </c>
      <c r="C748" s="766" t="s">
        <v>2687</v>
      </c>
      <c r="D748" s="453" t="s">
        <v>1045</v>
      </c>
      <c r="E748" s="446" t="s">
        <v>2180</v>
      </c>
      <c r="F748" s="437" t="s">
        <v>2189</v>
      </c>
      <c r="G748" s="437">
        <v>30300</v>
      </c>
      <c r="H748" s="439" t="s">
        <v>2305</v>
      </c>
      <c r="I748" s="594" t="s">
        <v>223</v>
      </c>
      <c r="J748" s="367" t="s">
        <v>326</v>
      </c>
      <c r="K748" s="368"/>
      <c r="L748" s="453" t="s">
        <v>1046</v>
      </c>
      <c r="M748" s="368" t="s">
        <v>758</v>
      </c>
      <c r="N748" s="453" t="s">
        <v>1047</v>
      </c>
      <c r="O748" s="443" t="s">
        <v>226</v>
      </c>
      <c r="P748" s="627" t="s">
        <v>227</v>
      </c>
      <c r="Q748" s="443" t="s">
        <v>228</v>
      </c>
      <c r="R748" s="443" t="s">
        <v>470</v>
      </c>
      <c r="S748" s="443" t="s">
        <v>542</v>
      </c>
      <c r="T748" s="442" t="s">
        <v>231</v>
      </c>
    </row>
    <row r="749" spans="1:20" hidden="1" outlineLevel="1" x14ac:dyDescent="0.25">
      <c r="A749" s="493"/>
      <c r="B749" s="442" t="s">
        <v>990</v>
      </c>
      <c r="C749" s="766" t="s">
        <v>2687</v>
      </c>
      <c r="D749" s="453" t="s">
        <v>1048</v>
      </c>
      <c r="E749" s="446" t="s">
        <v>2180</v>
      </c>
      <c r="F749" s="437" t="s">
        <v>2189</v>
      </c>
      <c r="G749" s="437">
        <v>30300</v>
      </c>
      <c r="H749" s="439" t="s">
        <v>2305</v>
      </c>
      <c r="I749" s="594" t="s">
        <v>223</v>
      </c>
      <c r="J749" s="367" t="s">
        <v>326</v>
      </c>
      <c r="K749" s="368"/>
      <c r="L749" s="453" t="s">
        <v>1049</v>
      </c>
      <c r="M749" s="368" t="s">
        <v>758</v>
      </c>
      <c r="N749" s="453" t="s">
        <v>900</v>
      </c>
      <c r="O749" s="443" t="s">
        <v>226</v>
      </c>
      <c r="P749" s="627" t="s">
        <v>227</v>
      </c>
      <c r="Q749" s="443" t="s">
        <v>228</v>
      </c>
      <c r="R749" s="443" t="s">
        <v>470</v>
      </c>
      <c r="S749" s="443" t="s">
        <v>542</v>
      </c>
      <c r="T749" s="442" t="s">
        <v>231</v>
      </c>
    </row>
    <row r="750" spans="1:20" hidden="1" outlineLevel="1" x14ac:dyDescent="0.25">
      <c r="A750" s="493"/>
      <c r="B750" s="442" t="s">
        <v>990</v>
      </c>
      <c r="C750" s="766" t="s">
        <v>2687</v>
      </c>
      <c r="D750" s="453" t="s">
        <v>1050</v>
      </c>
      <c r="E750" s="446" t="s">
        <v>2180</v>
      </c>
      <c r="F750" s="437" t="s">
        <v>2189</v>
      </c>
      <c r="G750" s="437">
        <v>30300</v>
      </c>
      <c r="H750" s="439" t="s">
        <v>2305</v>
      </c>
      <c r="I750" s="594" t="s">
        <v>223</v>
      </c>
      <c r="J750" s="367" t="s">
        <v>326</v>
      </c>
      <c r="K750" s="368"/>
      <c r="L750" s="453" t="s">
        <v>1051</v>
      </c>
      <c r="M750" s="368" t="s">
        <v>758</v>
      </c>
      <c r="N750" s="453" t="s">
        <v>1052</v>
      </c>
      <c r="O750" s="443" t="s">
        <v>226</v>
      </c>
      <c r="P750" s="627" t="s">
        <v>227</v>
      </c>
      <c r="Q750" s="443" t="s">
        <v>228</v>
      </c>
      <c r="R750" s="443" t="s">
        <v>470</v>
      </c>
      <c r="S750" s="443" t="s">
        <v>542</v>
      </c>
      <c r="T750" s="442" t="s">
        <v>231</v>
      </c>
    </row>
    <row r="751" spans="1:20" hidden="1" outlineLevel="1" x14ac:dyDescent="0.25">
      <c r="A751" s="493"/>
      <c r="B751" s="442" t="s">
        <v>990</v>
      </c>
      <c r="C751" s="766" t="s">
        <v>2687</v>
      </c>
      <c r="D751" s="453" t="s">
        <v>1053</v>
      </c>
      <c r="E751" s="446" t="s">
        <v>2180</v>
      </c>
      <c r="F751" s="437" t="s">
        <v>2189</v>
      </c>
      <c r="G751" s="437">
        <v>30300</v>
      </c>
      <c r="H751" s="439" t="s">
        <v>2305</v>
      </c>
      <c r="I751" s="594" t="s">
        <v>223</v>
      </c>
      <c r="J751" s="367" t="s">
        <v>326</v>
      </c>
      <c r="K751" s="368"/>
      <c r="L751" s="453" t="s">
        <v>1054</v>
      </c>
      <c r="M751" s="368" t="s">
        <v>758</v>
      </c>
      <c r="N751" s="453" t="s">
        <v>2745</v>
      </c>
      <c r="O751" s="443" t="s">
        <v>226</v>
      </c>
      <c r="P751" s="627" t="s">
        <v>227</v>
      </c>
      <c r="Q751" s="443" t="s">
        <v>228</v>
      </c>
      <c r="R751" s="443" t="s">
        <v>470</v>
      </c>
      <c r="S751" s="443" t="s">
        <v>542</v>
      </c>
      <c r="T751" s="442" t="s">
        <v>231</v>
      </c>
    </row>
    <row r="752" spans="1:20" hidden="1" outlineLevel="1" x14ac:dyDescent="0.25">
      <c r="A752" s="493"/>
      <c r="B752" s="442" t="s">
        <v>990</v>
      </c>
      <c r="C752" s="766" t="s">
        <v>2687</v>
      </c>
      <c r="D752" s="453" t="s">
        <v>1055</v>
      </c>
      <c r="E752" s="446" t="s">
        <v>2180</v>
      </c>
      <c r="F752" s="437" t="s">
        <v>2189</v>
      </c>
      <c r="G752" s="437">
        <v>30300</v>
      </c>
      <c r="H752" s="439" t="s">
        <v>2305</v>
      </c>
      <c r="I752" s="594" t="s">
        <v>223</v>
      </c>
      <c r="J752" s="367" t="s">
        <v>326</v>
      </c>
      <c r="K752" s="368"/>
      <c r="L752" s="453" t="s">
        <v>1056</v>
      </c>
      <c r="M752" s="368" t="s">
        <v>758</v>
      </c>
      <c r="N752" s="453" t="s">
        <v>1057</v>
      </c>
      <c r="O752" s="443" t="s">
        <v>226</v>
      </c>
      <c r="P752" s="627" t="s">
        <v>227</v>
      </c>
      <c r="Q752" s="443" t="s">
        <v>228</v>
      </c>
      <c r="R752" s="443" t="s">
        <v>470</v>
      </c>
      <c r="S752" s="443" t="s">
        <v>542</v>
      </c>
      <c r="T752" s="442" t="s">
        <v>231</v>
      </c>
    </row>
    <row r="753" spans="1:20" hidden="1" outlineLevel="1" x14ac:dyDescent="0.25">
      <c r="A753" s="493"/>
      <c r="B753" s="442" t="s">
        <v>990</v>
      </c>
      <c r="C753" s="766" t="s">
        <v>2687</v>
      </c>
      <c r="D753" s="453" t="s">
        <v>1058</v>
      </c>
      <c r="E753" s="446" t="s">
        <v>2180</v>
      </c>
      <c r="F753" s="437" t="s">
        <v>2189</v>
      </c>
      <c r="G753" s="437">
        <v>30300</v>
      </c>
      <c r="H753" s="439" t="s">
        <v>2305</v>
      </c>
      <c r="I753" s="594" t="s">
        <v>223</v>
      </c>
      <c r="J753" s="367" t="s">
        <v>326</v>
      </c>
      <c r="K753" s="368"/>
      <c r="L753" s="453" t="s">
        <v>1059</v>
      </c>
      <c r="M753" s="368" t="s">
        <v>758</v>
      </c>
      <c r="N753" s="453" t="s">
        <v>1060</v>
      </c>
      <c r="O753" s="443" t="s">
        <v>226</v>
      </c>
      <c r="P753" s="627" t="s">
        <v>227</v>
      </c>
      <c r="Q753" s="443" t="s">
        <v>228</v>
      </c>
      <c r="R753" s="443" t="s">
        <v>470</v>
      </c>
      <c r="S753" s="443" t="s">
        <v>542</v>
      </c>
      <c r="T753" s="442" t="s">
        <v>231</v>
      </c>
    </row>
    <row r="754" spans="1:20" hidden="1" outlineLevel="1" x14ac:dyDescent="0.25">
      <c r="A754" s="493" t="s">
        <v>2746</v>
      </c>
      <c r="B754" s="442" t="s">
        <v>990</v>
      </c>
      <c r="C754" s="766" t="s">
        <v>2687</v>
      </c>
      <c r="D754" s="453" t="s">
        <v>2747</v>
      </c>
      <c r="E754" s="446" t="s">
        <v>2180</v>
      </c>
      <c r="F754" s="437" t="s">
        <v>2189</v>
      </c>
      <c r="G754" s="437">
        <v>30300</v>
      </c>
      <c r="H754" s="439" t="s">
        <v>2305</v>
      </c>
      <c r="I754" s="594" t="s">
        <v>223</v>
      </c>
      <c r="J754" s="367" t="s">
        <v>326</v>
      </c>
      <c r="K754" s="368"/>
      <c r="L754" s="453" t="s">
        <v>3193</v>
      </c>
      <c r="M754" s="368" t="s">
        <v>758</v>
      </c>
      <c r="N754" s="453" t="s">
        <v>2228</v>
      </c>
      <c r="O754" s="443" t="s">
        <v>226</v>
      </c>
      <c r="P754" s="627" t="s">
        <v>227</v>
      </c>
      <c r="Q754" s="443" t="s">
        <v>228</v>
      </c>
      <c r="R754" s="443" t="s">
        <v>470</v>
      </c>
      <c r="S754" s="443" t="s">
        <v>542</v>
      </c>
      <c r="T754" s="442" t="s">
        <v>231</v>
      </c>
    </row>
    <row r="755" spans="1:20" hidden="1" outlineLevel="1" x14ac:dyDescent="0.25">
      <c r="A755" s="493"/>
      <c r="B755" s="572" t="s">
        <v>990</v>
      </c>
      <c r="C755" s="404" t="s">
        <v>2687</v>
      </c>
      <c r="D755" s="578" t="s">
        <v>1062</v>
      </c>
      <c r="E755" s="579" t="s">
        <v>2180</v>
      </c>
      <c r="F755" s="574" t="s">
        <v>2189</v>
      </c>
      <c r="G755" s="574">
        <v>30300</v>
      </c>
      <c r="H755" s="577" t="s">
        <v>2305</v>
      </c>
      <c r="I755" s="630" t="s">
        <v>223</v>
      </c>
      <c r="J755" s="415" t="s">
        <v>326</v>
      </c>
      <c r="K755" s="403"/>
      <c r="L755" s="578" t="s">
        <v>1061</v>
      </c>
      <c r="M755" s="403" t="s">
        <v>758</v>
      </c>
      <c r="N755" s="578" t="s">
        <v>757</v>
      </c>
      <c r="O755" s="580" t="s">
        <v>226</v>
      </c>
      <c r="P755" s="240" t="s">
        <v>227</v>
      </c>
      <c r="Q755" s="580" t="s">
        <v>228</v>
      </c>
      <c r="R755" s="580" t="s">
        <v>470</v>
      </c>
      <c r="S755" s="580" t="s">
        <v>542</v>
      </c>
      <c r="T755" s="572" t="s">
        <v>231</v>
      </c>
    </row>
    <row r="756" spans="1:20" hidden="1" outlineLevel="1" x14ac:dyDescent="0.25">
      <c r="A756" s="493" t="s">
        <v>2748</v>
      </c>
      <c r="B756" s="442" t="s">
        <v>990</v>
      </c>
      <c r="C756" s="766" t="s">
        <v>2687</v>
      </c>
      <c r="D756" s="453" t="s">
        <v>2749</v>
      </c>
      <c r="E756" s="446" t="s">
        <v>2180</v>
      </c>
      <c r="F756" s="437" t="s">
        <v>2189</v>
      </c>
      <c r="G756" s="437">
        <v>30300</v>
      </c>
      <c r="H756" s="439" t="s">
        <v>2305</v>
      </c>
      <c r="I756" s="594" t="s">
        <v>223</v>
      </c>
      <c r="J756" s="367" t="s">
        <v>326</v>
      </c>
      <c r="K756" s="368"/>
      <c r="L756" s="453" t="s">
        <v>2115</v>
      </c>
      <c r="M756" s="368" t="s">
        <v>758</v>
      </c>
      <c r="N756" s="453" t="s">
        <v>904</v>
      </c>
      <c r="O756" s="443" t="s">
        <v>226</v>
      </c>
      <c r="P756" s="627" t="s">
        <v>227</v>
      </c>
      <c r="Q756" s="443" t="s">
        <v>228</v>
      </c>
      <c r="R756" s="443" t="s">
        <v>470</v>
      </c>
      <c r="S756" s="443" t="s">
        <v>542</v>
      </c>
      <c r="T756" s="442" t="s">
        <v>231</v>
      </c>
    </row>
    <row r="757" spans="1:20" hidden="1" outlineLevel="1" x14ac:dyDescent="0.25">
      <c r="A757" s="493"/>
      <c r="B757" s="572" t="s">
        <v>990</v>
      </c>
      <c r="C757" s="404" t="s">
        <v>1009</v>
      </c>
      <c r="D757" s="578" t="s">
        <v>1063</v>
      </c>
      <c r="E757" s="579" t="s">
        <v>534</v>
      </c>
      <c r="F757" s="574" t="s">
        <v>1010</v>
      </c>
      <c r="G757" s="574">
        <v>30300</v>
      </c>
      <c r="H757" s="577" t="s">
        <v>537</v>
      </c>
      <c r="I757" s="630" t="s">
        <v>223</v>
      </c>
      <c r="J757" s="415" t="s">
        <v>326</v>
      </c>
      <c r="K757" s="403"/>
      <c r="L757" s="578" t="s">
        <v>1064</v>
      </c>
      <c r="M757" s="403" t="s">
        <v>758</v>
      </c>
      <c r="N757" s="578" t="s">
        <v>846</v>
      </c>
      <c r="O757" s="580" t="s">
        <v>226</v>
      </c>
      <c r="P757" s="240" t="s">
        <v>227</v>
      </c>
      <c r="Q757" s="580" t="s">
        <v>228</v>
      </c>
      <c r="R757" s="580" t="s">
        <v>470</v>
      </c>
      <c r="S757" s="580" t="s">
        <v>542</v>
      </c>
      <c r="T757" s="572" t="s">
        <v>231</v>
      </c>
    </row>
    <row r="758" spans="1:20" hidden="1" outlineLevel="1" x14ac:dyDescent="0.25">
      <c r="A758" s="493"/>
      <c r="B758" s="623"/>
      <c r="C758" s="765"/>
      <c r="D758" s="763" t="s">
        <v>1065</v>
      </c>
      <c r="E758" s="763"/>
      <c r="F758" s="636"/>
      <c r="G758" s="1476" t="s">
        <v>1066</v>
      </c>
      <c r="H758" s="1469"/>
      <c r="I758" s="1469"/>
      <c r="J758" s="1469"/>
      <c r="K758" s="764"/>
      <c r="L758" s="554" t="s">
        <v>1067</v>
      </c>
      <c r="M758" s="368"/>
      <c r="N758" s="446"/>
      <c r="O758" s="622"/>
      <c r="P758" s="622"/>
      <c r="Q758" s="622"/>
      <c r="R758" s="443"/>
      <c r="S758" s="443"/>
      <c r="T758" s="442"/>
    </row>
    <row r="759" spans="1:20" hidden="1" outlineLevel="1" x14ac:dyDescent="0.25">
      <c r="A759" s="493" t="s">
        <v>2750</v>
      </c>
      <c r="B759" s="442" t="s">
        <v>990</v>
      </c>
      <c r="C759" s="766" t="s">
        <v>1068</v>
      </c>
      <c r="D759" s="628" t="s">
        <v>1069</v>
      </c>
      <c r="E759" s="446" t="s">
        <v>2180</v>
      </c>
      <c r="F759" s="437" t="s">
        <v>2189</v>
      </c>
      <c r="G759" s="709" t="s">
        <v>2190</v>
      </c>
      <c r="H759" s="439" t="s">
        <v>2305</v>
      </c>
      <c r="I759" s="594" t="s">
        <v>223</v>
      </c>
      <c r="J759" s="367" t="s">
        <v>326</v>
      </c>
      <c r="K759" s="368"/>
      <c r="L759" s="453" t="s">
        <v>1908</v>
      </c>
      <c r="M759" s="368" t="s">
        <v>758</v>
      </c>
      <c r="N759" s="446" t="s">
        <v>2751</v>
      </c>
      <c r="O759" s="443" t="s">
        <v>226</v>
      </c>
      <c r="P759" s="627" t="s">
        <v>227</v>
      </c>
      <c r="Q759" s="443" t="s">
        <v>228</v>
      </c>
      <c r="R759" s="443" t="s">
        <v>470</v>
      </c>
      <c r="S759" s="443" t="s">
        <v>542</v>
      </c>
      <c r="T759" s="442" t="s">
        <v>231</v>
      </c>
    </row>
    <row r="760" spans="1:20" hidden="1" outlineLevel="1" x14ac:dyDescent="0.25">
      <c r="A760" s="493" t="s">
        <v>2752</v>
      </c>
      <c r="B760" s="442" t="s">
        <v>990</v>
      </c>
      <c r="C760" s="766" t="s">
        <v>1068</v>
      </c>
      <c r="D760" s="628" t="s">
        <v>1070</v>
      </c>
      <c r="E760" s="446" t="s">
        <v>2180</v>
      </c>
      <c r="F760" s="437" t="s">
        <v>2189</v>
      </c>
      <c r="G760" s="709" t="s">
        <v>2190</v>
      </c>
      <c r="H760" s="439" t="s">
        <v>2305</v>
      </c>
      <c r="I760" s="594" t="s">
        <v>223</v>
      </c>
      <c r="J760" s="367" t="s">
        <v>326</v>
      </c>
      <c r="K760" s="368"/>
      <c r="L760" s="453" t="s">
        <v>1908</v>
      </c>
      <c r="M760" s="368" t="s">
        <v>758</v>
      </c>
      <c r="N760" s="446" t="s">
        <v>2753</v>
      </c>
      <c r="O760" s="443" t="s">
        <v>226</v>
      </c>
      <c r="P760" s="627" t="s">
        <v>227</v>
      </c>
      <c r="Q760" s="443" t="s">
        <v>228</v>
      </c>
      <c r="R760" s="443" t="s">
        <v>470</v>
      </c>
      <c r="S760" s="443" t="s">
        <v>542</v>
      </c>
      <c r="T760" s="442" t="s">
        <v>231</v>
      </c>
    </row>
    <row r="761" spans="1:20" hidden="1" outlineLevel="1" x14ac:dyDescent="0.25">
      <c r="A761" s="493" t="s">
        <v>2754</v>
      </c>
      <c r="B761" s="442" t="s">
        <v>990</v>
      </c>
      <c r="C761" s="766" t="s">
        <v>1068</v>
      </c>
      <c r="D761" s="453" t="s">
        <v>1071</v>
      </c>
      <c r="E761" s="446" t="s">
        <v>2180</v>
      </c>
      <c r="F761" s="437" t="s">
        <v>2189</v>
      </c>
      <c r="G761" s="709" t="s">
        <v>2190</v>
      </c>
      <c r="H761" s="439" t="s">
        <v>2305</v>
      </c>
      <c r="I761" s="594" t="s">
        <v>223</v>
      </c>
      <c r="J761" s="367" t="s">
        <v>326</v>
      </c>
      <c r="K761" s="368"/>
      <c r="L761" s="453" t="s">
        <v>1908</v>
      </c>
      <c r="M761" s="368" t="s">
        <v>758</v>
      </c>
      <c r="N761" s="442" t="s">
        <v>2755</v>
      </c>
      <c r="O761" s="443" t="s">
        <v>226</v>
      </c>
      <c r="P761" s="627" t="s">
        <v>227</v>
      </c>
      <c r="Q761" s="443" t="s">
        <v>228</v>
      </c>
      <c r="R761" s="443" t="s">
        <v>470</v>
      </c>
      <c r="S761" s="443" t="s">
        <v>542</v>
      </c>
      <c r="T761" s="442" t="s">
        <v>231</v>
      </c>
    </row>
    <row r="762" spans="1:20" hidden="1" outlineLevel="1" x14ac:dyDescent="0.25">
      <c r="A762" s="493" t="s">
        <v>2756</v>
      </c>
      <c r="B762" s="442" t="s">
        <v>990</v>
      </c>
      <c r="C762" s="766" t="s">
        <v>1068</v>
      </c>
      <c r="D762" s="471" t="s">
        <v>1909</v>
      </c>
      <c r="E762" s="446" t="s">
        <v>534</v>
      </c>
      <c r="F762" s="437" t="s">
        <v>1010</v>
      </c>
      <c r="G762" s="437" t="s">
        <v>2190</v>
      </c>
      <c r="H762" s="439" t="s">
        <v>537</v>
      </c>
      <c r="I762" s="594" t="s">
        <v>223</v>
      </c>
      <c r="J762" s="367" t="s">
        <v>326</v>
      </c>
      <c r="K762" s="368"/>
      <c r="L762" s="471" t="s">
        <v>2694</v>
      </c>
      <c r="M762" s="368" t="s">
        <v>758</v>
      </c>
      <c r="N762" s="453" t="s">
        <v>1060</v>
      </c>
      <c r="O762" s="443" t="s">
        <v>226</v>
      </c>
      <c r="P762" s="627" t="s">
        <v>227</v>
      </c>
      <c r="Q762" s="443" t="s">
        <v>228</v>
      </c>
      <c r="R762" s="443" t="s">
        <v>470</v>
      </c>
      <c r="S762" s="443" t="s">
        <v>542</v>
      </c>
      <c r="T762" s="442" t="s">
        <v>231</v>
      </c>
    </row>
    <row r="763" spans="1:20" hidden="1" outlineLevel="1" x14ac:dyDescent="0.25">
      <c r="A763" s="493" t="s">
        <v>2757</v>
      </c>
      <c r="B763" s="442" t="s">
        <v>990</v>
      </c>
      <c r="C763" s="766" t="s">
        <v>1068</v>
      </c>
      <c r="D763" s="453" t="s">
        <v>1072</v>
      </c>
      <c r="E763" s="446" t="s">
        <v>2180</v>
      </c>
      <c r="F763" s="437" t="s">
        <v>2189</v>
      </c>
      <c r="G763" s="709" t="s">
        <v>2190</v>
      </c>
      <c r="H763" s="439" t="s">
        <v>2305</v>
      </c>
      <c r="I763" s="594" t="s">
        <v>223</v>
      </c>
      <c r="J763" s="367" t="s">
        <v>326</v>
      </c>
      <c r="K763" s="368"/>
      <c r="L763" s="453" t="s">
        <v>1908</v>
      </c>
      <c r="M763" s="368" t="s">
        <v>758</v>
      </c>
      <c r="N763" s="442" t="s">
        <v>2758</v>
      </c>
      <c r="O763" s="443" t="s">
        <v>226</v>
      </c>
      <c r="P763" s="627" t="s">
        <v>227</v>
      </c>
      <c r="Q763" s="443" t="s">
        <v>228</v>
      </c>
      <c r="R763" s="443" t="s">
        <v>470</v>
      </c>
      <c r="S763" s="443" t="s">
        <v>542</v>
      </c>
      <c r="T763" s="442" t="s">
        <v>231</v>
      </c>
    </row>
    <row r="764" spans="1:20" hidden="1" outlineLevel="1" x14ac:dyDescent="0.25">
      <c r="A764" s="493" t="s">
        <v>2759</v>
      </c>
      <c r="B764" s="442" t="s">
        <v>990</v>
      </c>
      <c r="C764" s="766" t="s">
        <v>1068</v>
      </c>
      <c r="D764" s="453" t="s">
        <v>1073</v>
      </c>
      <c r="E764" s="446" t="s">
        <v>2180</v>
      </c>
      <c r="F764" s="437" t="s">
        <v>2189</v>
      </c>
      <c r="G764" s="709" t="s">
        <v>2190</v>
      </c>
      <c r="H764" s="439" t="s">
        <v>2305</v>
      </c>
      <c r="I764" s="594" t="s">
        <v>223</v>
      </c>
      <c r="J764" s="367" t="s">
        <v>326</v>
      </c>
      <c r="K764" s="368"/>
      <c r="L764" s="453" t="s">
        <v>1908</v>
      </c>
      <c r="M764" s="368" t="s">
        <v>758</v>
      </c>
      <c r="N764" s="442" t="s">
        <v>2760</v>
      </c>
      <c r="O764" s="443" t="s">
        <v>226</v>
      </c>
      <c r="P764" s="627" t="s">
        <v>227</v>
      </c>
      <c r="Q764" s="443" t="s">
        <v>228</v>
      </c>
      <c r="R764" s="443" t="s">
        <v>470</v>
      </c>
      <c r="S764" s="443" t="s">
        <v>542</v>
      </c>
      <c r="T764" s="442" t="s">
        <v>231</v>
      </c>
    </row>
    <row r="765" spans="1:20" hidden="1" outlineLevel="1" x14ac:dyDescent="0.25">
      <c r="A765" s="493" t="s">
        <v>2761</v>
      </c>
      <c r="B765" s="442" t="s">
        <v>990</v>
      </c>
      <c r="C765" s="766" t="s">
        <v>1068</v>
      </c>
      <c r="D765" s="453" t="s">
        <v>1074</v>
      </c>
      <c r="E765" s="446" t="s">
        <v>2180</v>
      </c>
      <c r="F765" s="437" t="s">
        <v>2189</v>
      </c>
      <c r="G765" s="709" t="s">
        <v>2190</v>
      </c>
      <c r="H765" s="439" t="s">
        <v>2305</v>
      </c>
      <c r="I765" s="594" t="s">
        <v>223</v>
      </c>
      <c r="J765" s="367" t="s">
        <v>326</v>
      </c>
      <c r="K765" s="368"/>
      <c r="L765" s="453" t="s">
        <v>1908</v>
      </c>
      <c r="M765" s="368" t="s">
        <v>758</v>
      </c>
      <c r="N765" s="442" t="s">
        <v>2762</v>
      </c>
      <c r="O765" s="443" t="s">
        <v>226</v>
      </c>
      <c r="P765" s="627" t="s">
        <v>227</v>
      </c>
      <c r="Q765" s="443" t="s">
        <v>228</v>
      </c>
      <c r="R765" s="443" t="s">
        <v>470</v>
      </c>
      <c r="S765" s="443" t="s">
        <v>542</v>
      </c>
      <c r="T765" s="442" t="s">
        <v>231</v>
      </c>
    </row>
    <row r="766" spans="1:20" hidden="1" outlineLevel="1" x14ac:dyDescent="0.25">
      <c r="A766" s="493" t="s">
        <v>2763</v>
      </c>
      <c r="B766" s="442" t="s">
        <v>990</v>
      </c>
      <c r="C766" s="766" t="s">
        <v>1068</v>
      </c>
      <c r="D766" s="453" t="s">
        <v>1075</v>
      </c>
      <c r="E766" s="446" t="s">
        <v>2180</v>
      </c>
      <c r="F766" s="437" t="s">
        <v>2189</v>
      </c>
      <c r="G766" s="709" t="s">
        <v>2190</v>
      </c>
      <c r="H766" s="439" t="s">
        <v>2305</v>
      </c>
      <c r="I766" s="594" t="s">
        <v>223</v>
      </c>
      <c r="J766" s="367" t="s">
        <v>326</v>
      </c>
      <c r="K766" s="368"/>
      <c r="L766" s="453" t="s">
        <v>1908</v>
      </c>
      <c r="M766" s="368" t="s">
        <v>758</v>
      </c>
      <c r="N766" s="446" t="s">
        <v>2764</v>
      </c>
      <c r="O766" s="443" t="s">
        <v>226</v>
      </c>
      <c r="P766" s="627" t="s">
        <v>227</v>
      </c>
      <c r="Q766" s="443" t="s">
        <v>228</v>
      </c>
      <c r="R766" s="443" t="s">
        <v>470</v>
      </c>
      <c r="S766" s="443" t="s">
        <v>542</v>
      </c>
      <c r="T766" s="442" t="s">
        <v>231</v>
      </c>
    </row>
    <row r="767" spans="1:20" hidden="1" outlineLevel="1" x14ac:dyDescent="0.25">
      <c r="A767" s="493" t="s">
        <v>2765</v>
      </c>
      <c r="B767" s="442" t="s">
        <v>990</v>
      </c>
      <c r="C767" s="766" t="s">
        <v>1068</v>
      </c>
      <c r="D767" s="453" t="s">
        <v>1076</v>
      </c>
      <c r="E767" s="446" t="s">
        <v>2180</v>
      </c>
      <c r="F767" s="437" t="s">
        <v>2189</v>
      </c>
      <c r="G767" s="709" t="s">
        <v>2190</v>
      </c>
      <c r="H767" s="439" t="s">
        <v>2305</v>
      </c>
      <c r="I767" s="594" t="s">
        <v>223</v>
      </c>
      <c r="J767" s="367" t="s">
        <v>326</v>
      </c>
      <c r="K767" s="368"/>
      <c r="L767" s="453" t="s">
        <v>1908</v>
      </c>
      <c r="M767" s="368" t="s">
        <v>758</v>
      </c>
      <c r="N767" s="446" t="s">
        <v>2766</v>
      </c>
      <c r="O767" s="443" t="s">
        <v>226</v>
      </c>
      <c r="P767" s="627" t="s">
        <v>227</v>
      </c>
      <c r="Q767" s="443" t="s">
        <v>228</v>
      </c>
      <c r="R767" s="443" t="s">
        <v>470</v>
      </c>
      <c r="S767" s="443" t="s">
        <v>542</v>
      </c>
      <c r="T767" s="442" t="s">
        <v>231</v>
      </c>
    </row>
    <row r="768" spans="1:20" hidden="1" outlineLevel="1" x14ac:dyDescent="0.25">
      <c r="A768" s="493" t="s">
        <v>2767</v>
      </c>
      <c r="B768" s="442" t="s">
        <v>990</v>
      </c>
      <c r="C768" s="766" t="s">
        <v>1068</v>
      </c>
      <c r="D768" s="628" t="s">
        <v>1077</v>
      </c>
      <c r="E768" s="446" t="s">
        <v>2180</v>
      </c>
      <c r="F768" s="437" t="s">
        <v>2189</v>
      </c>
      <c r="G768" s="709" t="s">
        <v>2190</v>
      </c>
      <c r="H768" s="439" t="s">
        <v>2305</v>
      </c>
      <c r="I768" s="594" t="s">
        <v>223</v>
      </c>
      <c r="J768" s="367" t="s">
        <v>326</v>
      </c>
      <c r="K768" s="368"/>
      <c r="L768" s="453" t="s">
        <v>1908</v>
      </c>
      <c r="M768" s="368" t="s">
        <v>758</v>
      </c>
      <c r="N768" s="446" t="s">
        <v>2271</v>
      </c>
      <c r="O768" s="443" t="s">
        <v>226</v>
      </c>
      <c r="P768" s="627" t="s">
        <v>227</v>
      </c>
      <c r="Q768" s="443" t="s">
        <v>228</v>
      </c>
      <c r="R768" s="443" t="s">
        <v>470</v>
      </c>
      <c r="S768" s="443" t="s">
        <v>542</v>
      </c>
      <c r="T768" s="442" t="s">
        <v>231</v>
      </c>
    </row>
    <row r="769" spans="1:20" hidden="1" outlineLevel="1" x14ac:dyDescent="0.25">
      <c r="A769" s="493" t="s">
        <v>2768</v>
      </c>
      <c r="B769" s="442" t="s">
        <v>990</v>
      </c>
      <c r="C769" s="766" t="s">
        <v>1068</v>
      </c>
      <c r="D769" s="628" t="s">
        <v>1078</v>
      </c>
      <c r="E769" s="446" t="s">
        <v>2180</v>
      </c>
      <c r="F769" s="437" t="s">
        <v>2189</v>
      </c>
      <c r="G769" s="709" t="s">
        <v>2190</v>
      </c>
      <c r="H769" s="439" t="s">
        <v>2305</v>
      </c>
      <c r="I769" s="594" t="s">
        <v>223</v>
      </c>
      <c r="J769" s="367" t="s">
        <v>326</v>
      </c>
      <c r="K769" s="368"/>
      <c r="L769" s="453" t="s">
        <v>1908</v>
      </c>
      <c r="M769" s="368" t="s">
        <v>758</v>
      </c>
      <c r="N769" s="446" t="s">
        <v>2769</v>
      </c>
      <c r="O769" s="443" t="s">
        <v>226</v>
      </c>
      <c r="P769" s="627" t="s">
        <v>227</v>
      </c>
      <c r="Q769" s="443" t="s">
        <v>228</v>
      </c>
      <c r="R769" s="443" t="s">
        <v>470</v>
      </c>
      <c r="S769" s="443" t="s">
        <v>542</v>
      </c>
      <c r="T769" s="442" t="s">
        <v>231</v>
      </c>
    </row>
    <row r="770" spans="1:20" hidden="1" outlineLevel="1" x14ac:dyDescent="0.25">
      <c r="A770" s="493" t="s">
        <v>2770</v>
      </c>
      <c r="B770" s="442" t="s">
        <v>990</v>
      </c>
      <c r="C770" s="766" t="s">
        <v>1068</v>
      </c>
      <c r="D770" s="453" t="s">
        <v>1079</v>
      </c>
      <c r="E770" s="446" t="s">
        <v>2180</v>
      </c>
      <c r="F770" s="437" t="s">
        <v>2189</v>
      </c>
      <c r="G770" s="709" t="s">
        <v>2190</v>
      </c>
      <c r="H770" s="439" t="s">
        <v>2305</v>
      </c>
      <c r="I770" s="594" t="s">
        <v>223</v>
      </c>
      <c r="J770" s="367" t="s">
        <v>326</v>
      </c>
      <c r="K770" s="368"/>
      <c r="L770" s="453" t="s">
        <v>1908</v>
      </c>
      <c r="M770" s="368" t="s">
        <v>758</v>
      </c>
      <c r="N770" s="442" t="s">
        <v>2614</v>
      </c>
      <c r="O770" s="443" t="s">
        <v>226</v>
      </c>
      <c r="P770" s="627" t="s">
        <v>227</v>
      </c>
      <c r="Q770" s="443" t="s">
        <v>228</v>
      </c>
      <c r="R770" s="443" t="s">
        <v>470</v>
      </c>
      <c r="S770" s="443" t="s">
        <v>542</v>
      </c>
      <c r="T770" s="442" t="s">
        <v>231</v>
      </c>
    </row>
    <row r="771" spans="1:20" hidden="1" outlineLevel="1" x14ac:dyDescent="0.25">
      <c r="A771" s="493" t="s">
        <v>2771</v>
      </c>
      <c r="B771" s="442" t="s">
        <v>990</v>
      </c>
      <c r="C771" s="766" t="s">
        <v>1068</v>
      </c>
      <c r="D771" s="453" t="s">
        <v>1910</v>
      </c>
      <c r="E771" s="446" t="s">
        <v>534</v>
      </c>
      <c r="F771" s="437" t="s">
        <v>1010</v>
      </c>
      <c r="G771" s="437" t="s">
        <v>2190</v>
      </c>
      <c r="H771" s="439" t="s">
        <v>537</v>
      </c>
      <c r="I771" s="594" t="s">
        <v>223</v>
      </c>
      <c r="J771" s="367" t="s">
        <v>326</v>
      </c>
      <c r="K771" s="368"/>
      <c r="L771" s="453" t="s">
        <v>2694</v>
      </c>
      <c r="M771" s="368" t="s">
        <v>758</v>
      </c>
      <c r="N771" s="453" t="s">
        <v>904</v>
      </c>
      <c r="O771" s="443" t="s">
        <v>226</v>
      </c>
      <c r="P771" s="627" t="s">
        <v>227</v>
      </c>
      <c r="Q771" s="443" t="s">
        <v>228</v>
      </c>
      <c r="R771" s="443" t="s">
        <v>470</v>
      </c>
      <c r="S771" s="443" t="s">
        <v>542</v>
      </c>
      <c r="T771" s="442" t="s">
        <v>231</v>
      </c>
    </row>
    <row r="772" spans="1:20" hidden="1" outlineLevel="1" x14ac:dyDescent="0.25">
      <c r="A772" s="493" t="s">
        <v>2772</v>
      </c>
      <c r="B772" s="442" t="s">
        <v>990</v>
      </c>
      <c r="C772" s="766" t="s">
        <v>1068</v>
      </c>
      <c r="D772" s="628" t="s">
        <v>1080</v>
      </c>
      <c r="E772" s="446" t="s">
        <v>2180</v>
      </c>
      <c r="F772" s="437" t="s">
        <v>2189</v>
      </c>
      <c r="G772" s="709" t="s">
        <v>2190</v>
      </c>
      <c r="H772" s="439" t="s">
        <v>2305</v>
      </c>
      <c r="I772" s="594" t="s">
        <v>223</v>
      </c>
      <c r="J772" s="367" t="s">
        <v>326</v>
      </c>
      <c r="K772" s="368"/>
      <c r="L772" s="453" t="s">
        <v>1908</v>
      </c>
      <c r="M772" s="368" t="s">
        <v>758</v>
      </c>
      <c r="N772" s="446" t="s">
        <v>2773</v>
      </c>
      <c r="O772" s="443" t="s">
        <v>226</v>
      </c>
      <c r="P772" s="627" t="s">
        <v>227</v>
      </c>
      <c r="Q772" s="443" t="s">
        <v>228</v>
      </c>
      <c r="R772" s="443" t="s">
        <v>470</v>
      </c>
      <c r="S772" s="443" t="s">
        <v>542</v>
      </c>
      <c r="T772" s="442" t="s">
        <v>231</v>
      </c>
    </row>
    <row r="773" spans="1:20" hidden="1" outlineLevel="1" x14ac:dyDescent="0.25">
      <c r="A773" s="493" t="s">
        <v>2774</v>
      </c>
      <c r="B773" s="442" t="s">
        <v>990</v>
      </c>
      <c r="C773" s="766" t="s">
        <v>1068</v>
      </c>
      <c r="D773" s="628" t="s">
        <v>1081</v>
      </c>
      <c r="E773" s="446" t="s">
        <v>2180</v>
      </c>
      <c r="F773" s="437" t="s">
        <v>2189</v>
      </c>
      <c r="G773" s="709" t="s">
        <v>2190</v>
      </c>
      <c r="H773" s="439" t="s">
        <v>2305</v>
      </c>
      <c r="I773" s="594" t="s">
        <v>223</v>
      </c>
      <c r="J773" s="367" t="s">
        <v>326</v>
      </c>
      <c r="K773" s="368"/>
      <c r="L773" s="453" t="s">
        <v>1908</v>
      </c>
      <c r="M773" s="368" t="s">
        <v>758</v>
      </c>
      <c r="N773" s="446" t="s">
        <v>2775</v>
      </c>
      <c r="O773" s="443" t="s">
        <v>226</v>
      </c>
      <c r="P773" s="627" t="s">
        <v>227</v>
      </c>
      <c r="Q773" s="443" t="s">
        <v>228</v>
      </c>
      <c r="R773" s="443" t="s">
        <v>470</v>
      </c>
      <c r="S773" s="443" t="s">
        <v>542</v>
      </c>
      <c r="T773" s="442" t="s">
        <v>231</v>
      </c>
    </row>
    <row r="774" spans="1:20" hidden="1" outlineLevel="1" x14ac:dyDescent="0.25">
      <c r="A774" s="493"/>
      <c r="B774" s="623"/>
      <c r="C774" s="765"/>
      <c r="D774" s="637" t="s">
        <v>1082</v>
      </c>
      <c r="E774" s="615"/>
      <c r="F774" s="631"/>
      <c r="G774" s="1476" t="s">
        <v>1083</v>
      </c>
      <c r="H774" s="1469"/>
      <c r="I774" s="1469"/>
      <c r="J774" s="1469"/>
      <c r="K774" s="633"/>
      <c r="L774" s="554" t="s">
        <v>1084</v>
      </c>
      <c r="M774" s="368"/>
      <c r="N774" s="446"/>
      <c r="O774" s="622"/>
      <c r="P774" s="622"/>
      <c r="Q774" s="622"/>
      <c r="R774" s="443"/>
      <c r="S774" s="443"/>
      <c r="T774" s="442"/>
    </row>
    <row r="775" spans="1:20" hidden="1" outlineLevel="1" x14ac:dyDescent="0.25">
      <c r="A775" s="493"/>
      <c r="B775" s="442" t="s">
        <v>990</v>
      </c>
      <c r="C775" s="453" t="s">
        <v>1009</v>
      </c>
      <c r="D775" s="453" t="s">
        <v>1085</v>
      </c>
      <c r="E775" s="446" t="s">
        <v>2180</v>
      </c>
      <c r="F775" s="437" t="s">
        <v>2189</v>
      </c>
      <c r="G775" s="437">
        <v>30300</v>
      </c>
      <c r="H775" s="439" t="s">
        <v>2305</v>
      </c>
      <c r="I775" s="594" t="s">
        <v>223</v>
      </c>
      <c r="J775" s="367" t="s">
        <v>326</v>
      </c>
      <c r="K775" s="368"/>
      <c r="L775" s="453" t="s">
        <v>1086</v>
      </c>
      <c r="M775" s="368" t="s">
        <v>770</v>
      </c>
      <c r="N775" s="453" t="s">
        <v>778</v>
      </c>
      <c r="O775" s="443" t="s">
        <v>226</v>
      </c>
      <c r="P775" s="627" t="s">
        <v>227</v>
      </c>
      <c r="Q775" s="443" t="s">
        <v>228</v>
      </c>
      <c r="R775" s="443" t="s">
        <v>470</v>
      </c>
      <c r="S775" s="443" t="s">
        <v>542</v>
      </c>
      <c r="T775" s="442" t="s">
        <v>231</v>
      </c>
    </row>
    <row r="776" spans="1:20" hidden="1" outlineLevel="1" x14ac:dyDescent="0.25">
      <c r="A776" s="493"/>
      <c r="B776" s="572" t="s">
        <v>990</v>
      </c>
      <c r="C776" s="578" t="s">
        <v>1009</v>
      </c>
      <c r="D776" s="578" t="s">
        <v>1087</v>
      </c>
      <c r="E776" s="579" t="s">
        <v>2180</v>
      </c>
      <c r="F776" s="574" t="s">
        <v>2189</v>
      </c>
      <c r="G776" s="574">
        <v>30300</v>
      </c>
      <c r="H776" s="577" t="s">
        <v>2305</v>
      </c>
      <c r="I776" s="630" t="s">
        <v>223</v>
      </c>
      <c r="J776" s="415" t="s">
        <v>326</v>
      </c>
      <c r="K776" s="403"/>
      <c r="L776" s="578" t="s">
        <v>2776</v>
      </c>
      <c r="M776" s="403" t="s">
        <v>770</v>
      </c>
      <c r="N776" s="578" t="s">
        <v>778</v>
      </c>
      <c r="O776" s="580" t="s">
        <v>226</v>
      </c>
      <c r="P776" s="240" t="s">
        <v>227</v>
      </c>
      <c r="Q776" s="580" t="s">
        <v>228</v>
      </c>
      <c r="R776" s="580" t="s">
        <v>470</v>
      </c>
      <c r="S776" s="580" t="s">
        <v>542</v>
      </c>
      <c r="T776" s="572" t="s">
        <v>231</v>
      </c>
    </row>
    <row r="777" spans="1:20" hidden="1" outlineLevel="1" x14ac:dyDescent="0.25">
      <c r="A777" s="493" t="s">
        <v>2777</v>
      </c>
      <c r="B777" s="442" t="s">
        <v>990</v>
      </c>
      <c r="C777" s="453" t="s">
        <v>1009</v>
      </c>
      <c r="D777" s="453" t="s">
        <v>1723</v>
      </c>
      <c r="E777" s="446" t="s">
        <v>2180</v>
      </c>
      <c r="F777" s="437" t="s">
        <v>2189</v>
      </c>
      <c r="G777" s="437">
        <v>30300</v>
      </c>
      <c r="H777" s="439" t="s">
        <v>2305</v>
      </c>
      <c r="I777" s="594" t="s">
        <v>223</v>
      </c>
      <c r="J777" s="367" t="s">
        <v>326</v>
      </c>
      <c r="K777" s="368"/>
      <c r="L777" s="453" t="s">
        <v>2778</v>
      </c>
      <c r="M777" s="368" t="s">
        <v>770</v>
      </c>
      <c r="N777" s="453" t="s">
        <v>1095</v>
      </c>
      <c r="O777" s="443" t="s">
        <v>226</v>
      </c>
      <c r="P777" s="627" t="s">
        <v>227</v>
      </c>
      <c r="Q777" s="443" t="s">
        <v>228</v>
      </c>
      <c r="R777" s="443" t="s">
        <v>470</v>
      </c>
      <c r="S777" s="443" t="s">
        <v>542</v>
      </c>
      <c r="T777" s="442" t="s">
        <v>231</v>
      </c>
    </row>
    <row r="778" spans="1:20" hidden="1" outlineLevel="1" x14ac:dyDescent="0.25">
      <c r="A778" s="493"/>
      <c r="B778" s="572" t="s">
        <v>990</v>
      </c>
      <c r="C778" s="578" t="s">
        <v>1009</v>
      </c>
      <c r="D778" s="578" t="s">
        <v>2779</v>
      </c>
      <c r="E778" s="579" t="s">
        <v>2180</v>
      </c>
      <c r="F778" s="574" t="s">
        <v>2189</v>
      </c>
      <c r="G778" s="574">
        <v>30300</v>
      </c>
      <c r="H778" s="577" t="s">
        <v>2305</v>
      </c>
      <c r="I778" s="630" t="s">
        <v>223</v>
      </c>
      <c r="J778" s="415" t="s">
        <v>326</v>
      </c>
      <c r="K778" s="403"/>
      <c r="L778" s="578" t="s">
        <v>2780</v>
      </c>
      <c r="M778" s="403" t="s">
        <v>770</v>
      </c>
      <c r="N778" s="578" t="s">
        <v>716</v>
      </c>
      <c r="O778" s="580" t="s">
        <v>226</v>
      </c>
      <c r="P778" s="240" t="s">
        <v>227</v>
      </c>
      <c r="Q778" s="580" t="s">
        <v>228</v>
      </c>
      <c r="R778" s="580" t="s">
        <v>470</v>
      </c>
      <c r="S778" s="580" t="s">
        <v>542</v>
      </c>
      <c r="T778" s="572" t="s">
        <v>231</v>
      </c>
    </row>
    <row r="779" spans="1:20" hidden="1" outlineLevel="1" x14ac:dyDescent="0.25">
      <c r="A779" s="493"/>
      <c r="B779" s="572" t="s">
        <v>990</v>
      </c>
      <c r="C779" s="578" t="s">
        <v>2687</v>
      </c>
      <c r="D779" s="578" t="s">
        <v>2781</v>
      </c>
      <c r="E779" s="579" t="s">
        <v>2180</v>
      </c>
      <c r="F779" s="574" t="s">
        <v>2189</v>
      </c>
      <c r="G779" s="574">
        <v>30300</v>
      </c>
      <c r="H779" s="577" t="s">
        <v>2305</v>
      </c>
      <c r="I779" s="630" t="s">
        <v>223</v>
      </c>
      <c r="J779" s="415" t="s">
        <v>326</v>
      </c>
      <c r="K779" s="403"/>
      <c r="L779" s="578" t="s">
        <v>2782</v>
      </c>
      <c r="M779" s="403" t="s">
        <v>770</v>
      </c>
      <c r="N779" s="578" t="s">
        <v>1088</v>
      </c>
      <c r="O779" s="580" t="s">
        <v>226</v>
      </c>
      <c r="P779" s="240" t="s">
        <v>227</v>
      </c>
      <c r="Q779" s="580" t="s">
        <v>228</v>
      </c>
      <c r="R779" s="580" t="s">
        <v>470</v>
      </c>
      <c r="S779" s="580" t="s">
        <v>542</v>
      </c>
      <c r="T779" s="572" t="s">
        <v>231</v>
      </c>
    </row>
    <row r="780" spans="1:20" hidden="1" outlineLevel="1" x14ac:dyDescent="0.25">
      <c r="A780" s="493" t="s">
        <v>2783</v>
      </c>
      <c r="B780" s="442" t="s">
        <v>2784</v>
      </c>
      <c r="C780" s="453" t="s">
        <v>2687</v>
      </c>
      <c r="D780" s="453" t="s">
        <v>2785</v>
      </c>
      <c r="E780" s="446" t="s">
        <v>534</v>
      </c>
      <c r="F780" s="437" t="s">
        <v>1010</v>
      </c>
      <c r="G780" s="437">
        <v>30300</v>
      </c>
      <c r="H780" s="439" t="s">
        <v>537</v>
      </c>
      <c r="I780" s="594" t="s">
        <v>223</v>
      </c>
      <c r="J780" s="367" t="s">
        <v>326</v>
      </c>
      <c r="K780" s="368"/>
      <c r="L780" s="453" t="s">
        <v>2786</v>
      </c>
      <c r="M780" s="368" t="s">
        <v>770</v>
      </c>
      <c r="N780" s="453" t="s">
        <v>1089</v>
      </c>
      <c r="O780" s="443" t="s">
        <v>226</v>
      </c>
      <c r="P780" s="627" t="s">
        <v>227</v>
      </c>
      <c r="Q780" s="443" t="s">
        <v>228</v>
      </c>
      <c r="R780" s="443" t="s">
        <v>470</v>
      </c>
      <c r="S780" s="443" t="s">
        <v>542</v>
      </c>
      <c r="T780" s="442" t="s">
        <v>231</v>
      </c>
    </row>
    <row r="781" spans="1:20" hidden="1" outlineLevel="1" x14ac:dyDescent="0.25">
      <c r="A781" s="493" t="s">
        <v>2787</v>
      </c>
      <c r="B781" s="442" t="s">
        <v>990</v>
      </c>
      <c r="C781" s="453" t="s">
        <v>1009</v>
      </c>
      <c r="D781" s="471" t="s">
        <v>2788</v>
      </c>
      <c r="E781" s="446" t="s">
        <v>2180</v>
      </c>
      <c r="F781" s="437" t="s">
        <v>2189</v>
      </c>
      <c r="G781" s="437">
        <v>30300</v>
      </c>
      <c r="H781" s="439" t="s">
        <v>2305</v>
      </c>
      <c r="I781" s="594" t="s">
        <v>223</v>
      </c>
      <c r="J781" s="367" t="s">
        <v>326</v>
      </c>
      <c r="K781" s="368"/>
      <c r="L781" s="471" t="s">
        <v>1845</v>
      </c>
      <c r="M781" s="368" t="s">
        <v>770</v>
      </c>
      <c r="N781" s="453" t="s">
        <v>631</v>
      </c>
      <c r="O781" s="443" t="s">
        <v>226</v>
      </c>
      <c r="P781" s="627" t="s">
        <v>227</v>
      </c>
      <c r="Q781" s="443" t="s">
        <v>228</v>
      </c>
      <c r="R781" s="443" t="s">
        <v>470</v>
      </c>
      <c r="S781" s="443" t="s">
        <v>542</v>
      </c>
      <c r="T781" s="442" t="s">
        <v>231</v>
      </c>
    </row>
    <row r="782" spans="1:20" hidden="1" outlineLevel="1" x14ac:dyDescent="0.25">
      <c r="A782" s="493" t="s">
        <v>2789</v>
      </c>
      <c r="B782" s="442" t="s">
        <v>990</v>
      </c>
      <c r="C782" s="453" t="s">
        <v>1009</v>
      </c>
      <c r="D782" s="471" t="s">
        <v>2790</v>
      </c>
      <c r="E782" s="446" t="s">
        <v>2180</v>
      </c>
      <c r="F782" s="437" t="s">
        <v>2189</v>
      </c>
      <c r="G782" s="437">
        <v>30300</v>
      </c>
      <c r="H782" s="439" t="s">
        <v>2305</v>
      </c>
      <c r="I782" s="594" t="s">
        <v>223</v>
      </c>
      <c r="J782" s="367" t="s">
        <v>326</v>
      </c>
      <c r="K782" s="368"/>
      <c r="L782" s="471" t="s">
        <v>1809</v>
      </c>
      <c r="M782" s="368" t="s">
        <v>770</v>
      </c>
      <c r="N782" s="453" t="s">
        <v>621</v>
      </c>
      <c r="O782" s="443" t="s">
        <v>226</v>
      </c>
      <c r="P782" s="627" t="s">
        <v>227</v>
      </c>
      <c r="Q782" s="443" t="s">
        <v>228</v>
      </c>
      <c r="R782" s="443" t="s">
        <v>470</v>
      </c>
      <c r="S782" s="443" t="s">
        <v>542</v>
      </c>
      <c r="T782" s="442" t="s">
        <v>231</v>
      </c>
    </row>
    <row r="783" spans="1:20" hidden="1" outlineLevel="1" x14ac:dyDescent="0.25">
      <c r="A783" s="493"/>
      <c r="B783" s="572" t="s">
        <v>990</v>
      </c>
      <c r="C783" s="578" t="s">
        <v>1009</v>
      </c>
      <c r="D783" s="578" t="s">
        <v>1091</v>
      </c>
      <c r="E783" s="579" t="s">
        <v>2180</v>
      </c>
      <c r="F783" s="574" t="s">
        <v>2189</v>
      </c>
      <c r="G783" s="574">
        <v>30300</v>
      </c>
      <c r="H783" s="577" t="s">
        <v>2305</v>
      </c>
      <c r="I783" s="630" t="s">
        <v>223</v>
      </c>
      <c r="J783" s="415" t="s">
        <v>326</v>
      </c>
      <c r="K783" s="403"/>
      <c r="L783" s="578" t="s">
        <v>1090</v>
      </c>
      <c r="M783" s="403" t="s">
        <v>770</v>
      </c>
      <c r="N783" s="578" t="s">
        <v>980</v>
      </c>
      <c r="O783" s="580" t="s">
        <v>226</v>
      </c>
      <c r="P783" s="240" t="s">
        <v>227</v>
      </c>
      <c r="Q783" s="580" t="s">
        <v>228</v>
      </c>
      <c r="R783" s="580" t="s">
        <v>470</v>
      </c>
      <c r="S783" s="580" t="s">
        <v>542</v>
      </c>
      <c r="T783" s="572" t="s">
        <v>231</v>
      </c>
    </row>
    <row r="784" spans="1:20" hidden="1" outlineLevel="1" x14ac:dyDescent="0.25">
      <c r="A784" s="493" t="s">
        <v>2791</v>
      </c>
      <c r="B784" s="442" t="s">
        <v>990</v>
      </c>
      <c r="C784" s="453" t="s">
        <v>1009</v>
      </c>
      <c r="D784" s="453" t="s">
        <v>2142</v>
      </c>
      <c r="E784" s="446" t="s">
        <v>2180</v>
      </c>
      <c r="F784" s="437" t="s">
        <v>2189</v>
      </c>
      <c r="G784" s="437">
        <v>30300</v>
      </c>
      <c r="H784" s="439" t="s">
        <v>2305</v>
      </c>
      <c r="I784" s="594" t="s">
        <v>223</v>
      </c>
      <c r="J784" s="367" t="s">
        <v>326</v>
      </c>
      <c r="K784" s="368"/>
      <c r="L784" s="453" t="s">
        <v>2792</v>
      </c>
      <c r="M784" s="368" t="s">
        <v>770</v>
      </c>
      <c r="N784" s="453" t="s">
        <v>1092</v>
      </c>
      <c r="O784" s="443" t="s">
        <v>226</v>
      </c>
      <c r="P784" s="627" t="s">
        <v>227</v>
      </c>
      <c r="Q784" s="443" t="s">
        <v>228</v>
      </c>
      <c r="R784" s="443" t="s">
        <v>470</v>
      </c>
      <c r="S784" s="443" t="s">
        <v>542</v>
      </c>
      <c r="T784" s="442" t="s">
        <v>231</v>
      </c>
    </row>
    <row r="785" spans="1:20" hidden="1" outlineLevel="1" x14ac:dyDescent="0.25">
      <c r="A785" s="493" t="s">
        <v>2793</v>
      </c>
      <c r="B785" s="442" t="s">
        <v>990</v>
      </c>
      <c r="C785" s="453" t="s">
        <v>1009</v>
      </c>
      <c r="D785" s="453" t="s">
        <v>2005</v>
      </c>
      <c r="E785" s="446" t="s">
        <v>2180</v>
      </c>
      <c r="F785" s="437" t="s">
        <v>2189</v>
      </c>
      <c r="G785" s="437">
        <v>30300</v>
      </c>
      <c r="H785" s="439" t="s">
        <v>2305</v>
      </c>
      <c r="I785" s="594" t="s">
        <v>223</v>
      </c>
      <c r="J785" s="367" t="s">
        <v>326</v>
      </c>
      <c r="K785" s="368"/>
      <c r="L785" s="453" t="s">
        <v>2794</v>
      </c>
      <c r="M785" s="368" t="s">
        <v>770</v>
      </c>
      <c r="N785" s="453" t="s">
        <v>578</v>
      </c>
      <c r="O785" s="443" t="s">
        <v>226</v>
      </c>
      <c r="P785" s="627" t="s">
        <v>227</v>
      </c>
      <c r="Q785" s="443" t="s">
        <v>228</v>
      </c>
      <c r="R785" s="443" t="s">
        <v>470</v>
      </c>
      <c r="S785" s="443" t="s">
        <v>542</v>
      </c>
      <c r="T785" s="442" t="s">
        <v>231</v>
      </c>
    </row>
    <row r="786" spans="1:20" hidden="1" outlineLevel="1" x14ac:dyDescent="0.25">
      <c r="A786" s="493" t="s">
        <v>2795</v>
      </c>
      <c r="B786" s="442" t="s">
        <v>990</v>
      </c>
      <c r="C786" s="453" t="s">
        <v>1009</v>
      </c>
      <c r="D786" s="466" t="s">
        <v>2146</v>
      </c>
      <c r="E786" s="446" t="s">
        <v>534</v>
      </c>
      <c r="F786" s="437" t="s">
        <v>1010</v>
      </c>
      <c r="G786" s="437">
        <v>30300</v>
      </c>
      <c r="H786" s="439" t="s">
        <v>537</v>
      </c>
      <c r="I786" s="594" t="s">
        <v>223</v>
      </c>
      <c r="J786" s="367" t="s">
        <v>326</v>
      </c>
      <c r="K786" s="368"/>
      <c r="L786" s="471" t="s">
        <v>2499</v>
      </c>
      <c r="M786" s="368" t="s">
        <v>770</v>
      </c>
      <c r="N786" s="453" t="s">
        <v>578</v>
      </c>
      <c r="O786" s="443" t="s">
        <v>226</v>
      </c>
      <c r="P786" s="627" t="s">
        <v>227</v>
      </c>
      <c r="Q786" s="443" t="s">
        <v>228</v>
      </c>
      <c r="R786" s="443" t="s">
        <v>470</v>
      </c>
      <c r="S786" s="443" t="s">
        <v>542</v>
      </c>
      <c r="T786" s="442" t="s">
        <v>231</v>
      </c>
    </row>
    <row r="787" spans="1:20" hidden="1" outlineLevel="1" x14ac:dyDescent="0.25">
      <c r="A787" s="493" t="s">
        <v>2796</v>
      </c>
      <c r="B787" s="442" t="s">
        <v>990</v>
      </c>
      <c r="C787" s="453" t="s">
        <v>1009</v>
      </c>
      <c r="D787" s="466" t="s">
        <v>2006</v>
      </c>
      <c r="E787" s="446" t="s">
        <v>534</v>
      </c>
      <c r="F787" s="437" t="s">
        <v>1010</v>
      </c>
      <c r="G787" s="437">
        <v>30300</v>
      </c>
      <c r="H787" s="439" t="s">
        <v>537</v>
      </c>
      <c r="I787" s="594" t="s">
        <v>223</v>
      </c>
      <c r="J787" s="367" t="s">
        <v>326</v>
      </c>
      <c r="K787" s="368"/>
      <c r="L787" s="471" t="s">
        <v>2797</v>
      </c>
      <c r="M787" s="368" t="s">
        <v>770</v>
      </c>
      <c r="N787" s="453" t="s">
        <v>578</v>
      </c>
      <c r="O787" s="443" t="s">
        <v>226</v>
      </c>
      <c r="P787" s="627" t="s">
        <v>227</v>
      </c>
      <c r="Q787" s="443" t="s">
        <v>228</v>
      </c>
      <c r="R787" s="443" t="s">
        <v>470</v>
      </c>
      <c r="S787" s="443" t="s">
        <v>542</v>
      </c>
      <c r="T787" s="442" t="s">
        <v>231</v>
      </c>
    </row>
    <row r="788" spans="1:20" hidden="1" outlineLevel="1" x14ac:dyDescent="0.25">
      <c r="A788" s="493"/>
      <c r="B788" s="442" t="s">
        <v>990</v>
      </c>
      <c r="C788" s="453" t="s">
        <v>1009</v>
      </c>
      <c r="D788" s="453" t="s">
        <v>1093</v>
      </c>
      <c r="E788" s="446" t="s">
        <v>2180</v>
      </c>
      <c r="F788" s="437" t="s">
        <v>2189</v>
      </c>
      <c r="G788" s="437">
        <v>30300</v>
      </c>
      <c r="H788" s="439" t="s">
        <v>2305</v>
      </c>
      <c r="I788" s="594" t="s">
        <v>223</v>
      </c>
      <c r="J788" s="367" t="s">
        <v>326</v>
      </c>
      <c r="K788" s="368"/>
      <c r="L788" s="453" t="s">
        <v>1094</v>
      </c>
      <c r="M788" s="368" t="s">
        <v>770</v>
      </c>
      <c r="N788" s="453" t="s">
        <v>1095</v>
      </c>
      <c r="O788" s="443" t="s">
        <v>226</v>
      </c>
      <c r="P788" s="627" t="s">
        <v>227</v>
      </c>
      <c r="Q788" s="443" t="s">
        <v>228</v>
      </c>
      <c r="R788" s="443" t="s">
        <v>470</v>
      </c>
      <c r="S788" s="443" t="s">
        <v>542</v>
      </c>
      <c r="T788" s="442" t="s">
        <v>231</v>
      </c>
    </row>
    <row r="789" spans="1:20" hidden="1" outlineLevel="1" x14ac:dyDescent="0.25">
      <c r="A789" s="493" t="s">
        <v>2798</v>
      </c>
      <c r="B789" s="442" t="s">
        <v>990</v>
      </c>
      <c r="C789" s="453" t="s">
        <v>1009</v>
      </c>
      <c r="D789" s="442" t="s">
        <v>2799</v>
      </c>
      <c r="E789" s="446" t="s">
        <v>2180</v>
      </c>
      <c r="F789" s="437" t="s">
        <v>2189</v>
      </c>
      <c r="G789" s="437">
        <v>30300</v>
      </c>
      <c r="H789" s="439" t="s">
        <v>2305</v>
      </c>
      <c r="I789" s="594" t="s">
        <v>223</v>
      </c>
      <c r="J789" s="367" t="s">
        <v>326</v>
      </c>
      <c r="K789" s="368"/>
      <c r="L789" s="453" t="s">
        <v>2792</v>
      </c>
      <c r="M789" s="368" t="s">
        <v>770</v>
      </c>
      <c r="N789" s="453" t="s">
        <v>2586</v>
      </c>
      <c r="O789" s="443" t="s">
        <v>226</v>
      </c>
      <c r="P789" s="627" t="s">
        <v>227</v>
      </c>
      <c r="Q789" s="443" t="s">
        <v>228</v>
      </c>
      <c r="R789" s="443" t="s">
        <v>470</v>
      </c>
      <c r="S789" s="443" t="s">
        <v>542</v>
      </c>
      <c r="T789" s="442" t="s">
        <v>231</v>
      </c>
    </row>
    <row r="790" spans="1:20" hidden="1" outlineLevel="1" x14ac:dyDescent="0.25">
      <c r="A790" s="493"/>
      <c r="B790" s="442" t="s">
        <v>990</v>
      </c>
      <c r="C790" s="453" t="s">
        <v>1009</v>
      </c>
      <c r="D790" s="453" t="s">
        <v>1096</v>
      </c>
      <c r="E790" s="446" t="s">
        <v>2180</v>
      </c>
      <c r="F790" s="437" t="s">
        <v>2189</v>
      </c>
      <c r="G790" s="437">
        <v>30300</v>
      </c>
      <c r="H790" s="439" t="s">
        <v>2305</v>
      </c>
      <c r="I790" s="594" t="s">
        <v>223</v>
      </c>
      <c r="J790" s="367" t="s">
        <v>326</v>
      </c>
      <c r="K790" s="368"/>
      <c r="L790" s="453" t="s">
        <v>1097</v>
      </c>
      <c r="M790" s="368" t="s">
        <v>770</v>
      </c>
      <c r="N790" s="453" t="s">
        <v>1098</v>
      </c>
      <c r="O790" s="443" t="s">
        <v>226</v>
      </c>
      <c r="P790" s="627" t="s">
        <v>227</v>
      </c>
      <c r="Q790" s="443" t="s">
        <v>228</v>
      </c>
      <c r="R790" s="443" t="s">
        <v>470</v>
      </c>
      <c r="S790" s="443" t="s">
        <v>542</v>
      </c>
      <c r="T790" s="442" t="s">
        <v>231</v>
      </c>
    </row>
    <row r="791" spans="1:20" hidden="1" outlineLevel="1" x14ac:dyDescent="0.25">
      <c r="A791" s="493"/>
      <c r="B791" s="442" t="s">
        <v>990</v>
      </c>
      <c r="C791" s="453" t="s">
        <v>1009</v>
      </c>
      <c r="D791" s="442" t="s">
        <v>1099</v>
      </c>
      <c r="E791" s="446" t="s">
        <v>2180</v>
      </c>
      <c r="F791" s="437" t="s">
        <v>2189</v>
      </c>
      <c r="G791" s="437">
        <v>30300</v>
      </c>
      <c r="H791" s="439" t="s">
        <v>2305</v>
      </c>
      <c r="I791" s="594" t="s">
        <v>223</v>
      </c>
      <c r="J791" s="367" t="s">
        <v>326</v>
      </c>
      <c r="K791" s="368"/>
      <c r="L791" s="453" t="s">
        <v>1100</v>
      </c>
      <c r="M791" s="368" t="s">
        <v>770</v>
      </c>
      <c r="N791" s="453" t="s">
        <v>1101</v>
      </c>
      <c r="O791" s="443" t="s">
        <v>226</v>
      </c>
      <c r="P791" s="627" t="s">
        <v>227</v>
      </c>
      <c r="Q791" s="443" t="s">
        <v>228</v>
      </c>
      <c r="R791" s="443" t="s">
        <v>470</v>
      </c>
      <c r="S791" s="443" t="s">
        <v>542</v>
      </c>
      <c r="T791" s="442" t="s">
        <v>231</v>
      </c>
    </row>
    <row r="792" spans="1:20" hidden="1" outlineLevel="1" x14ac:dyDescent="0.25">
      <c r="A792" s="493"/>
      <c r="B792" s="572" t="s">
        <v>990</v>
      </c>
      <c r="C792" s="578" t="s">
        <v>1009</v>
      </c>
      <c r="D792" s="572" t="s">
        <v>2800</v>
      </c>
      <c r="E792" s="579" t="s">
        <v>2180</v>
      </c>
      <c r="F792" s="574" t="s">
        <v>2189</v>
      </c>
      <c r="G792" s="574">
        <v>30300</v>
      </c>
      <c r="H792" s="577" t="s">
        <v>2305</v>
      </c>
      <c r="I792" s="630" t="s">
        <v>223</v>
      </c>
      <c r="J792" s="415" t="s">
        <v>326</v>
      </c>
      <c r="K792" s="403"/>
      <c r="L792" s="578" t="s">
        <v>2801</v>
      </c>
      <c r="M792" s="403" t="s">
        <v>770</v>
      </c>
      <c r="N792" s="578" t="s">
        <v>1101</v>
      </c>
      <c r="O792" s="580" t="s">
        <v>226</v>
      </c>
      <c r="P792" s="240" t="s">
        <v>227</v>
      </c>
      <c r="Q792" s="580" t="s">
        <v>228</v>
      </c>
      <c r="R792" s="580" t="s">
        <v>470</v>
      </c>
      <c r="S792" s="580" t="s">
        <v>542</v>
      </c>
      <c r="T792" s="572" t="s">
        <v>231</v>
      </c>
    </row>
    <row r="793" spans="1:20" hidden="1" outlineLevel="1" x14ac:dyDescent="0.25">
      <c r="A793" s="493"/>
      <c r="B793" s="572" t="s">
        <v>990</v>
      </c>
      <c r="C793" s="578" t="s">
        <v>1009</v>
      </c>
      <c r="D793" s="572" t="s">
        <v>2802</v>
      </c>
      <c r="E793" s="579" t="s">
        <v>2180</v>
      </c>
      <c r="F793" s="574" t="s">
        <v>2189</v>
      </c>
      <c r="G793" s="574">
        <v>30300</v>
      </c>
      <c r="H793" s="577" t="s">
        <v>2305</v>
      </c>
      <c r="I793" s="630" t="s">
        <v>223</v>
      </c>
      <c r="J793" s="415" t="s">
        <v>326</v>
      </c>
      <c r="K793" s="403"/>
      <c r="L793" s="578" t="s">
        <v>2803</v>
      </c>
      <c r="M793" s="403" t="s">
        <v>770</v>
      </c>
      <c r="N793" s="578" t="s">
        <v>1101</v>
      </c>
      <c r="O793" s="580" t="s">
        <v>226</v>
      </c>
      <c r="P793" s="240" t="s">
        <v>227</v>
      </c>
      <c r="Q793" s="580" t="s">
        <v>228</v>
      </c>
      <c r="R793" s="580" t="s">
        <v>470</v>
      </c>
      <c r="S793" s="580" t="s">
        <v>542</v>
      </c>
      <c r="T793" s="572" t="s">
        <v>231</v>
      </c>
    </row>
    <row r="794" spans="1:20" hidden="1" outlineLevel="1" x14ac:dyDescent="0.25">
      <c r="A794" s="493"/>
      <c r="B794" s="572" t="s">
        <v>990</v>
      </c>
      <c r="C794" s="578" t="s">
        <v>1009</v>
      </c>
      <c r="D794" s="572" t="s">
        <v>2804</v>
      </c>
      <c r="E794" s="579" t="s">
        <v>534</v>
      </c>
      <c r="F794" s="574" t="s">
        <v>1010</v>
      </c>
      <c r="G794" s="574">
        <v>30300</v>
      </c>
      <c r="H794" s="577" t="s">
        <v>537</v>
      </c>
      <c r="I794" s="630" t="s">
        <v>223</v>
      </c>
      <c r="J794" s="415" t="s">
        <v>326</v>
      </c>
      <c r="K794" s="403"/>
      <c r="L794" s="578" t="s">
        <v>2776</v>
      </c>
      <c r="M794" s="403" t="s">
        <v>770</v>
      </c>
      <c r="N794" s="578" t="s">
        <v>1102</v>
      </c>
      <c r="O794" s="580" t="s">
        <v>226</v>
      </c>
      <c r="P794" s="240" t="s">
        <v>227</v>
      </c>
      <c r="Q794" s="580" t="s">
        <v>228</v>
      </c>
      <c r="R794" s="580" t="s">
        <v>470</v>
      </c>
      <c r="S794" s="580" t="s">
        <v>542</v>
      </c>
      <c r="T794" s="572" t="s">
        <v>231</v>
      </c>
    </row>
    <row r="795" spans="1:20" hidden="1" outlineLevel="1" x14ac:dyDescent="0.25">
      <c r="A795" s="493" t="s">
        <v>2805</v>
      </c>
      <c r="B795" s="442" t="s">
        <v>990</v>
      </c>
      <c r="C795" s="453" t="s">
        <v>1009</v>
      </c>
      <c r="D795" s="466" t="s">
        <v>2007</v>
      </c>
      <c r="E795" s="446" t="s">
        <v>534</v>
      </c>
      <c r="F795" s="437" t="s">
        <v>1010</v>
      </c>
      <c r="G795" s="437">
        <v>30300</v>
      </c>
      <c r="H795" s="439" t="s">
        <v>537</v>
      </c>
      <c r="I795" s="594" t="s">
        <v>223</v>
      </c>
      <c r="J795" s="367" t="s">
        <v>326</v>
      </c>
      <c r="K795" s="368"/>
      <c r="L795" s="471" t="s">
        <v>2797</v>
      </c>
      <c r="M795" s="368" t="s">
        <v>770</v>
      </c>
      <c r="N795" s="453" t="s">
        <v>716</v>
      </c>
      <c r="O795" s="443" t="s">
        <v>226</v>
      </c>
      <c r="P795" s="627" t="s">
        <v>227</v>
      </c>
      <c r="Q795" s="443" t="s">
        <v>228</v>
      </c>
      <c r="R795" s="443" t="s">
        <v>470</v>
      </c>
      <c r="S795" s="443" t="s">
        <v>542</v>
      </c>
      <c r="T795" s="442" t="s">
        <v>231</v>
      </c>
    </row>
    <row r="796" spans="1:20" hidden="1" outlineLevel="1" x14ac:dyDescent="0.25">
      <c r="A796" s="493"/>
      <c r="B796" s="623"/>
      <c r="C796" s="765"/>
      <c r="D796" s="763" t="s">
        <v>1104</v>
      </c>
      <c r="E796" s="615"/>
      <c r="F796" s="631"/>
      <c r="G796" s="1476" t="s">
        <v>1104</v>
      </c>
      <c r="H796" s="1469"/>
      <c r="I796" s="1469"/>
      <c r="J796" s="1469"/>
      <c r="K796" s="633"/>
      <c r="L796" s="554" t="s">
        <v>1105</v>
      </c>
      <c r="M796" s="368"/>
      <c r="N796" s="446"/>
      <c r="O796" s="622"/>
      <c r="P796" s="622"/>
      <c r="Q796" s="622"/>
      <c r="R796" s="443"/>
      <c r="S796" s="443"/>
      <c r="T796" s="442"/>
    </row>
    <row r="797" spans="1:20" hidden="1" outlineLevel="1" x14ac:dyDescent="0.25">
      <c r="A797" s="493" t="s">
        <v>2806</v>
      </c>
      <c r="B797" s="442" t="s">
        <v>990</v>
      </c>
      <c r="C797" s="708" t="s">
        <v>1003</v>
      </c>
      <c r="D797" s="708" t="s">
        <v>1106</v>
      </c>
      <c r="E797" s="446" t="s">
        <v>2180</v>
      </c>
      <c r="F797" s="437" t="s">
        <v>2189</v>
      </c>
      <c r="G797" s="709" t="s">
        <v>2190</v>
      </c>
      <c r="H797" s="439" t="s">
        <v>2305</v>
      </c>
      <c r="I797" s="594" t="s">
        <v>223</v>
      </c>
      <c r="J797" s="367" t="s">
        <v>326</v>
      </c>
      <c r="K797" s="368"/>
      <c r="L797" s="453" t="s">
        <v>1908</v>
      </c>
      <c r="M797" s="368" t="s">
        <v>770</v>
      </c>
      <c r="N797" s="442" t="s">
        <v>2807</v>
      </c>
      <c r="O797" s="443" t="s">
        <v>226</v>
      </c>
      <c r="P797" s="627" t="s">
        <v>227</v>
      </c>
      <c r="Q797" s="443" t="s">
        <v>228</v>
      </c>
      <c r="R797" s="443" t="s">
        <v>470</v>
      </c>
      <c r="S797" s="443" t="s">
        <v>542</v>
      </c>
      <c r="T797" s="442" t="s">
        <v>231</v>
      </c>
    </row>
    <row r="798" spans="1:20" ht="12.75" hidden="1" customHeight="1" outlineLevel="1" x14ac:dyDescent="0.25">
      <c r="A798" s="493" t="s">
        <v>2808</v>
      </c>
      <c r="B798" s="442" t="s">
        <v>990</v>
      </c>
      <c r="C798" s="708" t="s">
        <v>1003</v>
      </c>
      <c r="D798" s="711" t="s">
        <v>1911</v>
      </c>
      <c r="E798" s="446" t="s">
        <v>2180</v>
      </c>
      <c r="F798" s="437" t="s">
        <v>2189</v>
      </c>
      <c r="G798" s="709" t="s">
        <v>2190</v>
      </c>
      <c r="H798" s="439" t="s">
        <v>2305</v>
      </c>
      <c r="I798" s="594" t="s">
        <v>223</v>
      </c>
      <c r="J798" s="367" t="s">
        <v>326</v>
      </c>
      <c r="K798" s="368"/>
      <c r="L798" s="453" t="s">
        <v>1908</v>
      </c>
      <c r="M798" s="368" t="s">
        <v>770</v>
      </c>
      <c r="N798" s="442" t="s">
        <v>2809</v>
      </c>
      <c r="O798" s="443" t="s">
        <v>226</v>
      </c>
      <c r="P798" s="627" t="s">
        <v>227</v>
      </c>
      <c r="Q798" s="443" t="s">
        <v>228</v>
      </c>
      <c r="R798" s="443" t="s">
        <v>2318</v>
      </c>
      <c r="S798" s="443" t="s">
        <v>542</v>
      </c>
      <c r="T798" s="442" t="s">
        <v>231</v>
      </c>
    </row>
    <row r="799" spans="1:20" hidden="1" outlineLevel="1" x14ac:dyDescent="0.25">
      <c r="A799" s="493" t="s">
        <v>2810</v>
      </c>
      <c r="B799" s="442" t="s">
        <v>990</v>
      </c>
      <c r="C799" s="708" t="s">
        <v>1003</v>
      </c>
      <c r="D799" s="466" t="s">
        <v>1912</v>
      </c>
      <c r="E799" s="446" t="s">
        <v>534</v>
      </c>
      <c r="F799" s="437" t="s">
        <v>1010</v>
      </c>
      <c r="G799" s="437" t="s">
        <v>2190</v>
      </c>
      <c r="H799" s="439" t="s">
        <v>537</v>
      </c>
      <c r="I799" s="594" t="s">
        <v>223</v>
      </c>
      <c r="J799" s="367" t="s">
        <v>326</v>
      </c>
      <c r="K799" s="368"/>
      <c r="L799" s="453" t="s">
        <v>1908</v>
      </c>
      <c r="M799" s="368" t="s">
        <v>770</v>
      </c>
      <c r="N799" s="453" t="s">
        <v>1101</v>
      </c>
      <c r="O799" s="443" t="s">
        <v>226</v>
      </c>
      <c r="P799" s="627" t="s">
        <v>227</v>
      </c>
      <c r="Q799" s="443" t="s">
        <v>228</v>
      </c>
      <c r="R799" s="443" t="s">
        <v>470</v>
      </c>
      <c r="S799" s="443" t="s">
        <v>542</v>
      </c>
      <c r="T799" s="442" t="s">
        <v>231</v>
      </c>
    </row>
    <row r="800" spans="1:20" hidden="1" outlineLevel="1" x14ac:dyDescent="0.25">
      <c r="A800" s="493" t="s">
        <v>2811</v>
      </c>
      <c r="B800" s="442" t="s">
        <v>990</v>
      </c>
      <c r="C800" s="708" t="s">
        <v>1003</v>
      </c>
      <c r="D800" s="453" t="s">
        <v>1913</v>
      </c>
      <c r="E800" s="446" t="s">
        <v>2180</v>
      </c>
      <c r="F800" s="437" t="s">
        <v>2189</v>
      </c>
      <c r="G800" s="437" t="s">
        <v>2190</v>
      </c>
      <c r="H800" s="439" t="s">
        <v>2305</v>
      </c>
      <c r="I800" s="594" t="s">
        <v>223</v>
      </c>
      <c r="J800" s="367" t="s">
        <v>326</v>
      </c>
      <c r="K800" s="368"/>
      <c r="L800" s="453" t="s">
        <v>1908</v>
      </c>
      <c r="M800" s="368" t="s">
        <v>770</v>
      </c>
      <c r="N800" s="453" t="s">
        <v>1088</v>
      </c>
      <c r="O800" s="443" t="s">
        <v>226</v>
      </c>
      <c r="P800" s="627" t="s">
        <v>227</v>
      </c>
      <c r="Q800" s="443" t="s">
        <v>228</v>
      </c>
      <c r="R800" s="443" t="s">
        <v>470</v>
      </c>
      <c r="S800" s="443" t="s">
        <v>542</v>
      </c>
      <c r="T800" s="442" t="s">
        <v>231</v>
      </c>
    </row>
    <row r="801" spans="1:20" hidden="1" outlineLevel="1" x14ac:dyDescent="0.25">
      <c r="A801" s="493" t="s">
        <v>2812</v>
      </c>
      <c r="B801" s="442" t="s">
        <v>2784</v>
      </c>
      <c r="C801" s="708" t="s">
        <v>1003</v>
      </c>
      <c r="D801" s="471" t="s">
        <v>2813</v>
      </c>
      <c r="E801" s="446" t="s">
        <v>534</v>
      </c>
      <c r="F801" s="437" t="s">
        <v>1010</v>
      </c>
      <c r="G801" s="437" t="s">
        <v>1123</v>
      </c>
      <c r="H801" s="439" t="s">
        <v>537</v>
      </c>
      <c r="I801" s="594" t="s">
        <v>223</v>
      </c>
      <c r="J801" s="367" t="s">
        <v>326</v>
      </c>
      <c r="K801" s="368"/>
      <c r="L801" s="453" t="s">
        <v>1908</v>
      </c>
      <c r="M801" s="368" t="s">
        <v>770</v>
      </c>
      <c r="N801" s="453" t="s">
        <v>1089</v>
      </c>
      <c r="O801" s="443" t="s">
        <v>226</v>
      </c>
      <c r="P801" s="627" t="s">
        <v>227</v>
      </c>
      <c r="Q801" s="443" t="s">
        <v>228</v>
      </c>
      <c r="R801" s="443" t="s">
        <v>470</v>
      </c>
      <c r="S801" s="443" t="s">
        <v>542</v>
      </c>
      <c r="T801" s="442" t="s">
        <v>231</v>
      </c>
    </row>
    <row r="802" spans="1:20" hidden="1" outlineLevel="1" x14ac:dyDescent="0.25">
      <c r="A802" s="493" t="s">
        <v>2814</v>
      </c>
      <c r="B802" s="442" t="s">
        <v>990</v>
      </c>
      <c r="C802" s="708" t="s">
        <v>1003</v>
      </c>
      <c r="D802" s="466" t="s">
        <v>1914</v>
      </c>
      <c r="E802" s="446" t="s">
        <v>534</v>
      </c>
      <c r="F802" s="437" t="s">
        <v>1010</v>
      </c>
      <c r="G802" s="437" t="s">
        <v>1123</v>
      </c>
      <c r="H802" s="439" t="s">
        <v>537</v>
      </c>
      <c r="I802" s="594" t="s">
        <v>223</v>
      </c>
      <c r="J802" s="367" t="s">
        <v>326</v>
      </c>
      <c r="K802" s="368"/>
      <c r="L802" s="453" t="s">
        <v>1908</v>
      </c>
      <c r="M802" s="368" t="s">
        <v>770</v>
      </c>
      <c r="N802" s="453" t="s">
        <v>1103</v>
      </c>
      <c r="O802" s="443" t="s">
        <v>226</v>
      </c>
      <c r="P802" s="627" t="s">
        <v>227</v>
      </c>
      <c r="Q802" s="443" t="s">
        <v>228</v>
      </c>
      <c r="R802" s="443" t="s">
        <v>470</v>
      </c>
      <c r="S802" s="443" t="s">
        <v>542</v>
      </c>
      <c r="T802" s="442" t="s">
        <v>231</v>
      </c>
    </row>
    <row r="803" spans="1:20" hidden="1" outlineLevel="1" x14ac:dyDescent="0.25">
      <c r="A803" s="493" t="s">
        <v>2815</v>
      </c>
      <c r="B803" s="442" t="s">
        <v>990</v>
      </c>
      <c r="C803" s="708" t="s">
        <v>1003</v>
      </c>
      <c r="D803" s="708" t="s">
        <v>1107</v>
      </c>
      <c r="E803" s="446" t="s">
        <v>2180</v>
      </c>
      <c r="F803" s="437" t="s">
        <v>2189</v>
      </c>
      <c r="G803" s="709" t="s">
        <v>2190</v>
      </c>
      <c r="H803" s="439" t="s">
        <v>2305</v>
      </c>
      <c r="I803" s="594" t="s">
        <v>223</v>
      </c>
      <c r="J803" s="367" t="s">
        <v>326</v>
      </c>
      <c r="K803" s="368"/>
      <c r="L803" s="453" t="s">
        <v>1908</v>
      </c>
      <c r="M803" s="368" t="s">
        <v>770</v>
      </c>
      <c r="N803" s="442" t="s">
        <v>2816</v>
      </c>
      <c r="O803" s="443" t="s">
        <v>226</v>
      </c>
      <c r="P803" s="627" t="s">
        <v>227</v>
      </c>
      <c r="Q803" s="443" t="s">
        <v>228</v>
      </c>
      <c r="R803" s="443" t="s">
        <v>470</v>
      </c>
      <c r="S803" s="443" t="s">
        <v>542</v>
      </c>
      <c r="T803" s="442" t="s">
        <v>231</v>
      </c>
    </row>
    <row r="804" spans="1:20" hidden="1" outlineLevel="1" x14ac:dyDescent="0.25">
      <c r="A804" s="493" t="s">
        <v>2817</v>
      </c>
      <c r="B804" s="442" t="s">
        <v>990</v>
      </c>
      <c r="C804" s="708" t="s">
        <v>1003</v>
      </c>
      <c r="D804" s="708" t="s">
        <v>1108</v>
      </c>
      <c r="E804" s="446" t="s">
        <v>2180</v>
      </c>
      <c r="F804" s="437" t="s">
        <v>2189</v>
      </c>
      <c r="G804" s="709" t="s">
        <v>2190</v>
      </c>
      <c r="H804" s="439" t="s">
        <v>2305</v>
      </c>
      <c r="I804" s="594" t="s">
        <v>223</v>
      </c>
      <c r="J804" s="367" t="s">
        <v>326</v>
      </c>
      <c r="K804" s="368"/>
      <c r="L804" s="453" t="s">
        <v>1908</v>
      </c>
      <c r="M804" s="368" t="s">
        <v>770</v>
      </c>
      <c r="N804" s="442" t="s">
        <v>2818</v>
      </c>
      <c r="O804" s="443" t="s">
        <v>226</v>
      </c>
      <c r="P804" s="627" t="s">
        <v>227</v>
      </c>
      <c r="Q804" s="443" t="s">
        <v>228</v>
      </c>
      <c r="R804" s="443" t="s">
        <v>470</v>
      </c>
      <c r="S804" s="443" t="s">
        <v>542</v>
      </c>
      <c r="T804" s="442" t="s">
        <v>231</v>
      </c>
    </row>
    <row r="805" spans="1:20" hidden="1" outlineLevel="1" x14ac:dyDescent="0.25">
      <c r="A805" s="493" t="s">
        <v>2819</v>
      </c>
      <c r="B805" s="442" t="s">
        <v>990</v>
      </c>
      <c r="C805" s="708" t="s">
        <v>1003</v>
      </c>
      <c r="D805" s="708" t="s">
        <v>1109</v>
      </c>
      <c r="E805" s="446" t="s">
        <v>2180</v>
      </c>
      <c r="F805" s="437" t="s">
        <v>2189</v>
      </c>
      <c r="G805" s="709" t="s">
        <v>2190</v>
      </c>
      <c r="H805" s="439" t="s">
        <v>2305</v>
      </c>
      <c r="I805" s="594" t="s">
        <v>223</v>
      </c>
      <c r="J805" s="367" t="s">
        <v>326</v>
      </c>
      <c r="K805" s="368"/>
      <c r="L805" s="453" t="s">
        <v>1908</v>
      </c>
      <c r="M805" s="368" t="s">
        <v>770</v>
      </c>
      <c r="N805" s="442" t="s">
        <v>2586</v>
      </c>
      <c r="O805" s="443" t="s">
        <v>226</v>
      </c>
      <c r="P805" s="627" t="s">
        <v>227</v>
      </c>
      <c r="Q805" s="443" t="s">
        <v>228</v>
      </c>
      <c r="R805" s="443" t="s">
        <v>470</v>
      </c>
      <c r="S805" s="443" t="s">
        <v>542</v>
      </c>
      <c r="T805" s="442" t="s">
        <v>231</v>
      </c>
    </row>
    <row r="806" spans="1:20" hidden="1" outlineLevel="1" x14ac:dyDescent="0.25">
      <c r="A806" s="493" t="s">
        <v>2820</v>
      </c>
      <c r="B806" s="442" t="s">
        <v>990</v>
      </c>
      <c r="C806" s="708" t="s">
        <v>1003</v>
      </c>
      <c r="D806" s="708" t="s">
        <v>1110</v>
      </c>
      <c r="E806" s="446" t="s">
        <v>2180</v>
      </c>
      <c r="F806" s="437" t="s">
        <v>2189</v>
      </c>
      <c r="G806" s="709" t="s">
        <v>2190</v>
      </c>
      <c r="H806" s="439" t="s">
        <v>2305</v>
      </c>
      <c r="I806" s="594" t="s">
        <v>223</v>
      </c>
      <c r="J806" s="367" t="s">
        <v>326</v>
      </c>
      <c r="K806" s="368"/>
      <c r="L806" s="453" t="s">
        <v>1908</v>
      </c>
      <c r="M806" s="368" t="s">
        <v>770</v>
      </c>
      <c r="N806" s="442" t="s">
        <v>2431</v>
      </c>
      <c r="O806" s="443" t="s">
        <v>226</v>
      </c>
      <c r="P806" s="627" t="s">
        <v>227</v>
      </c>
      <c r="Q806" s="443" t="s">
        <v>228</v>
      </c>
      <c r="R806" s="443" t="s">
        <v>470</v>
      </c>
      <c r="S806" s="443" t="s">
        <v>542</v>
      </c>
      <c r="T806" s="442" t="s">
        <v>231</v>
      </c>
    </row>
    <row r="807" spans="1:20" hidden="1" outlineLevel="1" x14ac:dyDescent="0.25">
      <c r="A807" s="493" t="s">
        <v>2821</v>
      </c>
      <c r="B807" s="442" t="s">
        <v>990</v>
      </c>
      <c r="C807" s="708" t="s">
        <v>1003</v>
      </c>
      <c r="D807" s="466" t="s">
        <v>1915</v>
      </c>
      <c r="E807" s="446" t="s">
        <v>534</v>
      </c>
      <c r="F807" s="437" t="s">
        <v>1010</v>
      </c>
      <c r="G807" s="437" t="s">
        <v>1123</v>
      </c>
      <c r="H807" s="439" t="s">
        <v>537</v>
      </c>
      <c r="I807" s="594" t="s">
        <v>223</v>
      </c>
      <c r="J807" s="367" t="s">
        <v>326</v>
      </c>
      <c r="K807" s="368"/>
      <c r="L807" s="453" t="s">
        <v>1908</v>
      </c>
      <c r="M807" s="368" t="s">
        <v>770</v>
      </c>
      <c r="N807" s="453" t="s">
        <v>1102</v>
      </c>
      <c r="O807" s="443" t="s">
        <v>226</v>
      </c>
      <c r="P807" s="627" t="s">
        <v>227</v>
      </c>
      <c r="Q807" s="443" t="s">
        <v>228</v>
      </c>
      <c r="R807" s="443" t="s">
        <v>470</v>
      </c>
      <c r="S807" s="443" t="s">
        <v>542</v>
      </c>
      <c r="T807" s="442" t="s">
        <v>231</v>
      </c>
    </row>
    <row r="808" spans="1:20" hidden="1" outlineLevel="1" x14ac:dyDescent="0.25">
      <c r="A808" s="493" t="s">
        <v>2822</v>
      </c>
      <c r="B808" s="442" t="s">
        <v>990</v>
      </c>
      <c r="C808" s="708" t="s">
        <v>1003</v>
      </c>
      <c r="D808" s="708" t="s">
        <v>1111</v>
      </c>
      <c r="E808" s="446" t="s">
        <v>2180</v>
      </c>
      <c r="F808" s="437" t="s">
        <v>2189</v>
      </c>
      <c r="G808" s="709" t="s">
        <v>2190</v>
      </c>
      <c r="H808" s="439" t="s">
        <v>2305</v>
      </c>
      <c r="I808" s="594" t="s">
        <v>223</v>
      </c>
      <c r="J808" s="367" t="s">
        <v>326</v>
      </c>
      <c r="K808" s="368"/>
      <c r="L808" s="453" t="s">
        <v>1908</v>
      </c>
      <c r="M808" s="368" t="s">
        <v>770</v>
      </c>
      <c r="N808" s="442" t="s">
        <v>2823</v>
      </c>
      <c r="O808" s="443" t="s">
        <v>226</v>
      </c>
      <c r="P808" s="627" t="s">
        <v>227</v>
      </c>
      <c r="Q808" s="443" t="s">
        <v>228</v>
      </c>
      <c r="R808" s="443" t="s">
        <v>470</v>
      </c>
      <c r="S808" s="443" t="s">
        <v>542</v>
      </c>
      <c r="T808" s="442" t="s">
        <v>231</v>
      </c>
    </row>
    <row r="809" spans="1:20" hidden="1" outlineLevel="1" x14ac:dyDescent="0.25">
      <c r="A809" s="493" t="s">
        <v>2824</v>
      </c>
      <c r="B809" s="442" t="s">
        <v>990</v>
      </c>
      <c r="C809" s="708" t="s">
        <v>1003</v>
      </c>
      <c r="D809" s="442" t="s">
        <v>1916</v>
      </c>
      <c r="E809" s="446" t="s">
        <v>2180</v>
      </c>
      <c r="F809" s="437" t="s">
        <v>2189</v>
      </c>
      <c r="G809" s="437" t="s">
        <v>2190</v>
      </c>
      <c r="H809" s="439" t="s">
        <v>2305</v>
      </c>
      <c r="I809" s="594" t="s">
        <v>223</v>
      </c>
      <c r="J809" s="367" t="s">
        <v>326</v>
      </c>
      <c r="K809" s="368"/>
      <c r="L809" s="453" t="s">
        <v>1908</v>
      </c>
      <c r="M809" s="368" t="s">
        <v>770</v>
      </c>
      <c r="N809" s="453" t="s">
        <v>786</v>
      </c>
      <c r="O809" s="443" t="s">
        <v>226</v>
      </c>
      <c r="P809" s="627" t="s">
        <v>227</v>
      </c>
      <c r="Q809" s="443" t="s">
        <v>228</v>
      </c>
      <c r="R809" s="443" t="s">
        <v>470</v>
      </c>
      <c r="S809" s="443" t="s">
        <v>542</v>
      </c>
      <c r="T809" s="442" t="s">
        <v>231</v>
      </c>
    </row>
    <row r="810" spans="1:20" hidden="1" outlineLevel="1" x14ac:dyDescent="0.25">
      <c r="A810" s="493" t="s">
        <v>2825</v>
      </c>
      <c r="B810" s="442" t="s">
        <v>990</v>
      </c>
      <c r="C810" s="708" t="s">
        <v>1003</v>
      </c>
      <c r="D810" s="708" t="s">
        <v>1112</v>
      </c>
      <c r="E810" s="446" t="s">
        <v>2180</v>
      </c>
      <c r="F810" s="437" t="s">
        <v>2189</v>
      </c>
      <c r="G810" s="709" t="s">
        <v>2190</v>
      </c>
      <c r="H810" s="439" t="s">
        <v>2305</v>
      </c>
      <c r="I810" s="594" t="s">
        <v>223</v>
      </c>
      <c r="J810" s="367" t="s">
        <v>326</v>
      </c>
      <c r="K810" s="368"/>
      <c r="L810" s="453" t="s">
        <v>1908</v>
      </c>
      <c r="M810" s="368" t="s">
        <v>770</v>
      </c>
      <c r="N810" s="442" t="s">
        <v>2826</v>
      </c>
      <c r="O810" s="443" t="s">
        <v>226</v>
      </c>
      <c r="P810" s="627" t="s">
        <v>227</v>
      </c>
      <c r="Q810" s="443" t="s">
        <v>228</v>
      </c>
      <c r="R810" s="443" t="s">
        <v>470</v>
      </c>
      <c r="S810" s="443" t="s">
        <v>542</v>
      </c>
      <c r="T810" s="442" t="s">
        <v>231</v>
      </c>
    </row>
    <row r="811" spans="1:20" hidden="1" outlineLevel="1" x14ac:dyDescent="0.25">
      <c r="A811" s="493" t="s">
        <v>2827</v>
      </c>
      <c r="B811" s="442" t="s">
        <v>990</v>
      </c>
      <c r="C811" s="708" t="s">
        <v>1003</v>
      </c>
      <c r="D811" s="708" t="s">
        <v>1113</v>
      </c>
      <c r="E811" s="446" t="s">
        <v>2180</v>
      </c>
      <c r="F811" s="437" t="s">
        <v>2189</v>
      </c>
      <c r="G811" s="709" t="s">
        <v>2190</v>
      </c>
      <c r="H811" s="439" t="s">
        <v>2305</v>
      </c>
      <c r="I811" s="594" t="s">
        <v>223</v>
      </c>
      <c r="J811" s="367" t="s">
        <v>326</v>
      </c>
      <c r="K811" s="368"/>
      <c r="L811" s="453" t="s">
        <v>1908</v>
      </c>
      <c r="M811" s="368" t="s">
        <v>770</v>
      </c>
      <c r="N811" s="442" t="s">
        <v>2828</v>
      </c>
      <c r="O811" s="443" t="s">
        <v>226</v>
      </c>
      <c r="P811" s="627" t="s">
        <v>227</v>
      </c>
      <c r="Q811" s="443" t="s">
        <v>228</v>
      </c>
      <c r="R811" s="443" t="s">
        <v>470</v>
      </c>
      <c r="S811" s="443" t="s">
        <v>542</v>
      </c>
      <c r="T811" s="442" t="s">
        <v>231</v>
      </c>
    </row>
    <row r="812" spans="1:20" hidden="1" outlineLevel="1" x14ac:dyDescent="0.25">
      <c r="A812" s="493" t="s">
        <v>2829</v>
      </c>
      <c r="B812" s="442" t="s">
        <v>990</v>
      </c>
      <c r="C812" s="708" t="s">
        <v>1003</v>
      </c>
      <c r="D812" s="708" t="s">
        <v>1114</v>
      </c>
      <c r="E812" s="446" t="s">
        <v>2180</v>
      </c>
      <c r="F812" s="437" t="s">
        <v>2189</v>
      </c>
      <c r="G812" s="709" t="s">
        <v>2190</v>
      </c>
      <c r="H812" s="439" t="s">
        <v>2305</v>
      </c>
      <c r="I812" s="594" t="s">
        <v>223</v>
      </c>
      <c r="J812" s="367" t="s">
        <v>326</v>
      </c>
      <c r="K812" s="368"/>
      <c r="L812" s="453" t="s">
        <v>1908</v>
      </c>
      <c r="M812" s="368" t="s">
        <v>770</v>
      </c>
      <c r="N812" s="442" t="s">
        <v>2830</v>
      </c>
      <c r="O812" s="443" t="s">
        <v>226</v>
      </c>
      <c r="P812" s="627" t="s">
        <v>227</v>
      </c>
      <c r="Q812" s="443" t="s">
        <v>228</v>
      </c>
      <c r="R812" s="443" t="s">
        <v>470</v>
      </c>
      <c r="S812" s="443" t="s">
        <v>542</v>
      </c>
      <c r="T812" s="442" t="s">
        <v>231</v>
      </c>
    </row>
    <row r="813" spans="1:20" hidden="1" outlineLevel="1" x14ac:dyDescent="0.25">
      <c r="A813" s="493" t="s">
        <v>2831</v>
      </c>
      <c r="B813" s="442" t="s">
        <v>990</v>
      </c>
      <c r="C813" s="708" t="s">
        <v>1003</v>
      </c>
      <c r="D813" s="708" t="s">
        <v>1115</v>
      </c>
      <c r="E813" s="446" t="s">
        <v>2180</v>
      </c>
      <c r="F813" s="437" t="s">
        <v>2189</v>
      </c>
      <c r="G813" s="709" t="s">
        <v>2190</v>
      </c>
      <c r="H813" s="439" t="s">
        <v>2305</v>
      </c>
      <c r="I813" s="594" t="s">
        <v>223</v>
      </c>
      <c r="J813" s="367" t="s">
        <v>326</v>
      </c>
      <c r="K813" s="368"/>
      <c r="L813" s="453" t="s">
        <v>1908</v>
      </c>
      <c r="M813" s="368" t="s">
        <v>770</v>
      </c>
      <c r="N813" s="442" t="s">
        <v>2832</v>
      </c>
      <c r="O813" s="443" t="s">
        <v>226</v>
      </c>
      <c r="P813" s="627" t="s">
        <v>227</v>
      </c>
      <c r="Q813" s="443" t="s">
        <v>228</v>
      </c>
      <c r="R813" s="443" t="s">
        <v>470</v>
      </c>
      <c r="S813" s="443" t="s">
        <v>542</v>
      </c>
      <c r="T813" s="442" t="s">
        <v>231</v>
      </c>
    </row>
    <row r="814" spans="1:20" hidden="1" outlineLevel="1" x14ac:dyDescent="0.25">
      <c r="A814" s="493" t="s">
        <v>2833</v>
      </c>
      <c r="B814" s="442" t="s">
        <v>990</v>
      </c>
      <c r="C814" s="708" t="s">
        <v>1003</v>
      </c>
      <c r="D814" s="708" t="s">
        <v>1116</v>
      </c>
      <c r="E814" s="446" t="s">
        <v>2180</v>
      </c>
      <c r="F814" s="437" t="s">
        <v>2189</v>
      </c>
      <c r="G814" s="709" t="s">
        <v>2190</v>
      </c>
      <c r="H814" s="439" t="s">
        <v>2305</v>
      </c>
      <c r="I814" s="594" t="s">
        <v>223</v>
      </c>
      <c r="J814" s="367" t="s">
        <v>326</v>
      </c>
      <c r="K814" s="368"/>
      <c r="L814" s="453" t="s">
        <v>1908</v>
      </c>
      <c r="M814" s="368" t="s">
        <v>770</v>
      </c>
      <c r="N814" s="442" t="s">
        <v>2236</v>
      </c>
      <c r="O814" s="443" t="s">
        <v>226</v>
      </c>
      <c r="P814" s="627" t="s">
        <v>227</v>
      </c>
      <c r="Q814" s="443" t="s">
        <v>228</v>
      </c>
      <c r="R814" s="443" t="s">
        <v>470</v>
      </c>
      <c r="S814" s="443" t="s">
        <v>542</v>
      </c>
      <c r="T814" s="442" t="s">
        <v>231</v>
      </c>
    </row>
    <row r="815" spans="1:20" hidden="1" outlineLevel="1" x14ac:dyDescent="0.25">
      <c r="A815" s="493" t="s">
        <v>2834</v>
      </c>
      <c r="B815" s="442" t="s">
        <v>990</v>
      </c>
      <c r="C815" s="708" t="s">
        <v>1003</v>
      </c>
      <c r="D815" s="708" t="s">
        <v>1117</v>
      </c>
      <c r="E815" s="446" t="s">
        <v>2180</v>
      </c>
      <c r="F815" s="437" t="s">
        <v>2189</v>
      </c>
      <c r="G815" s="709" t="s">
        <v>2190</v>
      </c>
      <c r="H815" s="439" t="s">
        <v>2305</v>
      </c>
      <c r="I815" s="594" t="s">
        <v>223</v>
      </c>
      <c r="J815" s="367" t="s">
        <v>326</v>
      </c>
      <c r="K815" s="368"/>
      <c r="L815" s="453" t="s">
        <v>1908</v>
      </c>
      <c r="M815" s="368" t="s">
        <v>770</v>
      </c>
      <c r="N815" s="442" t="s">
        <v>2525</v>
      </c>
      <c r="O815" s="443" t="s">
        <v>226</v>
      </c>
      <c r="P815" s="627" t="s">
        <v>227</v>
      </c>
      <c r="Q815" s="443" t="s">
        <v>228</v>
      </c>
      <c r="R815" s="443" t="s">
        <v>470</v>
      </c>
      <c r="S815" s="443" t="s">
        <v>542</v>
      </c>
      <c r="T815" s="442" t="s">
        <v>231</v>
      </c>
    </row>
    <row r="816" spans="1:20" hidden="1" outlineLevel="1" x14ac:dyDescent="0.25">
      <c r="A816" s="493" t="s">
        <v>2835</v>
      </c>
      <c r="B816" s="442" t="s">
        <v>990</v>
      </c>
      <c r="C816" s="708" t="s">
        <v>1003</v>
      </c>
      <c r="D816" s="708" t="s">
        <v>1118</v>
      </c>
      <c r="E816" s="446" t="s">
        <v>2180</v>
      </c>
      <c r="F816" s="437" t="s">
        <v>2189</v>
      </c>
      <c r="G816" s="709" t="s">
        <v>2190</v>
      </c>
      <c r="H816" s="439" t="s">
        <v>2305</v>
      </c>
      <c r="I816" s="594" t="s">
        <v>223</v>
      </c>
      <c r="J816" s="367" t="s">
        <v>326</v>
      </c>
      <c r="K816" s="368"/>
      <c r="L816" s="453" t="s">
        <v>1908</v>
      </c>
      <c r="M816" s="368" t="s">
        <v>770</v>
      </c>
      <c r="N816" s="442" t="s">
        <v>2568</v>
      </c>
      <c r="O816" s="443" t="s">
        <v>226</v>
      </c>
      <c r="P816" s="627" t="s">
        <v>227</v>
      </c>
      <c r="Q816" s="443" t="s">
        <v>228</v>
      </c>
      <c r="R816" s="443" t="s">
        <v>470</v>
      </c>
      <c r="S816" s="443" t="s">
        <v>542</v>
      </c>
      <c r="T816" s="442" t="s">
        <v>231</v>
      </c>
    </row>
    <row r="817" spans="1:20" hidden="1" outlineLevel="1" x14ac:dyDescent="0.25">
      <c r="A817" s="493" t="s">
        <v>2836</v>
      </c>
      <c r="B817" s="442" t="s">
        <v>990</v>
      </c>
      <c r="C817" s="708" t="s">
        <v>1003</v>
      </c>
      <c r="D817" s="708" t="s">
        <v>1119</v>
      </c>
      <c r="E817" s="446" t="s">
        <v>2180</v>
      </c>
      <c r="F817" s="437" t="s">
        <v>2189</v>
      </c>
      <c r="G817" s="709" t="s">
        <v>2190</v>
      </c>
      <c r="H817" s="439" t="s">
        <v>2305</v>
      </c>
      <c r="I817" s="594" t="s">
        <v>223</v>
      </c>
      <c r="J817" s="367" t="s">
        <v>326</v>
      </c>
      <c r="K817" s="368"/>
      <c r="L817" s="453" t="s">
        <v>1908</v>
      </c>
      <c r="M817" s="368" t="s">
        <v>770</v>
      </c>
      <c r="N817" s="442" t="s">
        <v>2837</v>
      </c>
      <c r="O817" s="443" t="s">
        <v>226</v>
      </c>
      <c r="P817" s="627" t="s">
        <v>227</v>
      </c>
      <c r="Q817" s="443" t="s">
        <v>228</v>
      </c>
      <c r="R817" s="443" t="s">
        <v>470</v>
      </c>
      <c r="S817" s="443" t="s">
        <v>542</v>
      </c>
      <c r="T817" s="442" t="s">
        <v>231</v>
      </c>
    </row>
    <row r="818" spans="1:20" hidden="1" outlineLevel="1" x14ac:dyDescent="0.25">
      <c r="A818" s="493" t="s">
        <v>2838</v>
      </c>
      <c r="B818" s="442" t="s">
        <v>990</v>
      </c>
      <c r="C818" s="708" t="s">
        <v>1003</v>
      </c>
      <c r="D818" s="711" t="s">
        <v>2008</v>
      </c>
      <c r="E818" s="446" t="s">
        <v>2180</v>
      </c>
      <c r="F818" s="437" t="s">
        <v>2189</v>
      </c>
      <c r="G818" s="709" t="s">
        <v>2190</v>
      </c>
      <c r="H818" s="439" t="s">
        <v>2305</v>
      </c>
      <c r="I818" s="594" t="s">
        <v>223</v>
      </c>
      <c r="J818" s="367" t="s">
        <v>326</v>
      </c>
      <c r="K818" s="368"/>
      <c r="L818" s="453" t="s">
        <v>1908</v>
      </c>
      <c r="M818" s="368" t="s">
        <v>770</v>
      </c>
      <c r="N818" s="442" t="s">
        <v>2837</v>
      </c>
      <c r="O818" s="443" t="s">
        <v>226</v>
      </c>
      <c r="P818" s="627" t="s">
        <v>227</v>
      </c>
      <c r="Q818" s="443" t="s">
        <v>228</v>
      </c>
      <c r="R818" s="443" t="s">
        <v>470</v>
      </c>
      <c r="S818" s="443" t="s">
        <v>542</v>
      </c>
      <c r="T818" s="442" t="s">
        <v>231</v>
      </c>
    </row>
    <row r="819" spans="1:20" hidden="1" outlineLevel="1" x14ac:dyDescent="0.25">
      <c r="A819" s="493" t="s">
        <v>2839</v>
      </c>
      <c r="B819" s="442" t="s">
        <v>990</v>
      </c>
      <c r="C819" s="708" t="s">
        <v>1003</v>
      </c>
      <c r="D819" s="708" t="s">
        <v>1121</v>
      </c>
      <c r="E819" s="446" t="s">
        <v>2180</v>
      </c>
      <c r="F819" s="437" t="s">
        <v>2189</v>
      </c>
      <c r="G819" s="709" t="s">
        <v>2190</v>
      </c>
      <c r="H819" s="439" t="s">
        <v>2305</v>
      </c>
      <c r="I819" s="594" t="s">
        <v>223</v>
      </c>
      <c r="J819" s="367" t="s">
        <v>326</v>
      </c>
      <c r="K819" s="368"/>
      <c r="L819" s="453" t="s">
        <v>1908</v>
      </c>
      <c r="M819" s="368" t="s">
        <v>770</v>
      </c>
      <c r="N819" s="442" t="s">
        <v>2840</v>
      </c>
      <c r="O819" s="443" t="s">
        <v>226</v>
      </c>
      <c r="P819" s="627" t="s">
        <v>227</v>
      </c>
      <c r="Q819" s="443" t="s">
        <v>228</v>
      </c>
      <c r="R819" s="443" t="s">
        <v>470</v>
      </c>
      <c r="S819" s="443" t="s">
        <v>1120</v>
      </c>
      <c r="T819" s="442" t="s">
        <v>231</v>
      </c>
    </row>
    <row r="820" spans="1:20" hidden="1" outlineLevel="1" x14ac:dyDescent="0.25">
      <c r="A820" s="493" t="s">
        <v>2841</v>
      </c>
      <c r="B820" s="442" t="s">
        <v>990</v>
      </c>
      <c r="C820" s="708" t="s">
        <v>1003</v>
      </c>
      <c r="D820" s="708" t="s">
        <v>1122</v>
      </c>
      <c r="E820" s="446" t="s">
        <v>2180</v>
      </c>
      <c r="F820" s="437" t="s">
        <v>2189</v>
      </c>
      <c r="G820" s="709" t="s">
        <v>2190</v>
      </c>
      <c r="H820" s="439" t="s">
        <v>2305</v>
      </c>
      <c r="I820" s="594" t="s">
        <v>223</v>
      </c>
      <c r="J820" s="367" t="s">
        <v>326</v>
      </c>
      <c r="K820" s="368"/>
      <c r="L820" s="453" t="s">
        <v>1908</v>
      </c>
      <c r="M820" s="368" t="s">
        <v>770</v>
      </c>
      <c r="N820" s="442" t="s">
        <v>2842</v>
      </c>
      <c r="O820" s="443" t="s">
        <v>226</v>
      </c>
      <c r="P820" s="627" t="s">
        <v>227</v>
      </c>
      <c r="Q820" s="443" t="s">
        <v>228</v>
      </c>
      <c r="R820" s="443" t="s">
        <v>470</v>
      </c>
      <c r="S820" s="443" t="s">
        <v>1120</v>
      </c>
      <c r="T820" s="442" t="s">
        <v>231</v>
      </c>
    </row>
    <row r="821" spans="1:20" hidden="1" outlineLevel="1" x14ac:dyDescent="0.25">
      <c r="A821" s="493" t="s">
        <v>2843</v>
      </c>
      <c r="B821" s="442" t="s">
        <v>990</v>
      </c>
      <c r="C821" s="708" t="s">
        <v>1003</v>
      </c>
      <c r="D821" s="711" t="s">
        <v>1917</v>
      </c>
      <c r="E821" s="446" t="s">
        <v>534</v>
      </c>
      <c r="F821" s="437" t="s">
        <v>1010</v>
      </c>
      <c r="G821" s="709" t="s">
        <v>1123</v>
      </c>
      <c r="H821" s="439" t="s">
        <v>537</v>
      </c>
      <c r="I821" s="594" t="s">
        <v>223</v>
      </c>
      <c r="J821" s="367" t="s">
        <v>326</v>
      </c>
      <c r="K821" s="368"/>
      <c r="L821" s="453" t="s">
        <v>1908</v>
      </c>
      <c r="M821" s="368" t="s">
        <v>770</v>
      </c>
      <c r="N821" s="442" t="s">
        <v>1124</v>
      </c>
      <c r="O821" s="443" t="s">
        <v>226</v>
      </c>
      <c r="P821" s="627" t="s">
        <v>227</v>
      </c>
      <c r="Q821" s="443" t="s">
        <v>228</v>
      </c>
      <c r="R821" s="443" t="s">
        <v>470</v>
      </c>
      <c r="S821" s="443" t="s">
        <v>1120</v>
      </c>
      <c r="T821" s="442" t="s">
        <v>231</v>
      </c>
    </row>
    <row r="822" spans="1:20" hidden="1" outlineLevel="1" x14ac:dyDescent="0.25">
      <c r="A822" s="493" t="s">
        <v>2844</v>
      </c>
      <c r="B822" s="442" t="s">
        <v>990</v>
      </c>
      <c r="C822" s="708" t="s">
        <v>1003</v>
      </c>
      <c r="D822" s="711" t="s">
        <v>1918</v>
      </c>
      <c r="E822" s="446" t="s">
        <v>534</v>
      </c>
      <c r="F822" s="437" t="s">
        <v>1010</v>
      </c>
      <c r="G822" s="709" t="s">
        <v>1123</v>
      </c>
      <c r="H822" s="439" t="s">
        <v>537</v>
      </c>
      <c r="I822" s="594" t="s">
        <v>223</v>
      </c>
      <c r="J822" s="367" t="s">
        <v>326</v>
      </c>
      <c r="K822" s="368"/>
      <c r="L822" s="453" t="s">
        <v>1908</v>
      </c>
      <c r="M822" s="368" t="s">
        <v>770</v>
      </c>
      <c r="N822" s="442" t="s">
        <v>2845</v>
      </c>
      <c r="O822" s="443" t="s">
        <v>226</v>
      </c>
      <c r="P822" s="627" t="s">
        <v>227</v>
      </c>
      <c r="Q822" s="443" t="s">
        <v>228</v>
      </c>
      <c r="R822" s="443" t="s">
        <v>470</v>
      </c>
      <c r="S822" s="443" t="s">
        <v>1120</v>
      </c>
      <c r="T822" s="442" t="s">
        <v>231</v>
      </c>
    </row>
    <row r="823" spans="1:20" s="619" customFormat="1" hidden="1" outlineLevel="1" x14ac:dyDescent="0.25">
      <c r="A823" s="493"/>
      <c r="B823" s="623"/>
      <c r="C823" s="765"/>
      <c r="D823" s="763" t="s">
        <v>1125</v>
      </c>
      <c r="E823" s="615"/>
      <c r="F823" s="631"/>
      <c r="G823" s="1478" t="s">
        <v>1125</v>
      </c>
      <c r="H823" s="1478"/>
      <c r="I823" s="1478"/>
      <c r="J823" s="1478"/>
      <c r="K823" s="633"/>
      <c r="L823" s="554" t="s">
        <v>2846</v>
      </c>
      <c r="M823" s="368"/>
      <c r="N823" s="446"/>
      <c r="O823" s="622"/>
      <c r="P823" s="622"/>
      <c r="Q823" s="622"/>
      <c r="R823" s="443"/>
      <c r="S823" s="443"/>
      <c r="T823" s="442"/>
    </row>
    <row r="824" spans="1:20" s="619" customFormat="1" hidden="1" outlineLevel="1" x14ac:dyDescent="0.25">
      <c r="A824" s="493"/>
      <c r="B824" s="572" t="s">
        <v>2009</v>
      </c>
      <c r="C824" s="404" t="s">
        <v>1009</v>
      </c>
      <c r="D824" s="578" t="s">
        <v>2010</v>
      </c>
      <c r="E824" s="753" t="s">
        <v>534</v>
      </c>
      <c r="F824" s="574">
        <v>100</v>
      </c>
      <c r="G824" s="574">
        <v>30300</v>
      </c>
      <c r="H824" s="577" t="s">
        <v>537</v>
      </c>
      <c r="I824" s="630" t="s">
        <v>223</v>
      </c>
      <c r="J824" s="415" t="s">
        <v>2011</v>
      </c>
      <c r="K824" s="403"/>
      <c r="L824" s="578" t="s">
        <v>1126</v>
      </c>
      <c r="M824" s="403" t="s">
        <v>2012</v>
      </c>
      <c r="N824" s="579" t="s">
        <v>2013</v>
      </c>
      <c r="O824" s="580" t="s">
        <v>226</v>
      </c>
      <c r="P824" s="240" t="s">
        <v>227</v>
      </c>
      <c r="Q824" s="580" t="s">
        <v>2014</v>
      </c>
      <c r="R824" s="580" t="s">
        <v>470</v>
      </c>
      <c r="S824" s="580" t="s">
        <v>2015</v>
      </c>
      <c r="T824" s="572" t="s">
        <v>2016</v>
      </c>
    </row>
    <row r="825" spans="1:20" s="619" customFormat="1" hidden="1" outlineLevel="1" x14ac:dyDescent="0.25">
      <c r="A825" s="493"/>
      <c r="B825" s="623"/>
      <c r="C825" s="765"/>
      <c r="D825" s="763" t="s">
        <v>1127</v>
      </c>
      <c r="E825" s="615"/>
      <c r="F825" s="631"/>
      <c r="G825" s="1478" t="s">
        <v>1128</v>
      </c>
      <c r="H825" s="1478"/>
      <c r="I825" s="1478"/>
      <c r="J825" s="1478"/>
      <c r="K825" s="633"/>
      <c r="L825" s="554" t="s">
        <v>1129</v>
      </c>
      <c r="M825" s="368"/>
      <c r="N825" s="446"/>
      <c r="O825" s="622"/>
      <c r="P825" s="622"/>
      <c r="Q825" s="622"/>
      <c r="R825" s="443"/>
      <c r="S825" s="443"/>
      <c r="T825" s="442"/>
    </row>
    <row r="826" spans="1:20" s="619" customFormat="1" hidden="1" outlineLevel="1" x14ac:dyDescent="0.25">
      <c r="A826" s="493" t="s">
        <v>2847</v>
      </c>
      <c r="B826" s="442" t="s">
        <v>990</v>
      </c>
      <c r="C826" s="708" t="s">
        <v>1003</v>
      </c>
      <c r="D826" s="628" t="s">
        <v>1919</v>
      </c>
      <c r="E826" s="446" t="s">
        <v>2180</v>
      </c>
      <c r="F826" s="437" t="s">
        <v>2189</v>
      </c>
      <c r="G826" s="709" t="s">
        <v>2190</v>
      </c>
      <c r="H826" s="439" t="s">
        <v>2305</v>
      </c>
      <c r="I826" s="594" t="s">
        <v>223</v>
      </c>
      <c r="J826" s="367" t="s">
        <v>326</v>
      </c>
      <c r="K826" s="368"/>
      <c r="L826" s="453" t="s">
        <v>1908</v>
      </c>
      <c r="M826" s="368" t="s">
        <v>806</v>
      </c>
      <c r="N826" s="446" t="s">
        <v>1130</v>
      </c>
      <c r="O826" s="443" t="s">
        <v>226</v>
      </c>
      <c r="P826" s="627" t="s">
        <v>227</v>
      </c>
      <c r="Q826" s="443" t="s">
        <v>228</v>
      </c>
      <c r="R826" s="443" t="s">
        <v>470</v>
      </c>
      <c r="S826" s="443" t="s">
        <v>542</v>
      </c>
      <c r="T826" s="442" t="s">
        <v>231</v>
      </c>
    </row>
    <row r="827" spans="1:20" s="619" customFormat="1" hidden="1" outlineLevel="1" x14ac:dyDescent="0.25">
      <c r="A827" s="493" t="s">
        <v>2848</v>
      </c>
      <c r="B827" s="442" t="s">
        <v>990</v>
      </c>
      <c r="C827" s="708" t="s">
        <v>1003</v>
      </c>
      <c r="D827" s="628" t="s">
        <v>1131</v>
      </c>
      <c r="E827" s="446" t="s">
        <v>2180</v>
      </c>
      <c r="F827" s="437" t="s">
        <v>2189</v>
      </c>
      <c r="G827" s="709" t="s">
        <v>2190</v>
      </c>
      <c r="H827" s="439" t="s">
        <v>2305</v>
      </c>
      <c r="I827" s="594" t="s">
        <v>223</v>
      </c>
      <c r="J827" s="367" t="s">
        <v>326</v>
      </c>
      <c r="K827" s="368"/>
      <c r="L827" s="453" t="s">
        <v>1908</v>
      </c>
      <c r="M827" s="368" t="s">
        <v>806</v>
      </c>
      <c r="N827" s="446" t="s">
        <v>1132</v>
      </c>
      <c r="O827" s="443" t="s">
        <v>226</v>
      </c>
      <c r="P827" s="627" t="s">
        <v>227</v>
      </c>
      <c r="Q827" s="443" t="s">
        <v>228</v>
      </c>
      <c r="R827" s="443" t="s">
        <v>470</v>
      </c>
      <c r="S827" s="443" t="s">
        <v>542</v>
      </c>
      <c r="T827" s="442" t="s">
        <v>231</v>
      </c>
    </row>
    <row r="828" spans="1:20" hidden="1" outlineLevel="1" x14ac:dyDescent="0.25">
      <c r="A828" s="493"/>
      <c r="B828" s="623"/>
      <c r="C828" s="765"/>
      <c r="D828" s="763" t="s">
        <v>1133</v>
      </c>
      <c r="E828" s="622"/>
      <c r="F828" s="623"/>
      <c r="G828" s="1476" t="s">
        <v>1133</v>
      </c>
      <c r="H828" s="1469"/>
      <c r="I828" s="1469"/>
      <c r="J828" s="1469"/>
      <c r="K828" s="368"/>
      <c r="L828" s="769" t="s">
        <v>1134</v>
      </c>
      <c r="M828" s="368"/>
      <c r="N828" s="446"/>
      <c r="O828" s="622"/>
      <c r="P828" s="622"/>
      <c r="Q828" s="622"/>
      <c r="R828" s="443"/>
      <c r="S828" s="443"/>
      <c r="T828" s="442"/>
    </row>
    <row r="829" spans="1:20" hidden="1" outlineLevel="1" x14ac:dyDescent="0.25">
      <c r="A829" s="493" t="s">
        <v>3302</v>
      </c>
      <c r="B829" s="442" t="s">
        <v>990</v>
      </c>
      <c r="C829" s="453" t="s">
        <v>1009</v>
      </c>
      <c r="D829" s="453" t="s">
        <v>3303</v>
      </c>
      <c r="E829" s="446" t="s">
        <v>2180</v>
      </c>
      <c r="F829" s="437" t="s">
        <v>2189</v>
      </c>
      <c r="G829" s="437">
        <v>30300</v>
      </c>
      <c r="H829" s="439" t="s">
        <v>2305</v>
      </c>
      <c r="I829" s="594" t="s">
        <v>223</v>
      </c>
      <c r="J829" s="367" t="s">
        <v>326</v>
      </c>
      <c r="K829" s="368"/>
      <c r="L829" s="453" t="s">
        <v>3304</v>
      </c>
      <c r="M829" s="368" t="s">
        <v>820</v>
      </c>
      <c r="N829" s="446" t="s">
        <v>597</v>
      </c>
      <c r="O829" s="443" t="s">
        <v>226</v>
      </c>
      <c r="P829" s="627" t="s">
        <v>227</v>
      </c>
      <c r="Q829" s="443" t="s">
        <v>228</v>
      </c>
      <c r="R829" s="443" t="s">
        <v>470</v>
      </c>
      <c r="S829" s="443" t="s">
        <v>542</v>
      </c>
      <c r="T829" s="442" t="s">
        <v>231</v>
      </c>
    </row>
    <row r="830" spans="1:20" hidden="1" outlineLevel="1" x14ac:dyDescent="0.25">
      <c r="A830" s="493"/>
      <c r="B830" s="442" t="s">
        <v>990</v>
      </c>
      <c r="C830" s="453" t="s">
        <v>1009</v>
      </c>
      <c r="D830" s="453" t="s">
        <v>1141</v>
      </c>
      <c r="E830" s="446" t="s">
        <v>2180</v>
      </c>
      <c r="F830" s="437" t="s">
        <v>2189</v>
      </c>
      <c r="G830" s="437">
        <v>30300</v>
      </c>
      <c r="H830" s="439" t="s">
        <v>2305</v>
      </c>
      <c r="I830" s="594" t="s">
        <v>223</v>
      </c>
      <c r="J830" s="367" t="s">
        <v>326</v>
      </c>
      <c r="K830" s="368"/>
      <c r="L830" s="453" t="s">
        <v>1142</v>
      </c>
      <c r="M830" s="368"/>
      <c r="N830" s="446"/>
      <c r="O830" s="443" t="s">
        <v>226</v>
      </c>
      <c r="P830" s="627" t="s">
        <v>227</v>
      </c>
      <c r="Q830" s="443" t="s">
        <v>228</v>
      </c>
      <c r="R830" s="443" t="s">
        <v>470</v>
      </c>
      <c r="S830" s="443" t="s">
        <v>542</v>
      </c>
      <c r="T830" s="442" t="s">
        <v>231</v>
      </c>
    </row>
    <row r="831" spans="1:20" hidden="1" outlineLevel="1" x14ac:dyDescent="0.25">
      <c r="A831" s="493"/>
      <c r="B831" s="623"/>
      <c r="C831" s="765"/>
      <c r="D831" s="763" t="s">
        <v>1143</v>
      </c>
      <c r="E831" s="763"/>
      <c r="F831" s="636"/>
      <c r="G831" s="1476" t="s">
        <v>1143</v>
      </c>
      <c r="H831" s="1469"/>
      <c r="I831" s="1469"/>
      <c r="J831" s="1469"/>
      <c r="K831" s="764"/>
      <c r="L831" s="554" t="s">
        <v>1067</v>
      </c>
      <c r="M831" s="368"/>
      <c r="N831" s="446"/>
      <c r="O831" s="622"/>
      <c r="P831" s="622"/>
      <c r="Q831" s="622"/>
      <c r="R831" s="443"/>
      <c r="S831" s="443"/>
      <c r="T831" s="442"/>
    </row>
    <row r="832" spans="1:20" hidden="1" outlineLevel="1" x14ac:dyDescent="0.25">
      <c r="A832" s="493" t="s">
        <v>2849</v>
      </c>
      <c r="B832" s="442" t="s">
        <v>990</v>
      </c>
      <c r="C832" s="766" t="s">
        <v>1068</v>
      </c>
      <c r="D832" s="471" t="s">
        <v>1920</v>
      </c>
      <c r="E832" s="446" t="s">
        <v>2180</v>
      </c>
      <c r="F832" s="437" t="s">
        <v>2189</v>
      </c>
      <c r="G832" s="437" t="s">
        <v>2190</v>
      </c>
      <c r="H832" s="439" t="s">
        <v>2305</v>
      </c>
      <c r="I832" s="594" t="s">
        <v>223</v>
      </c>
      <c r="J832" s="367" t="s">
        <v>326</v>
      </c>
      <c r="K832" s="368"/>
      <c r="L832" s="471" t="s">
        <v>1908</v>
      </c>
      <c r="M832" s="368" t="s">
        <v>820</v>
      </c>
      <c r="N832" s="446" t="s">
        <v>2234</v>
      </c>
      <c r="O832" s="443" t="s">
        <v>226</v>
      </c>
      <c r="P832" s="627" t="s">
        <v>227</v>
      </c>
      <c r="Q832" s="443" t="s">
        <v>228</v>
      </c>
      <c r="R832" s="443" t="s">
        <v>470</v>
      </c>
      <c r="S832" s="443" t="s">
        <v>542</v>
      </c>
      <c r="T832" s="442" t="s">
        <v>231</v>
      </c>
    </row>
    <row r="833" spans="1:20" hidden="1" outlineLevel="1" x14ac:dyDescent="0.25">
      <c r="A833" s="493" t="s">
        <v>2850</v>
      </c>
      <c r="B833" s="442" t="s">
        <v>1135</v>
      </c>
      <c r="C833" s="766" t="s">
        <v>1068</v>
      </c>
      <c r="D833" s="471" t="s">
        <v>2017</v>
      </c>
      <c r="E833" s="446" t="s">
        <v>534</v>
      </c>
      <c r="F833" s="437" t="s">
        <v>1010</v>
      </c>
      <c r="G833" s="437" t="s">
        <v>2190</v>
      </c>
      <c r="H833" s="439" t="s">
        <v>537</v>
      </c>
      <c r="I833" s="594" t="s">
        <v>223</v>
      </c>
      <c r="J833" s="367" t="s">
        <v>1136</v>
      </c>
      <c r="K833" s="368"/>
      <c r="L833" s="471" t="s">
        <v>1908</v>
      </c>
      <c r="M833" s="368" t="s">
        <v>1137</v>
      </c>
      <c r="N833" s="446" t="s">
        <v>463</v>
      </c>
      <c r="O833" s="443" t="s">
        <v>226</v>
      </c>
      <c r="P833" s="627" t="s">
        <v>227</v>
      </c>
      <c r="Q833" s="443" t="s">
        <v>1138</v>
      </c>
      <c r="R833" s="443" t="s">
        <v>470</v>
      </c>
      <c r="S833" s="443" t="s">
        <v>1139</v>
      </c>
      <c r="T833" s="442" t="s">
        <v>1140</v>
      </c>
    </row>
    <row r="834" spans="1:20" hidden="1" outlineLevel="1" x14ac:dyDescent="0.25">
      <c r="A834" s="493" t="s">
        <v>2851</v>
      </c>
      <c r="B834" s="442" t="s">
        <v>990</v>
      </c>
      <c r="C834" s="766" t="s">
        <v>1068</v>
      </c>
      <c r="D834" s="628" t="s">
        <v>1144</v>
      </c>
      <c r="E834" s="446" t="s">
        <v>2180</v>
      </c>
      <c r="F834" s="437" t="s">
        <v>2189</v>
      </c>
      <c r="G834" s="709" t="s">
        <v>2190</v>
      </c>
      <c r="H834" s="439" t="s">
        <v>2305</v>
      </c>
      <c r="I834" s="594" t="s">
        <v>223</v>
      </c>
      <c r="J834" s="367" t="s">
        <v>326</v>
      </c>
      <c r="K834" s="368"/>
      <c r="L834" s="453" t="s">
        <v>1908</v>
      </c>
      <c r="M834" s="368" t="s">
        <v>820</v>
      </c>
      <c r="N834" s="446" t="s">
        <v>2852</v>
      </c>
      <c r="O834" s="443" t="s">
        <v>226</v>
      </c>
      <c r="P834" s="627" t="s">
        <v>227</v>
      </c>
      <c r="Q834" s="443" t="s">
        <v>228</v>
      </c>
      <c r="R834" s="443" t="s">
        <v>470</v>
      </c>
      <c r="S834" s="443" t="s">
        <v>542</v>
      </c>
      <c r="T834" s="442" t="s">
        <v>231</v>
      </c>
    </row>
    <row r="835" spans="1:20" hidden="1" outlineLevel="1" x14ac:dyDescent="0.25">
      <c r="A835" s="493"/>
      <c r="B835" s="623"/>
      <c r="C835" s="765"/>
      <c r="D835" s="637" t="s">
        <v>1145</v>
      </c>
      <c r="E835" s="622"/>
      <c r="F835" s="623"/>
      <c r="G835" s="1480" t="s">
        <v>1145</v>
      </c>
      <c r="H835" s="1467"/>
      <c r="I835" s="1467"/>
      <c r="J835" s="1467"/>
      <c r="K835" s="368"/>
      <c r="L835" s="637" t="s">
        <v>1145</v>
      </c>
      <c r="M835" s="368"/>
      <c r="N835" s="446"/>
      <c r="O835" s="622"/>
      <c r="P835" s="622"/>
      <c r="Q835" s="622"/>
      <c r="R835" s="443"/>
      <c r="S835" s="443"/>
      <c r="T835" s="442"/>
    </row>
    <row r="836" spans="1:20" hidden="1" outlineLevel="1" x14ac:dyDescent="0.25">
      <c r="A836" s="493"/>
      <c r="B836" s="442" t="s">
        <v>990</v>
      </c>
      <c r="C836" s="453" t="s">
        <v>1009</v>
      </c>
      <c r="D836" s="442" t="s">
        <v>1146</v>
      </c>
      <c r="E836" s="446" t="s">
        <v>2180</v>
      </c>
      <c r="F836" s="437" t="s">
        <v>2189</v>
      </c>
      <c r="G836" s="437">
        <v>30300</v>
      </c>
      <c r="H836" s="439" t="s">
        <v>2305</v>
      </c>
      <c r="I836" s="594" t="s">
        <v>223</v>
      </c>
      <c r="J836" s="367" t="s">
        <v>326</v>
      </c>
      <c r="K836" s="368"/>
      <c r="L836" s="453" t="s">
        <v>1147</v>
      </c>
      <c r="M836" s="368" t="s">
        <v>770</v>
      </c>
      <c r="N836" s="446" t="s">
        <v>1124</v>
      </c>
      <c r="O836" s="443" t="s">
        <v>226</v>
      </c>
      <c r="P836" s="627" t="s">
        <v>227</v>
      </c>
      <c r="Q836" s="443" t="s">
        <v>228</v>
      </c>
      <c r="R836" s="443" t="s">
        <v>470</v>
      </c>
      <c r="S836" s="443" t="s">
        <v>542</v>
      </c>
      <c r="T836" s="442" t="s">
        <v>231</v>
      </c>
    </row>
    <row r="837" spans="1:20" hidden="1" outlineLevel="1" x14ac:dyDescent="0.25">
      <c r="A837" s="493"/>
      <c r="B837" s="623"/>
      <c r="C837" s="765"/>
      <c r="D837" s="763" t="s">
        <v>1148</v>
      </c>
      <c r="E837" s="622"/>
      <c r="F837" s="623"/>
      <c r="G837" s="1480" t="s">
        <v>1148</v>
      </c>
      <c r="H837" s="1467"/>
      <c r="I837" s="1467"/>
      <c r="J837" s="1467"/>
      <c r="K837" s="368"/>
      <c r="L837" s="765" t="s">
        <v>1148</v>
      </c>
      <c r="M837" s="368"/>
      <c r="N837" s="446"/>
      <c r="O837" s="622"/>
      <c r="P837" s="622"/>
      <c r="Q837" s="622"/>
      <c r="R837" s="443"/>
      <c r="S837" s="443"/>
      <c r="T837" s="442"/>
    </row>
    <row r="838" spans="1:20" hidden="1" outlineLevel="1" x14ac:dyDescent="0.25">
      <c r="A838" s="493" t="s">
        <v>2853</v>
      </c>
      <c r="B838" s="442" t="s">
        <v>990</v>
      </c>
      <c r="C838" s="708" t="s">
        <v>1003</v>
      </c>
      <c r="D838" s="453" t="s">
        <v>1149</v>
      </c>
      <c r="E838" s="446" t="s">
        <v>2180</v>
      </c>
      <c r="F838" s="437" t="s">
        <v>2189</v>
      </c>
      <c r="G838" s="709" t="s">
        <v>2190</v>
      </c>
      <c r="H838" s="439" t="s">
        <v>2305</v>
      </c>
      <c r="I838" s="594" t="s">
        <v>223</v>
      </c>
      <c r="J838" s="367" t="s">
        <v>326</v>
      </c>
      <c r="K838" s="368"/>
      <c r="L838" s="453" t="s">
        <v>1908</v>
      </c>
      <c r="M838" s="368" t="s">
        <v>770</v>
      </c>
      <c r="N838" s="446" t="s">
        <v>1124</v>
      </c>
      <c r="O838" s="443" t="s">
        <v>226</v>
      </c>
      <c r="P838" s="627" t="s">
        <v>227</v>
      </c>
      <c r="Q838" s="443" t="s">
        <v>228</v>
      </c>
      <c r="R838" s="443" t="s">
        <v>470</v>
      </c>
      <c r="S838" s="443" t="s">
        <v>542</v>
      </c>
      <c r="T838" s="442" t="s">
        <v>231</v>
      </c>
    </row>
    <row r="839" spans="1:20" hidden="1" outlineLevel="1" x14ac:dyDescent="0.25">
      <c r="A839" s="707"/>
      <c r="B839" s="478"/>
      <c r="C839" s="708"/>
      <c r="D839" s="708"/>
      <c r="E839" s="446"/>
      <c r="F839" s="442"/>
      <c r="G839" s="709"/>
      <c r="H839" s="594"/>
      <c r="I839" s="594"/>
      <c r="J839" s="367"/>
      <c r="K839" s="368"/>
      <c r="L839" s="453"/>
      <c r="M839" s="368"/>
      <c r="N839" s="446"/>
      <c r="O839" s="443"/>
      <c r="P839" s="627"/>
      <c r="Q839" s="443"/>
      <c r="R839" s="443"/>
      <c r="S839" s="443"/>
      <c r="T839" s="442"/>
    </row>
    <row r="840" spans="1:20" ht="16.149999999999999" hidden="1" outlineLevel="1" x14ac:dyDescent="0.25">
      <c r="A840" s="236" t="s">
        <v>1724</v>
      </c>
      <c r="B840" s="235"/>
      <c r="C840" s="236"/>
      <c r="D840" s="237" t="s">
        <v>1150</v>
      </c>
      <c r="E840" s="238"/>
      <c r="F840" s="235"/>
      <c r="G840" s="1479" t="s">
        <v>1151</v>
      </c>
      <c r="H840" s="1479"/>
      <c r="I840" s="1479"/>
      <c r="J840" s="1479"/>
      <c r="K840" s="375"/>
      <c r="L840" s="491" t="s">
        <v>1150</v>
      </c>
      <c r="M840" s="375"/>
      <c r="N840" s="479"/>
      <c r="O840" s="443"/>
      <c r="P840" s="627"/>
      <c r="Q840" s="443"/>
      <c r="R840" s="443"/>
      <c r="S840" s="443"/>
      <c r="T840" s="442"/>
    </row>
    <row r="841" spans="1:20" hidden="1" outlineLevel="1" x14ac:dyDescent="0.25">
      <c r="A841" s="241"/>
      <c r="B841" s="242"/>
      <c r="C841" s="243"/>
      <c r="D841" s="767" t="s">
        <v>1152</v>
      </c>
      <c r="E841" s="244"/>
      <c r="F841" s="242"/>
      <c r="G841" s="1464" t="s">
        <v>1152</v>
      </c>
      <c r="H841" s="1465"/>
      <c r="I841" s="1465"/>
      <c r="J841" s="1465"/>
      <c r="K841" s="375"/>
      <c r="L841" s="767" t="s">
        <v>1152</v>
      </c>
      <c r="M841" s="375"/>
      <c r="N841" s="479"/>
      <c r="O841" s="443"/>
      <c r="P841" s="627"/>
      <c r="Q841" s="443"/>
      <c r="R841" s="443"/>
      <c r="S841" s="443"/>
      <c r="T841" s="442"/>
    </row>
    <row r="842" spans="1:20" hidden="1" outlineLevel="1" x14ac:dyDescent="0.25">
      <c r="A842" s="493" t="s">
        <v>2854</v>
      </c>
      <c r="B842" s="442" t="s">
        <v>990</v>
      </c>
      <c r="C842" s="766" t="s">
        <v>1153</v>
      </c>
      <c r="D842" s="471" t="s">
        <v>2154</v>
      </c>
      <c r="E842" s="446" t="s">
        <v>2180</v>
      </c>
      <c r="F842" s="437" t="s">
        <v>2189</v>
      </c>
      <c r="G842" s="437">
        <v>30300</v>
      </c>
      <c r="H842" s="439" t="s">
        <v>2421</v>
      </c>
      <c r="I842" s="571" t="s">
        <v>223</v>
      </c>
      <c r="J842" s="367" t="s">
        <v>326</v>
      </c>
      <c r="K842" s="368"/>
      <c r="L842" s="453" t="s">
        <v>2855</v>
      </c>
      <c r="M842" s="629" t="s">
        <v>239</v>
      </c>
      <c r="N842" s="446" t="s">
        <v>597</v>
      </c>
      <c r="O842" s="443" t="s">
        <v>1154</v>
      </c>
      <c r="P842" s="627" t="s">
        <v>227</v>
      </c>
      <c r="Q842" s="443" t="s">
        <v>228</v>
      </c>
      <c r="R842" s="442" t="s">
        <v>2856</v>
      </c>
      <c r="S842" s="442" t="s">
        <v>230</v>
      </c>
      <c r="T842" s="442" t="s">
        <v>231</v>
      </c>
    </row>
    <row r="843" spans="1:20" hidden="1" outlineLevel="1" x14ac:dyDescent="0.25">
      <c r="A843" s="493"/>
      <c r="B843" s="540" t="s">
        <v>990</v>
      </c>
      <c r="C843" s="424" t="s">
        <v>1153</v>
      </c>
      <c r="D843" s="425" t="s">
        <v>1155</v>
      </c>
      <c r="E843" s="638" t="s">
        <v>2180</v>
      </c>
      <c r="F843" s="533" t="s">
        <v>2189</v>
      </c>
      <c r="G843" s="533">
        <v>30300</v>
      </c>
      <c r="H843" s="534" t="s">
        <v>2421</v>
      </c>
      <c r="I843" s="639" t="s">
        <v>223</v>
      </c>
      <c r="J843" s="426" t="s">
        <v>326</v>
      </c>
      <c r="K843" s="427"/>
      <c r="L843" s="535" t="s">
        <v>2321</v>
      </c>
      <c r="M843" s="537" t="s">
        <v>1156</v>
      </c>
      <c r="N843" s="638" t="s">
        <v>597</v>
      </c>
      <c r="O843" s="537" t="s">
        <v>1154</v>
      </c>
      <c r="P843" s="231" t="s">
        <v>227</v>
      </c>
      <c r="Q843" s="537" t="s">
        <v>228</v>
      </c>
      <c r="R843" s="540" t="s">
        <v>2856</v>
      </c>
      <c r="S843" s="540" t="s">
        <v>230</v>
      </c>
      <c r="T843" s="540" t="s">
        <v>231</v>
      </c>
    </row>
    <row r="844" spans="1:20" hidden="1" outlineLevel="1" x14ac:dyDescent="0.25">
      <c r="A844" s="493"/>
      <c r="B844" s="540" t="s">
        <v>990</v>
      </c>
      <c r="C844" s="424" t="s">
        <v>1153</v>
      </c>
      <c r="D844" s="425" t="s">
        <v>1157</v>
      </c>
      <c r="E844" s="638" t="s">
        <v>2180</v>
      </c>
      <c r="F844" s="533" t="s">
        <v>2189</v>
      </c>
      <c r="G844" s="533">
        <v>30300</v>
      </c>
      <c r="H844" s="534" t="s">
        <v>2421</v>
      </c>
      <c r="I844" s="639" t="s">
        <v>223</v>
      </c>
      <c r="J844" s="426" t="s">
        <v>326</v>
      </c>
      <c r="K844" s="427"/>
      <c r="L844" s="535" t="s">
        <v>2321</v>
      </c>
      <c r="M844" s="537" t="s">
        <v>1156</v>
      </c>
      <c r="N844" s="638" t="s">
        <v>597</v>
      </c>
      <c r="O844" s="537" t="s">
        <v>1154</v>
      </c>
      <c r="P844" s="231" t="s">
        <v>227</v>
      </c>
      <c r="Q844" s="537" t="s">
        <v>228</v>
      </c>
      <c r="R844" s="540" t="s">
        <v>2856</v>
      </c>
      <c r="S844" s="540" t="s">
        <v>230</v>
      </c>
      <c r="T844" s="540" t="s">
        <v>231</v>
      </c>
    </row>
    <row r="845" spans="1:20" hidden="1" outlineLevel="1" x14ac:dyDescent="0.25">
      <c r="A845" s="493"/>
      <c r="B845" s="540" t="s">
        <v>990</v>
      </c>
      <c r="C845" s="424" t="s">
        <v>1153</v>
      </c>
      <c r="D845" s="425" t="s">
        <v>1158</v>
      </c>
      <c r="E845" s="638" t="s">
        <v>2180</v>
      </c>
      <c r="F845" s="533" t="s">
        <v>2189</v>
      </c>
      <c r="G845" s="533">
        <v>30300</v>
      </c>
      <c r="H845" s="534" t="s">
        <v>2194</v>
      </c>
      <c r="I845" s="639" t="s">
        <v>223</v>
      </c>
      <c r="J845" s="426" t="s">
        <v>326</v>
      </c>
      <c r="K845" s="427"/>
      <c r="L845" s="535" t="s">
        <v>2321</v>
      </c>
      <c r="M845" s="537" t="s">
        <v>1156</v>
      </c>
      <c r="N845" s="638" t="s">
        <v>597</v>
      </c>
      <c r="O845" s="537" t="s">
        <v>1154</v>
      </c>
      <c r="P845" s="231" t="s">
        <v>227</v>
      </c>
      <c r="Q845" s="537" t="s">
        <v>228</v>
      </c>
      <c r="R845" s="540" t="s">
        <v>2856</v>
      </c>
      <c r="S845" s="540" t="s">
        <v>230</v>
      </c>
      <c r="T845" s="540" t="s">
        <v>231</v>
      </c>
    </row>
    <row r="846" spans="1:20" hidden="1" outlineLevel="1" x14ac:dyDescent="0.25">
      <c r="A846" s="493" t="s">
        <v>2857</v>
      </c>
      <c r="B846" s="442" t="s">
        <v>990</v>
      </c>
      <c r="C846" s="766" t="s">
        <v>1153</v>
      </c>
      <c r="D846" s="470" t="s">
        <v>2858</v>
      </c>
      <c r="E846" s="446" t="s">
        <v>2180</v>
      </c>
      <c r="F846" s="437" t="s">
        <v>2189</v>
      </c>
      <c r="G846" s="437">
        <v>30300</v>
      </c>
      <c r="H846" s="439" t="s">
        <v>2286</v>
      </c>
      <c r="I846" s="571" t="s">
        <v>223</v>
      </c>
      <c r="J846" s="367" t="s">
        <v>224</v>
      </c>
      <c r="K846" s="368"/>
      <c r="L846" s="453" t="s">
        <v>2195</v>
      </c>
      <c r="M846" s="368" t="s">
        <v>2254</v>
      </c>
      <c r="N846" s="446" t="s">
        <v>1716</v>
      </c>
      <c r="O846" s="443" t="s">
        <v>1154</v>
      </c>
      <c r="P846" s="627" t="s">
        <v>227</v>
      </c>
      <c r="Q846" s="443" t="s">
        <v>228</v>
      </c>
      <c r="R846" s="442" t="s">
        <v>2856</v>
      </c>
      <c r="S846" s="442" t="s">
        <v>230</v>
      </c>
      <c r="T846" s="442" t="s">
        <v>231</v>
      </c>
    </row>
    <row r="847" spans="1:20" hidden="1" outlineLevel="1" x14ac:dyDescent="0.25">
      <c r="A847" s="493" t="s">
        <v>2859</v>
      </c>
      <c r="B847" s="442" t="s">
        <v>990</v>
      </c>
      <c r="C847" s="766" t="s">
        <v>1153</v>
      </c>
      <c r="D847" s="471" t="s">
        <v>1897</v>
      </c>
      <c r="E847" s="446" t="s">
        <v>2180</v>
      </c>
      <c r="F847" s="437" t="s">
        <v>2189</v>
      </c>
      <c r="G847" s="437">
        <v>30300</v>
      </c>
      <c r="H847" s="439" t="s">
        <v>2421</v>
      </c>
      <c r="I847" s="571" t="s">
        <v>223</v>
      </c>
      <c r="J847" s="367" t="s">
        <v>326</v>
      </c>
      <c r="K847" s="368"/>
      <c r="L847" s="453" t="s">
        <v>2860</v>
      </c>
      <c r="M847" s="368" t="s">
        <v>275</v>
      </c>
      <c r="N847" s="528" t="s">
        <v>629</v>
      </c>
      <c r="O847" s="443" t="s">
        <v>1154</v>
      </c>
      <c r="P847" s="627" t="s">
        <v>227</v>
      </c>
      <c r="Q847" s="443" t="s">
        <v>228</v>
      </c>
      <c r="R847" s="442" t="s">
        <v>2856</v>
      </c>
      <c r="S847" s="442" t="s">
        <v>230</v>
      </c>
      <c r="T847" s="442" t="s">
        <v>231</v>
      </c>
    </row>
    <row r="848" spans="1:20" hidden="1" outlineLevel="1" x14ac:dyDescent="0.25">
      <c r="A848" s="493" t="s">
        <v>2861</v>
      </c>
      <c r="B848" s="442" t="s">
        <v>990</v>
      </c>
      <c r="C848" s="766" t="s">
        <v>1153</v>
      </c>
      <c r="D848" s="471" t="s">
        <v>1898</v>
      </c>
      <c r="E848" s="446" t="s">
        <v>2180</v>
      </c>
      <c r="F848" s="437" t="s">
        <v>2189</v>
      </c>
      <c r="G848" s="437">
        <v>30300</v>
      </c>
      <c r="H848" s="439" t="s">
        <v>2286</v>
      </c>
      <c r="I848" s="571" t="s">
        <v>223</v>
      </c>
      <c r="J848" s="367" t="s">
        <v>224</v>
      </c>
      <c r="K848" s="368"/>
      <c r="L848" s="453" t="s">
        <v>2860</v>
      </c>
      <c r="M848" s="368" t="s">
        <v>264</v>
      </c>
      <c r="N848" s="446" t="s">
        <v>1716</v>
      </c>
      <c r="O848" s="443" t="s">
        <v>1154</v>
      </c>
      <c r="P848" s="627" t="s">
        <v>227</v>
      </c>
      <c r="Q848" s="443" t="s">
        <v>228</v>
      </c>
      <c r="R848" s="442" t="s">
        <v>2856</v>
      </c>
      <c r="S848" s="442" t="s">
        <v>230</v>
      </c>
      <c r="T848" s="442" t="s">
        <v>231</v>
      </c>
    </row>
    <row r="849" spans="1:20" hidden="1" outlineLevel="1" x14ac:dyDescent="0.25">
      <c r="A849" s="493"/>
      <c r="B849" s="623"/>
      <c r="C849" s="765"/>
      <c r="D849" s="769" t="s">
        <v>1159</v>
      </c>
      <c r="E849" s="622"/>
      <c r="F849" s="623"/>
      <c r="G849" s="1466" t="s">
        <v>1159</v>
      </c>
      <c r="H849" s="1467"/>
      <c r="I849" s="1467"/>
      <c r="J849" s="1467"/>
      <c r="K849" s="368"/>
      <c r="L849" s="640" t="s">
        <v>1159</v>
      </c>
      <c r="M849" s="368"/>
      <c r="N849" s="446"/>
      <c r="O849" s="443"/>
      <c r="P849" s="627"/>
      <c r="Q849" s="443"/>
      <c r="R849" s="443"/>
      <c r="S849" s="443"/>
      <c r="T849" s="442"/>
    </row>
    <row r="850" spans="1:20" hidden="1" outlineLevel="1" x14ac:dyDescent="0.25">
      <c r="A850" s="493" t="s">
        <v>2862</v>
      </c>
      <c r="B850" s="442" t="s">
        <v>990</v>
      </c>
      <c r="C850" s="708" t="s">
        <v>1160</v>
      </c>
      <c r="D850" s="453" t="s">
        <v>1161</v>
      </c>
      <c r="E850" s="446" t="s">
        <v>534</v>
      </c>
      <c r="F850" s="437" t="s">
        <v>1010</v>
      </c>
      <c r="G850" s="709" t="s">
        <v>1123</v>
      </c>
      <c r="H850" s="439" t="s">
        <v>537</v>
      </c>
      <c r="I850" s="594" t="s">
        <v>223</v>
      </c>
      <c r="J850" s="367" t="s">
        <v>326</v>
      </c>
      <c r="K850" s="368"/>
      <c r="L850" s="453" t="s">
        <v>2147</v>
      </c>
      <c r="M850" s="497" t="s">
        <v>1162</v>
      </c>
      <c r="N850" s="446" t="s">
        <v>1163</v>
      </c>
      <c r="O850" s="443" t="s">
        <v>1154</v>
      </c>
      <c r="P850" s="627" t="s">
        <v>227</v>
      </c>
      <c r="Q850" s="443" t="s">
        <v>228</v>
      </c>
      <c r="R850" s="223" t="s">
        <v>2318</v>
      </c>
      <c r="S850" s="442" t="s">
        <v>2306</v>
      </c>
      <c r="T850" s="442" t="s">
        <v>231</v>
      </c>
    </row>
    <row r="851" spans="1:20" hidden="1" outlineLevel="1" x14ac:dyDescent="0.25">
      <c r="A851" s="493" t="s">
        <v>2863</v>
      </c>
      <c r="B851" s="442" t="s">
        <v>990</v>
      </c>
      <c r="C851" s="708" t="s">
        <v>1160</v>
      </c>
      <c r="D851" s="453" t="s">
        <v>1164</v>
      </c>
      <c r="E851" s="446" t="s">
        <v>534</v>
      </c>
      <c r="F851" s="437" t="s">
        <v>1010</v>
      </c>
      <c r="G851" s="709" t="s">
        <v>1123</v>
      </c>
      <c r="H851" s="439" t="s">
        <v>537</v>
      </c>
      <c r="I851" s="594" t="s">
        <v>223</v>
      </c>
      <c r="J851" s="367" t="s">
        <v>326</v>
      </c>
      <c r="K851" s="368"/>
      <c r="L851" s="453" t="s">
        <v>2147</v>
      </c>
      <c r="M851" s="443" t="s">
        <v>239</v>
      </c>
      <c r="N851" s="446" t="s">
        <v>1165</v>
      </c>
      <c r="O851" s="443" t="s">
        <v>1154</v>
      </c>
      <c r="P851" s="627" t="s">
        <v>227</v>
      </c>
      <c r="Q851" s="443" t="s">
        <v>228</v>
      </c>
      <c r="R851" s="223" t="s">
        <v>2318</v>
      </c>
      <c r="S851" s="442" t="s">
        <v>2306</v>
      </c>
      <c r="T851" s="442" t="s">
        <v>231</v>
      </c>
    </row>
    <row r="852" spans="1:20" hidden="1" outlineLevel="1" x14ac:dyDescent="0.25">
      <c r="A852" s="493" t="s">
        <v>2864</v>
      </c>
      <c r="B852" s="442" t="s">
        <v>990</v>
      </c>
      <c r="C852" s="708" t="s">
        <v>1160</v>
      </c>
      <c r="D852" s="453" t="s">
        <v>1166</v>
      </c>
      <c r="E852" s="446" t="s">
        <v>534</v>
      </c>
      <c r="F852" s="437" t="s">
        <v>1010</v>
      </c>
      <c r="G852" s="709" t="s">
        <v>1123</v>
      </c>
      <c r="H852" s="439" t="s">
        <v>537</v>
      </c>
      <c r="I852" s="594" t="s">
        <v>223</v>
      </c>
      <c r="J852" s="367" t="s">
        <v>326</v>
      </c>
      <c r="K852" s="368"/>
      <c r="L852" s="453" t="s">
        <v>2147</v>
      </c>
      <c r="M852" s="443" t="s">
        <v>475</v>
      </c>
      <c r="N852" s="446" t="s">
        <v>1167</v>
      </c>
      <c r="O852" s="443" t="s">
        <v>1154</v>
      </c>
      <c r="P852" s="627" t="s">
        <v>227</v>
      </c>
      <c r="Q852" s="443" t="s">
        <v>228</v>
      </c>
      <c r="R852" s="223" t="s">
        <v>2318</v>
      </c>
      <c r="S852" s="442" t="s">
        <v>2306</v>
      </c>
      <c r="T852" s="442" t="s">
        <v>231</v>
      </c>
    </row>
    <row r="853" spans="1:20" hidden="1" outlineLevel="1" x14ac:dyDescent="0.25">
      <c r="A853" s="493"/>
      <c r="B853" s="442" t="s">
        <v>990</v>
      </c>
      <c r="C853" s="708" t="s">
        <v>1160</v>
      </c>
      <c r="D853" s="453" t="s">
        <v>1168</v>
      </c>
      <c r="E853" s="446" t="s">
        <v>534</v>
      </c>
      <c r="F853" s="437" t="s">
        <v>1010</v>
      </c>
      <c r="G853" s="709" t="s">
        <v>1123</v>
      </c>
      <c r="H853" s="439" t="s">
        <v>537</v>
      </c>
      <c r="I853" s="594" t="s">
        <v>223</v>
      </c>
      <c r="J853" s="367" t="s">
        <v>326</v>
      </c>
      <c r="K853" s="368"/>
      <c r="L853" s="453" t="s">
        <v>2147</v>
      </c>
      <c r="M853" s="443" t="s">
        <v>475</v>
      </c>
      <c r="N853" s="446" t="s">
        <v>1169</v>
      </c>
      <c r="O853" s="443" t="s">
        <v>1154</v>
      </c>
      <c r="P853" s="627" t="s">
        <v>227</v>
      </c>
      <c r="Q853" s="443" t="s">
        <v>228</v>
      </c>
      <c r="R853" s="223" t="s">
        <v>2318</v>
      </c>
      <c r="S853" s="442" t="s">
        <v>2306</v>
      </c>
      <c r="T853" s="442" t="s">
        <v>231</v>
      </c>
    </row>
    <row r="854" spans="1:20" hidden="1" outlineLevel="1" x14ac:dyDescent="0.25">
      <c r="A854" s="493"/>
      <c r="B854" s="442" t="s">
        <v>990</v>
      </c>
      <c r="C854" s="708" t="s">
        <v>1160</v>
      </c>
      <c r="D854" s="708" t="s">
        <v>1170</v>
      </c>
      <c r="E854" s="446" t="s">
        <v>534</v>
      </c>
      <c r="F854" s="437" t="s">
        <v>1010</v>
      </c>
      <c r="G854" s="709" t="s">
        <v>1123</v>
      </c>
      <c r="H854" s="439" t="s">
        <v>537</v>
      </c>
      <c r="I854" s="594" t="s">
        <v>223</v>
      </c>
      <c r="J854" s="367" t="s">
        <v>326</v>
      </c>
      <c r="K854" s="368"/>
      <c r="L854" s="453" t="s">
        <v>2147</v>
      </c>
      <c r="M854" s="497" t="s">
        <v>1162</v>
      </c>
      <c r="N854" s="446" t="s">
        <v>1004</v>
      </c>
      <c r="O854" s="443" t="s">
        <v>1154</v>
      </c>
      <c r="P854" s="627" t="s">
        <v>227</v>
      </c>
      <c r="Q854" s="443" t="s">
        <v>228</v>
      </c>
      <c r="R854" s="223" t="s">
        <v>2318</v>
      </c>
      <c r="S854" s="442" t="s">
        <v>2306</v>
      </c>
      <c r="T854" s="442" t="s">
        <v>231</v>
      </c>
    </row>
    <row r="855" spans="1:20" hidden="1" outlineLevel="1" x14ac:dyDescent="0.25">
      <c r="A855" s="493"/>
      <c r="B855" s="442" t="s">
        <v>990</v>
      </c>
      <c r="C855" s="708" t="s">
        <v>1160</v>
      </c>
      <c r="D855" s="708" t="s">
        <v>1171</v>
      </c>
      <c r="E855" s="446" t="s">
        <v>534</v>
      </c>
      <c r="F855" s="437" t="s">
        <v>1010</v>
      </c>
      <c r="G855" s="709" t="s">
        <v>1123</v>
      </c>
      <c r="H855" s="439" t="s">
        <v>537</v>
      </c>
      <c r="I855" s="594" t="s">
        <v>223</v>
      </c>
      <c r="J855" s="367" t="s">
        <v>326</v>
      </c>
      <c r="K855" s="368"/>
      <c r="L855" s="453" t="s">
        <v>2147</v>
      </c>
      <c r="M855" s="443" t="s">
        <v>281</v>
      </c>
      <c r="N855" s="709" t="s">
        <v>549</v>
      </c>
      <c r="O855" s="443" t="s">
        <v>1154</v>
      </c>
      <c r="P855" s="627" t="s">
        <v>227</v>
      </c>
      <c r="Q855" s="443" t="s">
        <v>228</v>
      </c>
      <c r="R855" s="223" t="s">
        <v>2318</v>
      </c>
      <c r="S855" s="442" t="s">
        <v>2306</v>
      </c>
      <c r="T855" s="442" t="s">
        <v>231</v>
      </c>
    </row>
    <row r="856" spans="1:20" hidden="1" outlineLevel="1" x14ac:dyDescent="0.25">
      <c r="A856" s="493" t="s">
        <v>2865</v>
      </c>
      <c r="B856" s="442" t="s">
        <v>990</v>
      </c>
      <c r="C856" s="708" t="s">
        <v>1160</v>
      </c>
      <c r="D856" s="708" t="s">
        <v>1172</v>
      </c>
      <c r="E856" s="446" t="s">
        <v>534</v>
      </c>
      <c r="F856" s="437" t="s">
        <v>1010</v>
      </c>
      <c r="G856" s="709" t="s">
        <v>1123</v>
      </c>
      <c r="H856" s="439" t="s">
        <v>537</v>
      </c>
      <c r="I856" s="594" t="s">
        <v>223</v>
      </c>
      <c r="J856" s="367" t="s">
        <v>326</v>
      </c>
      <c r="K856" s="368"/>
      <c r="L856" s="453" t="s">
        <v>2147</v>
      </c>
      <c r="M856" s="443" t="s">
        <v>239</v>
      </c>
      <c r="N856" s="709" t="s">
        <v>821</v>
      </c>
      <c r="O856" s="443" t="s">
        <v>1154</v>
      </c>
      <c r="P856" s="627" t="s">
        <v>227</v>
      </c>
      <c r="Q856" s="443" t="s">
        <v>228</v>
      </c>
      <c r="R856" s="223" t="s">
        <v>2318</v>
      </c>
      <c r="S856" s="442" t="s">
        <v>2306</v>
      </c>
      <c r="T856" s="442" t="s">
        <v>231</v>
      </c>
    </row>
    <row r="857" spans="1:20" hidden="1" outlineLevel="1" x14ac:dyDescent="0.25">
      <c r="A857" s="493"/>
      <c r="B857" s="442" t="s">
        <v>990</v>
      </c>
      <c r="C857" s="708" t="s">
        <v>1160</v>
      </c>
      <c r="D857" s="708" t="s">
        <v>1173</v>
      </c>
      <c r="E857" s="446" t="s">
        <v>534</v>
      </c>
      <c r="F857" s="437" t="s">
        <v>1010</v>
      </c>
      <c r="G857" s="709" t="s">
        <v>1123</v>
      </c>
      <c r="H857" s="439" t="s">
        <v>537</v>
      </c>
      <c r="I857" s="594" t="s">
        <v>223</v>
      </c>
      <c r="J857" s="367" t="s">
        <v>326</v>
      </c>
      <c r="K857" s="368"/>
      <c r="L857" s="453" t="s">
        <v>2147</v>
      </c>
      <c r="M857" s="443" t="s">
        <v>572</v>
      </c>
      <c r="N857" s="738" t="s">
        <v>1174</v>
      </c>
      <c r="O857" s="443" t="s">
        <v>1154</v>
      </c>
      <c r="P857" s="627" t="s">
        <v>227</v>
      </c>
      <c r="Q857" s="443" t="s">
        <v>228</v>
      </c>
      <c r="R857" s="223" t="s">
        <v>2318</v>
      </c>
      <c r="S857" s="442" t="s">
        <v>2306</v>
      </c>
      <c r="T857" s="442" t="s">
        <v>231</v>
      </c>
    </row>
    <row r="858" spans="1:20" hidden="1" outlineLevel="1" x14ac:dyDescent="0.25">
      <c r="A858" s="493" t="s">
        <v>2866</v>
      </c>
      <c r="B858" s="442" t="s">
        <v>990</v>
      </c>
      <c r="C858" s="708" t="s">
        <v>1160</v>
      </c>
      <c r="D858" s="708" t="s">
        <v>1175</v>
      </c>
      <c r="E858" s="446" t="s">
        <v>534</v>
      </c>
      <c r="F858" s="437" t="s">
        <v>1010</v>
      </c>
      <c r="G858" s="709" t="s">
        <v>1123</v>
      </c>
      <c r="H858" s="439" t="s">
        <v>537</v>
      </c>
      <c r="I858" s="594" t="s">
        <v>223</v>
      </c>
      <c r="J858" s="367" t="s">
        <v>326</v>
      </c>
      <c r="K858" s="368"/>
      <c r="L858" s="453" t="s">
        <v>2147</v>
      </c>
      <c r="M858" s="443" t="s">
        <v>281</v>
      </c>
      <c r="N858" s="446" t="s">
        <v>2148</v>
      </c>
      <c r="O858" s="443" t="s">
        <v>1154</v>
      </c>
      <c r="P858" s="627" t="s">
        <v>227</v>
      </c>
      <c r="Q858" s="443" t="s">
        <v>228</v>
      </c>
      <c r="R858" s="223" t="s">
        <v>2318</v>
      </c>
      <c r="S858" s="442" t="s">
        <v>2306</v>
      </c>
      <c r="T858" s="442" t="s">
        <v>231</v>
      </c>
    </row>
    <row r="859" spans="1:20" hidden="1" outlineLevel="1" x14ac:dyDescent="0.25">
      <c r="A859" s="493" t="s">
        <v>2867</v>
      </c>
      <c r="B859" s="442" t="s">
        <v>990</v>
      </c>
      <c r="C859" s="708" t="s">
        <v>1160</v>
      </c>
      <c r="D859" s="708" t="s">
        <v>1176</v>
      </c>
      <c r="E859" s="446" t="s">
        <v>534</v>
      </c>
      <c r="F859" s="437" t="s">
        <v>1010</v>
      </c>
      <c r="G859" s="709" t="s">
        <v>1123</v>
      </c>
      <c r="H859" s="439" t="s">
        <v>537</v>
      </c>
      <c r="I859" s="594" t="s">
        <v>223</v>
      </c>
      <c r="J859" s="367" t="s">
        <v>326</v>
      </c>
      <c r="K859" s="368"/>
      <c r="L859" s="453" t="s">
        <v>2147</v>
      </c>
      <c r="M859" s="443" t="s">
        <v>251</v>
      </c>
      <c r="N859" s="446" t="s">
        <v>2149</v>
      </c>
      <c r="O859" s="443" t="s">
        <v>1154</v>
      </c>
      <c r="P859" s="627" t="s">
        <v>227</v>
      </c>
      <c r="Q859" s="443" t="s">
        <v>228</v>
      </c>
      <c r="R859" s="223" t="s">
        <v>2318</v>
      </c>
      <c r="S859" s="442" t="s">
        <v>2306</v>
      </c>
      <c r="T859" s="442" t="s">
        <v>231</v>
      </c>
    </row>
    <row r="860" spans="1:20" hidden="1" outlineLevel="1" x14ac:dyDescent="0.25">
      <c r="A860" s="493" t="s">
        <v>2868</v>
      </c>
      <c r="B860" s="442" t="s">
        <v>990</v>
      </c>
      <c r="C860" s="708" t="s">
        <v>1160</v>
      </c>
      <c r="D860" s="708" t="s">
        <v>1177</v>
      </c>
      <c r="E860" s="446" t="s">
        <v>534</v>
      </c>
      <c r="F860" s="437" t="s">
        <v>1010</v>
      </c>
      <c r="G860" s="709" t="s">
        <v>1123</v>
      </c>
      <c r="H860" s="439" t="s">
        <v>537</v>
      </c>
      <c r="I860" s="594" t="s">
        <v>223</v>
      </c>
      <c r="J860" s="367" t="s">
        <v>326</v>
      </c>
      <c r="K860" s="368"/>
      <c r="L860" s="453" t="s">
        <v>2147</v>
      </c>
      <c r="M860" s="443" t="s">
        <v>238</v>
      </c>
      <c r="N860" s="446" t="s">
        <v>2150</v>
      </c>
      <c r="O860" s="443" t="s">
        <v>1154</v>
      </c>
      <c r="P860" s="627" t="s">
        <v>227</v>
      </c>
      <c r="Q860" s="443" t="s">
        <v>228</v>
      </c>
      <c r="R860" s="223" t="s">
        <v>2318</v>
      </c>
      <c r="S860" s="442" t="s">
        <v>2306</v>
      </c>
      <c r="T860" s="442" t="s">
        <v>231</v>
      </c>
    </row>
    <row r="861" spans="1:20" hidden="1" outlineLevel="1" x14ac:dyDescent="0.25">
      <c r="A861" s="493" t="s">
        <v>2869</v>
      </c>
      <c r="B861" s="442" t="s">
        <v>990</v>
      </c>
      <c r="C861" s="708" t="s">
        <v>1160</v>
      </c>
      <c r="D861" s="708" t="s">
        <v>1178</v>
      </c>
      <c r="E861" s="446" t="s">
        <v>534</v>
      </c>
      <c r="F861" s="437" t="s">
        <v>1010</v>
      </c>
      <c r="G861" s="709" t="s">
        <v>1123</v>
      </c>
      <c r="H861" s="439" t="s">
        <v>537</v>
      </c>
      <c r="I861" s="594" t="s">
        <v>223</v>
      </c>
      <c r="J861" s="367" t="s">
        <v>326</v>
      </c>
      <c r="K861" s="368"/>
      <c r="L861" s="453" t="s">
        <v>2147</v>
      </c>
      <c r="M861" s="443" t="s">
        <v>239</v>
      </c>
      <c r="N861" s="446" t="s">
        <v>2151</v>
      </c>
      <c r="O861" s="443" t="s">
        <v>1154</v>
      </c>
      <c r="P861" s="627" t="s">
        <v>227</v>
      </c>
      <c r="Q861" s="443" t="s">
        <v>228</v>
      </c>
      <c r="R861" s="223" t="s">
        <v>2318</v>
      </c>
      <c r="S861" s="442" t="s">
        <v>2306</v>
      </c>
      <c r="T861" s="442" t="s">
        <v>231</v>
      </c>
    </row>
    <row r="862" spans="1:20" hidden="1" outlineLevel="1" x14ac:dyDescent="0.25">
      <c r="A862" s="493" t="s">
        <v>2870</v>
      </c>
      <c r="B862" s="442" t="s">
        <v>990</v>
      </c>
      <c r="C862" s="708" t="s">
        <v>1160</v>
      </c>
      <c r="D862" s="708" t="s">
        <v>1179</v>
      </c>
      <c r="E862" s="446" t="s">
        <v>534</v>
      </c>
      <c r="F862" s="437" t="s">
        <v>1010</v>
      </c>
      <c r="G862" s="709" t="s">
        <v>1123</v>
      </c>
      <c r="H862" s="439" t="s">
        <v>537</v>
      </c>
      <c r="I862" s="594" t="s">
        <v>223</v>
      </c>
      <c r="J862" s="367" t="s">
        <v>326</v>
      </c>
      <c r="K862" s="368"/>
      <c r="L862" s="453" t="s">
        <v>2147</v>
      </c>
      <c r="M862" s="443" t="s">
        <v>572</v>
      </c>
      <c r="N862" s="446" t="s">
        <v>2152</v>
      </c>
      <c r="O862" s="443" t="s">
        <v>1154</v>
      </c>
      <c r="P862" s="627" t="s">
        <v>227</v>
      </c>
      <c r="Q862" s="443" t="s">
        <v>228</v>
      </c>
      <c r="R862" s="223" t="s">
        <v>2318</v>
      </c>
      <c r="S862" s="442" t="s">
        <v>2306</v>
      </c>
      <c r="T862" s="442" t="s">
        <v>231</v>
      </c>
    </row>
    <row r="863" spans="1:20" hidden="1" outlineLevel="1" x14ac:dyDescent="0.25">
      <c r="A863" s="493" t="s">
        <v>2871</v>
      </c>
      <c r="B863" s="442" t="s">
        <v>990</v>
      </c>
      <c r="C863" s="708" t="s">
        <v>1160</v>
      </c>
      <c r="D863" s="708" t="s">
        <v>1180</v>
      </c>
      <c r="E863" s="446" t="s">
        <v>534</v>
      </c>
      <c r="F863" s="437" t="s">
        <v>1010</v>
      </c>
      <c r="G863" s="709" t="s">
        <v>1123</v>
      </c>
      <c r="H863" s="439" t="s">
        <v>537</v>
      </c>
      <c r="I863" s="594" t="s">
        <v>223</v>
      </c>
      <c r="J863" s="367" t="s">
        <v>326</v>
      </c>
      <c r="K863" s="368"/>
      <c r="L863" s="453" t="s">
        <v>2147</v>
      </c>
      <c r="M863" s="443" t="s">
        <v>572</v>
      </c>
      <c r="N863" s="446" t="s">
        <v>800</v>
      </c>
      <c r="O863" s="443" t="s">
        <v>1154</v>
      </c>
      <c r="P863" s="627" t="s">
        <v>227</v>
      </c>
      <c r="Q863" s="443" t="s">
        <v>228</v>
      </c>
      <c r="R863" s="223" t="s">
        <v>2318</v>
      </c>
      <c r="S863" s="442" t="s">
        <v>2306</v>
      </c>
      <c r="T863" s="442" t="s">
        <v>231</v>
      </c>
    </row>
    <row r="864" spans="1:20" hidden="1" outlineLevel="1" x14ac:dyDescent="0.25">
      <c r="A864" s="493"/>
      <c r="B864" s="442" t="s">
        <v>990</v>
      </c>
      <c r="C864" s="708" t="s">
        <v>1160</v>
      </c>
      <c r="D864" s="708" t="s">
        <v>1181</v>
      </c>
      <c r="E864" s="446" t="s">
        <v>534</v>
      </c>
      <c r="F864" s="437" t="s">
        <v>1010</v>
      </c>
      <c r="G864" s="709" t="s">
        <v>1123</v>
      </c>
      <c r="H864" s="439" t="s">
        <v>537</v>
      </c>
      <c r="I864" s="594" t="s">
        <v>223</v>
      </c>
      <c r="J864" s="367" t="s">
        <v>326</v>
      </c>
      <c r="K864" s="368"/>
      <c r="L864" s="453" t="s">
        <v>2147</v>
      </c>
      <c r="M864" s="497" t="s">
        <v>1162</v>
      </c>
      <c r="N864" s="446" t="s">
        <v>1004</v>
      </c>
      <c r="O864" s="443" t="s">
        <v>1154</v>
      </c>
      <c r="P864" s="627" t="s">
        <v>227</v>
      </c>
      <c r="Q864" s="443" t="s">
        <v>228</v>
      </c>
      <c r="R864" s="223" t="s">
        <v>2318</v>
      </c>
      <c r="S864" s="442" t="s">
        <v>2306</v>
      </c>
      <c r="T864" s="442" t="s">
        <v>231</v>
      </c>
    </row>
    <row r="865" spans="1:20" hidden="1" outlineLevel="1" x14ac:dyDescent="0.25">
      <c r="A865" s="493"/>
      <c r="B865" s="442" t="s">
        <v>990</v>
      </c>
      <c r="C865" s="708" t="s">
        <v>1160</v>
      </c>
      <c r="D865" s="453" t="s">
        <v>1182</v>
      </c>
      <c r="E865" s="446" t="s">
        <v>534</v>
      </c>
      <c r="F865" s="437" t="s">
        <v>1010</v>
      </c>
      <c r="G865" s="709" t="s">
        <v>1123</v>
      </c>
      <c r="H865" s="439" t="s">
        <v>537</v>
      </c>
      <c r="I865" s="594" t="s">
        <v>223</v>
      </c>
      <c r="J865" s="367" t="s">
        <v>326</v>
      </c>
      <c r="K865" s="368"/>
      <c r="L865" s="453" t="s">
        <v>2147</v>
      </c>
      <c r="M865" s="443" t="s">
        <v>281</v>
      </c>
      <c r="N865" s="446" t="s">
        <v>1183</v>
      </c>
      <c r="O865" s="443" t="s">
        <v>1154</v>
      </c>
      <c r="P865" s="627" t="s">
        <v>227</v>
      </c>
      <c r="Q865" s="443" t="s">
        <v>228</v>
      </c>
      <c r="R865" s="223" t="s">
        <v>2318</v>
      </c>
      <c r="S865" s="442" t="s">
        <v>2306</v>
      </c>
      <c r="T865" s="442" t="s">
        <v>231</v>
      </c>
    </row>
    <row r="866" spans="1:20" hidden="1" outlineLevel="1" x14ac:dyDescent="0.25">
      <c r="A866" s="493"/>
      <c r="B866" s="442" t="s">
        <v>990</v>
      </c>
      <c r="C866" s="708" t="s">
        <v>1160</v>
      </c>
      <c r="D866" s="453" t="s">
        <v>1184</v>
      </c>
      <c r="E866" s="446" t="s">
        <v>534</v>
      </c>
      <c r="F866" s="437" t="s">
        <v>1010</v>
      </c>
      <c r="G866" s="709" t="s">
        <v>1123</v>
      </c>
      <c r="H866" s="439" t="s">
        <v>537</v>
      </c>
      <c r="I866" s="594" t="s">
        <v>223</v>
      </c>
      <c r="J866" s="367" t="s">
        <v>326</v>
      </c>
      <c r="K866" s="368"/>
      <c r="L866" s="453" t="s">
        <v>2147</v>
      </c>
      <c r="M866" s="443" t="s">
        <v>275</v>
      </c>
      <c r="N866" s="446" t="s">
        <v>1185</v>
      </c>
      <c r="O866" s="443" t="s">
        <v>1154</v>
      </c>
      <c r="P866" s="627" t="s">
        <v>227</v>
      </c>
      <c r="Q866" s="443" t="s">
        <v>228</v>
      </c>
      <c r="R866" s="223" t="s">
        <v>2318</v>
      </c>
      <c r="S866" s="442" t="s">
        <v>2306</v>
      </c>
      <c r="T866" s="442" t="s">
        <v>231</v>
      </c>
    </row>
    <row r="867" spans="1:20" hidden="1" outlineLevel="1" x14ac:dyDescent="0.25">
      <c r="A867" s="493" t="s">
        <v>2872</v>
      </c>
      <c r="B867" s="442" t="s">
        <v>990</v>
      </c>
      <c r="C867" s="708" t="s">
        <v>1160</v>
      </c>
      <c r="D867" s="453" t="s">
        <v>1186</v>
      </c>
      <c r="E867" s="446" t="s">
        <v>534</v>
      </c>
      <c r="F867" s="437" t="s">
        <v>1010</v>
      </c>
      <c r="G867" s="709" t="s">
        <v>1123</v>
      </c>
      <c r="H867" s="439" t="s">
        <v>537</v>
      </c>
      <c r="I867" s="594" t="s">
        <v>223</v>
      </c>
      <c r="J867" s="367" t="s">
        <v>326</v>
      </c>
      <c r="K867" s="368"/>
      <c r="L867" s="453" t="s">
        <v>2147</v>
      </c>
      <c r="M867" s="443" t="s">
        <v>239</v>
      </c>
      <c r="N867" s="442" t="s">
        <v>465</v>
      </c>
      <c r="O867" s="443" t="s">
        <v>1154</v>
      </c>
      <c r="P867" s="627" t="s">
        <v>227</v>
      </c>
      <c r="Q867" s="443" t="s">
        <v>228</v>
      </c>
      <c r="R867" s="223" t="s">
        <v>2318</v>
      </c>
      <c r="S867" s="442" t="s">
        <v>2306</v>
      </c>
      <c r="T867" s="442" t="s">
        <v>231</v>
      </c>
    </row>
    <row r="868" spans="1:20" hidden="1" outlineLevel="1" x14ac:dyDescent="0.25">
      <c r="A868" s="493" t="s">
        <v>2873</v>
      </c>
      <c r="B868" s="442" t="s">
        <v>990</v>
      </c>
      <c r="C868" s="708" t="s">
        <v>1160</v>
      </c>
      <c r="D868" s="453" t="s">
        <v>1187</v>
      </c>
      <c r="E868" s="446" t="s">
        <v>534</v>
      </c>
      <c r="F868" s="437" t="s">
        <v>1010</v>
      </c>
      <c r="G868" s="709" t="s">
        <v>1123</v>
      </c>
      <c r="H868" s="439" t="s">
        <v>537</v>
      </c>
      <c r="I868" s="594" t="s">
        <v>223</v>
      </c>
      <c r="J868" s="367" t="s">
        <v>326</v>
      </c>
      <c r="K868" s="368"/>
      <c r="L868" s="453" t="s">
        <v>2147</v>
      </c>
      <c r="M868" s="443" t="s">
        <v>572</v>
      </c>
      <c r="N868" s="442" t="s">
        <v>1188</v>
      </c>
      <c r="O868" s="443" t="s">
        <v>1154</v>
      </c>
      <c r="P868" s="627" t="s">
        <v>227</v>
      </c>
      <c r="Q868" s="443" t="s">
        <v>228</v>
      </c>
      <c r="R868" s="223" t="s">
        <v>2318</v>
      </c>
      <c r="S868" s="442" t="s">
        <v>2306</v>
      </c>
      <c r="T868" s="442" t="s">
        <v>231</v>
      </c>
    </row>
    <row r="869" spans="1:20" hidden="1" outlineLevel="1" x14ac:dyDescent="0.25">
      <c r="A869" s="493"/>
      <c r="B869" s="442" t="s">
        <v>990</v>
      </c>
      <c r="C869" s="708" t="s">
        <v>1160</v>
      </c>
      <c r="D869" s="453" t="s">
        <v>1189</v>
      </c>
      <c r="E869" s="446" t="s">
        <v>534</v>
      </c>
      <c r="F869" s="437" t="s">
        <v>1010</v>
      </c>
      <c r="G869" s="709" t="s">
        <v>1123</v>
      </c>
      <c r="H869" s="439" t="s">
        <v>537</v>
      </c>
      <c r="I869" s="594" t="s">
        <v>223</v>
      </c>
      <c r="J869" s="367" t="s">
        <v>326</v>
      </c>
      <c r="K869" s="368"/>
      <c r="L869" s="453" t="s">
        <v>2147</v>
      </c>
      <c r="M869" s="443" t="s">
        <v>281</v>
      </c>
      <c r="N869" s="442" t="s">
        <v>333</v>
      </c>
      <c r="O869" s="443" t="s">
        <v>1154</v>
      </c>
      <c r="P869" s="627" t="s">
        <v>227</v>
      </c>
      <c r="Q869" s="443" t="s">
        <v>228</v>
      </c>
      <c r="R869" s="223" t="s">
        <v>2318</v>
      </c>
      <c r="S869" s="442" t="s">
        <v>2306</v>
      </c>
      <c r="T869" s="442" t="s">
        <v>231</v>
      </c>
    </row>
    <row r="870" spans="1:20" hidden="1" outlineLevel="1" x14ac:dyDescent="0.25">
      <c r="A870" s="493" t="s">
        <v>2874</v>
      </c>
      <c r="B870" s="442" t="s">
        <v>990</v>
      </c>
      <c r="C870" s="708" t="s">
        <v>1160</v>
      </c>
      <c r="D870" s="453" t="s">
        <v>1190</v>
      </c>
      <c r="E870" s="446" t="s">
        <v>534</v>
      </c>
      <c r="F870" s="437" t="s">
        <v>1010</v>
      </c>
      <c r="G870" s="709" t="s">
        <v>1123</v>
      </c>
      <c r="H870" s="439" t="s">
        <v>537</v>
      </c>
      <c r="I870" s="594" t="s">
        <v>223</v>
      </c>
      <c r="J870" s="367" t="s">
        <v>326</v>
      </c>
      <c r="K870" s="368"/>
      <c r="L870" s="453" t="s">
        <v>2147</v>
      </c>
      <c r="M870" s="443" t="s">
        <v>257</v>
      </c>
      <c r="N870" s="442" t="s">
        <v>949</v>
      </c>
      <c r="O870" s="443" t="s">
        <v>1154</v>
      </c>
      <c r="P870" s="627" t="s">
        <v>227</v>
      </c>
      <c r="Q870" s="443" t="s">
        <v>228</v>
      </c>
      <c r="R870" s="223" t="s">
        <v>2318</v>
      </c>
      <c r="S870" s="442" t="s">
        <v>2306</v>
      </c>
      <c r="T870" s="442" t="s">
        <v>231</v>
      </c>
    </row>
    <row r="871" spans="1:20" hidden="1" outlineLevel="1" x14ac:dyDescent="0.25">
      <c r="A871" s="493"/>
      <c r="B871" s="442" t="s">
        <v>990</v>
      </c>
      <c r="C871" s="708" t="s">
        <v>1160</v>
      </c>
      <c r="D871" s="453" t="s">
        <v>1191</v>
      </c>
      <c r="E871" s="446" t="s">
        <v>534</v>
      </c>
      <c r="F871" s="437" t="s">
        <v>1010</v>
      </c>
      <c r="G871" s="709" t="s">
        <v>1123</v>
      </c>
      <c r="H871" s="439" t="s">
        <v>537</v>
      </c>
      <c r="I871" s="594" t="s">
        <v>223</v>
      </c>
      <c r="J871" s="367" t="s">
        <v>326</v>
      </c>
      <c r="K871" s="368"/>
      <c r="L871" s="453" t="s">
        <v>2147</v>
      </c>
      <c r="M871" s="443" t="s">
        <v>281</v>
      </c>
      <c r="N871" s="442" t="s">
        <v>651</v>
      </c>
      <c r="O871" s="443" t="s">
        <v>1154</v>
      </c>
      <c r="P871" s="627" t="s">
        <v>227</v>
      </c>
      <c r="Q871" s="443" t="s">
        <v>228</v>
      </c>
      <c r="R871" s="223" t="s">
        <v>2318</v>
      </c>
      <c r="S871" s="442" t="s">
        <v>2306</v>
      </c>
      <c r="T871" s="442" t="s">
        <v>231</v>
      </c>
    </row>
    <row r="872" spans="1:20" hidden="1" outlineLevel="1" x14ac:dyDescent="0.25">
      <c r="A872" s="493" t="s">
        <v>2875</v>
      </c>
      <c r="B872" s="442" t="s">
        <v>990</v>
      </c>
      <c r="C872" s="708" t="s">
        <v>1160</v>
      </c>
      <c r="D872" s="453" t="s">
        <v>1192</v>
      </c>
      <c r="E872" s="446" t="s">
        <v>534</v>
      </c>
      <c r="F872" s="437" t="s">
        <v>1010</v>
      </c>
      <c r="G872" s="709" t="s">
        <v>1123</v>
      </c>
      <c r="H872" s="439" t="s">
        <v>537</v>
      </c>
      <c r="I872" s="594" t="s">
        <v>223</v>
      </c>
      <c r="J872" s="367" t="s">
        <v>326</v>
      </c>
      <c r="K872" s="368"/>
      <c r="L872" s="453" t="s">
        <v>2147</v>
      </c>
      <c r="M872" s="443" t="s">
        <v>251</v>
      </c>
      <c r="N872" s="442" t="s">
        <v>1193</v>
      </c>
      <c r="O872" s="443" t="s">
        <v>1154</v>
      </c>
      <c r="P872" s="627" t="s">
        <v>227</v>
      </c>
      <c r="Q872" s="443" t="s">
        <v>228</v>
      </c>
      <c r="R872" s="223" t="s">
        <v>2318</v>
      </c>
      <c r="S872" s="442" t="s">
        <v>2306</v>
      </c>
      <c r="T872" s="442" t="s">
        <v>231</v>
      </c>
    </row>
    <row r="873" spans="1:20" hidden="1" outlineLevel="1" x14ac:dyDescent="0.25">
      <c r="A873" s="493" t="s">
        <v>2876</v>
      </c>
      <c r="B873" s="442" t="s">
        <v>990</v>
      </c>
      <c r="C873" s="708" t="s">
        <v>1160</v>
      </c>
      <c r="D873" s="453" t="s">
        <v>1194</v>
      </c>
      <c r="E873" s="446" t="s">
        <v>534</v>
      </c>
      <c r="F873" s="437" t="s">
        <v>1010</v>
      </c>
      <c r="G873" s="709" t="s">
        <v>1123</v>
      </c>
      <c r="H873" s="439" t="s">
        <v>537</v>
      </c>
      <c r="I873" s="594" t="s">
        <v>223</v>
      </c>
      <c r="J873" s="367" t="s">
        <v>326</v>
      </c>
      <c r="K873" s="368"/>
      <c r="L873" s="453" t="s">
        <v>2147</v>
      </c>
      <c r="M873" s="443" t="s">
        <v>257</v>
      </c>
      <c r="N873" s="442" t="s">
        <v>430</v>
      </c>
      <c r="O873" s="443" t="s">
        <v>1154</v>
      </c>
      <c r="P873" s="627" t="s">
        <v>227</v>
      </c>
      <c r="Q873" s="443" t="s">
        <v>228</v>
      </c>
      <c r="R873" s="223" t="s">
        <v>2318</v>
      </c>
      <c r="S873" s="442" t="s">
        <v>2306</v>
      </c>
      <c r="T873" s="442" t="s">
        <v>231</v>
      </c>
    </row>
    <row r="874" spans="1:20" hidden="1" outlineLevel="1" x14ac:dyDescent="0.25">
      <c r="A874" s="493"/>
      <c r="B874" s="442" t="s">
        <v>990</v>
      </c>
      <c r="C874" s="708" t="s">
        <v>1160</v>
      </c>
      <c r="D874" s="453" t="s">
        <v>1195</v>
      </c>
      <c r="E874" s="446" t="s">
        <v>534</v>
      </c>
      <c r="F874" s="437" t="s">
        <v>1010</v>
      </c>
      <c r="G874" s="709" t="s">
        <v>1123</v>
      </c>
      <c r="H874" s="439" t="s">
        <v>537</v>
      </c>
      <c r="I874" s="594" t="s">
        <v>223</v>
      </c>
      <c r="J874" s="367" t="s">
        <v>326</v>
      </c>
      <c r="K874" s="368"/>
      <c r="L874" s="453" t="s">
        <v>2147</v>
      </c>
      <c r="M874" s="443" t="s">
        <v>275</v>
      </c>
      <c r="N874" s="442" t="s">
        <v>1196</v>
      </c>
      <c r="O874" s="443" t="s">
        <v>1154</v>
      </c>
      <c r="P874" s="627" t="s">
        <v>227</v>
      </c>
      <c r="Q874" s="443" t="s">
        <v>228</v>
      </c>
      <c r="R874" s="223" t="s">
        <v>2318</v>
      </c>
      <c r="S874" s="442" t="s">
        <v>2306</v>
      </c>
      <c r="T874" s="442" t="s">
        <v>231</v>
      </c>
    </row>
    <row r="875" spans="1:20" hidden="1" outlineLevel="1" x14ac:dyDescent="0.25">
      <c r="A875" s="493"/>
      <c r="B875" s="442" t="s">
        <v>990</v>
      </c>
      <c r="C875" s="708" t="s">
        <v>1160</v>
      </c>
      <c r="D875" s="453" t="s">
        <v>1197</v>
      </c>
      <c r="E875" s="446" t="s">
        <v>534</v>
      </c>
      <c r="F875" s="437" t="s">
        <v>1010</v>
      </c>
      <c r="G875" s="709" t="s">
        <v>1123</v>
      </c>
      <c r="H875" s="439" t="s">
        <v>537</v>
      </c>
      <c r="I875" s="594" t="s">
        <v>223</v>
      </c>
      <c r="J875" s="367" t="s">
        <v>326</v>
      </c>
      <c r="K875" s="368"/>
      <c r="L875" s="453" t="s">
        <v>2147</v>
      </c>
      <c r="M875" s="443" t="s">
        <v>281</v>
      </c>
      <c r="N875" s="442" t="s">
        <v>1198</v>
      </c>
      <c r="O875" s="443" t="s">
        <v>1154</v>
      </c>
      <c r="P875" s="627" t="s">
        <v>227</v>
      </c>
      <c r="Q875" s="443" t="s">
        <v>228</v>
      </c>
      <c r="R875" s="223" t="s">
        <v>2318</v>
      </c>
      <c r="S875" s="442" t="s">
        <v>2306</v>
      </c>
      <c r="T875" s="442" t="s">
        <v>231</v>
      </c>
    </row>
    <row r="876" spans="1:20" hidden="1" outlineLevel="1" x14ac:dyDescent="0.25">
      <c r="A876" s="493" t="s">
        <v>2877</v>
      </c>
      <c r="B876" s="442" t="s">
        <v>990</v>
      </c>
      <c r="C876" s="708" t="s">
        <v>1160</v>
      </c>
      <c r="D876" s="453" t="s">
        <v>1199</v>
      </c>
      <c r="E876" s="446" t="s">
        <v>534</v>
      </c>
      <c r="F876" s="437" t="s">
        <v>1010</v>
      </c>
      <c r="G876" s="709" t="s">
        <v>1123</v>
      </c>
      <c r="H876" s="439" t="s">
        <v>537</v>
      </c>
      <c r="I876" s="594" t="s">
        <v>223</v>
      </c>
      <c r="J876" s="367" t="s">
        <v>326</v>
      </c>
      <c r="K876" s="368"/>
      <c r="L876" s="453" t="s">
        <v>2147</v>
      </c>
      <c r="M876" s="443" t="s">
        <v>251</v>
      </c>
      <c r="N876" s="442" t="s">
        <v>662</v>
      </c>
      <c r="O876" s="443" t="s">
        <v>1154</v>
      </c>
      <c r="P876" s="627" t="s">
        <v>227</v>
      </c>
      <c r="Q876" s="443" t="s">
        <v>228</v>
      </c>
      <c r="R876" s="223" t="s">
        <v>2318</v>
      </c>
      <c r="S876" s="442" t="s">
        <v>2306</v>
      </c>
      <c r="T876" s="442" t="s">
        <v>231</v>
      </c>
    </row>
    <row r="877" spans="1:20" hidden="1" outlineLevel="1" x14ac:dyDescent="0.25">
      <c r="A877" s="493"/>
      <c r="B877" s="442" t="s">
        <v>990</v>
      </c>
      <c r="C877" s="708" t="s">
        <v>1160</v>
      </c>
      <c r="D877" s="453" t="s">
        <v>1200</v>
      </c>
      <c r="E877" s="446" t="s">
        <v>534</v>
      </c>
      <c r="F877" s="437" t="s">
        <v>1010</v>
      </c>
      <c r="G877" s="709" t="s">
        <v>1123</v>
      </c>
      <c r="H877" s="439" t="s">
        <v>537</v>
      </c>
      <c r="I877" s="594" t="s">
        <v>223</v>
      </c>
      <c r="J877" s="367" t="s">
        <v>326</v>
      </c>
      <c r="K877" s="368"/>
      <c r="L877" s="453" t="s">
        <v>2147</v>
      </c>
      <c r="M877" s="443" t="s">
        <v>257</v>
      </c>
      <c r="N877" s="442" t="s">
        <v>1201</v>
      </c>
      <c r="O877" s="443" t="s">
        <v>1154</v>
      </c>
      <c r="P877" s="627" t="s">
        <v>227</v>
      </c>
      <c r="Q877" s="443" t="s">
        <v>228</v>
      </c>
      <c r="R877" s="223" t="s">
        <v>2318</v>
      </c>
      <c r="S877" s="442" t="s">
        <v>2306</v>
      </c>
      <c r="T877" s="442" t="s">
        <v>231</v>
      </c>
    </row>
    <row r="878" spans="1:20" hidden="1" outlineLevel="1" x14ac:dyDescent="0.25">
      <c r="A878" s="493" t="s">
        <v>2878</v>
      </c>
      <c r="B878" s="442" t="s">
        <v>990</v>
      </c>
      <c r="C878" s="708" t="s">
        <v>1160</v>
      </c>
      <c r="D878" s="453" t="s">
        <v>1202</v>
      </c>
      <c r="E878" s="446" t="s">
        <v>534</v>
      </c>
      <c r="F878" s="437" t="s">
        <v>1010</v>
      </c>
      <c r="G878" s="709" t="s">
        <v>1123</v>
      </c>
      <c r="H878" s="439" t="s">
        <v>537</v>
      </c>
      <c r="I878" s="594" t="s">
        <v>223</v>
      </c>
      <c r="J878" s="367" t="s">
        <v>326</v>
      </c>
      <c r="K878" s="368"/>
      <c r="L878" s="453" t="s">
        <v>2147</v>
      </c>
      <c r="M878" s="443" t="s">
        <v>475</v>
      </c>
      <c r="N878" s="442" t="s">
        <v>1203</v>
      </c>
      <c r="O878" s="443" t="s">
        <v>1154</v>
      </c>
      <c r="P878" s="627" t="s">
        <v>227</v>
      </c>
      <c r="Q878" s="443" t="s">
        <v>228</v>
      </c>
      <c r="R878" s="223" t="s">
        <v>2318</v>
      </c>
      <c r="S878" s="442" t="s">
        <v>2306</v>
      </c>
      <c r="T878" s="442" t="s">
        <v>231</v>
      </c>
    </row>
    <row r="879" spans="1:20" hidden="1" outlineLevel="1" x14ac:dyDescent="0.25">
      <c r="A879" s="493" t="s">
        <v>2879</v>
      </c>
      <c r="B879" s="442" t="s">
        <v>990</v>
      </c>
      <c r="C879" s="708" t="s">
        <v>1160</v>
      </c>
      <c r="D879" s="453" t="s">
        <v>1204</v>
      </c>
      <c r="E879" s="446" t="s">
        <v>534</v>
      </c>
      <c r="F879" s="437" t="s">
        <v>1010</v>
      </c>
      <c r="G879" s="709" t="s">
        <v>1123</v>
      </c>
      <c r="H879" s="439" t="s">
        <v>537</v>
      </c>
      <c r="I879" s="594" t="s">
        <v>223</v>
      </c>
      <c r="J879" s="367" t="s">
        <v>326</v>
      </c>
      <c r="K879" s="368"/>
      <c r="L879" s="453" t="s">
        <v>2147</v>
      </c>
      <c r="M879" s="443" t="s">
        <v>281</v>
      </c>
      <c r="N879" s="442" t="s">
        <v>1205</v>
      </c>
      <c r="O879" s="443" t="s">
        <v>1154</v>
      </c>
      <c r="P879" s="627" t="s">
        <v>227</v>
      </c>
      <c r="Q879" s="443" t="s">
        <v>228</v>
      </c>
      <c r="R879" s="223" t="s">
        <v>2318</v>
      </c>
      <c r="S879" s="442" t="s">
        <v>2306</v>
      </c>
      <c r="T879" s="442" t="s">
        <v>231</v>
      </c>
    </row>
    <row r="880" spans="1:20" hidden="1" outlineLevel="1" x14ac:dyDescent="0.25">
      <c r="A880" s="493" t="s">
        <v>2880</v>
      </c>
      <c r="B880" s="442" t="s">
        <v>990</v>
      </c>
      <c r="C880" s="708" t="s">
        <v>1160</v>
      </c>
      <c r="D880" s="453" t="s">
        <v>1206</v>
      </c>
      <c r="E880" s="446" t="s">
        <v>534</v>
      </c>
      <c r="F880" s="437" t="s">
        <v>1010</v>
      </c>
      <c r="G880" s="709" t="s">
        <v>1123</v>
      </c>
      <c r="H880" s="439" t="s">
        <v>537</v>
      </c>
      <c r="I880" s="594" t="s">
        <v>223</v>
      </c>
      <c r="J880" s="367" t="s">
        <v>326</v>
      </c>
      <c r="K880" s="368"/>
      <c r="L880" s="453" t="s">
        <v>2147</v>
      </c>
      <c r="M880" s="443" t="s">
        <v>257</v>
      </c>
      <c r="N880" s="442" t="s">
        <v>1207</v>
      </c>
      <c r="O880" s="443" t="s">
        <v>1154</v>
      </c>
      <c r="P880" s="627" t="s">
        <v>227</v>
      </c>
      <c r="Q880" s="443" t="s">
        <v>228</v>
      </c>
      <c r="R880" s="223" t="s">
        <v>2318</v>
      </c>
      <c r="S880" s="442" t="s">
        <v>2306</v>
      </c>
      <c r="T880" s="442" t="s">
        <v>231</v>
      </c>
    </row>
    <row r="881" spans="1:20" hidden="1" outlineLevel="1" x14ac:dyDescent="0.25">
      <c r="A881" s="493"/>
      <c r="B881" s="442" t="s">
        <v>990</v>
      </c>
      <c r="C881" s="708" t="s">
        <v>1160</v>
      </c>
      <c r="D881" s="453" t="s">
        <v>1208</v>
      </c>
      <c r="E881" s="446" t="s">
        <v>534</v>
      </c>
      <c r="F881" s="437" t="s">
        <v>1010</v>
      </c>
      <c r="G881" s="709" t="s">
        <v>1123</v>
      </c>
      <c r="H881" s="439" t="s">
        <v>537</v>
      </c>
      <c r="I881" s="594" t="s">
        <v>223</v>
      </c>
      <c r="J881" s="367" t="s">
        <v>326</v>
      </c>
      <c r="K881" s="368"/>
      <c r="L881" s="453" t="s">
        <v>2147</v>
      </c>
      <c r="M881" s="443" t="s">
        <v>475</v>
      </c>
      <c r="N881" s="442" t="s">
        <v>773</v>
      </c>
      <c r="O881" s="443" t="s">
        <v>1154</v>
      </c>
      <c r="P881" s="627" t="s">
        <v>227</v>
      </c>
      <c r="Q881" s="443" t="s">
        <v>228</v>
      </c>
      <c r="R881" s="223" t="s">
        <v>2318</v>
      </c>
      <c r="S881" s="442" t="s">
        <v>2306</v>
      </c>
      <c r="T881" s="442" t="s">
        <v>231</v>
      </c>
    </row>
    <row r="882" spans="1:20" hidden="1" outlineLevel="1" x14ac:dyDescent="0.25">
      <c r="A882" s="493"/>
      <c r="B882" s="442" t="s">
        <v>990</v>
      </c>
      <c r="C882" s="708" t="s">
        <v>1160</v>
      </c>
      <c r="D882" s="453" t="s">
        <v>1209</v>
      </c>
      <c r="E882" s="446" t="s">
        <v>534</v>
      </c>
      <c r="F882" s="437" t="s">
        <v>1010</v>
      </c>
      <c r="G882" s="709" t="s">
        <v>1123</v>
      </c>
      <c r="H882" s="439" t="s">
        <v>537</v>
      </c>
      <c r="I882" s="594" t="s">
        <v>223</v>
      </c>
      <c r="J882" s="367" t="s">
        <v>326</v>
      </c>
      <c r="K882" s="368"/>
      <c r="L882" s="453" t="s">
        <v>2147</v>
      </c>
      <c r="M882" s="443" t="s">
        <v>275</v>
      </c>
      <c r="N882" s="442" t="s">
        <v>1210</v>
      </c>
      <c r="O882" s="443" t="s">
        <v>1154</v>
      </c>
      <c r="P882" s="627" t="s">
        <v>227</v>
      </c>
      <c r="Q882" s="443" t="s">
        <v>228</v>
      </c>
      <c r="R882" s="223" t="s">
        <v>2318</v>
      </c>
      <c r="S882" s="442" t="s">
        <v>2306</v>
      </c>
      <c r="T882" s="442" t="s">
        <v>231</v>
      </c>
    </row>
    <row r="883" spans="1:20" hidden="1" outlineLevel="1" x14ac:dyDescent="0.25">
      <c r="A883" s="493"/>
      <c r="B883" s="442"/>
      <c r="C883" s="708"/>
      <c r="D883" s="453"/>
      <c r="E883" s="446"/>
      <c r="F883" s="437"/>
      <c r="G883" s="709"/>
      <c r="H883" s="439"/>
      <c r="I883" s="594"/>
      <c r="J883" s="367"/>
      <c r="K883" s="368"/>
      <c r="L883" s="453"/>
      <c r="M883" s="443"/>
      <c r="N883" s="442"/>
      <c r="O883" s="443"/>
      <c r="P883" s="627"/>
      <c r="Q883" s="443"/>
      <c r="R883" s="225"/>
      <c r="S883" s="442"/>
      <c r="T883" s="641"/>
    </row>
    <row r="884" spans="1:20" ht="16.149999999999999" hidden="1" outlineLevel="1" x14ac:dyDescent="0.25">
      <c r="A884" s="770" t="s">
        <v>1725</v>
      </c>
      <c r="B884" s="591"/>
      <c r="C884" s="770"/>
      <c r="D884" s="763" t="s">
        <v>1211</v>
      </c>
      <c r="E884" s="566"/>
      <c r="F884" s="642"/>
      <c r="G884" s="1468" t="s">
        <v>1212</v>
      </c>
      <c r="H884" s="1469"/>
      <c r="I884" s="1469"/>
      <c r="J884" s="1469"/>
      <c r="K884" s="633"/>
      <c r="L884" s="643" t="s">
        <v>967</v>
      </c>
      <c r="M884" s="368"/>
      <c r="N884" s="446"/>
      <c r="O884" s="443"/>
      <c r="P884" s="627"/>
      <c r="Q884" s="443"/>
      <c r="R884" s="225"/>
      <c r="S884" s="442"/>
      <c r="T884" s="641"/>
    </row>
    <row r="885" spans="1:20" s="376" customFormat="1" hidden="1" outlineLevel="1" x14ac:dyDescent="0.25">
      <c r="A885" s="493" t="s">
        <v>2881</v>
      </c>
      <c r="B885" s="442" t="s">
        <v>990</v>
      </c>
      <c r="C885" s="494" t="s">
        <v>1213</v>
      </c>
      <c r="D885" s="569" t="s">
        <v>1214</v>
      </c>
      <c r="E885" s="446" t="s">
        <v>1215</v>
      </c>
      <c r="F885" s="442" t="s">
        <v>1216</v>
      </c>
      <c r="G885" s="442" t="s">
        <v>1217</v>
      </c>
      <c r="H885" s="594" t="s">
        <v>1218</v>
      </c>
      <c r="I885" s="594" t="s">
        <v>537</v>
      </c>
      <c r="J885" s="616" t="s">
        <v>326</v>
      </c>
      <c r="K885" s="481"/>
      <c r="L885" s="453" t="s">
        <v>2882</v>
      </c>
      <c r="M885" s="443" t="s">
        <v>264</v>
      </c>
      <c r="N885" s="446" t="s">
        <v>1716</v>
      </c>
      <c r="O885" s="443" t="s">
        <v>1154</v>
      </c>
      <c r="P885" s="488" t="s">
        <v>227</v>
      </c>
      <c r="Q885" s="443" t="s">
        <v>228</v>
      </c>
      <c r="R885" s="223" t="s">
        <v>2318</v>
      </c>
      <c r="S885" s="442" t="s">
        <v>2306</v>
      </c>
      <c r="T885" s="442" t="s">
        <v>231</v>
      </c>
    </row>
    <row r="886" spans="1:20" ht="16.149999999999999" hidden="1" outlineLevel="1" x14ac:dyDescent="0.25">
      <c r="A886" s="644" t="s">
        <v>1726</v>
      </c>
      <c r="B886" s="642"/>
      <c r="C886" s="770"/>
      <c r="D886" s="770" t="s">
        <v>1219</v>
      </c>
      <c r="E886" s="566"/>
      <c r="F886" s="642"/>
      <c r="G886" s="1470" t="s">
        <v>1219</v>
      </c>
      <c r="H886" s="1470"/>
      <c r="I886" s="1470"/>
      <c r="J886" s="1470"/>
      <c r="K886" s="633"/>
      <c r="L886" s="643" t="s">
        <v>1220</v>
      </c>
      <c r="M886" s="633"/>
      <c r="N886" s="493"/>
      <c r="O886" s="443"/>
      <c r="P886" s="627"/>
      <c r="Q886" s="443"/>
      <c r="R886" s="225"/>
      <c r="S886" s="442"/>
      <c r="T886" s="641"/>
    </row>
    <row r="887" spans="1:20" hidden="1" outlineLevel="1" x14ac:dyDescent="0.25">
      <c r="A887" s="493" t="s">
        <v>2965</v>
      </c>
      <c r="B887" s="442" t="s">
        <v>1221</v>
      </c>
      <c r="C887" s="453" t="s">
        <v>1222</v>
      </c>
      <c r="D887" s="569" t="s">
        <v>2940</v>
      </c>
      <c r="E887" s="446" t="s">
        <v>2180</v>
      </c>
      <c r="F887" s="437" t="s">
        <v>2883</v>
      </c>
      <c r="G887" s="442">
        <v>30400</v>
      </c>
      <c r="H887" s="439" t="s">
        <v>2421</v>
      </c>
      <c r="I887" s="594" t="s">
        <v>223</v>
      </c>
      <c r="J887" s="367" t="s">
        <v>224</v>
      </c>
      <c r="K887" s="368"/>
      <c r="L887" s="453" t="s">
        <v>2195</v>
      </c>
      <c r="M887" s="368" t="s">
        <v>475</v>
      </c>
      <c r="N887" s="446" t="s">
        <v>248</v>
      </c>
      <c r="O887" s="443" t="s">
        <v>1154</v>
      </c>
      <c r="P887" s="627" t="s">
        <v>227</v>
      </c>
      <c r="Q887" s="443" t="s">
        <v>228</v>
      </c>
      <c r="R887" s="223" t="s">
        <v>229</v>
      </c>
      <c r="S887" s="442" t="s">
        <v>230</v>
      </c>
      <c r="T887" s="442" t="s">
        <v>231</v>
      </c>
    </row>
    <row r="888" spans="1:20" hidden="1" outlineLevel="1" x14ac:dyDescent="0.25">
      <c r="A888" s="493" t="s">
        <v>2993</v>
      </c>
      <c r="B888" s="442" t="s">
        <v>1221</v>
      </c>
      <c r="C888" s="453" t="s">
        <v>1222</v>
      </c>
      <c r="D888" s="569" t="s">
        <v>2969</v>
      </c>
      <c r="E888" s="446" t="s">
        <v>2180</v>
      </c>
      <c r="F888" s="437" t="s">
        <v>2883</v>
      </c>
      <c r="G888" s="442">
        <v>30400</v>
      </c>
      <c r="H888" s="439" t="s">
        <v>2305</v>
      </c>
      <c r="I888" s="594" t="s">
        <v>223</v>
      </c>
      <c r="J888" s="367" t="s">
        <v>326</v>
      </c>
      <c r="K888" s="368"/>
      <c r="L888" s="453" t="s">
        <v>2970</v>
      </c>
      <c r="M888" s="368" t="s">
        <v>251</v>
      </c>
      <c r="N888" s="446" t="s">
        <v>571</v>
      </c>
      <c r="O888" s="443" t="s">
        <v>1154</v>
      </c>
      <c r="P888" s="627" t="s">
        <v>227</v>
      </c>
      <c r="Q888" s="443" t="s">
        <v>228</v>
      </c>
      <c r="R888" s="223" t="s">
        <v>2318</v>
      </c>
      <c r="S888" s="442" t="s">
        <v>2306</v>
      </c>
      <c r="T888" s="442" t="s">
        <v>231</v>
      </c>
    </row>
    <row r="889" spans="1:20" hidden="1" outlineLevel="1" x14ac:dyDescent="0.25">
      <c r="A889" s="493" t="s">
        <v>2884</v>
      </c>
      <c r="B889" s="442" t="s">
        <v>1221</v>
      </c>
      <c r="C889" s="453" t="s">
        <v>1222</v>
      </c>
      <c r="D889" s="569" t="s">
        <v>1899</v>
      </c>
      <c r="E889" s="446" t="s">
        <v>2180</v>
      </c>
      <c r="F889" s="437" t="s">
        <v>2883</v>
      </c>
      <c r="G889" s="442">
        <v>30400</v>
      </c>
      <c r="H889" s="439" t="s">
        <v>537</v>
      </c>
      <c r="I889" s="594" t="s">
        <v>223</v>
      </c>
      <c r="J889" s="367" t="s">
        <v>326</v>
      </c>
      <c r="K889" s="368"/>
      <c r="L889" s="471" t="s">
        <v>2195</v>
      </c>
      <c r="M889" s="368" t="s">
        <v>251</v>
      </c>
      <c r="N889" s="446" t="s">
        <v>1223</v>
      </c>
      <c r="O889" s="443" t="s">
        <v>1154</v>
      </c>
      <c r="P889" s="627" t="s">
        <v>227</v>
      </c>
      <c r="Q889" s="443" t="s">
        <v>228</v>
      </c>
      <c r="R889" s="223" t="s">
        <v>2318</v>
      </c>
      <c r="S889" s="442" t="s">
        <v>2306</v>
      </c>
      <c r="T889" s="442" t="s">
        <v>231</v>
      </c>
    </row>
    <row r="890" spans="1:20" hidden="1" outlineLevel="1" x14ac:dyDescent="0.25">
      <c r="A890" s="493" t="s">
        <v>2966</v>
      </c>
      <c r="B890" s="442" t="s">
        <v>1221</v>
      </c>
      <c r="C890" s="453" t="s">
        <v>1222</v>
      </c>
      <c r="D890" s="569" t="s">
        <v>2885</v>
      </c>
      <c r="E890" s="446" t="s">
        <v>2180</v>
      </c>
      <c r="F890" s="437" t="s">
        <v>2883</v>
      </c>
      <c r="G890" s="442">
        <v>30400</v>
      </c>
      <c r="H890" s="439" t="s">
        <v>537</v>
      </c>
      <c r="I890" s="594" t="s">
        <v>223</v>
      </c>
      <c r="J890" s="367" t="s">
        <v>326</v>
      </c>
      <c r="K890" s="368"/>
      <c r="L890" s="453" t="s">
        <v>2195</v>
      </c>
      <c r="M890" s="443" t="s">
        <v>281</v>
      </c>
      <c r="N890" s="446" t="s">
        <v>2886</v>
      </c>
      <c r="O890" s="443" t="s">
        <v>1154</v>
      </c>
      <c r="P890" s="627" t="s">
        <v>227</v>
      </c>
      <c r="Q890" s="443" t="s">
        <v>228</v>
      </c>
      <c r="R890" s="223" t="s">
        <v>2318</v>
      </c>
      <c r="S890" s="442" t="s">
        <v>2306</v>
      </c>
      <c r="T890" s="442" t="s">
        <v>231</v>
      </c>
    </row>
    <row r="891" spans="1:20" hidden="1" outlineLevel="1" x14ac:dyDescent="0.25">
      <c r="A891" s="493"/>
      <c r="B891" s="451" t="s">
        <v>1221</v>
      </c>
      <c r="C891" s="509" t="s">
        <v>1222</v>
      </c>
      <c r="D891" s="645" t="s">
        <v>1224</v>
      </c>
      <c r="E891" s="450" t="s">
        <v>2180</v>
      </c>
      <c r="F891" s="447" t="s">
        <v>2883</v>
      </c>
      <c r="G891" s="451">
        <v>30400</v>
      </c>
      <c r="H891" s="448" t="s">
        <v>537</v>
      </c>
      <c r="I891" s="646" t="s">
        <v>223</v>
      </c>
      <c r="J891" s="428" t="s">
        <v>326</v>
      </c>
      <c r="K891" s="370"/>
      <c r="L891" s="509" t="s">
        <v>2887</v>
      </c>
      <c r="M891" s="370" t="s">
        <v>688</v>
      </c>
      <c r="N891" s="450" t="s">
        <v>880</v>
      </c>
      <c r="O891" s="452" t="s">
        <v>1154</v>
      </c>
      <c r="P891" s="389" t="s">
        <v>227</v>
      </c>
      <c r="Q891" s="452" t="s">
        <v>228</v>
      </c>
      <c r="R891" s="728" t="s">
        <v>2318</v>
      </c>
      <c r="S891" s="451" t="s">
        <v>2306</v>
      </c>
      <c r="T891" s="451" t="s">
        <v>231</v>
      </c>
    </row>
    <row r="892" spans="1:20" hidden="1" outlineLevel="1" x14ac:dyDescent="0.25">
      <c r="A892" s="493"/>
      <c r="B892" s="451" t="s">
        <v>1221</v>
      </c>
      <c r="C892" s="509" t="s">
        <v>1222</v>
      </c>
      <c r="D892" s="645" t="s">
        <v>1225</v>
      </c>
      <c r="E892" s="450" t="s">
        <v>2180</v>
      </c>
      <c r="F892" s="447" t="s">
        <v>2883</v>
      </c>
      <c r="G892" s="451">
        <v>30400</v>
      </c>
      <c r="H892" s="448" t="s">
        <v>537</v>
      </c>
      <c r="I892" s="646" t="s">
        <v>223</v>
      </c>
      <c r="J892" s="428" t="s">
        <v>326</v>
      </c>
      <c r="K892" s="370"/>
      <c r="L892" s="509" t="s">
        <v>2887</v>
      </c>
      <c r="M892" s="370" t="s">
        <v>688</v>
      </c>
      <c r="N892" s="450" t="s">
        <v>885</v>
      </c>
      <c r="O892" s="452" t="s">
        <v>1154</v>
      </c>
      <c r="P892" s="389" t="s">
        <v>227</v>
      </c>
      <c r="Q892" s="452" t="s">
        <v>228</v>
      </c>
      <c r="R892" s="728" t="s">
        <v>2318</v>
      </c>
      <c r="S892" s="451" t="s">
        <v>2306</v>
      </c>
      <c r="T892" s="451" t="s">
        <v>231</v>
      </c>
    </row>
    <row r="893" spans="1:20" hidden="1" outlineLevel="1" x14ac:dyDescent="0.25">
      <c r="A893" s="493" t="s">
        <v>2888</v>
      </c>
      <c r="B893" s="442" t="s">
        <v>1221</v>
      </c>
      <c r="C893" s="453" t="s">
        <v>1222</v>
      </c>
      <c r="D893" s="569" t="s">
        <v>1892</v>
      </c>
      <c r="E893" s="446" t="s">
        <v>2180</v>
      </c>
      <c r="F893" s="437" t="s">
        <v>2883</v>
      </c>
      <c r="G893" s="442">
        <v>30400</v>
      </c>
      <c r="H893" s="439" t="s">
        <v>537</v>
      </c>
      <c r="I893" s="594" t="s">
        <v>223</v>
      </c>
      <c r="J893" s="367" t="s">
        <v>326</v>
      </c>
      <c r="K893" s="368"/>
      <c r="L893" s="453" t="s">
        <v>2889</v>
      </c>
      <c r="M893" s="368" t="s">
        <v>281</v>
      </c>
      <c r="N893" s="446" t="s">
        <v>746</v>
      </c>
      <c r="O893" s="443" t="s">
        <v>1154</v>
      </c>
      <c r="P893" s="627" t="s">
        <v>227</v>
      </c>
      <c r="Q893" s="443" t="s">
        <v>228</v>
      </c>
      <c r="R893" s="223" t="s">
        <v>2318</v>
      </c>
      <c r="S893" s="442" t="s">
        <v>2306</v>
      </c>
      <c r="T893" s="442" t="s">
        <v>231</v>
      </c>
    </row>
    <row r="894" spans="1:20" ht="16.149999999999999" hidden="1" outlineLevel="1" x14ac:dyDescent="0.25">
      <c r="A894" s="644" t="s">
        <v>2890</v>
      </c>
      <c r="B894" s="623"/>
      <c r="C894" s="765"/>
      <c r="D894" s="647" t="s">
        <v>1226</v>
      </c>
      <c r="E894" s="622"/>
      <c r="F894" s="623"/>
      <c r="G894" s="648" t="s">
        <v>1226</v>
      </c>
      <c r="H894" s="649"/>
      <c r="I894" s="649"/>
      <c r="J894" s="367"/>
      <c r="K894" s="368"/>
      <c r="L894" s="648" t="s">
        <v>1226</v>
      </c>
      <c r="M894" s="368"/>
      <c r="N894" s="446"/>
      <c r="O894" s="443"/>
      <c r="P894" s="627"/>
      <c r="Q894" s="443"/>
      <c r="R894" s="225"/>
      <c r="S894" s="442"/>
      <c r="T894" s="641"/>
    </row>
    <row r="895" spans="1:20" hidden="1" outlineLevel="1" x14ac:dyDescent="0.25">
      <c r="A895" s="493"/>
      <c r="B895" s="442" t="s">
        <v>1221</v>
      </c>
      <c r="C895" s="628" t="s">
        <v>1227</v>
      </c>
      <c r="D895" s="582" t="s">
        <v>1727</v>
      </c>
      <c r="E895" s="446" t="s">
        <v>2180</v>
      </c>
      <c r="F895" s="437">
        <v>100</v>
      </c>
      <c r="G895" s="650">
        <v>30700</v>
      </c>
      <c r="H895" s="570" t="s">
        <v>2421</v>
      </c>
      <c r="I895" s="571" t="s">
        <v>223</v>
      </c>
      <c r="J895" s="367" t="s">
        <v>224</v>
      </c>
      <c r="K895" s="368"/>
      <c r="L895" s="471" t="s">
        <v>2891</v>
      </c>
      <c r="M895" s="368" t="s">
        <v>475</v>
      </c>
      <c r="N895" s="446" t="s">
        <v>248</v>
      </c>
      <c r="O895" s="443" t="s">
        <v>1154</v>
      </c>
      <c r="P895" s="627" t="s">
        <v>227</v>
      </c>
      <c r="Q895" s="443" t="s">
        <v>228</v>
      </c>
      <c r="R895" s="223" t="s">
        <v>229</v>
      </c>
      <c r="S895" s="442" t="s">
        <v>230</v>
      </c>
      <c r="T895" s="442" t="s">
        <v>231</v>
      </c>
    </row>
    <row r="896" spans="1:20" hidden="1" outlineLevel="1" x14ac:dyDescent="0.25">
      <c r="A896" s="493"/>
      <c r="B896" s="442"/>
      <c r="C896" s="628"/>
      <c r="D896" s="569"/>
      <c r="E896" s="446"/>
      <c r="F896" s="437"/>
      <c r="G896" s="651"/>
      <c r="H896" s="652"/>
      <c r="I896" s="653"/>
      <c r="J896" s="367"/>
      <c r="K896" s="368"/>
      <c r="L896" s="453"/>
      <c r="M896" s="368"/>
      <c r="N896" s="446"/>
      <c r="O896" s="443"/>
      <c r="P896" s="627"/>
      <c r="Q896" s="443"/>
      <c r="R896" s="225"/>
      <c r="S896" s="442"/>
      <c r="T896" s="641"/>
    </row>
    <row r="897" spans="1:20" ht="16.149999999999999" hidden="1" outlineLevel="1" x14ac:dyDescent="0.25">
      <c r="A897" s="566"/>
      <c r="B897" s="591"/>
      <c r="C897" s="770"/>
      <c r="D897" s="592" t="s">
        <v>1228</v>
      </c>
      <c r="E897" s="566"/>
      <c r="F897" s="591"/>
      <c r="G897" s="1471" t="s">
        <v>1228</v>
      </c>
      <c r="H897" s="1472"/>
      <c r="I897" s="1473"/>
      <c r="J897" s="367"/>
      <c r="K897" s="368"/>
      <c r="L897" s="436" t="s">
        <v>1229</v>
      </c>
      <c r="M897" s="368"/>
      <c r="N897" s="446"/>
      <c r="O897" s="443"/>
      <c r="P897" s="627"/>
      <c r="Q897" s="443"/>
      <c r="R897" s="225"/>
      <c r="S897" s="442"/>
      <c r="T897" s="641"/>
    </row>
    <row r="898" spans="1:20" ht="16.149999999999999" hidden="1" outlineLevel="1" x14ac:dyDescent="0.25">
      <c r="A898" s="644" t="s">
        <v>1728</v>
      </c>
      <c r="B898" s="623"/>
      <c r="C898" s="765"/>
      <c r="D898" s="647" t="s">
        <v>1230</v>
      </c>
      <c r="E898" s="622"/>
      <c r="F898" s="623"/>
      <c r="G898" s="648" t="s">
        <v>1230</v>
      </c>
      <c r="H898" s="649"/>
      <c r="I898" s="649"/>
      <c r="J898" s="367"/>
      <c r="K898" s="368"/>
      <c r="L898" s="648" t="s">
        <v>1230</v>
      </c>
      <c r="M898" s="368"/>
      <c r="N898" s="446"/>
      <c r="O898" s="443"/>
      <c r="P898" s="627"/>
      <c r="Q898" s="443"/>
      <c r="R898" s="225"/>
      <c r="S898" s="442"/>
      <c r="T898" s="641"/>
    </row>
    <row r="899" spans="1:20" s="376" customFormat="1" hidden="1" outlineLevel="1" x14ac:dyDescent="0.25">
      <c r="A899" s="493" t="s">
        <v>2892</v>
      </c>
      <c r="B899" s="442" t="s">
        <v>175</v>
      </c>
      <c r="C899" s="628" t="s">
        <v>1231</v>
      </c>
      <c r="D899" s="569" t="s">
        <v>1232</v>
      </c>
      <c r="E899" s="446" t="s">
        <v>2180</v>
      </c>
      <c r="F899" s="583">
        <v>999</v>
      </c>
      <c r="G899" s="441">
        <v>30500</v>
      </c>
      <c r="H899" s="532" t="s">
        <v>2286</v>
      </c>
      <c r="I899" s="654" t="s">
        <v>223</v>
      </c>
      <c r="J899" s="616" t="s">
        <v>224</v>
      </c>
      <c r="K899" s="481"/>
      <c r="L899" s="453" t="s">
        <v>2195</v>
      </c>
      <c r="M899" s="481" t="s">
        <v>264</v>
      </c>
      <c r="N899" s="446" t="s">
        <v>1716</v>
      </c>
      <c r="O899" s="443" t="s">
        <v>1154</v>
      </c>
      <c r="P899" s="488" t="s">
        <v>227</v>
      </c>
      <c r="Q899" s="443" t="s">
        <v>228</v>
      </c>
      <c r="R899" s="223" t="s">
        <v>301</v>
      </c>
      <c r="S899" s="442" t="s">
        <v>2400</v>
      </c>
      <c r="T899" s="442" t="s">
        <v>2018</v>
      </c>
    </row>
    <row r="900" spans="1:20" hidden="1" outlineLevel="1" x14ac:dyDescent="0.25">
      <c r="A900" s="493" t="s">
        <v>2893</v>
      </c>
      <c r="B900" s="442" t="s">
        <v>175</v>
      </c>
      <c r="C900" s="628" t="s">
        <v>1231</v>
      </c>
      <c r="D900" s="569" t="s">
        <v>1233</v>
      </c>
      <c r="E900" s="446" t="s">
        <v>2180</v>
      </c>
      <c r="F900" s="583">
        <v>999</v>
      </c>
      <c r="G900" s="441">
        <v>30500</v>
      </c>
      <c r="H900" s="532" t="s">
        <v>2320</v>
      </c>
      <c r="I900" s="654" t="s">
        <v>223</v>
      </c>
      <c r="J900" s="367" t="s">
        <v>224</v>
      </c>
      <c r="K900" s="368"/>
      <c r="L900" s="471" t="s">
        <v>2195</v>
      </c>
      <c r="M900" s="368" t="s">
        <v>281</v>
      </c>
      <c r="N900" s="655" t="s">
        <v>2138</v>
      </c>
      <c r="O900" s="443" t="s">
        <v>1154</v>
      </c>
      <c r="P900" s="627" t="s">
        <v>227</v>
      </c>
      <c r="Q900" s="443" t="s">
        <v>228</v>
      </c>
      <c r="R900" s="223" t="s">
        <v>2318</v>
      </c>
      <c r="S900" s="442" t="s">
        <v>2306</v>
      </c>
      <c r="T900" s="442" t="s">
        <v>231</v>
      </c>
    </row>
    <row r="901" spans="1:20" hidden="1" outlineLevel="1" x14ac:dyDescent="0.25">
      <c r="A901" s="493" t="s">
        <v>2894</v>
      </c>
      <c r="B901" s="442" t="s">
        <v>175</v>
      </c>
      <c r="C901" s="628" t="s">
        <v>1231</v>
      </c>
      <c r="D901" s="569" t="s">
        <v>1234</v>
      </c>
      <c r="E901" s="446" t="s">
        <v>2180</v>
      </c>
      <c r="F901" s="583">
        <v>999</v>
      </c>
      <c r="G901" s="441">
        <v>30500</v>
      </c>
      <c r="H901" s="532" t="s">
        <v>2320</v>
      </c>
      <c r="I901" s="654" t="s">
        <v>223</v>
      </c>
      <c r="J901" s="367" t="s">
        <v>224</v>
      </c>
      <c r="K901" s="368"/>
      <c r="L901" s="453" t="s">
        <v>2195</v>
      </c>
      <c r="M901" s="368" t="s">
        <v>275</v>
      </c>
      <c r="N901" s="528" t="s">
        <v>2895</v>
      </c>
      <c r="O901" s="443" t="s">
        <v>1154</v>
      </c>
      <c r="P901" s="627" t="s">
        <v>227</v>
      </c>
      <c r="Q901" s="443" t="s">
        <v>228</v>
      </c>
      <c r="R901" s="223" t="s">
        <v>2318</v>
      </c>
      <c r="S901" s="442" t="s">
        <v>2306</v>
      </c>
      <c r="T901" s="442" t="s">
        <v>231</v>
      </c>
    </row>
    <row r="902" spans="1:20" hidden="1" outlineLevel="1" x14ac:dyDescent="0.25">
      <c r="A902" s="493" t="s">
        <v>2896</v>
      </c>
      <c r="B902" s="442" t="s">
        <v>175</v>
      </c>
      <c r="C902" s="628" t="s">
        <v>1231</v>
      </c>
      <c r="D902" s="569" t="s">
        <v>1235</v>
      </c>
      <c r="E902" s="446" t="s">
        <v>2180</v>
      </c>
      <c r="F902" s="583">
        <v>999</v>
      </c>
      <c r="G902" s="441">
        <v>30500</v>
      </c>
      <c r="H902" s="532" t="s">
        <v>2320</v>
      </c>
      <c r="I902" s="654" t="s">
        <v>223</v>
      </c>
      <c r="J902" s="367" t="s">
        <v>224</v>
      </c>
      <c r="K902" s="368"/>
      <c r="L902" s="453" t="s">
        <v>2195</v>
      </c>
      <c r="M902" s="368" t="s">
        <v>251</v>
      </c>
      <c r="N902" s="528" t="s">
        <v>2209</v>
      </c>
      <c r="O902" s="443" t="s">
        <v>1154</v>
      </c>
      <c r="P902" s="627" t="s">
        <v>227</v>
      </c>
      <c r="Q902" s="443" t="s">
        <v>228</v>
      </c>
      <c r="R902" s="223" t="s">
        <v>2318</v>
      </c>
      <c r="S902" s="442" t="s">
        <v>2306</v>
      </c>
      <c r="T902" s="442" t="s">
        <v>231</v>
      </c>
    </row>
    <row r="903" spans="1:20" hidden="1" outlineLevel="1" x14ac:dyDescent="0.25">
      <c r="A903" s="493" t="s">
        <v>2897</v>
      </c>
      <c r="B903" s="442" t="s">
        <v>175</v>
      </c>
      <c r="C903" s="628" t="s">
        <v>1231</v>
      </c>
      <c r="D903" s="569" t="s">
        <v>1236</v>
      </c>
      <c r="E903" s="446" t="s">
        <v>2180</v>
      </c>
      <c r="F903" s="583">
        <v>999</v>
      </c>
      <c r="G903" s="441">
        <v>30500</v>
      </c>
      <c r="H903" s="532" t="s">
        <v>2320</v>
      </c>
      <c r="I903" s="654" t="s">
        <v>223</v>
      </c>
      <c r="J903" s="367" t="s">
        <v>224</v>
      </c>
      <c r="K903" s="368"/>
      <c r="L903" s="453" t="s">
        <v>2195</v>
      </c>
      <c r="M903" s="368" t="s">
        <v>281</v>
      </c>
      <c r="N903" s="446" t="s">
        <v>2138</v>
      </c>
      <c r="O903" s="443" t="s">
        <v>1154</v>
      </c>
      <c r="P903" s="627" t="s">
        <v>227</v>
      </c>
      <c r="Q903" s="443" t="s">
        <v>228</v>
      </c>
      <c r="R903" s="223" t="s">
        <v>2318</v>
      </c>
      <c r="S903" s="442" t="s">
        <v>2306</v>
      </c>
      <c r="T903" s="442" t="s">
        <v>231</v>
      </c>
    </row>
    <row r="904" spans="1:20" hidden="1" outlineLevel="1" x14ac:dyDescent="0.25">
      <c r="A904" s="493" t="s">
        <v>2898</v>
      </c>
      <c r="B904" s="442" t="s">
        <v>175</v>
      </c>
      <c r="C904" s="628" t="s">
        <v>1231</v>
      </c>
      <c r="D904" s="569" t="s">
        <v>1237</v>
      </c>
      <c r="E904" s="446" t="s">
        <v>2180</v>
      </c>
      <c r="F904" s="583">
        <v>999</v>
      </c>
      <c r="G904" s="441">
        <v>30500</v>
      </c>
      <c r="H904" s="532" t="s">
        <v>2320</v>
      </c>
      <c r="I904" s="654" t="s">
        <v>223</v>
      </c>
      <c r="J904" s="367" t="s">
        <v>224</v>
      </c>
      <c r="K904" s="368"/>
      <c r="L904" s="453" t="s">
        <v>2195</v>
      </c>
      <c r="M904" s="368" t="s">
        <v>275</v>
      </c>
      <c r="N904" s="446" t="s">
        <v>2895</v>
      </c>
      <c r="O904" s="443" t="s">
        <v>1154</v>
      </c>
      <c r="P904" s="627" t="s">
        <v>227</v>
      </c>
      <c r="Q904" s="443" t="s">
        <v>228</v>
      </c>
      <c r="R904" s="223" t="s">
        <v>2318</v>
      </c>
      <c r="S904" s="442" t="s">
        <v>2306</v>
      </c>
      <c r="T904" s="442" t="s">
        <v>231</v>
      </c>
    </row>
    <row r="905" spans="1:20" hidden="1" outlineLevel="1" x14ac:dyDescent="0.25">
      <c r="A905" s="493" t="s">
        <v>2899</v>
      </c>
      <c r="B905" s="442" t="s">
        <v>175</v>
      </c>
      <c r="C905" s="628" t="s">
        <v>1231</v>
      </c>
      <c r="D905" s="569" t="s">
        <v>1238</v>
      </c>
      <c r="E905" s="446" t="s">
        <v>2180</v>
      </c>
      <c r="F905" s="583">
        <v>999</v>
      </c>
      <c r="G905" s="441">
        <v>30500</v>
      </c>
      <c r="H905" s="532" t="s">
        <v>2320</v>
      </c>
      <c r="I905" s="654" t="s">
        <v>223</v>
      </c>
      <c r="J905" s="367" t="s">
        <v>224</v>
      </c>
      <c r="K905" s="368"/>
      <c r="L905" s="453" t="s">
        <v>2195</v>
      </c>
      <c r="M905" s="368" t="s">
        <v>251</v>
      </c>
      <c r="N905" s="446" t="s">
        <v>2209</v>
      </c>
      <c r="O905" s="443" t="s">
        <v>1154</v>
      </c>
      <c r="P905" s="627" t="s">
        <v>227</v>
      </c>
      <c r="Q905" s="443" t="s">
        <v>228</v>
      </c>
      <c r="R905" s="223" t="s">
        <v>2318</v>
      </c>
      <c r="S905" s="442" t="s">
        <v>2306</v>
      </c>
      <c r="T905" s="442" t="s">
        <v>231</v>
      </c>
    </row>
    <row r="906" spans="1:20" hidden="1" outlineLevel="1" x14ac:dyDescent="0.25">
      <c r="A906" s="493" t="s">
        <v>2900</v>
      </c>
      <c r="B906" s="442" t="s">
        <v>175</v>
      </c>
      <c r="C906" s="628" t="s">
        <v>1231</v>
      </c>
      <c r="D906" s="569" t="s">
        <v>1239</v>
      </c>
      <c r="E906" s="446" t="s">
        <v>2180</v>
      </c>
      <c r="F906" s="583">
        <v>999</v>
      </c>
      <c r="G906" s="441">
        <v>30500</v>
      </c>
      <c r="H906" s="532" t="s">
        <v>2320</v>
      </c>
      <c r="I906" s="654" t="s">
        <v>223</v>
      </c>
      <c r="J906" s="367" t="s">
        <v>224</v>
      </c>
      <c r="K906" s="368"/>
      <c r="L906" s="453" t="s">
        <v>2195</v>
      </c>
      <c r="M906" s="368" t="s">
        <v>559</v>
      </c>
      <c r="N906" s="446" t="s">
        <v>2213</v>
      </c>
      <c r="O906" s="443" t="s">
        <v>1154</v>
      </c>
      <c r="P906" s="627" t="s">
        <v>227</v>
      </c>
      <c r="Q906" s="443" t="s">
        <v>228</v>
      </c>
      <c r="R906" s="223" t="s">
        <v>2318</v>
      </c>
      <c r="S906" s="442" t="s">
        <v>2306</v>
      </c>
      <c r="T906" s="442" t="s">
        <v>231</v>
      </c>
    </row>
    <row r="907" spans="1:20" hidden="1" outlineLevel="1" x14ac:dyDescent="0.25">
      <c r="A907" s="493" t="s">
        <v>2901</v>
      </c>
      <c r="B907" s="442" t="s">
        <v>175</v>
      </c>
      <c r="C907" s="628" t="s">
        <v>1231</v>
      </c>
      <c r="D907" s="582" t="s">
        <v>1240</v>
      </c>
      <c r="E907" s="446" t="s">
        <v>2180</v>
      </c>
      <c r="F907" s="583">
        <v>999</v>
      </c>
      <c r="G907" s="441">
        <v>30500</v>
      </c>
      <c r="H907" s="532" t="s">
        <v>2320</v>
      </c>
      <c r="I907" s="654" t="s">
        <v>223</v>
      </c>
      <c r="J907" s="367" t="s">
        <v>224</v>
      </c>
      <c r="K907" s="368"/>
      <c r="L907" s="453" t="s">
        <v>2195</v>
      </c>
      <c r="M907" s="368" t="s">
        <v>560</v>
      </c>
      <c r="N907" s="528" t="s">
        <v>2217</v>
      </c>
      <c r="O907" s="443" t="s">
        <v>1154</v>
      </c>
      <c r="P907" s="627" t="s">
        <v>227</v>
      </c>
      <c r="Q907" s="443" t="s">
        <v>228</v>
      </c>
      <c r="R907" s="223" t="s">
        <v>2318</v>
      </c>
      <c r="S907" s="442" t="s">
        <v>2306</v>
      </c>
      <c r="T907" s="442" t="s">
        <v>231</v>
      </c>
    </row>
    <row r="908" spans="1:20" hidden="1" outlineLevel="1" x14ac:dyDescent="0.25">
      <c r="A908" s="493" t="s">
        <v>2902</v>
      </c>
      <c r="B908" s="442" t="s">
        <v>175</v>
      </c>
      <c r="C908" s="628" t="s">
        <v>1231</v>
      </c>
      <c r="D908" s="569" t="s">
        <v>1241</v>
      </c>
      <c r="E908" s="446" t="s">
        <v>2180</v>
      </c>
      <c r="F908" s="583">
        <v>999</v>
      </c>
      <c r="G908" s="441">
        <v>30500</v>
      </c>
      <c r="H908" s="532" t="s">
        <v>2320</v>
      </c>
      <c r="I908" s="656" t="s">
        <v>2903</v>
      </c>
      <c r="J908" s="367" t="s">
        <v>224</v>
      </c>
      <c r="K908" s="368"/>
      <c r="L908" s="453" t="s">
        <v>2195</v>
      </c>
      <c r="M908" s="368" t="s">
        <v>572</v>
      </c>
      <c r="N908" s="528" t="s">
        <v>2139</v>
      </c>
      <c r="O908" s="443" t="s">
        <v>1154</v>
      </c>
      <c r="P908" s="627" t="s">
        <v>227</v>
      </c>
      <c r="Q908" s="443" t="s">
        <v>228</v>
      </c>
      <c r="R908" s="223" t="s">
        <v>2318</v>
      </c>
      <c r="S908" s="442" t="s">
        <v>2306</v>
      </c>
      <c r="T908" s="442" t="s">
        <v>231</v>
      </c>
    </row>
    <row r="909" spans="1:20" ht="16.149999999999999" hidden="1" outlineLevel="1" x14ac:dyDescent="0.25">
      <c r="A909" s="644" t="s">
        <v>1728</v>
      </c>
      <c r="B909" s="623"/>
      <c r="C909" s="765"/>
      <c r="D909" s="647" t="s">
        <v>1242</v>
      </c>
      <c r="E909" s="622"/>
      <c r="F909" s="623"/>
      <c r="G909" s="648" t="s">
        <v>1242</v>
      </c>
      <c r="H909" s="649"/>
      <c r="I909" s="649"/>
      <c r="J909" s="367"/>
      <c r="K909" s="368"/>
      <c r="L909" s="648" t="s">
        <v>1242</v>
      </c>
      <c r="M909" s="368"/>
      <c r="N909" s="446"/>
      <c r="O909" s="443"/>
      <c r="P909" s="627"/>
      <c r="Q909" s="443"/>
      <c r="R909" s="225"/>
      <c r="S909" s="442"/>
      <c r="T909" s="641"/>
    </row>
    <row r="910" spans="1:20" s="376" customFormat="1" hidden="1" outlineLevel="1" x14ac:dyDescent="0.25">
      <c r="A910" s="493" t="s">
        <v>2892</v>
      </c>
      <c r="B910" s="442" t="s">
        <v>175</v>
      </c>
      <c r="C910" s="628" t="s">
        <v>1231</v>
      </c>
      <c r="D910" s="569" t="s">
        <v>1232</v>
      </c>
      <c r="E910" s="446" t="s">
        <v>2180</v>
      </c>
      <c r="F910" s="583">
        <v>999</v>
      </c>
      <c r="G910" s="441">
        <v>30500</v>
      </c>
      <c r="H910" s="532" t="s">
        <v>2286</v>
      </c>
      <c r="I910" s="654" t="s">
        <v>2904</v>
      </c>
      <c r="J910" s="616" t="s">
        <v>224</v>
      </c>
      <c r="K910" s="481"/>
      <c r="L910" s="453" t="s">
        <v>2195</v>
      </c>
      <c r="M910" s="481" t="s">
        <v>264</v>
      </c>
      <c r="N910" s="446" t="s">
        <v>1716</v>
      </c>
      <c r="O910" s="443" t="s">
        <v>1154</v>
      </c>
      <c r="P910" s="488" t="s">
        <v>227</v>
      </c>
      <c r="Q910" s="443" t="s">
        <v>228</v>
      </c>
      <c r="R910" s="223" t="s">
        <v>301</v>
      </c>
      <c r="S910" s="442" t="s">
        <v>2400</v>
      </c>
      <c r="T910" s="442" t="s">
        <v>2018</v>
      </c>
    </row>
    <row r="911" spans="1:20" s="376" customFormat="1" hidden="1" outlineLevel="1" x14ac:dyDescent="0.25">
      <c r="A911" s="568" t="s">
        <v>2905</v>
      </c>
      <c r="B911" s="442" t="s">
        <v>175</v>
      </c>
      <c r="C911" s="628" t="s">
        <v>1231</v>
      </c>
      <c r="D911" s="569" t="s">
        <v>1243</v>
      </c>
      <c r="E911" s="446" t="s">
        <v>2180</v>
      </c>
      <c r="F911" s="583">
        <v>999</v>
      </c>
      <c r="G911" s="441">
        <v>30500</v>
      </c>
      <c r="H911" s="532" t="s">
        <v>2286</v>
      </c>
      <c r="I911" s="657" t="s">
        <v>2296</v>
      </c>
      <c r="J911" s="616" t="s">
        <v>224</v>
      </c>
      <c r="K911" s="481"/>
      <c r="L911" s="440" t="s">
        <v>2195</v>
      </c>
      <c r="M911" s="481" t="s">
        <v>264</v>
      </c>
      <c r="N911" s="446" t="s">
        <v>1716</v>
      </c>
      <c r="O911" s="443" t="s">
        <v>1154</v>
      </c>
      <c r="P911" s="488" t="s">
        <v>227</v>
      </c>
      <c r="Q911" s="443" t="s">
        <v>228</v>
      </c>
      <c r="R911" s="223" t="s">
        <v>301</v>
      </c>
      <c r="S911" s="442" t="s">
        <v>2400</v>
      </c>
      <c r="T911" s="442" t="s">
        <v>2018</v>
      </c>
    </row>
    <row r="912" spans="1:20" ht="16.149999999999999" hidden="1" outlineLevel="1" x14ac:dyDescent="0.25">
      <c r="A912" s="644" t="s">
        <v>1729</v>
      </c>
      <c r="B912" s="623"/>
      <c r="C912" s="765"/>
      <c r="D912" s="647" t="s">
        <v>1244</v>
      </c>
      <c r="E912" s="622"/>
      <c r="F912" s="623"/>
      <c r="G912" s="648" t="s">
        <v>1244</v>
      </c>
      <c r="H912" s="649"/>
      <c r="I912" s="649"/>
      <c r="J912" s="367"/>
      <c r="K912" s="368"/>
      <c r="L912" s="648" t="s">
        <v>1244</v>
      </c>
      <c r="M912" s="368"/>
      <c r="N912" s="446"/>
      <c r="O912" s="443"/>
      <c r="P912" s="627"/>
      <c r="Q912" s="443"/>
      <c r="R912" s="225"/>
      <c r="S912" s="442"/>
      <c r="T912" s="641"/>
    </row>
    <row r="913" spans="1:20" s="376" customFormat="1" hidden="1" outlineLevel="1" x14ac:dyDescent="0.25">
      <c r="A913" s="493" t="s">
        <v>2906</v>
      </c>
      <c r="B913" s="442" t="s">
        <v>2907</v>
      </c>
      <c r="C913" s="628" t="s">
        <v>1245</v>
      </c>
      <c r="D913" s="569" t="s">
        <v>1246</v>
      </c>
      <c r="E913" s="446" t="s">
        <v>2180</v>
      </c>
      <c r="F913" s="437">
        <v>100</v>
      </c>
      <c r="G913" s="650">
        <v>30600</v>
      </c>
      <c r="H913" s="570" t="s">
        <v>2908</v>
      </c>
      <c r="I913" s="570" t="s">
        <v>2908</v>
      </c>
      <c r="J913" s="616" t="s">
        <v>224</v>
      </c>
      <c r="K913" s="481"/>
      <c r="L913" s="440" t="s">
        <v>2195</v>
      </c>
      <c r="M913" s="481" t="s">
        <v>264</v>
      </c>
      <c r="N913" s="446" t="s">
        <v>1716</v>
      </c>
      <c r="O913" s="443" t="s">
        <v>1694</v>
      </c>
      <c r="P913" s="443" t="s">
        <v>1730</v>
      </c>
      <c r="Q913" s="443" t="s">
        <v>228</v>
      </c>
      <c r="R913" s="442" t="s">
        <v>2909</v>
      </c>
      <c r="S913" s="442" t="s">
        <v>2500</v>
      </c>
      <c r="T913" s="442" t="s">
        <v>231</v>
      </c>
    </row>
    <row r="914" spans="1:20" s="376" customFormat="1" hidden="1" outlineLevel="1" x14ac:dyDescent="0.25">
      <c r="A914" s="493" t="s">
        <v>2910</v>
      </c>
      <c r="B914" s="442" t="s">
        <v>2907</v>
      </c>
      <c r="C914" s="628" t="s">
        <v>1245</v>
      </c>
      <c r="D914" s="569" t="s">
        <v>1247</v>
      </c>
      <c r="E914" s="446" t="s">
        <v>2180</v>
      </c>
      <c r="F914" s="437">
        <v>100</v>
      </c>
      <c r="G914" s="650">
        <v>30600</v>
      </c>
      <c r="H914" s="570" t="s">
        <v>2181</v>
      </c>
      <c r="I914" s="570" t="s">
        <v>2181</v>
      </c>
      <c r="J914" s="616" t="s">
        <v>224</v>
      </c>
      <c r="K914" s="481"/>
      <c r="L914" s="453" t="s">
        <v>2195</v>
      </c>
      <c r="M914" s="481" t="s">
        <v>559</v>
      </c>
      <c r="N914" s="446" t="s">
        <v>2213</v>
      </c>
      <c r="O914" s="443" t="s">
        <v>1694</v>
      </c>
      <c r="P914" s="443" t="s">
        <v>1730</v>
      </c>
      <c r="Q914" s="443" t="s">
        <v>228</v>
      </c>
      <c r="R914" s="442" t="s">
        <v>1731</v>
      </c>
      <c r="S914" s="442" t="s">
        <v>1695</v>
      </c>
      <c r="T914" s="442" t="s">
        <v>231</v>
      </c>
    </row>
    <row r="915" spans="1:20" s="376" customFormat="1" hidden="1" outlineLevel="1" x14ac:dyDescent="0.25">
      <c r="A915" s="493" t="s">
        <v>2911</v>
      </c>
      <c r="B915" s="442" t="s">
        <v>2907</v>
      </c>
      <c r="C915" s="628" t="s">
        <v>1245</v>
      </c>
      <c r="D915" s="588" t="s">
        <v>1248</v>
      </c>
      <c r="E915" s="446" t="s">
        <v>2180</v>
      </c>
      <c r="F915" s="437">
        <v>100</v>
      </c>
      <c r="G915" s="650">
        <v>30600</v>
      </c>
      <c r="H915" s="570" t="s">
        <v>2181</v>
      </c>
      <c r="I915" s="570" t="s">
        <v>2181</v>
      </c>
      <c r="J915" s="616" t="s">
        <v>224</v>
      </c>
      <c r="K915" s="481"/>
      <c r="L915" s="453" t="s">
        <v>2195</v>
      </c>
      <c r="M915" s="481" t="s">
        <v>560</v>
      </c>
      <c r="N915" s="446" t="s">
        <v>2217</v>
      </c>
      <c r="O915" s="443" t="s">
        <v>1694</v>
      </c>
      <c r="P915" s="443" t="s">
        <v>1730</v>
      </c>
      <c r="Q915" s="443" t="s">
        <v>228</v>
      </c>
      <c r="R915" s="442" t="s">
        <v>1731</v>
      </c>
      <c r="S915" s="442" t="s">
        <v>1695</v>
      </c>
      <c r="T915" s="442" t="s">
        <v>231</v>
      </c>
    </row>
    <row r="916" spans="1:20" s="376" customFormat="1" hidden="1" outlineLevel="1" x14ac:dyDescent="0.25">
      <c r="A916" s="493" t="s">
        <v>2912</v>
      </c>
      <c r="B916" s="442" t="s">
        <v>2907</v>
      </c>
      <c r="C916" s="628" t="s">
        <v>1245</v>
      </c>
      <c r="D916" s="569" t="s">
        <v>1249</v>
      </c>
      <c r="E916" s="446" t="s">
        <v>2180</v>
      </c>
      <c r="F916" s="437">
        <v>100</v>
      </c>
      <c r="G916" s="650">
        <v>30600</v>
      </c>
      <c r="H916" s="570" t="s">
        <v>2181</v>
      </c>
      <c r="I916" s="570" t="s">
        <v>2181</v>
      </c>
      <c r="J916" s="616" t="s">
        <v>224</v>
      </c>
      <c r="K916" s="481"/>
      <c r="L916" s="453" t="s">
        <v>2195</v>
      </c>
      <c r="M916" s="481" t="s">
        <v>572</v>
      </c>
      <c r="N916" s="446" t="s">
        <v>2139</v>
      </c>
      <c r="O916" s="443" t="s">
        <v>1694</v>
      </c>
      <c r="P916" s="443" t="s">
        <v>1730</v>
      </c>
      <c r="Q916" s="443" t="s">
        <v>228</v>
      </c>
      <c r="R916" s="442" t="s">
        <v>1731</v>
      </c>
      <c r="S916" s="442" t="s">
        <v>1695</v>
      </c>
      <c r="T916" s="442" t="s">
        <v>231</v>
      </c>
    </row>
    <row r="917" spans="1:20" s="376" customFormat="1" hidden="1" outlineLevel="1" x14ac:dyDescent="0.25">
      <c r="A917" s="493"/>
      <c r="B917" s="442" t="s">
        <v>2907</v>
      </c>
      <c r="C917" s="628" t="s">
        <v>1245</v>
      </c>
      <c r="D917" s="569" t="s">
        <v>1250</v>
      </c>
      <c r="E917" s="446" t="s">
        <v>2180</v>
      </c>
      <c r="F917" s="437">
        <v>100</v>
      </c>
      <c r="G917" s="650">
        <v>30600</v>
      </c>
      <c r="H917" s="570" t="s">
        <v>2181</v>
      </c>
      <c r="I917" s="570" t="s">
        <v>2181</v>
      </c>
      <c r="J917" s="616" t="s">
        <v>224</v>
      </c>
      <c r="K917" s="481"/>
      <c r="L917" s="453" t="s">
        <v>2508</v>
      </c>
      <c r="M917" s="481" t="s">
        <v>761</v>
      </c>
      <c r="N917" s="446" t="s">
        <v>762</v>
      </c>
      <c r="O917" s="443" t="s">
        <v>1694</v>
      </c>
      <c r="P917" s="443" t="s">
        <v>1730</v>
      </c>
      <c r="Q917" s="443" t="s">
        <v>228</v>
      </c>
      <c r="R917" s="442" t="s">
        <v>1731</v>
      </c>
      <c r="S917" s="442" t="s">
        <v>1695</v>
      </c>
      <c r="T917" s="442" t="s">
        <v>231</v>
      </c>
    </row>
    <row r="918" spans="1:20" ht="16.149999999999999" hidden="1" outlineLevel="1" x14ac:dyDescent="0.25">
      <c r="A918" s="658" t="s">
        <v>1732</v>
      </c>
      <c r="B918" s="659"/>
      <c r="C918" s="660"/>
      <c r="D918" s="661" t="s">
        <v>1251</v>
      </c>
      <c r="E918" s="658"/>
      <c r="F918" s="659"/>
      <c r="G918" s="660" t="s">
        <v>1251</v>
      </c>
      <c r="H918" s="662"/>
      <c r="I918" s="662"/>
      <c r="J918" s="367"/>
      <c r="K918" s="368"/>
      <c r="L918" s="663" t="s">
        <v>1229</v>
      </c>
      <c r="M918" s="368"/>
      <c r="N918" s="446"/>
      <c r="O918" s="443"/>
      <c r="P918" s="627"/>
      <c r="Q918" s="443"/>
      <c r="R918" s="225"/>
      <c r="S918" s="442"/>
      <c r="T918" s="641"/>
    </row>
    <row r="919" spans="1:20" ht="16.149999999999999" hidden="1" outlineLevel="1" x14ac:dyDescent="0.25">
      <c r="A919" s="566" t="s">
        <v>1733</v>
      </c>
      <c r="B919" s="591"/>
      <c r="C919" s="770"/>
      <c r="D919" s="592"/>
      <c r="E919" s="566"/>
      <c r="F919" s="591"/>
      <c r="G919" s="770" t="s">
        <v>1252</v>
      </c>
      <c r="H919" s="624"/>
      <c r="I919" s="624"/>
      <c r="J919" s="367"/>
      <c r="K919" s="368"/>
      <c r="L919" s="436"/>
      <c r="M919" s="368"/>
      <c r="N919" s="446"/>
      <c r="O919" s="443"/>
      <c r="P919" s="627"/>
      <c r="Q919" s="443"/>
      <c r="R919" s="223"/>
      <c r="S919" s="442"/>
      <c r="T919" s="641"/>
    </row>
    <row r="920" spans="1:20" s="376" customFormat="1" hidden="1" outlineLevel="1" x14ac:dyDescent="0.25">
      <c r="A920" s="568"/>
      <c r="B920" s="437" t="s">
        <v>601</v>
      </c>
      <c r="C920" s="628" t="s">
        <v>1253</v>
      </c>
      <c r="D920" s="720" t="s">
        <v>1254</v>
      </c>
      <c r="E920" s="443" t="s">
        <v>2913</v>
      </c>
      <c r="F920" s="437" t="s">
        <v>2485</v>
      </c>
      <c r="G920" s="441">
        <v>50100</v>
      </c>
      <c r="H920" s="439" t="s">
        <v>2194</v>
      </c>
      <c r="I920" s="480" t="s">
        <v>2296</v>
      </c>
      <c r="J920" s="616" t="s">
        <v>224</v>
      </c>
      <c r="K920" s="481"/>
      <c r="L920" s="453" t="s">
        <v>2019</v>
      </c>
      <c r="M920" s="481"/>
      <c r="N920" s="446"/>
      <c r="O920" s="443"/>
      <c r="P920" s="488"/>
      <c r="Q920" s="443"/>
      <c r="R920" s="223"/>
      <c r="S920" s="442"/>
      <c r="T920" s="641"/>
    </row>
    <row r="921" spans="1:20" s="376" customFormat="1" hidden="1" outlineLevel="1" x14ac:dyDescent="0.25">
      <c r="A921" s="568"/>
      <c r="B921" s="437" t="s">
        <v>601</v>
      </c>
      <c r="C921" s="628" t="s">
        <v>1253</v>
      </c>
      <c r="D921" s="720" t="s">
        <v>1255</v>
      </c>
      <c r="E921" s="443" t="s">
        <v>2913</v>
      </c>
      <c r="F921" s="437" t="s">
        <v>2485</v>
      </c>
      <c r="G921" s="441">
        <v>50100</v>
      </c>
      <c r="H921" s="439" t="s">
        <v>2305</v>
      </c>
      <c r="I921" s="480" t="s">
        <v>2296</v>
      </c>
      <c r="J921" s="616" t="s">
        <v>224</v>
      </c>
      <c r="K921" s="481"/>
      <c r="L921" s="453" t="s">
        <v>2019</v>
      </c>
      <c r="M921" s="481"/>
      <c r="N921" s="446"/>
      <c r="O921" s="443"/>
      <c r="P921" s="488"/>
      <c r="Q921" s="443"/>
      <c r="R921" s="223"/>
      <c r="S921" s="442"/>
      <c r="T921" s="641"/>
    </row>
    <row r="922" spans="1:20" s="376" customFormat="1" hidden="1" outlineLevel="1" x14ac:dyDescent="0.25">
      <c r="A922" s="568"/>
      <c r="B922" s="437" t="s">
        <v>601</v>
      </c>
      <c r="C922" s="628" t="s">
        <v>1253</v>
      </c>
      <c r="D922" s="720" t="s">
        <v>1256</v>
      </c>
      <c r="E922" s="443" t="s">
        <v>2913</v>
      </c>
      <c r="F922" s="437" t="s">
        <v>2485</v>
      </c>
      <c r="G922" s="441">
        <v>50100</v>
      </c>
      <c r="H922" s="439" t="s">
        <v>2194</v>
      </c>
      <c r="I922" s="480" t="s">
        <v>2296</v>
      </c>
      <c r="J922" s="616" t="s">
        <v>224</v>
      </c>
      <c r="K922" s="481"/>
      <c r="L922" s="453" t="s">
        <v>2019</v>
      </c>
      <c r="M922" s="481"/>
      <c r="N922" s="446"/>
      <c r="O922" s="443"/>
      <c r="P922" s="488"/>
      <c r="Q922" s="443"/>
      <c r="R922" s="223"/>
      <c r="S922" s="442"/>
      <c r="T922" s="641"/>
    </row>
    <row r="923" spans="1:20" hidden="1" outlineLevel="1" x14ac:dyDescent="0.25">
      <c r="A923" s="664"/>
      <c r="B923" s="641"/>
      <c r="C923" s="665"/>
      <c r="D923" s="720" t="s">
        <v>1256</v>
      </c>
      <c r="E923" s="667"/>
      <c r="F923" s="641"/>
      <c r="G923" s="641"/>
      <c r="H923" s="668"/>
      <c r="I923" s="668"/>
      <c r="J923" s="669"/>
      <c r="L923" s="665"/>
      <c r="N923" s="667"/>
      <c r="O923" s="443"/>
      <c r="P923" s="627"/>
      <c r="Q923" s="443"/>
      <c r="R923" s="288"/>
      <c r="S923" s="442"/>
      <c r="T923" s="641"/>
    </row>
    <row r="924" spans="1:20" hidden="1" outlineLevel="1" x14ac:dyDescent="0.25">
      <c r="A924" s="664"/>
      <c r="B924" s="641"/>
      <c r="C924" s="665"/>
      <c r="D924" s="666"/>
      <c r="E924" s="667"/>
      <c r="F924" s="641"/>
      <c r="G924" s="641"/>
      <c r="H924" s="668"/>
      <c r="I924" s="668"/>
      <c r="J924" s="669"/>
      <c r="L924" s="665"/>
      <c r="N924" s="667"/>
      <c r="R924" s="429"/>
      <c r="S924" s="670"/>
    </row>
    <row r="925" spans="1:20" ht="16.149999999999999" hidden="1" outlineLevel="1" x14ac:dyDescent="0.25">
      <c r="A925" s="247" t="s">
        <v>1257</v>
      </c>
      <c r="B925" s="677"/>
      <c r="C925" s="678"/>
      <c r="D925" s="678"/>
      <c r="E925" s="677"/>
      <c r="F925" s="679"/>
      <c r="G925" s="679"/>
      <c r="H925" s="680"/>
      <c r="I925" s="680"/>
      <c r="J925" s="680"/>
      <c r="K925" s="677"/>
      <c r="L925" s="671"/>
      <c r="M925" s="677"/>
      <c r="N925" s="677"/>
      <c r="O925" s="671"/>
      <c r="P925" s="677"/>
      <c r="Q925" s="672"/>
      <c r="R925" s="681"/>
      <c r="S925" s="248"/>
      <c r="T925" s="677" t="s">
        <v>1258</v>
      </c>
    </row>
    <row r="926" spans="1:20" hidden="1" outlineLevel="1" x14ac:dyDescent="0.25">
      <c r="A926" s="493" t="s">
        <v>2994</v>
      </c>
      <c r="B926" s="682" t="s">
        <v>1259</v>
      </c>
      <c r="C926" s="682" t="s">
        <v>1259</v>
      </c>
      <c r="D926" s="682" t="s">
        <v>2020</v>
      </c>
      <c r="E926" s="683" t="s">
        <v>534</v>
      </c>
      <c r="F926" s="683" t="s">
        <v>1260</v>
      </c>
      <c r="G926" s="683" t="s">
        <v>1260</v>
      </c>
      <c r="H926" s="683" t="s">
        <v>1261</v>
      </c>
      <c r="I926" s="683" t="s">
        <v>1261</v>
      </c>
      <c r="J926" s="683" t="s">
        <v>326</v>
      </c>
      <c r="K926" s="683" t="s">
        <v>1262</v>
      </c>
      <c r="L926" s="684" t="s">
        <v>2995</v>
      </c>
      <c r="M926" s="685" t="s">
        <v>475</v>
      </c>
      <c r="N926" s="682" t="s">
        <v>1263</v>
      </c>
      <c r="O926" s="686" t="s">
        <v>1264</v>
      </c>
      <c r="P926" s="686" t="s">
        <v>1264</v>
      </c>
      <c r="Q926" s="686" t="s">
        <v>1265</v>
      </c>
      <c r="R926" s="686" t="s">
        <v>1264</v>
      </c>
      <c r="S926" s="686" t="s">
        <v>1264</v>
      </c>
      <c r="T926" s="686" t="s">
        <v>1265</v>
      </c>
    </row>
    <row r="927" spans="1:20" hidden="1" outlineLevel="1" x14ac:dyDescent="0.25">
      <c r="A927" s="493" t="s">
        <v>1810</v>
      </c>
      <c r="B927" s="682" t="s">
        <v>1259</v>
      </c>
      <c r="C927" s="682" t="s">
        <v>1259</v>
      </c>
      <c r="D927" s="682" t="s">
        <v>2021</v>
      </c>
      <c r="E927" s="683" t="s">
        <v>534</v>
      </c>
      <c r="F927" s="683" t="s">
        <v>1260</v>
      </c>
      <c r="G927" s="683" t="s">
        <v>1260</v>
      </c>
      <c r="H927" s="683" t="s">
        <v>1261</v>
      </c>
      <c r="I927" s="683" t="s">
        <v>1261</v>
      </c>
      <c r="J927" s="683" t="s">
        <v>326</v>
      </c>
      <c r="K927" s="683" t="s">
        <v>1262</v>
      </c>
      <c r="L927" s="684" t="s">
        <v>2995</v>
      </c>
      <c r="M927" s="685" t="s">
        <v>475</v>
      </c>
      <c r="N927" s="682" t="s">
        <v>1266</v>
      </c>
      <c r="O927" s="686" t="s">
        <v>1264</v>
      </c>
      <c r="P927" s="686" t="s">
        <v>1264</v>
      </c>
      <c r="Q927" s="686" t="s">
        <v>1265</v>
      </c>
      <c r="R927" s="686" t="s">
        <v>1264</v>
      </c>
      <c r="S927" s="686" t="s">
        <v>1264</v>
      </c>
      <c r="T927" s="686" t="s">
        <v>1265</v>
      </c>
    </row>
    <row r="928" spans="1:20" hidden="1" outlineLevel="1" x14ac:dyDescent="0.25">
      <c r="A928" s="493" t="s">
        <v>2996</v>
      </c>
      <c r="B928" s="682" t="s">
        <v>1267</v>
      </c>
      <c r="C928" s="682" t="s">
        <v>1267</v>
      </c>
      <c r="D928" s="682" t="s">
        <v>2997</v>
      </c>
      <c r="E928" s="683" t="s">
        <v>534</v>
      </c>
      <c r="F928" s="683" t="s">
        <v>1268</v>
      </c>
      <c r="G928" s="683" t="s">
        <v>1268</v>
      </c>
      <c r="H928" s="683" t="s">
        <v>1261</v>
      </c>
      <c r="I928" s="683" t="s">
        <v>1261</v>
      </c>
      <c r="J928" s="683" t="s">
        <v>326</v>
      </c>
      <c r="K928" s="683" t="s">
        <v>1262</v>
      </c>
      <c r="L928" s="684" t="s">
        <v>2995</v>
      </c>
      <c r="M928" s="685" t="s">
        <v>281</v>
      </c>
      <c r="N928" s="682" t="s">
        <v>329</v>
      </c>
      <c r="O928" s="686" t="s">
        <v>1264</v>
      </c>
      <c r="P928" s="686" t="s">
        <v>1264</v>
      </c>
      <c r="Q928" s="686" t="s">
        <v>1265</v>
      </c>
      <c r="R928" s="686" t="s">
        <v>1264</v>
      </c>
      <c r="S928" s="686" t="s">
        <v>1264</v>
      </c>
      <c r="T928" s="686" t="s">
        <v>1265</v>
      </c>
    </row>
    <row r="929" spans="1:20" hidden="1" outlineLevel="1" x14ac:dyDescent="0.25">
      <c r="A929" s="493" t="s">
        <v>2998</v>
      </c>
      <c r="B929" s="682" t="s">
        <v>1267</v>
      </c>
      <c r="C929" s="682" t="s">
        <v>1267</v>
      </c>
      <c r="D929" s="682" t="s">
        <v>2022</v>
      </c>
      <c r="E929" s="683" t="s">
        <v>534</v>
      </c>
      <c r="F929" s="683" t="s">
        <v>1268</v>
      </c>
      <c r="G929" s="683" t="s">
        <v>1268</v>
      </c>
      <c r="H929" s="683" t="s">
        <v>1261</v>
      </c>
      <c r="I929" s="683" t="s">
        <v>1261</v>
      </c>
      <c r="J929" s="683" t="s">
        <v>326</v>
      </c>
      <c r="K929" s="683" t="s">
        <v>1262</v>
      </c>
      <c r="L929" s="684" t="s">
        <v>2995</v>
      </c>
      <c r="M929" s="685" t="s">
        <v>281</v>
      </c>
      <c r="N929" s="682" t="s">
        <v>1811</v>
      </c>
      <c r="O929" s="686" t="s">
        <v>1264</v>
      </c>
      <c r="P929" s="686" t="s">
        <v>1264</v>
      </c>
      <c r="Q929" s="686" t="s">
        <v>1265</v>
      </c>
      <c r="R929" s="686" t="s">
        <v>1264</v>
      </c>
      <c r="S929" s="686" t="s">
        <v>1264</v>
      </c>
      <c r="T929" s="686" t="s">
        <v>1265</v>
      </c>
    </row>
    <row r="930" spans="1:20" hidden="1" outlineLevel="1" x14ac:dyDescent="0.25">
      <c r="A930" s="493" t="s">
        <v>2999</v>
      </c>
      <c r="B930" s="682" t="s">
        <v>1267</v>
      </c>
      <c r="C930" s="682" t="s">
        <v>1267</v>
      </c>
      <c r="D930" s="682" t="s">
        <v>3000</v>
      </c>
      <c r="E930" s="683" t="s">
        <v>534</v>
      </c>
      <c r="F930" s="683" t="s">
        <v>1268</v>
      </c>
      <c r="G930" s="683" t="s">
        <v>1268</v>
      </c>
      <c r="H930" s="683" t="s">
        <v>1261</v>
      </c>
      <c r="I930" s="683" t="s">
        <v>1261</v>
      </c>
      <c r="J930" s="683" t="s">
        <v>326</v>
      </c>
      <c r="K930" s="683" t="s">
        <v>1262</v>
      </c>
      <c r="L930" s="684" t="s">
        <v>2995</v>
      </c>
      <c r="M930" s="687" t="s">
        <v>281</v>
      </c>
      <c r="N930" s="682" t="s">
        <v>333</v>
      </c>
      <c r="O930" s="686" t="s">
        <v>1264</v>
      </c>
      <c r="P930" s="686" t="s">
        <v>1264</v>
      </c>
      <c r="Q930" s="686" t="s">
        <v>1265</v>
      </c>
      <c r="R930" s="686" t="s">
        <v>1264</v>
      </c>
      <c r="S930" s="686" t="s">
        <v>1264</v>
      </c>
      <c r="T930" s="686" t="s">
        <v>1265</v>
      </c>
    </row>
    <row r="931" spans="1:20" hidden="1" outlineLevel="1" x14ac:dyDescent="0.25">
      <c r="A931" s="493" t="s">
        <v>3001</v>
      </c>
      <c r="B931" s="682" t="s">
        <v>1267</v>
      </c>
      <c r="C931" s="682" t="s">
        <v>1267</v>
      </c>
      <c r="D931" s="682" t="s">
        <v>3002</v>
      </c>
      <c r="E931" s="683" t="s">
        <v>534</v>
      </c>
      <c r="F931" s="683" t="s">
        <v>1268</v>
      </c>
      <c r="G931" s="683" t="s">
        <v>1268</v>
      </c>
      <c r="H931" s="683" t="s">
        <v>1261</v>
      </c>
      <c r="I931" s="683" t="s">
        <v>1261</v>
      </c>
      <c r="J931" s="683" t="s">
        <v>326</v>
      </c>
      <c r="K931" s="683" t="s">
        <v>1262</v>
      </c>
      <c r="L931" s="684" t="s">
        <v>2995</v>
      </c>
      <c r="M931" s="685" t="s">
        <v>275</v>
      </c>
      <c r="N931" s="682" t="s">
        <v>357</v>
      </c>
      <c r="O931" s="686" t="s">
        <v>1264</v>
      </c>
      <c r="P931" s="686" t="s">
        <v>1264</v>
      </c>
      <c r="Q931" s="686" t="s">
        <v>1265</v>
      </c>
      <c r="R931" s="686" t="s">
        <v>1264</v>
      </c>
      <c r="S931" s="686" t="s">
        <v>1264</v>
      </c>
      <c r="T931" s="686" t="s">
        <v>1265</v>
      </c>
    </row>
    <row r="932" spans="1:20" hidden="1" outlineLevel="1" x14ac:dyDescent="0.25">
      <c r="A932" s="493" t="s">
        <v>3003</v>
      </c>
      <c r="B932" s="682" t="s">
        <v>1267</v>
      </c>
      <c r="C932" s="682" t="s">
        <v>1267</v>
      </c>
      <c r="D932" s="682" t="s">
        <v>3004</v>
      </c>
      <c r="E932" s="683" t="s">
        <v>534</v>
      </c>
      <c r="F932" s="683" t="s">
        <v>1268</v>
      </c>
      <c r="G932" s="683" t="s">
        <v>1268</v>
      </c>
      <c r="H932" s="683" t="s">
        <v>1261</v>
      </c>
      <c r="I932" s="683" t="s">
        <v>1261</v>
      </c>
      <c r="J932" s="683" t="s">
        <v>326</v>
      </c>
      <c r="K932" s="683" t="s">
        <v>1262</v>
      </c>
      <c r="L932" s="684" t="s">
        <v>2995</v>
      </c>
      <c r="M932" s="685" t="s">
        <v>275</v>
      </c>
      <c r="N932" s="682" t="s">
        <v>364</v>
      </c>
      <c r="O932" s="686" t="s">
        <v>1264</v>
      </c>
      <c r="P932" s="686" t="s">
        <v>1264</v>
      </c>
      <c r="Q932" s="686" t="s">
        <v>1265</v>
      </c>
      <c r="R932" s="686" t="s">
        <v>1264</v>
      </c>
      <c r="S932" s="686" t="s">
        <v>1264</v>
      </c>
      <c r="T932" s="686" t="s">
        <v>1265</v>
      </c>
    </row>
    <row r="933" spans="1:20" hidden="1" outlineLevel="1" x14ac:dyDescent="0.25">
      <c r="A933" s="493" t="s">
        <v>3005</v>
      </c>
      <c r="B933" s="682" t="s">
        <v>1267</v>
      </c>
      <c r="C933" s="682" t="s">
        <v>1267</v>
      </c>
      <c r="D933" s="682" t="s">
        <v>2023</v>
      </c>
      <c r="E933" s="683" t="s">
        <v>534</v>
      </c>
      <c r="F933" s="683" t="s">
        <v>1268</v>
      </c>
      <c r="G933" s="683" t="s">
        <v>1268</v>
      </c>
      <c r="H933" s="683" t="s">
        <v>1261</v>
      </c>
      <c r="I933" s="683" t="s">
        <v>1261</v>
      </c>
      <c r="J933" s="683" t="s">
        <v>326</v>
      </c>
      <c r="K933" s="683" t="s">
        <v>1262</v>
      </c>
      <c r="L933" s="684" t="s">
        <v>2995</v>
      </c>
      <c r="M933" s="687" t="s">
        <v>251</v>
      </c>
      <c r="N933" s="682" t="s">
        <v>253</v>
      </c>
      <c r="O933" s="686" t="s">
        <v>1264</v>
      </c>
      <c r="P933" s="686" t="s">
        <v>1264</v>
      </c>
      <c r="Q933" s="686" t="s">
        <v>1265</v>
      </c>
      <c r="R933" s="686" t="s">
        <v>1264</v>
      </c>
      <c r="S933" s="686" t="s">
        <v>1264</v>
      </c>
      <c r="T933" s="686" t="s">
        <v>1265</v>
      </c>
    </row>
    <row r="934" spans="1:20" hidden="1" outlineLevel="1" x14ac:dyDescent="0.25">
      <c r="A934" s="493" t="s">
        <v>3006</v>
      </c>
      <c r="B934" s="682" t="s">
        <v>1267</v>
      </c>
      <c r="C934" s="682" t="s">
        <v>1267</v>
      </c>
      <c r="D934" s="682" t="s">
        <v>2024</v>
      </c>
      <c r="E934" s="683" t="s">
        <v>534</v>
      </c>
      <c r="F934" s="683" t="s">
        <v>1268</v>
      </c>
      <c r="G934" s="683" t="s">
        <v>1268</v>
      </c>
      <c r="H934" s="683" t="s">
        <v>1261</v>
      </c>
      <c r="I934" s="683" t="s">
        <v>1261</v>
      </c>
      <c r="J934" s="683" t="s">
        <v>326</v>
      </c>
      <c r="K934" s="683" t="s">
        <v>1262</v>
      </c>
      <c r="L934" s="684" t="s">
        <v>2995</v>
      </c>
      <c r="M934" s="687" t="s">
        <v>281</v>
      </c>
      <c r="N934" s="682" t="s">
        <v>549</v>
      </c>
      <c r="O934" s="686" t="s">
        <v>1264</v>
      </c>
      <c r="P934" s="686" t="s">
        <v>1264</v>
      </c>
      <c r="Q934" s="686" t="s">
        <v>1265</v>
      </c>
      <c r="R934" s="686" t="s">
        <v>1264</v>
      </c>
      <c r="S934" s="686" t="s">
        <v>1264</v>
      </c>
      <c r="T934" s="686" t="s">
        <v>1265</v>
      </c>
    </row>
    <row r="935" spans="1:20" hidden="1" outlineLevel="1" x14ac:dyDescent="0.25">
      <c r="A935" s="493" t="s">
        <v>3007</v>
      </c>
      <c r="B935" s="682" t="s">
        <v>1267</v>
      </c>
      <c r="C935" s="682" t="s">
        <v>1267</v>
      </c>
      <c r="D935" s="682" t="s">
        <v>2025</v>
      </c>
      <c r="E935" s="683" t="s">
        <v>534</v>
      </c>
      <c r="F935" s="683" t="s">
        <v>1268</v>
      </c>
      <c r="G935" s="683" t="s">
        <v>1268</v>
      </c>
      <c r="H935" s="683" t="s">
        <v>1261</v>
      </c>
      <c r="I935" s="683" t="s">
        <v>1261</v>
      </c>
      <c r="J935" s="683" t="s">
        <v>326</v>
      </c>
      <c r="K935" s="683" t="s">
        <v>1262</v>
      </c>
      <c r="L935" s="684" t="s">
        <v>2995</v>
      </c>
      <c r="M935" s="687" t="s">
        <v>281</v>
      </c>
      <c r="N935" s="682" t="s">
        <v>3008</v>
      </c>
      <c r="O935" s="686" t="s">
        <v>1264</v>
      </c>
      <c r="P935" s="686" t="s">
        <v>1264</v>
      </c>
      <c r="Q935" s="686" t="s">
        <v>1265</v>
      </c>
      <c r="R935" s="686" t="s">
        <v>1264</v>
      </c>
      <c r="S935" s="686" t="s">
        <v>1264</v>
      </c>
      <c r="T935" s="686" t="s">
        <v>1265</v>
      </c>
    </row>
    <row r="936" spans="1:20" hidden="1" outlineLevel="1" x14ac:dyDescent="0.25">
      <c r="A936" s="493" t="s">
        <v>3009</v>
      </c>
      <c r="B936" s="682" t="s">
        <v>1269</v>
      </c>
      <c r="C936" s="682" t="s">
        <v>1269</v>
      </c>
      <c r="D936" s="682" t="s">
        <v>2026</v>
      </c>
      <c r="E936" s="683" t="s">
        <v>534</v>
      </c>
      <c r="F936" s="683" t="s">
        <v>1270</v>
      </c>
      <c r="G936" s="683" t="s">
        <v>1270</v>
      </c>
      <c r="H936" s="683" t="s">
        <v>1261</v>
      </c>
      <c r="I936" s="683" t="s">
        <v>1261</v>
      </c>
      <c r="J936" s="683" t="s">
        <v>326</v>
      </c>
      <c r="K936" s="683" t="s">
        <v>1262</v>
      </c>
      <c r="L936" s="684" t="s">
        <v>2995</v>
      </c>
      <c r="M936" s="685" t="s">
        <v>239</v>
      </c>
      <c r="N936" s="682" t="s">
        <v>1274</v>
      </c>
      <c r="O936" s="686" t="s">
        <v>1264</v>
      </c>
      <c r="P936" s="686" t="s">
        <v>1264</v>
      </c>
      <c r="Q936" s="686" t="s">
        <v>1265</v>
      </c>
      <c r="R936" s="686" t="s">
        <v>1264</v>
      </c>
      <c r="S936" s="686" t="s">
        <v>1264</v>
      </c>
      <c r="T936" s="686" t="s">
        <v>1265</v>
      </c>
    </row>
    <row r="937" spans="1:20" hidden="1" outlineLevel="1" x14ac:dyDescent="0.25">
      <c r="A937" s="493" t="s">
        <v>3010</v>
      </c>
      <c r="B937" s="682" t="s">
        <v>1269</v>
      </c>
      <c r="C937" s="682" t="s">
        <v>1269</v>
      </c>
      <c r="D937" s="682" t="s">
        <v>3011</v>
      </c>
      <c r="E937" s="683" t="s">
        <v>534</v>
      </c>
      <c r="F937" s="683" t="s">
        <v>1270</v>
      </c>
      <c r="G937" s="683" t="s">
        <v>1270</v>
      </c>
      <c r="H937" s="683" t="s">
        <v>1261</v>
      </c>
      <c r="I937" s="683" t="s">
        <v>1261</v>
      </c>
      <c r="J937" s="683" t="s">
        <v>326</v>
      </c>
      <c r="K937" s="683" t="s">
        <v>1262</v>
      </c>
      <c r="L937" s="684" t="s">
        <v>2995</v>
      </c>
      <c r="M937" s="685" t="s">
        <v>475</v>
      </c>
      <c r="N937" s="682" t="s">
        <v>1263</v>
      </c>
      <c r="O937" s="686" t="s">
        <v>1264</v>
      </c>
      <c r="P937" s="686" t="s">
        <v>1264</v>
      </c>
      <c r="Q937" s="686" t="s">
        <v>1265</v>
      </c>
      <c r="R937" s="686" t="s">
        <v>1264</v>
      </c>
      <c r="S937" s="686" t="s">
        <v>1264</v>
      </c>
      <c r="T937" s="686" t="s">
        <v>1265</v>
      </c>
    </row>
    <row r="938" spans="1:20" hidden="1" outlineLevel="1" x14ac:dyDescent="0.25">
      <c r="A938" s="493" t="s">
        <v>1812</v>
      </c>
      <c r="B938" s="682" t="s">
        <v>1269</v>
      </c>
      <c r="C938" s="682" t="s">
        <v>1269</v>
      </c>
      <c r="D938" s="682" t="s">
        <v>3012</v>
      </c>
      <c r="E938" s="683" t="s">
        <v>534</v>
      </c>
      <c r="F938" s="683" t="s">
        <v>1270</v>
      </c>
      <c r="G938" s="683" t="s">
        <v>1270</v>
      </c>
      <c r="H938" s="683" t="s">
        <v>1261</v>
      </c>
      <c r="I938" s="683" t="s">
        <v>1261</v>
      </c>
      <c r="J938" s="683" t="s">
        <v>326</v>
      </c>
      <c r="K938" s="683" t="s">
        <v>1262</v>
      </c>
      <c r="L938" s="684" t="s">
        <v>2995</v>
      </c>
      <c r="M938" s="685" t="s">
        <v>475</v>
      </c>
      <c r="N938" s="682" t="s">
        <v>1266</v>
      </c>
      <c r="O938" s="686" t="s">
        <v>1264</v>
      </c>
      <c r="P938" s="686" t="s">
        <v>1264</v>
      </c>
      <c r="Q938" s="686" t="s">
        <v>1265</v>
      </c>
      <c r="R938" s="686" t="s">
        <v>1264</v>
      </c>
      <c r="S938" s="686" t="s">
        <v>1264</v>
      </c>
      <c r="T938" s="686" t="s">
        <v>1265</v>
      </c>
    </row>
    <row r="939" spans="1:20" hidden="1" outlineLevel="1" x14ac:dyDescent="0.25">
      <c r="A939" s="493" t="s">
        <v>3013</v>
      </c>
      <c r="B939" s="682" t="s">
        <v>1269</v>
      </c>
      <c r="C939" s="682" t="s">
        <v>1269</v>
      </c>
      <c r="D939" s="682" t="s">
        <v>2027</v>
      </c>
      <c r="E939" s="683" t="s">
        <v>534</v>
      </c>
      <c r="F939" s="683" t="s">
        <v>1270</v>
      </c>
      <c r="G939" s="683" t="s">
        <v>1270</v>
      </c>
      <c r="H939" s="683" t="s">
        <v>1261</v>
      </c>
      <c r="I939" s="683" t="s">
        <v>1261</v>
      </c>
      <c r="J939" s="683" t="s">
        <v>326</v>
      </c>
      <c r="K939" s="683" t="s">
        <v>1262</v>
      </c>
      <c r="L939" s="684" t="s">
        <v>2995</v>
      </c>
      <c r="M939" s="685" t="s">
        <v>239</v>
      </c>
      <c r="N939" s="682" t="s">
        <v>597</v>
      </c>
      <c r="O939" s="686" t="s">
        <v>1264</v>
      </c>
      <c r="P939" s="686" t="s">
        <v>1264</v>
      </c>
      <c r="Q939" s="686" t="s">
        <v>1265</v>
      </c>
      <c r="R939" s="686" t="s">
        <v>1264</v>
      </c>
      <c r="S939" s="686" t="s">
        <v>1264</v>
      </c>
      <c r="T939" s="686" t="s">
        <v>1265</v>
      </c>
    </row>
    <row r="940" spans="1:20" hidden="1" outlineLevel="1" x14ac:dyDescent="0.25">
      <c r="A940" s="493" t="s">
        <v>3014</v>
      </c>
      <c r="B940" s="682" t="s">
        <v>1269</v>
      </c>
      <c r="C940" s="682" t="s">
        <v>1269</v>
      </c>
      <c r="D940" s="682" t="s">
        <v>2028</v>
      </c>
      <c r="E940" s="683" t="s">
        <v>534</v>
      </c>
      <c r="F940" s="683" t="s">
        <v>1270</v>
      </c>
      <c r="G940" s="683" t="s">
        <v>1270</v>
      </c>
      <c r="H940" s="683" t="s">
        <v>1261</v>
      </c>
      <c r="I940" s="683" t="s">
        <v>1261</v>
      </c>
      <c r="J940" s="683" t="s">
        <v>326</v>
      </c>
      <c r="K940" s="683" t="s">
        <v>1262</v>
      </c>
      <c r="L940" s="684" t="s">
        <v>2995</v>
      </c>
      <c r="M940" s="685" t="s">
        <v>239</v>
      </c>
      <c r="N940" s="682" t="s">
        <v>1275</v>
      </c>
      <c r="O940" s="686" t="s">
        <v>1264</v>
      </c>
      <c r="P940" s="686" t="s">
        <v>1264</v>
      </c>
      <c r="Q940" s="686" t="s">
        <v>1265</v>
      </c>
      <c r="R940" s="686" t="s">
        <v>1264</v>
      </c>
      <c r="S940" s="686" t="s">
        <v>1264</v>
      </c>
      <c r="T940" s="686" t="s">
        <v>1265</v>
      </c>
    </row>
    <row r="941" spans="1:20" hidden="1" outlineLevel="1" x14ac:dyDescent="0.25">
      <c r="A941" s="493" t="s">
        <v>1813</v>
      </c>
      <c r="B941" s="682" t="s">
        <v>1269</v>
      </c>
      <c r="C941" s="682" t="s">
        <v>1269</v>
      </c>
      <c r="D941" s="682" t="s">
        <v>2029</v>
      </c>
      <c r="E941" s="683" t="s">
        <v>534</v>
      </c>
      <c r="F941" s="683" t="s">
        <v>1270</v>
      </c>
      <c r="G941" s="683" t="s">
        <v>1270</v>
      </c>
      <c r="H941" s="683" t="s">
        <v>1261</v>
      </c>
      <c r="I941" s="683" t="s">
        <v>1261</v>
      </c>
      <c r="J941" s="683" t="s">
        <v>326</v>
      </c>
      <c r="K941" s="683" t="s">
        <v>1262</v>
      </c>
      <c r="L941" s="684" t="s">
        <v>2995</v>
      </c>
      <c r="M941" s="685" t="s">
        <v>275</v>
      </c>
      <c r="N941" s="682" t="s">
        <v>370</v>
      </c>
      <c r="O941" s="686" t="s">
        <v>1264</v>
      </c>
      <c r="P941" s="686" t="s">
        <v>1264</v>
      </c>
      <c r="Q941" s="686" t="s">
        <v>1265</v>
      </c>
      <c r="R941" s="686" t="s">
        <v>1264</v>
      </c>
      <c r="S941" s="686" t="s">
        <v>1264</v>
      </c>
      <c r="T941" s="686" t="s">
        <v>1265</v>
      </c>
    </row>
    <row r="942" spans="1:20" hidden="1" outlineLevel="1" x14ac:dyDescent="0.25">
      <c r="A942" s="493" t="s">
        <v>3015</v>
      </c>
      <c r="B942" s="682" t="s">
        <v>1269</v>
      </c>
      <c r="C942" s="682" t="s">
        <v>1269</v>
      </c>
      <c r="D942" s="682" t="s">
        <v>2030</v>
      </c>
      <c r="E942" s="683" t="s">
        <v>534</v>
      </c>
      <c r="F942" s="683" t="s">
        <v>1270</v>
      </c>
      <c r="G942" s="683" t="s">
        <v>1270</v>
      </c>
      <c r="H942" s="683" t="s">
        <v>1261</v>
      </c>
      <c r="I942" s="683" t="s">
        <v>1261</v>
      </c>
      <c r="J942" s="683" t="s">
        <v>326</v>
      </c>
      <c r="K942" s="683" t="s">
        <v>1262</v>
      </c>
      <c r="L942" s="684" t="s">
        <v>2995</v>
      </c>
      <c r="M942" s="685" t="s">
        <v>251</v>
      </c>
      <c r="N942" s="682" t="s">
        <v>1276</v>
      </c>
      <c r="O942" s="686" t="s">
        <v>1264</v>
      </c>
      <c r="P942" s="686" t="s">
        <v>1264</v>
      </c>
      <c r="Q942" s="686" t="s">
        <v>1265</v>
      </c>
      <c r="R942" s="686" t="s">
        <v>1264</v>
      </c>
      <c r="S942" s="686" t="s">
        <v>1264</v>
      </c>
      <c r="T942" s="686" t="s">
        <v>1265</v>
      </c>
    </row>
    <row r="943" spans="1:20" hidden="1" outlineLevel="1" x14ac:dyDescent="0.25">
      <c r="A943" s="493" t="s">
        <v>3016</v>
      </c>
      <c r="B943" s="682" t="s">
        <v>1269</v>
      </c>
      <c r="C943" s="682" t="s">
        <v>1269</v>
      </c>
      <c r="D943" s="682" t="s">
        <v>2031</v>
      </c>
      <c r="E943" s="683" t="s">
        <v>534</v>
      </c>
      <c r="F943" s="683" t="s">
        <v>1270</v>
      </c>
      <c r="G943" s="683" t="s">
        <v>1270</v>
      </c>
      <c r="H943" s="683" t="s">
        <v>1261</v>
      </c>
      <c r="I943" s="683" t="s">
        <v>1261</v>
      </c>
      <c r="J943" s="683" t="s">
        <v>326</v>
      </c>
      <c r="K943" s="683" t="s">
        <v>1262</v>
      </c>
      <c r="L943" s="684" t="s">
        <v>2995</v>
      </c>
      <c r="M943" s="685" t="s">
        <v>475</v>
      </c>
      <c r="N943" s="682" t="s">
        <v>1273</v>
      </c>
      <c r="O943" s="686" t="s">
        <v>1264</v>
      </c>
      <c r="P943" s="686" t="s">
        <v>1264</v>
      </c>
      <c r="Q943" s="686" t="s">
        <v>1265</v>
      </c>
      <c r="R943" s="686" t="s">
        <v>1264</v>
      </c>
      <c r="S943" s="686" t="s">
        <v>1264</v>
      </c>
      <c r="T943" s="686" t="s">
        <v>1265</v>
      </c>
    </row>
    <row r="944" spans="1:20" hidden="1" outlineLevel="1" x14ac:dyDescent="0.25">
      <c r="A944" s="493" t="s">
        <v>3017</v>
      </c>
      <c r="B944" s="682" t="s">
        <v>1269</v>
      </c>
      <c r="C944" s="682" t="s">
        <v>1269</v>
      </c>
      <c r="D944" s="682" t="s">
        <v>2032</v>
      </c>
      <c r="E944" s="683" t="s">
        <v>534</v>
      </c>
      <c r="F944" s="683" t="s">
        <v>1270</v>
      </c>
      <c r="G944" s="683" t="s">
        <v>1270</v>
      </c>
      <c r="H944" s="683" t="s">
        <v>1261</v>
      </c>
      <c r="I944" s="683" t="s">
        <v>1261</v>
      </c>
      <c r="J944" s="683" t="s">
        <v>326</v>
      </c>
      <c r="K944" s="683" t="s">
        <v>1262</v>
      </c>
      <c r="L944" s="684" t="s">
        <v>2995</v>
      </c>
      <c r="M944" s="685" t="s">
        <v>281</v>
      </c>
      <c r="N944" s="682" t="s">
        <v>3008</v>
      </c>
      <c r="O944" s="686" t="s">
        <v>1264</v>
      </c>
      <c r="P944" s="686" t="s">
        <v>1264</v>
      </c>
      <c r="Q944" s="686" t="s">
        <v>1265</v>
      </c>
      <c r="R944" s="686" t="s">
        <v>1264</v>
      </c>
      <c r="S944" s="686" t="s">
        <v>1264</v>
      </c>
      <c r="T944" s="686" t="s">
        <v>1265</v>
      </c>
    </row>
    <row r="945" spans="1:20" hidden="1" outlineLevel="1" x14ac:dyDescent="0.25">
      <c r="A945" s="493" t="s">
        <v>3018</v>
      </c>
      <c r="B945" s="682" t="s">
        <v>1269</v>
      </c>
      <c r="C945" s="682" t="s">
        <v>1269</v>
      </c>
      <c r="D945" s="682" t="s">
        <v>2033</v>
      </c>
      <c r="E945" s="683" t="s">
        <v>534</v>
      </c>
      <c r="F945" s="683" t="s">
        <v>1270</v>
      </c>
      <c r="G945" s="683" t="s">
        <v>1270</v>
      </c>
      <c r="H945" s="683" t="s">
        <v>1261</v>
      </c>
      <c r="I945" s="683" t="s">
        <v>1261</v>
      </c>
      <c r="J945" s="683" t="s">
        <v>326</v>
      </c>
      <c r="K945" s="683" t="s">
        <v>1262</v>
      </c>
      <c r="L945" s="684" t="s">
        <v>2995</v>
      </c>
      <c r="M945" s="685" t="s">
        <v>251</v>
      </c>
      <c r="N945" s="682" t="s">
        <v>3019</v>
      </c>
      <c r="O945" s="686" t="s">
        <v>1264</v>
      </c>
      <c r="P945" s="686" t="s">
        <v>1264</v>
      </c>
      <c r="Q945" s="686" t="s">
        <v>1265</v>
      </c>
      <c r="R945" s="686" t="s">
        <v>1264</v>
      </c>
      <c r="S945" s="686" t="s">
        <v>1264</v>
      </c>
      <c r="T945" s="686" t="s">
        <v>1265</v>
      </c>
    </row>
    <row r="946" spans="1:20" hidden="1" outlineLevel="1" x14ac:dyDescent="0.25">
      <c r="A946" s="493" t="s">
        <v>3020</v>
      </c>
      <c r="B946" s="682" t="s">
        <v>1269</v>
      </c>
      <c r="C946" s="682" t="s">
        <v>1269</v>
      </c>
      <c r="D946" s="682" t="s">
        <v>2034</v>
      </c>
      <c r="E946" s="683" t="s">
        <v>534</v>
      </c>
      <c r="F946" s="683" t="s">
        <v>1270</v>
      </c>
      <c r="G946" s="683" t="s">
        <v>1270</v>
      </c>
      <c r="H946" s="683" t="s">
        <v>1261</v>
      </c>
      <c r="I946" s="683" t="s">
        <v>1261</v>
      </c>
      <c r="J946" s="683" t="s">
        <v>326</v>
      </c>
      <c r="K946" s="683" t="s">
        <v>1262</v>
      </c>
      <c r="L946" s="684" t="s">
        <v>2995</v>
      </c>
      <c r="M946" s="685" t="s">
        <v>475</v>
      </c>
      <c r="N946" s="682" t="s">
        <v>1814</v>
      </c>
      <c r="O946" s="686" t="s">
        <v>1264</v>
      </c>
      <c r="P946" s="686" t="s">
        <v>1264</v>
      </c>
      <c r="Q946" s="686" t="s">
        <v>1265</v>
      </c>
      <c r="R946" s="686" t="s">
        <v>1264</v>
      </c>
      <c r="S946" s="686" t="s">
        <v>1264</v>
      </c>
      <c r="T946" s="686" t="s">
        <v>1265</v>
      </c>
    </row>
    <row r="947" spans="1:20" hidden="1" outlineLevel="1" x14ac:dyDescent="0.25">
      <c r="A947" s="493" t="s">
        <v>3021</v>
      </c>
      <c r="B947" s="682" t="s">
        <v>1269</v>
      </c>
      <c r="C947" s="682" t="s">
        <v>1269</v>
      </c>
      <c r="D947" s="682" t="s">
        <v>2035</v>
      </c>
      <c r="E947" s="683" t="s">
        <v>534</v>
      </c>
      <c r="F947" s="683" t="s">
        <v>1270</v>
      </c>
      <c r="G947" s="683" t="s">
        <v>1270</v>
      </c>
      <c r="H947" s="683" t="s">
        <v>1261</v>
      </c>
      <c r="I947" s="683" t="s">
        <v>1261</v>
      </c>
      <c r="J947" s="683" t="s">
        <v>326</v>
      </c>
      <c r="K947" s="683" t="s">
        <v>1262</v>
      </c>
      <c r="L947" s="684" t="s">
        <v>2995</v>
      </c>
      <c r="M947" s="685" t="s">
        <v>475</v>
      </c>
      <c r="N947" s="682" t="s">
        <v>1290</v>
      </c>
      <c r="O947" s="686" t="s">
        <v>1264</v>
      </c>
      <c r="P947" s="686" t="s">
        <v>1264</v>
      </c>
      <c r="Q947" s="686" t="s">
        <v>1265</v>
      </c>
      <c r="R947" s="686" t="s">
        <v>1264</v>
      </c>
      <c r="S947" s="686" t="s">
        <v>1264</v>
      </c>
      <c r="T947" s="686" t="s">
        <v>1265</v>
      </c>
    </row>
    <row r="948" spans="1:20" hidden="1" outlineLevel="1" x14ac:dyDescent="0.25">
      <c r="A948" s="493" t="s">
        <v>3022</v>
      </c>
      <c r="B948" s="682" t="s">
        <v>1269</v>
      </c>
      <c r="C948" s="682" t="s">
        <v>1269</v>
      </c>
      <c r="D948" s="682" t="s">
        <v>2036</v>
      </c>
      <c r="E948" s="683" t="s">
        <v>534</v>
      </c>
      <c r="F948" s="683" t="s">
        <v>1270</v>
      </c>
      <c r="G948" s="683" t="s">
        <v>1270</v>
      </c>
      <c r="H948" s="683" t="s">
        <v>1261</v>
      </c>
      <c r="I948" s="683" t="s">
        <v>1261</v>
      </c>
      <c r="J948" s="683" t="s">
        <v>326</v>
      </c>
      <c r="K948" s="683" t="s">
        <v>1262</v>
      </c>
      <c r="L948" s="684" t="s">
        <v>2995</v>
      </c>
      <c r="M948" s="687" t="s">
        <v>475</v>
      </c>
      <c r="N948" s="682" t="s">
        <v>1815</v>
      </c>
      <c r="O948" s="686" t="s">
        <v>1264</v>
      </c>
      <c r="P948" s="686" t="s">
        <v>1264</v>
      </c>
      <c r="Q948" s="686" t="s">
        <v>1265</v>
      </c>
      <c r="R948" s="686" t="s">
        <v>1264</v>
      </c>
      <c r="S948" s="686" t="s">
        <v>1264</v>
      </c>
      <c r="T948" s="686" t="s">
        <v>1265</v>
      </c>
    </row>
    <row r="949" spans="1:20" hidden="1" outlineLevel="1" x14ac:dyDescent="0.25">
      <c r="A949" s="493" t="s">
        <v>3023</v>
      </c>
      <c r="B949" s="682" t="s">
        <v>1269</v>
      </c>
      <c r="C949" s="682" t="s">
        <v>1269</v>
      </c>
      <c r="D949" s="682" t="s">
        <v>2037</v>
      </c>
      <c r="E949" s="683" t="s">
        <v>534</v>
      </c>
      <c r="F949" s="683" t="s">
        <v>1270</v>
      </c>
      <c r="G949" s="683" t="s">
        <v>1270</v>
      </c>
      <c r="H949" s="683" t="s">
        <v>1261</v>
      </c>
      <c r="I949" s="683" t="s">
        <v>1261</v>
      </c>
      <c r="J949" s="683" t="s">
        <v>326</v>
      </c>
      <c r="K949" s="683" t="s">
        <v>1262</v>
      </c>
      <c r="L949" s="684" t="s">
        <v>2995</v>
      </c>
      <c r="M949" s="685" t="s">
        <v>475</v>
      </c>
      <c r="N949" s="682" t="s">
        <v>1272</v>
      </c>
      <c r="O949" s="686" t="s">
        <v>1264</v>
      </c>
      <c r="P949" s="686" t="s">
        <v>1264</v>
      </c>
      <c r="Q949" s="686" t="s">
        <v>1265</v>
      </c>
      <c r="R949" s="686" t="s">
        <v>1264</v>
      </c>
      <c r="S949" s="686" t="s">
        <v>1264</v>
      </c>
      <c r="T949" s="686" t="s">
        <v>1265</v>
      </c>
    </row>
    <row r="950" spans="1:20" hidden="1" outlineLevel="1" x14ac:dyDescent="0.25">
      <c r="A950" s="493" t="s">
        <v>3024</v>
      </c>
      <c r="B950" s="682" t="s">
        <v>1269</v>
      </c>
      <c r="C950" s="682" t="s">
        <v>1269</v>
      </c>
      <c r="D950" s="682" t="s">
        <v>2038</v>
      </c>
      <c r="E950" s="683" t="s">
        <v>534</v>
      </c>
      <c r="F950" s="683" t="s">
        <v>1270</v>
      </c>
      <c r="G950" s="683" t="s">
        <v>1270</v>
      </c>
      <c r="H950" s="683" t="s">
        <v>1261</v>
      </c>
      <c r="I950" s="683" t="s">
        <v>1261</v>
      </c>
      <c r="J950" s="683" t="s">
        <v>326</v>
      </c>
      <c r="K950" s="683" t="s">
        <v>1262</v>
      </c>
      <c r="L950" s="684" t="s">
        <v>2995</v>
      </c>
      <c r="M950" s="685" t="s">
        <v>475</v>
      </c>
      <c r="N950" s="682" t="s">
        <v>1816</v>
      </c>
      <c r="O950" s="686" t="s">
        <v>1264</v>
      </c>
      <c r="P950" s="686" t="s">
        <v>1264</v>
      </c>
      <c r="Q950" s="686" t="s">
        <v>1265</v>
      </c>
      <c r="R950" s="686" t="s">
        <v>1264</v>
      </c>
      <c r="S950" s="686" t="s">
        <v>1264</v>
      </c>
      <c r="T950" s="686" t="s">
        <v>1265</v>
      </c>
    </row>
    <row r="951" spans="1:20" hidden="1" outlineLevel="1" x14ac:dyDescent="0.25">
      <c r="A951" s="493" t="s">
        <v>3025</v>
      </c>
      <c r="B951" s="682" t="s">
        <v>1280</v>
      </c>
      <c r="C951" s="682" t="s">
        <v>1280</v>
      </c>
      <c r="D951" s="682" t="s">
        <v>3026</v>
      </c>
      <c r="E951" s="683" t="s">
        <v>534</v>
      </c>
      <c r="F951" s="683" t="s">
        <v>1281</v>
      </c>
      <c r="G951" s="683" t="s">
        <v>1281</v>
      </c>
      <c r="H951" s="683" t="s">
        <v>1261</v>
      </c>
      <c r="I951" s="683" t="s">
        <v>1261</v>
      </c>
      <c r="J951" s="683" t="s">
        <v>326</v>
      </c>
      <c r="K951" s="688" t="s">
        <v>1262</v>
      </c>
      <c r="L951" s="684" t="s">
        <v>2995</v>
      </c>
      <c r="M951" s="685" t="s">
        <v>281</v>
      </c>
      <c r="N951" s="682" t="s">
        <v>1282</v>
      </c>
      <c r="O951" s="686" t="s">
        <v>1264</v>
      </c>
      <c r="P951" s="686" t="s">
        <v>1264</v>
      </c>
      <c r="Q951" s="686" t="s">
        <v>1265</v>
      </c>
      <c r="R951" s="686" t="s">
        <v>1264</v>
      </c>
      <c r="S951" s="686" t="s">
        <v>1264</v>
      </c>
      <c r="T951" s="686" t="s">
        <v>1265</v>
      </c>
    </row>
    <row r="952" spans="1:20" hidden="1" outlineLevel="1" x14ac:dyDescent="0.25">
      <c r="A952" s="493" t="s">
        <v>3027</v>
      </c>
      <c r="B952" s="682" t="s">
        <v>1283</v>
      </c>
      <c r="C952" s="682" t="s">
        <v>1283</v>
      </c>
      <c r="D952" s="682" t="s">
        <v>2039</v>
      </c>
      <c r="E952" s="683" t="s">
        <v>534</v>
      </c>
      <c r="F952" s="683" t="s">
        <v>3028</v>
      </c>
      <c r="G952" s="683" t="s">
        <v>3028</v>
      </c>
      <c r="H952" s="683" t="s">
        <v>1261</v>
      </c>
      <c r="I952" s="683" t="s">
        <v>1261</v>
      </c>
      <c r="J952" s="683" t="s">
        <v>326</v>
      </c>
      <c r="K952" s="688" t="s">
        <v>1262</v>
      </c>
      <c r="L952" s="684" t="s">
        <v>2995</v>
      </c>
      <c r="M952" s="685" t="s">
        <v>275</v>
      </c>
      <c r="N952" s="682" t="s">
        <v>1284</v>
      </c>
      <c r="O952" s="686" t="s">
        <v>1264</v>
      </c>
      <c r="P952" s="686" t="s">
        <v>1264</v>
      </c>
      <c r="Q952" s="686" t="s">
        <v>1265</v>
      </c>
      <c r="R952" s="686" t="s">
        <v>1264</v>
      </c>
      <c r="S952" s="686" t="s">
        <v>1264</v>
      </c>
      <c r="T952" s="686" t="s">
        <v>1265</v>
      </c>
    </row>
    <row r="953" spans="1:20" hidden="1" outlineLevel="1" x14ac:dyDescent="0.25">
      <c r="A953" s="493" t="s">
        <v>3029</v>
      </c>
      <c r="B953" s="682" t="s">
        <v>1283</v>
      </c>
      <c r="C953" s="682" t="s">
        <v>1283</v>
      </c>
      <c r="D953" s="682" t="s">
        <v>2040</v>
      </c>
      <c r="E953" s="683" t="s">
        <v>534</v>
      </c>
      <c r="F953" s="683" t="s">
        <v>3028</v>
      </c>
      <c r="G953" s="683" t="s">
        <v>3028</v>
      </c>
      <c r="H953" s="683" t="s">
        <v>1261</v>
      </c>
      <c r="I953" s="683" t="s">
        <v>1261</v>
      </c>
      <c r="J953" s="683" t="s">
        <v>326</v>
      </c>
      <c r="K953" s="688" t="s">
        <v>1262</v>
      </c>
      <c r="L953" s="684" t="s">
        <v>2995</v>
      </c>
      <c r="M953" s="685" t="s">
        <v>281</v>
      </c>
      <c r="N953" s="682" t="s">
        <v>1285</v>
      </c>
      <c r="O953" s="686" t="s">
        <v>1264</v>
      </c>
      <c r="P953" s="686" t="s">
        <v>1264</v>
      </c>
      <c r="Q953" s="686" t="s">
        <v>1265</v>
      </c>
      <c r="R953" s="686" t="s">
        <v>1264</v>
      </c>
      <c r="S953" s="686" t="s">
        <v>1264</v>
      </c>
      <c r="T953" s="686" t="s">
        <v>1265</v>
      </c>
    </row>
    <row r="954" spans="1:20" hidden="1" outlineLevel="1" x14ac:dyDescent="0.25">
      <c r="A954" s="493" t="s">
        <v>3030</v>
      </c>
      <c r="B954" s="682" t="s">
        <v>1283</v>
      </c>
      <c r="C954" s="682" t="s">
        <v>1283</v>
      </c>
      <c r="D954" s="682" t="s">
        <v>2041</v>
      </c>
      <c r="E954" s="683" t="s">
        <v>534</v>
      </c>
      <c r="F954" s="683" t="s">
        <v>3028</v>
      </c>
      <c r="G954" s="683" t="s">
        <v>3028</v>
      </c>
      <c r="H954" s="683" t="s">
        <v>1261</v>
      </c>
      <c r="I954" s="683" t="s">
        <v>1261</v>
      </c>
      <c r="J954" s="683" t="s">
        <v>326</v>
      </c>
      <c r="K954" s="688" t="s">
        <v>1262</v>
      </c>
      <c r="L954" s="689" t="s">
        <v>3031</v>
      </c>
      <c r="M954" s="685" t="s">
        <v>475</v>
      </c>
      <c r="N954" s="682" t="s">
        <v>1817</v>
      </c>
      <c r="O954" s="686" t="s">
        <v>1264</v>
      </c>
      <c r="P954" s="686" t="s">
        <v>1264</v>
      </c>
      <c r="Q954" s="686" t="s">
        <v>1265</v>
      </c>
      <c r="R954" s="686" t="s">
        <v>1264</v>
      </c>
      <c r="S954" s="686" t="s">
        <v>1264</v>
      </c>
      <c r="T954" s="686" t="s">
        <v>1265</v>
      </c>
    </row>
    <row r="955" spans="1:20" hidden="1" outlineLevel="1" x14ac:dyDescent="0.25">
      <c r="A955" s="493" t="s">
        <v>3032</v>
      </c>
      <c r="B955" s="682" t="s">
        <v>1283</v>
      </c>
      <c r="C955" s="682" t="s">
        <v>1283</v>
      </c>
      <c r="D955" s="682" t="s">
        <v>2042</v>
      </c>
      <c r="E955" s="683" t="s">
        <v>534</v>
      </c>
      <c r="F955" s="683" t="s">
        <v>3028</v>
      </c>
      <c r="G955" s="683" t="s">
        <v>3028</v>
      </c>
      <c r="H955" s="683" t="s">
        <v>1261</v>
      </c>
      <c r="I955" s="683" t="s">
        <v>1261</v>
      </c>
      <c r="J955" s="683" t="s">
        <v>326</v>
      </c>
      <c r="K955" s="688" t="s">
        <v>1262</v>
      </c>
      <c r="L955" s="689" t="s">
        <v>3031</v>
      </c>
      <c r="M955" s="685" t="s">
        <v>281</v>
      </c>
      <c r="N955" s="682" t="s">
        <v>3033</v>
      </c>
      <c r="O955" s="686" t="s">
        <v>1264</v>
      </c>
      <c r="P955" s="686" t="s">
        <v>1264</v>
      </c>
      <c r="Q955" s="686" t="s">
        <v>1265</v>
      </c>
      <c r="R955" s="686" t="s">
        <v>1264</v>
      </c>
      <c r="S955" s="686" t="s">
        <v>1264</v>
      </c>
      <c r="T955" s="686" t="s">
        <v>1265</v>
      </c>
    </row>
    <row r="956" spans="1:20" hidden="1" outlineLevel="1" x14ac:dyDescent="0.25">
      <c r="A956" s="493" t="s">
        <v>3034</v>
      </c>
      <c r="B956" s="682" t="s">
        <v>1286</v>
      </c>
      <c r="C956" s="682" t="s">
        <v>1286</v>
      </c>
      <c r="D956" s="682" t="s">
        <v>3035</v>
      </c>
      <c r="E956" s="683" t="s">
        <v>534</v>
      </c>
      <c r="F956" s="683" t="s">
        <v>1287</v>
      </c>
      <c r="G956" s="683" t="s">
        <v>1287</v>
      </c>
      <c r="H956" s="683" t="s">
        <v>1261</v>
      </c>
      <c r="I956" s="683" t="s">
        <v>1261</v>
      </c>
      <c r="J956" s="683" t="s">
        <v>326</v>
      </c>
      <c r="K956" s="683" t="s">
        <v>1288</v>
      </c>
      <c r="L956" s="684" t="s">
        <v>1818</v>
      </c>
      <c r="M956" s="685" t="s">
        <v>281</v>
      </c>
      <c r="N956" s="682" t="s">
        <v>1294</v>
      </c>
      <c r="O956" s="686" t="s">
        <v>1264</v>
      </c>
      <c r="P956" s="686" t="s">
        <v>1264</v>
      </c>
      <c r="Q956" s="686" t="s">
        <v>1265</v>
      </c>
      <c r="R956" s="686" t="s">
        <v>1264</v>
      </c>
      <c r="S956" s="686" t="s">
        <v>1264</v>
      </c>
      <c r="T956" s="686" t="s">
        <v>1265</v>
      </c>
    </row>
    <row r="957" spans="1:20" hidden="1" outlineLevel="1" x14ac:dyDescent="0.25">
      <c r="A957" s="493" t="s">
        <v>3036</v>
      </c>
      <c r="B957" s="682" t="s">
        <v>1286</v>
      </c>
      <c r="C957" s="682" t="s">
        <v>1286</v>
      </c>
      <c r="D957" s="682" t="s">
        <v>3037</v>
      </c>
      <c r="E957" s="683" t="s">
        <v>534</v>
      </c>
      <c r="F957" s="683" t="s">
        <v>1287</v>
      </c>
      <c r="G957" s="683" t="s">
        <v>1287</v>
      </c>
      <c r="H957" s="683" t="s">
        <v>1261</v>
      </c>
      <c r="I957" s="683" t="s">
        <v>1261</v>
      </c>
      <c r="J957" s="683" t="s">
        <v>326</v>
      </c>
      <c r="K957" s="683" t="s">
        <v>1288</v>
      </c>
      <c r="L957" s="684" t="s">
        <v>1818</v>
      </c>
      <c r="M957" s="685" t="s">
        <v>281</v>
      </c>
      <c r="N957" s="682" t="s">
        <v>1295</v>
      </c>
      <c r="O957" s="686" t="s">
        <v>1264</v>
      </c>
      <c r="P957" s="686" t="s">
        <v>1264</v>
      </c>
      <c r="Q957" s="686" t="s">
        <v>1265</v>
      </c>
      <c r="R957" s="686" t="s">
        <v>1264</v>
      </c>
      <c r="S957" s="686" t="s">
        <v>1264</v>
      </c>
      <c r="T957" s="686" t="s">
        <v>1265</v>
      </c>
    </row>
    <row r="958" spans="1:20" hidden="1" outlineLevel="1" x14ac:dyDescent="0.25">
      <c r="A958" s="493" t="s">
        <v>3038</v>
      </c>
      <c r="B958" s="682" t="s">
        <v>1286</v>
      </c>
      <c r="C958" s="682" t="s">
        <v>1286</v>
      </c>
      <c r="D958" s="682" t="s">
        <v>3039</v>
      </c>
      <c r="E958" s="683" t="s">
        <v>534</v>
      </c>
      <c r="F958" s="683" t="s">
        <v>1287</v>
      </c>
      <c r="G958" s="683" t="s">
        <v>1287</v>
      </c>
      <c r="H958" s="683" t="s">
        <v>1261</v>
      </c>
      <c r="I958" s="683" t="s">
        <v>1261</v>
      </c>
      <c r="J958" s="683" t="s">
        <v>326</v>
      </c>
      <c r="K958" s="683" t="s">
        <v>1288</v>
      </c>
      <c r="L958" s="684" t="s">
        <v>1819</v>
      </c>
      <c r="M958" s="685" t="s">
        <v>275</v>
      </c>
      <c r="N958" s="682" t="s">
        <v>353</v>
      </c>
      <c r="O958" s="686" t="s">
        <v>1264</v>
      </c>
      <c r="P958" s="686" t="s">
        <v>1264</v>
      </c>
      <c r="Q958" s="686" t="s">
        <v>1265</v>
      </c>
      <c r="R958" s="686" t="s">
        <v>1264</v>
      </c>
      <c r="S958" s="686" t="s">
        <v>1264</v>
      </c>
      <c r="T958" s="686" t="s">
        <v>1265</v>
      </c>
    </row>
    <row r="959" spans="1:20" hidden="1" outlineLevel="1" x14ac:dyDescent="0.25">
      <c r="A959" s="493" t="s">
        <v>3040</v>
      </c>
      <c r="B959" s="682" t="s">
        <v>1286</v>
      </c>
      <c r="C959" s="682" t="s">
        <v>1286</v>
      </c>
      <c r="D959" s="682" t="s">
        <v>3041</v>
      </c>
      <c r="E959" s="683" t="s">
        <v>534</v>
      </c>
      <c r="F959" s="683" t="s">
        <v>1287</v>
      </c>
      <c r="G959" s="683" t="s">
        <v>1287</v>
      </c>
      <c r="H959" s="683" t="s">
        <v>1261</v>
      </c>
      <c r="I959" s="683" t="s">
        <v>1261</v>
      </c>
      <c r="J959" s="683" t="s">
        <v>326</v>
      </c>
      <c r="K959" s="683" t="s">
        <v>1288</v>
      </c>
      <c r="L959" s="684" t="s">
        <v>1818</v>
      </c>
      <c r="M959" s="685" t="s">
        <v>239</v>
      </c>
      <c r="N959" s="682" t="s">
        <v>467</v>
      </c>
      <c r="O959" s="686" t="s">
        <v>1264</v>
      </c>
      <c r="P959" s="686" t="s">
        <v>1264</v>
      </c>
      <c r="Q959" s="686" t="s">
        <v>1265</v>
      </c>
      <c r="R959" s="686" t="s">
        <v>1264</v>
      </c>
      <c r="S959" s="686" t="s">
        <v>1264</v>
      </c>
      <c r="T959" s="686" t="s">
        <v>1265</v>
      </c>
    </row>
    <row r="960" spans="1:20" hidden="1" outlineLevel="1" x14ac:dyDescent="0.25">
      <c r="A960" s="493" t="s">
        <v>3042</v>
      </c>
      <c r="B960" s="682" t="s">
        <v>1286</v>
      </c>
      <c r="C960" s="682" t="s">
        <v>1286</v>
      </c>
      <c r="D960" s="682" t="s">
        <v>3043</v>
      </c>
      <c r="E960" s="683" t="s">
        <v>534</v>
      </c>
      <c r="F960" s="683" t="s">
        <v>1287</v>
      </c>
      <c r="G960" s="683" t="s">
        <v>1287</v>
      </c>
      <c r="H960" s="683" t="s">
        <v>1261</v>
      </c>
      <c r="I960" s="683" t="s">
        <v>1261</v>
      </c>
      <c r="J960" s="683" t="s">
        <v>326</v>
      </c>
      <c r="K960" s="683" t="s">
        <v>1288</v>
      </c>
      <c r="L960" s="684" t="s">
        <v>1818</v>
      </c>
      <c r="M960" s="685" t="s">
        <v>475</v>
      </c>
      <c r="N960" s="682" t="s">
        <v>1296</v>
      </c>
      <c r="O960" s="686" t="s">
        <v>1264</v>
      </c>
      <c r="P960" s="686" t="s">
        <v>1264</v>
      </c>
      <c r="Q960" s="686" t="s">
        <v>1265</v>
      </c>
      <c r="R960" s="686" t="s">
        <v>1264</v>
      </c>
      <c r="S960" s="686" t="s">
        <v>1264</v>
      </c>
      <c r="T960" s="686" t="s">
        <v>1265</v>
      </c>
    </row>
    <row r="961" spans="1:20" hidden="1" outlineLevel="1" x14ac:dyDescent="0.25">
      <c r="A961" s="493" t="s">
        <v>3044</v>
      </c>
      <c r="B961" s="682" t="s">
        <v>1286</v>
      </c>
      <c r="C961" s="682" t="s">
        <v>1286</v>
      </c>
      <c r="D961" s="682" t="s">
        <v>3045</v>
      </c>
      <c r="E961" s="683" t="s">
        <v>534</v>
      </c>
      <c r="F961" s="683" t="s">
        <v>1287</v>
      </c>
      <c r="G961" s="683" t="s">
        <v>1287</v>
      </c>
      <c r="H961" s="683" t="s">
        <v>1261</v>
      </c>
      <c r="I961" s="683" t="s">
        <v>1261</v>
      </c>
      <c r="J961" s="683" t="s">
        <v>326</v>
      </c>
      <c r="K961" s="683" t="s">
        <v>1288</v>
      </c>
      <c r="L961" s="684" t="s">
        <v>1818</v>
      </c>
      <c r="M961" s="685" t="s">
        <v>251</v>
      </c>
      <c r="N961" s="682" t="s">
        <v>3046</v>
      </c>
      <c r="O961" s="686" t="s">
        <v>1264</v>
      </c>
      <c r="P961" s="686" t="s">
        <v>1264</v>
      </c>
      <c r="Q961" s="686" t="s">
        <v>1265</v>
      </c>
      <c r="R961" s="686" t="s">
        <v>1264</v>
      </c>
      <c r="S961" s="686" t="s">
        <v>1264</v>
      </c>
      <c r="T961" s="686" t="s">
        <v>1265</v>
      </c>
    </row>
    <row r="962" spans="1:20" hidden="1" outlineLevel="1" x14ac:dyDescent="0.25">
      <c r="A962" s="493" t="s">
        <v>3047</v>
      </c>
      <c r="B962" s="682" t="s">
        <v>1286</v>
      </c>
      <c r="C962" s="682" t="s">
        <v>1286</v>
      </c>
      <c r="D962" s="682" t="s">
        <v>3048</v>
      </c>
      <c r="E962" s="683" t="s">
        <v>534</v>
      </c>
      <c r="F962" s="683" t="s">
        <v>1287</v>
      </c>
      <c r="G962" s="683" t="s">
        <v>1287</v>
      </c>
      <c r="H962" s="683" t="s">
        <v>1261</v>
      </c>
      <c r="I962" s="683" t="s">
        <v>1261</v>
      </c>
      <c r="J962" s="683" t="s">
        <v>326</v>
      </c>
      <c r="K962" s="683" t="s">
        <v>1288</v>
      </c>
      <c r="L962" s="684" t="s">
        <v>1818</v>
      </c>
      <c r="M962" s="685" t="s">
        <v>251</v>
      </c>
      <c r="N962" s="682" t="s">
        <v>402</v>
      </c>
      <c r="O962" s="686" t="s">
        <v>1264</v>
      </c>
      <c r="P962" s="686" t="s">
        <v>1264</v>
      </c>
      <c r="Q962" s="686" t="s">
        <v>1265</v>
      </c>
      <c r="R962" s="686" t="s">
        <v>1264</v>
      </c>
      <c r="S962" s="686" t="s">
        <v>1264</v>
      </c>
      <c r="T962" s="686" t="s">
        <v>1265</v>
      </c>
    </row>
    <row r="963" spans="1:20" hidden="1" outlineLevel="1" x14ac:dyDescent="0.25">
      <c r="A963" s="493" t="s">
        <v>3049</v>
      </c>
      <c r="B963" s="682" t="s">
        <v>1286</v>
      </c>
      <c r="C963" s="682" t="s">
        <v>1286</v>
      </c>
      <c r="D963" s="682" t="s">
        <v>3050</v>
      </c>
      <c r="E963" s="683" t="s">
        <v>534</v>
      </c>
      <c r="F963" s="683" t="s">
        <v>1287</v>
      </c>
      <c r="G963" s="683" t="s">
        <v>1287</v>
      </c>
      <c r="H963" s="683" t="s">
        <v>1261</v>
      </c>
      <c r="I963" s="683" t="s">
        <v>1261</v>
      </c>
      <c r="J963" s="683" t="s">
        <v>326</v>
      </c>
      <c r="K963" s="683" t="s">
        <v>1288</v>
      </c>
      <c r="L963" s="684" t="s">
        <v>1818</v>
      </c>
      <c r="M963" s="685" t="s">
        <v>257</v>
      </c>
      <c r="N963" s="682" t="s">
        <v>436</v>
      </c>
      <c r="O963" s="686" t="s">
        <v>1264</v>
      </c>
      <c r="P963" s="686" t="s">
        <v>1264</v>
      </c>
      <c r="Q963" s="686" t="s">
        <v>1265</v>
      </c>
      <c r="R963" s="686" t="s">
        <v>1264</v>
      </c>
      <c r="S963" s="686" t="s">
        <v>1264</v>
      </c>
      <c r="T963" s="686" t="s">
        <v>1265</v>
      </c>
    </row>
    <row r="964" spans="1:20" hidden="1" outlineLevel="1" x14ac:dyDescent="0.25">
      <c r="A964" s="493" t="s">
        <v>3051</v>
      </c>
      <c r="B964" s="682" t="s">
        <v>1286</v>
      </c>
      <c r="C964" s="682" t="s">
        <v>1286</v>
      </c>
      <c r="D964" s="682" t="s">
        <v>3052</v>
      </c>
      <c r="E964" s="683" t="s">
        <v>534</v>
      </c>
      <c r="F964" s="683" t="s">
        <v>1287</v>
      </c>
      <c r="G964" s="683" t="s">
        <v>1287</v>
      </c>
      <c r="H964" s="683" t="s">
        <v>1261</v>
      </c>
      <c r="I964" s="683" t="s">
        <v>1261</v>
      </c>
      <c r="J964" s="683" t="s">
        <v>326</v>
      </c>
      <c r="K964" s="683" t="s">
        <v>1288</v>
      </c>
      <c r="L964" s="684" t="s">
        <v>1819</v>
      </c>
      <c r="M964" s="685" t="s">
        <v>239</v>
      </c>
      <c r="N964" s="682" t="s">
        <v>465</v>
      </c>
      <c r="O964" s="686" t="s">
        <v>1264</v>
      </c>
      <c r="P964" s="686" t="s">
        <v>1264</v>
      </c>
      <c r="Q964" s="686" t="s">
        <v>1265</v>
      </c>
      <c r="R964" s="686" t="s">
        <v>1264</v>
      </c>
      <c r="S964" s="686" t="s">
        <v>1264</v>
      </c>
      <c r="T964" s="686" t="s">
        <v>1265</v>
      </c>
    </row>
    <row r="965" spans="1:20" hidden="1" outlineLevel="1" x14ac:dyDescent="0.25">
      <c r="A965" s="493" t="s">
        <v>3053</v>
      </c>
      <c r="B965" s="682" t="s">
        <v>1286</v>
      </c>
      <c r="C965" s="682" t="s">
        <v>1286</v>
      </c>
      <c r="D965" s="682" t="s">
        <v>1297</v>
      </c>
      <c r="E965" s="683" t="s">
        <v>534</v>
      </c>
      <c r="F965" s="683" t="s">
        <v>1287</v>
      </c>
      <c r="G965" s="683" t="s">
        <v>1287</v>
      </c>
      <c r="H965" s="683" t="s">
        <v>1261</v>
      </c>
      <c r="I965" s="683" t="s">
        <v>1261</v>
      </c>
      <c r="J965" s="683" t="s">
        <v>326</v>
      </c>
      <c r="K965" s="683" t="s">
        <v>1288</v>
      </c>
      <c r="L965" s="684" t="s">
        <v>1818</v>
      </c>
      <c r="M965" s="685" t="s">
        <v>281</v>
      </c>
      <c r="N965" s="682" t="s">
        <v>331</v>
      </c>
      <c r="O965" s="686" t="s">
        <v>1264</v>
      </c>
      <c r="P965" s="686" t="s">
        <v>1264</v>
      </c>
      <c r="Q965" s="686" t="s">
        <v>1265</v>
      </c>
      <c r="R965" s="686" t="s">
        <v>1264</v>
      </c>
      <c r="S965" s="686" t="s">
        <v>1264</v>
      </c>
      <c r="T965" s="686" t="s">
        <v>1265</v>
      </c>
    </row>
    <row r="966" spans="1:20" hidden="1" outlineLevel="1" x14ac:dyDescent="0.25">
      <c r="A966" s="493" t="s">
        <v>3054</v>
      </c>
      <c r="B966" s="682" t="s">
        <v>1286</v>
      </c>
      <c r="C966" s="682" t="s">
        <v>1286</v>
      </c>
      <c r="D966" s="682" t="s">
        <v>3055</v>
      </c>
      <c r="E966" s="683" t="s">
        <v>534</v>
      </c>
      <c r="F966" s="683" t="s">
        <v>1287</v>
      </c>
      <c r="G966" s="683" t="s">
        <v>1287</v>
      </c>
      <c r="H966" s="683" t="s">
        <v>1261</v>
      </c>
      <c r="I966" s="683" t="s">
        <v>1261</v>
      </c>
      <c r="J966" s="683" t="s">
        <v>326</v>
      </c>
      <c r="K966" s="683" t="s">
        <v>1288</v>
      </c>
      <c r="L966" s="684" t="s">
        <v>1819</v>
      </c>
      <c r="M966" s="685" t="s">
        <v>281</v>
      </c>
      <c r="N966" s="682" t="s">
        <v>1289</v>
      </c>
      <c r="O966" s="686" t="s">
        <v>1264</v>
      </c>
      <c r="P966" s="686" t="s">
        <v>1264</v>
      </c>
      <c r="Q966" s="686" t="s">
        <v>1265</v>
      </c>
      <c r="R966" s="686" t="s">
        <v>1264</v>
      </c>
      <c r="S966" s="686" t="s">
        <v>1264</v>
      </c>
      <c r="T966" s="686" t="s">
        <v>1265</v>
      </c>
    </row>
    <row r="967" spans="1:20" hidden="1" outlineLevel="1" x14ac:dyDescent="0.25">
      <c r="A967" s="493" t="s">
        <v>3056</v>
      </c>
      <c r="B967" s="682" t="s">
        <v>1286</v>
      </c>
      <c r="C967" s="682" t="s">
        <v>1286</v>
      </c>
      <c r="D967" s="682" t="s">
        <v>2043</v>
      </c>
      <c r="E967" s="683" t="s">
        <v>534</v>
      </c>
      <c r="F967" s="683" t="s">
        <v>1287</v>
      </c>
      <c r="G967" s="683" t="s">
        <v>1287</v>
      </c>
      <c r="H967" s="683" t="s">
        <v>1261</v>
      </c>
      <c r="I967" s="683" t="s">
        <v>1261</v>
      </c>
      <c r="J967" s="683" t="s">
        <v>326</v>
      </c>
      <c r="K967" s="683" t="s">
        <v>1288</v>
      </c>
      <c r="L967" s="684" t="s">
        <v>1819</v>
      </c>
      <c r="M967" s="685" t="s">
        <v>239</v>
      </c>
      <c r="N967" s="682" t="s">
        <v>469</v>
      </c>
      <c r="O967" s="686" t="s">
        <v>1264</v>
      </c>
      <c r="P967" s="686" t="s">
        <v>1264</v>
      </c>
      <c r="Q967" s="686" t="s">
        <v>1265</v>
      </c>
      <c r="R967" s="686" t="s">
        <v>1264</v>
      </c>
      <c r="S967" s="686" t="s">
        <v>1264</v>
      </c>
      <c r="T967" s="686" t="s">
        <v>1265</v>
      </c>
    </row>
    <row r="968" spans="1:20" hidden="1" outlineLevel="1" x14ac:dyDescent="0.25">
      <c r="A968" s="493" t="s">
        <v>3057</v>
      </c>
      <c r="B968" s="682" t="s">
        <v>1286</v>
      </c>
      <c r="C968" s="682" t="s">
        <v>1286</v>
      </c>
      <c r="D968" s="682" t="s">
        <v>2044</v>
      </c>
      <c r="E968" s="683" t="s">
        <v>534</v>
      </c>
      <c r="F968" s="683" t="s">
        <v>1287</v>
      </c>
      <c r="G968" s="683" t="s">
        <v>1287</v>
      </c>
      <c r="H968" s="683" t="s">
        <v>1261</v>
      </c>
      <c r="I968" s="683" t="s">
        <v>1261</v>
      </c>
      <c r="J968" s="683" t="s">
        <v>326</v>
      </c>
      <c r="K968" s="683" t="s">
        <v>1288</v>
      </c>
      <c r="L968" s="684" t="s">
        <v>1820</v>
      </c>
      <c r="M968" s="685" t="s">
        <v>281</v>
      </c>
      <c r="N968" s="682" t="s">
        <v>1291</v>
      </c>
      <c r="O968" s="686" t="s">
        <v>1264</v>
      </c>
      <c r="P968" s="686" t="s">
        <v>1264</v>
      </c>
      <c r="Q968" s="686" t="s">
        <v>1265</v>
      </c>
      <c r="R968" s="686" t="s">
        <v>1264</v>
      </c>
      <c r="S968" s="686" t="s">
        <v>1264</v>
      </c>
      <c r="T968" s="686" t="s">
        <v>1265</v>
      </c>
    </row>
    <row r="969" spans="1:20" hidden="1" outlineLevel="1" x14ac:dyDescent="0.25">
      <c r="A969" s="493" t="s">
        <v>3058</v>
      </c>
      <c r="B969" s="682" t="s">
        <v>1286</v>
      </c>
      <c r="C969" s="682" t="s">
        <v>1286</v>
      </c>
      <c r="D969" s="682" t="s">
        <v>2045</v>
      </c>
      <c r="E969" s="683" t="s">
        <v>534</v>
      </c>
      <c r="F969" s="683" t="s">
        <v>1287</v>
      </c>
      <c r="G969" s="683" t="s">
        <v>1287</v>
      </c>
      <c r="H969" s="683" t="s">
        <v>1261</v>
      </c>
      <c r="I969" s="683" t="s">
        <v>1261</v>
      </c>
      <c r="J969" s="683" t="s">
        <v>326</v>
      </c>
      <c r="K969" s="683" t="s">
        <v>1288</v>
      </c>
      <c r="L969" s="684" t="s">
        <v>1819</v>
      </c>
      <c r="M969" s="685" t="s">
        <v>251</v>
      </c>
      <c r="N969" s="682" t="s">
        <v>662</v>
      </c>
      <c r="O969" s="686" t="s">
        <v>1264</v>
      </c>
      <c r="P969" s="686" t="s">
        <v>1264</v>
      </c>
      <c r="Q969" s="686" t="s">
        <v>1265</v>
      </c>
      <c r="R969" s="686" t="s">
        <v>1264</v>
      </c>
      <c r="S969" s="686" t="s">
        <v>1264</v>
      </c>
      <c r="T969" s="686" t="s">
        <v>1265</v>
      </c>
    </row>
    <row r="970" spans="1:20" hidden="1" outlineLevel="1" x14ac:dyDescent="0.25">
      <c r="A970" s="493" t="s">
        <v>3059</v>
      </c>
      <c r="B970" s="682" t="s">
        <v>1286</v>
      </c>
      <c r="C970" s="682" t="s">
        <v>1286</v>
      </c>
      <c r="D970" s="682" t="s">
        <v>2046</v>
      </c>
      <c r="E970" s="683" t="s">
        <v>534</v>
      </c>
      <c r="F970" s="683" t="s">
        <v>1287</v>
      </c>
      <c r="G970" s="683" t="s">
        <v>1287</v>
      </c>
      <c r="H970" s="683" t="s">
        <v>1261</v>
      </c>
      <c r="I970" s="683" t="s">
        <v>1261</v>
      </c>
      <c r="J970" s="683" t="s">
        <v>326</v>
      </c>
      <c r="K970" s="683" t="s">
        <v>1288</v>
      </c>
      <c r="L970" s="684" t="s">
        <v>1819</v>
      </c>
      <c r="M970" s="685" t="s">
        <v>251</v>
      </c>
      <c r="N970" s="682" t="s">
        <v>885</v>
      </c>
      <c r="O970" s="686" t="s">
        <v>1264</v>
      </c>
      <c r="P970" s="686" t="s">
        <v>1264</v>
      </c>
      <c r="Q970" s="686" t="s">
        <v>1265</v>
      </c>
      <c r="R970" s="686" t="s">
        <v>1264</v>
      </c>
      <c r="S970" s="686" t="s">
        <v>1264</v>
      </c>
      <c r="T970" s="686" t="s">
        <v>1265</v>
      </c>
    </row>
    <row r="971" spans="1:20" hidden="1" outlineLevel="1" x14ac:dyDescent="0.25">
      <c r="A971" s="493" t="s">
        <v>3060</v>
      </c>
      <c r="B971" s="682" t="s">
        <v>1286</v>
      </c>
      <c r="C971" s="682" t="s">
        <v>1286</v>
      </c>
      <c r="D971" s="682" t="s">
        <v>2047</v>
      </c>
      <c r="E971" s="683" t="s">
        <v>534</v>
      </c>
      <c r="F971" s="683" t="s">
        <v>1287</v>
      </c>
      <c r="G971" s="683" t="s">
        <v>1287</v>
      </c>
      <c r="H971" s="683" t="s">
        <v>1261</v>
      </c>
      <c r="I971" s="683" t="s">
        <v>1261</v>
      </c>
      <c r="J971" s="683" t="s">
        <v>326</v>
      </c>
      <c r="K971" s="683" t="s">
        <v>1288</v>
      </c>
      <c r="L971" s="684" t="s">
        <v>1819</v>
      </c>
      <c r="M971" s="685" t="s">
        <v>251</v>
      </c>
      <c r="N971" s="682" t="s">
        <v>1292</v>
      </c>
      <c r="O971" s="686" t="s">
        <v>1264</v>
      </c>
      <c r="P971" s="686" t="s">
        <v>1264</v>
      </c>
      <c r="Q971" s="686" t="s">
        <v>1265</v>
      </c>
      <c r="R971" s="686" t="s">
        <v>1264</v>
      </c>
      <c r="S971" s="686" t="s">
        <v>1264</v>
      </c>
      <c r="T971" s="686" t="s">
        <v>1265</v>
      </c>
    </row>
    <row r="972" spans="1:20" hidden="1" outlineLevel="1" x14ac:dyDescent="0.25">
      <c r="A972" s="493" t="s">
        <v>3061</v>
      </c>
      <c r="B972" s="682" t="s">
        <v>1286</v>
      </c>
      <c r="C972" s="682" t="s">
        <v>1286</v>
      </c>
      <c r="D972" s="682" t="s">
        <v>2048</v>
      </c>
      <c r="E972" s="683" t="s">
        <v>534</v>
      </c>
      <c r="F972" s="683" t="s">
        <v>1287</v>
      </c>
      <c r="G972" s="683" t="s">
        <v>1287</v>
      </c>
      <c r="H972" s="683" t="s">
        <v>1261</v>
      </c>
      <c r="I972" s="683" t="s">
        <v>1261</v>
      </c>
      <c r="J972" s="683" t="s">
        <v>326</v>
      </c>
      <c r="K972" s="683" t="s">
        <v>1288</v>
      </c>
      <c r="L972" s="684" t="s">
        <v>1819</v>
      </c>
      <c r="M972" s="685" t="s">
        <v>257</v>
      </c>
      <c r="N972" s="682" t="s">
        <v>413</v>
      </c>
      <c r="O972" s="686" t="s">
        <v>1264</v>
      </c>
      <c r="P972" s="686" t="s">
        <v>1264</v>
      </c>
      <c r="Q972" s="686" t="s">
        <v>1265</v>
      </c>
      <c r="R972" s="686" t="s">
        <v>1264</v>
      </c>
      <c r="S972" s="686" t="s">
        <v>1264</v>
      </c>
      <c r="T972" s="686" t="s">
        <v>1265</v>
      </c>
    </row>
    <row r="973" spans="1:20" hidden="1" outlineLevel="1" x14ac:dyDescent="0.25">
      <c r="A973" s="493" t="s">
        <v>3062</v>
      </c>
      <c r="B973" s="682" t="s">
        <v>1286</v>
      </c>
      <c r="C973" s="682" t="s">
        <v>1286</v>
      </c>
      <c r="D973" s="682" t="s">
        <v>2049</v>
      </c>
      <c r="E973" s="683" t="s">
        <v>534</v>
      </c>
      <c r="F973" s="683" t="s">
        <v>1287</v>
      </c>
      <c r="G973" s="683" t="s">
        <v>1287</v>
      </c>
      <c r="H973" s="683" t="s">
        <v>1261</v>
      </c>
      <c r="I973" s="683" t="s">
        <v>1261</v>
      </c>
      <c r="J973" s="683" t="s">
        <v>326</v>
      </c>
      <c r="K973" s="683" t="s">
        <v>1288</v>
      </c>
      <c r="L973" s="684" t="s">
        <v>1819</v>
      </c>
      <c r="M973" s="685" t="s">
        <v>257</v>
      </c>
      <c r="N973" s="682" t="s">
        <v>430</v>
      </c>
      <c r="O973" s="686" t="s">
        <v>1264</v>
      </c>
      <c r="P973" s="686" t="s">
        <v>1264</v>
      </c>
      <c r="Q973" s="686" t="s">
        <v>1265</v>
      </c>
      <c r="R973" s="686" t="s">
        <v>1264</v>
      </c>
      <c r="S973" s="686" t="s">
        <v>1264</v>
      </c>
      <c r="T973" s="686" t="s">
        <v>1265</v>
      </c>
    </row>
    <row r="974" spans="1:20" hidden="1" outlineLevel="1" x14ac:dyDescent="0.25">
      <c r="A974" s="493" t="s">
        <v>3063</v>
      </c>
      <c r="B974" s="682" t="s">
        <v>1286</v>
      </c>
      <c r="C974" s="682" t="s">
        <v>1286</v>
      </c>
      <c r="D974" s="682" t="s">
        <v>2050</v>
      </c>
      <c r="E974" s="683" t="s">
        <v>534</v>
      </c>
      <c r="F974" s="683" t="s">
        <v>1287</v>
      </c>
      <c r="G974" s="683" t="s">
        <v>1287</v>
      </c>
      <c r="H974" s="683" t="s">
        <v>1261</v>
      </c>
      <c r="I974" s="683" t="s">
        <v>1261</v>
      </c>
      <c r="J974" s="683" t="s">
        <v>326</v>
      </c>
      <c r="K974" s="683" t="s">
        <v>1288</v>
      </c>
      <c r="L974" s="684" t="s">
        <v>1819</v>
      </c>
      <c r="M974" s="685" t="s">
        <v>475</v>
      </c>
      <c r="N974" s="682" t="s">
        <v>1290</v>
      </c>
      <c r="O974" s="686" t="s">
        <v>1264</v>
      </c>
      <c r="P974" s="686" t="s">
        <v>1264</v>
      </c>
      <c r="Q974" s="686" t="s">
        <v>1265</v>
      </c>
      <c r="R974" s="686" t="s">
        <v>1264</v>
      </c>
      <c r="S974" s="686" t="s">
        <v>1264</v>
      </c>
      <c r="T974" s="686" t="s">
        <v>1265</v>
      </c>
    </row>
    <row r="975" spans="1:20" hidden="1" outlineLevel="1" x14ac:dyDescent="0.25">
      <c r="A975" s="493" t="s">
        <v>3064</v>
      </c>
      <c r="B975" s="682" t="s">
        <v>1286</v>
      </c>
      <c r="C975" s="682" t="s">
        <v>1286</v>
      </c>
      <c r="D975" s="682" t="s">
        <v>2051</v>
      </c>
      <c r="E975" s="683" t="s">
        <v>534</v>
      </c>
      <c r="F975" s="683" t="s">
        <v>1287</v>
      </c>
      <c r="G975" s="683" t="s">
        <v>1287</v>
      </c>
      <c r="H975" s="683" t="s">
        <v>1261</v>
      </c>
      <c r="I975" s="683" t="s">
        <v>1261</v>
      </c>
      <c r="J975" s="683" t="s">
        <v>326</v>
      </c>
      <c r="K975" s="683" t="s">
        <v>1288</v>
      </c>
      <c r="L975" s="684" t="s">
        <v>1819</v>
      </c>
      <c r="M975" s="685" t="s">
        <v>475</v>
      </c>
      <c r="N975" s="682" t="s">
        <v>3065</v>
      </c>
      <c r="O975" s="686" t="s">
        <v>1264</v>
      </c>
      <c r="P975" s="686" t="s">
        <v>1264</v>
      </c>
      <c r="Q975" s="686" t="s">
        <v>1265</v>
      </c>
      <c r="R975" s="686" t="s">
        <v>1264</v>
      </c>
      <c r="S975" s="686" t="s">
        <v>1264</v>
      </c>
      <c r="T975" s="686" t="s">
        <v>1265</v>
      </c>
    </row>
    <row r="976" spans="1:20" hidden="1" outlineLevel="1" x14ac:dyDescent="0.25">
      <c r="A976" s="493" t="s">
        <v>3066</v>
      </c>
      <c r="B976" s="682" t="s">
        <v>1286</v>
      </c>
      <c r="C976" s="682" t="s">
        <v>1286</v>
      </c>
      <c r="D976" s="682" t="s">
        <v>2052</v>
      </c>
      <c r="E976" s="683" t="s">
        <v>534</v>
      </c>
      <c r="F976" s="683" t="s">
        <v>1287</v>
      </c>
      <c r="G976" s="683" t="s">
        <v>1287</v>
      </c>
      <c r="H976" s="683" t="s">
        <v>1261</v>
      </c>
      <c r="I976" s="683" t="s">
        <v>1261</v>
      </c>
      <c r="J976" s="683" t="s">
        <v>326</v>
      </c>
      <c r="K976" s="683" t="s">
        <v>1288</v>
      </c>
      <c r="L976" s="684" t="s">
        <v>1819</v>
      </c>
      <c r="M976" s="685" t="s">
        <v>275</v>
      </c>
      <c r="N976" s="682" t="s">
        <v>364</v>
      </c>
      <c r="O976" s="686" t="s">
        <v>1264</v>
      </c>
      <c r="P976" s="686" t="s">
        <v>1264</v>
      </c>
      <c r="Q976" s="686" t="s">
        <v>1265</v>
      </c>
      <c r="R976" s="686" t="s">
        <v>1264</v>
      </c>
      <c r="S976" s="686" t="s">
        <v>1264</v>
      </c>
      <c r="T976" s="686" t="s">
        <v>1265</v>
      </c>
    </row>
    <row r="977" spans="1:20" hidden="1" outlineLevel="1" x14ac:dyDescent="0.25">
      <c r="A977" s="493" t="s">
        <v>3067</v>
      </c>
      <c r="B977" s="682" t="s">
        <v>1286</v>
      </c>
      <c r="C977" s="682" t="s">
        <v>1286</v>
      </c>
      <c r="D977" s="682" t="s">
        <v>2053</v>
      </c>
      <c r="E977" s="683" t="s">
        <v>534</v>
      </c>
      <c r="F977" s="683" t="s">
        <v>1287</v>
      </c>
      <c r="G977" s="683" t="s">
        <v>1287</v>
      </c>
      <c r="H977" s="683" t="s">
        <v>1261</v>
      </c>
      <c r="I977" s="683" t="s">
        <v>1261</v>
      </c>
      <c r="J977" s="683" t="s">
        <v>326</v>
      </c>
      <c r="K977" s="683" t="s">
        <v>1288</v>
      </c>
      <c r="L977" s="684" t="s">
        <v>1819</v>
      </c>
      <c r="M977" s="685" t="s">
        <v>275</v>
      </c>
      <c r="N977" s="682" t="s">
        <v>370</v>
      </c>
      <c r="O977" s="686" t="s">
        <v>1264</v>
      </c>
      <c r="P977" s="686" t="s">
        <v>1264</v>
      </c>
      <c r="Q977" s="686" t="s">
        <v>1265</v>
      </c>
      <c r="R977" s="686" t="s">
        <v>1264</v>
      </c>
      <c r="S977" s="686" t="s">
        <v>1264</v>
      </c>
      <c r="T977" s="686" t="s">
        <v>1265</v>
      </c>
    </row>
    <row r="978" spans="1:20" hidden="1" outlineLevel="1" x14ac:dyDescent="0.25">
      <c r="A978" s="493" t="s">
        <v>3068</v>
      </c>
      <c r="B978" s="682" t="s">
        <v>1286</v>
      </c>
      <c r="C978" s="682" t="s">
        <v>1286</v>
      </c>
      <c r="D978" s="682" t="s">
        <v>2054</v>
      </c>
      <c r="E978" s="683" t="s">
        <v>534</v>
      </c>
      <c r="F978" s="683" t="s">
        <v>1287</v>
      </c>
      <c r="G978" s="683" t="s">
        <v>1287</v>
      </c>
      <c r="H978" s="683" t="s">
        <v>1261</v>
      </c>
      <c r="I978" s="683" t="s">
        <v>1261</v>
      </c>
      <c r="J978" s="683" t="s">
        <v>326</v>
      </c>
      <c r="K978" s="683" t="s">
        <v>1288</v>
      </c>
      <c r="L978" s="684" t="s">
        <v>1820</v>
      </c>
      <c r="M978" s="685" t="s">
        <v>281</v>
      </c>
      <c r="N978" s="682" t="s">
        <v>1309</v>
      </c>
      <c r="O978" s="686" t="s">
        <v>1264</v>
      </c>
      <c r="P978" s="686" t="s">
        <v>1264</v>
      </c>
      <c r="Q978" s="686" t="s">
        <v>1265</v>
      </c>
      <c r="R978" s="686" t="s">
        <v>1264</v>
      </c>
      <c r="S978" s="686" t="s">
        <v>1264</v>
      </c>
      <c r="T978" s="686" t="s">
        <v>1265</v>
      </c>
    </row>
    <row r="979" spans="1:20" hidden="1" outlineLevel="1" x14ac:dyDescent="0.25">
      <c r="A979" s="493" t="s">
        <v>3069</v>
      </c>
      <c r="B979" s="682" t="s">
        <v>1286</v>
      </c>
      <c r="C979" s="682" t="s">
        <v>1286</v>
      </c>
      <c r="D979" s="682" t="s">
        <v>2055</v>
      </c>
      <c r="E979" s="683" t="s">
        <v>534</v>
      </c>
      <c r="F979" s="683" t="s">
        <v>1287</v>
      </c>
      <c r="G979" s="683" t="s">
        <v>1287</v>
      </c>
      <c r="H979" s="683" t="s">
        <v>1261</v>
      </c>
      <c r="I979" s="683" t="s">
        <v>1261</v>
      </c>
      <c r="J979" s="683" t="s">
        <v>326</v>
      </c>
      <c r="K979" s="683" t="s">
        <v>1288</v>
      </c>
      <c r="L979" s="684" t="s">
        <v>1820</v>
      </c>
      <c r="M979" s="685" t="s">
        <v>281</v>
      </c>
      <c r="N979" s="682" t="s">
        <v>1821</v>
      </c>
      <c r="O979" s="686" t="s">
        <v>1264</v>
      </c>
      <c r="P979" s="686" t="s">
        <v>1264</v>
      </c>
      <c r="Q979" s="686" t="s">
        <v>1265</v>
      </c>
      <c r="R979" s="686" t="s">
        <v>1264</v>
      </c>
      <c r="S979" s="686" t="s">
        <v>1264</v>
      </c>
      <c r="T979" s="686" t="s">
        <v>1265</v>
      </c>
    </row>
    <row r="980" spans="1:20" hidden="1" outlineLevel="1" x14ac:dyDescent="0.25">
      <c r="A980" s="493" t="s">
        <v>3070</v>
      </c>
      <c r="B980" s="682" t="s">
        <v>1286</v>
      </c>
      <c r="C980" s="682" t="s">
        <v>1286</v>
      </c>
      <c r="D980" s="682" t="s">
        <v>2056</v>
      </c>
      <c r="E980" s="683" t="s">
        <v>534</v>
      </c>
      <c r="F980" s="683" t="s">
        <v>1287</v>
      </c>
      <c r="G980" s="683" t="s">
        <v>1287</v>
      </c>
      <c r="H980" s="683" t="s">
        <v>1261</v>
      </c>
      <c r="I980" s="683" t="s">
        <v>1261</v>
      </c>
      <c r="J980" s="683" t="s">
        <v>326</v>
      </c>
      <c r="K980" s="683" t="s">
        <v>1288</v>
      </c>
      <c r="L980" s="684" t="s">
        <v>1820</v>
      </c>
      <c r="M980" s="685" t="s">
        <v>251</v>
      </c>
      <c r="N980" s="682" t="s">
        <v>1822</v>
      </c>
      <c r="O980" s="686" t="s">
        <v>1264</v>
      </c>
      <c r="P980" s="686" t="s">
        <v>1264</v>
      </c>
      <c r="Q980" s="686" t="s">
        <v>1265</v>
      </c>
      <c r="R980" s="686" t="s">
        <v>1264</v>
      </c>
      <c r="S980" s="686" t="s">
        <v>1264</v>
      </c>
      <c r="T980" s="686" t="s">
        <v>1265</v>
      </c>
    </row>
    <row r="981" spans="1:20" hidden="1" outlineLevel="1" x14ac:dyDescent="0.25">
      <c r="A981" s="493" t="s">
        <v>3071</v>
      </c>
      <c r="B981" s="682" t="s">
        <v>1286</v>
      </c>
      <c r="C981" s="682" t="s">
        <v>1286</v>
      </c>
      <c r="D981" s="682" t="s">
        <v>2057</v>
      </c>
      <c r="E981" s="683" t="s">
        <v>534</v>
      </c>
      <c r="F981" s="683" t="s">
        <v>1287</v>
      </c>
      <c r="G981" s="683" t="s">
        <v>1287</v>
      </c>
      <c r="H981" s="683" t="s">
        <v>1261</v>
      </c>
      <c r="I981" s="683" t="s">
        <v>1261</v>
      </c>
      <c r="J981" s="683" t="s">
        <v>326</v>
      </c>
      <c r="K981" s="683" t="s">
        <v>1288</v>
      </c>
      <c r="L981" s="684" t="s">
        <v>1820</v>
      </c>
      <c r="M981" s="685" t="s">
        <v>251</v>
      </c>
      <c r="N981" s="682" t="s">
        <v>1276</v>
      </c>
      <c r="O981" s="686" t="s">
        <v>1264</v>
      </c>
      <c r="P981" s="686" t="s">
        <v>1264</v>
      </c>
      <c r="Q981" s="686" t="s">
        <v>1265</v>
      </c>
      <c r="R981" s="686" t="s">
        <v>1264</v>
      </c>
      <c r="S981" s="686" t="s">
        <v>1264</v>
      </c>
      <c r="T981" s="686" t="s">
        <v>1265</v>
      </c>
    </row>
    <row r="982" spans="1:20" hidden="1" outlineLevel="1" x14ac:dyDescent="0.25">
      <c r="A982" s="493" t="s">
        <v>3072</v>
      </c>
      <c r="B982" s="682" t="s">
        <v>1286</v>
      </c>
      <c r="C982" s="682" t="s">
        <v>1286</v>
      </c>
      <c r="D982" s="682" t="s">
        <v>2058</v>
      </c>
      <c r="E982" s="683" t="s">
        <v>534</v>
      </c>
      <c r="F982" s="683" t="s">
        <v>1287</v>
      </c>
      <c r="G982" s="683" t="s">
        <v>1287</v>
      </c>
      <c r="H982" s="683" t="s">
        <v>1261</v>
      </c>
      <c r="I982" s="683" t="s">
        <v>1261</v>
      </c>
      <c r="J982" s="683" t="s">
        <v>326</v>
      </c>
      <c r="K982" s="683" t="s">
        <v>1288</v>
      </c>
      <c r="L982" s="684" t="s">
        <v>1820</v>
      </c>
      <c r="M982" s="685" t="s">
        <v>251</v>
      </c>
      <c r="N982" s="682" t="s">
        <v>574</v>
      </c>
      <c r="O982" s="686" t="s">
        <v>1264</v>
      </c>
      <c r="P982" s="686" t="s">
        <v>1264</v>
      </c>
      <c r="Q982" s="686" t="s">
        <v>1265</v>
      </c>
      <c r="R982" s="686" t="s">
        <v>1264</v>
      </c>
      <c r="S982" s="686" t="s">
        <v>1264</v>
      </c>
      <c r="T982" s="686" t="s">
        <v>1265</v>
      </c>
    </row>
    <row r="983" spans="1:20" hidden="1" outlineLevel="1" x14ac:dyDescent="0.25">
      <c r="A983" s="493" t="s">
        <v>3073</v>
      </c>
      <c r="B983" s="682" t="s">
        <v>1286</v>
      </c>
      <c r="C983" s="682" t="s">
        <v>1286</v>
      </c>
      <c r="D983" s="682" t="s">
        <v>2059</v>
      </c>
      <c r="E983" s="683" t="s">
        <v>534</v>
      </c>
      <c r="F983" s="683" t="s">
        <v>1287</v>
      </c>
      <c r="G983" s="683" t="s">
        <v>1287</v>
      </c>
      <c r="H983" s="683" t="s">
        <v>1261</v>
      </c>
      <c r="I983" s="683" t="s">
        <v>1261</v>
      </c>
      <c r="J983" s="683" t="s">
        <v>326</v>
      </c>
      <c r="K983" s="683" t="s">
        <v>1288</v>
      </c>
      <c r="L983" s="684" t="s">
        <v>1823</v>
      </c>
      <c r="M983" s="685" t="s">
        <v>257</v>
      </c>
      <c r="N983" s="682" t="s">
        <v>438</v>
      </c>
      <c r="O983" s="686" t="s">
        <v>1264</v>
      </c>
      <c r="P983" s="686" t="s">
        <v>1264</v>
      </c>
      <c r="Q983" s="686" t="s">
        <v>1265</v>
      </c>
      <c r="R983" s="686" t="s">
        <v>1264</v>
      </c>
      <c r="S983" s="686" t="s">
        <v>1264</v>
      </c>
      <c r="T983" s="686" t="s">
        <v>1265</v>
      </c>
    </row>
    <row r="984" spans="1:20" hidden="1" outlineLevel="1" x14ac:dyDescent="0.25">
      <c r="A984" s="493" t="s">
        <v>3074</v>
      </c>
      <c r="B984" s="682" t="s">
        <v>1286</v>
      </c>
      <c r="C984" s="682" t="s">
        <v>1286</v>
      </c>
      <c r="D984" s="682" t="s">
        <v>2060</v>
      </c>
      <c r="E984" s="683" t="s">
        <v>534</v>
      </c>
      <c r="F984" s="683" t="s">
        <v>1287</v>
      </c>
      <c r="G984" s="683" t="s">
        <v>1287</v>
      </c>
      <c r="H984" s="683" t="s">
        <v>1261</v>
      </c>
      <c r="I984" s="683" t="s">
        <v>1261</v>
      </c>
      <c r="J984" s="683" t="s">
        <v>326</v>
      </c>
      <c r="K984" s="683" t="s">
        <v>1288</v>
      </c>
      <c r="L984" s="684" t="s">
        <v>1820</v>
      </c>
      <c r="M984" s="685" t="s">
        <v>257</v>
      </c>
      <c r="N984" s="682" t="s">
        <v>623</v>
      </c>
      <c r="O984" s="686" t="s">
        <v>1264</v>
      </c>
      <c r="P984" s="686" t="s">
        <v>1264</v>
      </c>
      <c r="Q984" s="686" t="s">
        <v>1265</v>
      </c>
      <c r="R984" s="686" t="s">
        <v>1264</v>
      </c>
      <c r="S984" s="686" t="s">
        <v>1264</v>
      </c>
      <c r="T984" s="686" t="s">
        <v>1265</v>
      </c>
    </row>
    <row r="985" spans="1:20" hidden="1" outlineLevel="1" x14ac:dyDescent="0.25">
      <c r="A985" s="493" t="s">
        <v>3075</v>
      </c>
      <c r="B985" s="682" t="s">
        <v>1286</v>
      </c>
      <c r="C985" s="682" t="s">
        <v>1286</v>
      </c>
      <c r="D985" s="682" t="s">
        <v>2061</v>
      </c>
      <c r="E985" s="683" t="s">
        <v>534</v>
      </c>
      <c r="F985" s="683" t="s">
        <v>1287</v>
      </c>
      <c r="G985" s="683" t="s">
        <v>1287</v>
      </c>
      <c r="H985" s="683" t="s">
        <v>1261</v>
      </c>
      <c r="I985" s="683" t="s">
        <v>1261</v>
      </c>
      <c r="J985" s="683" t="s">
        <v>326</v>
      </c>
      <c r="K985" s="683" t="s">
        <v>1288</v>
      </c>
      <c r="L985" s="684" t="s">
        <v>1820</v>
      </c>
      <c r="M985" s="685" t="s">
        <v>257</v>
      </c>
      <c r="N985" s="682" t="s">
        <v>1824</v>
      </c>
      <c r="O985" s="686" t="s">
        <v>1264</v>
      </c>
      <c r="P985" s="686" t="s">
        <v>1264</v>
      </c>
      <c r="Q985" s="686" t="s">
        <v>1265</v>
      </c>
      <c r="R985" s="686" t="s">
        <v>1264</v>
      </c>
      <c r="S985" s="686" t="s">
        <v>1264</v>
      </c>
      <c r="T985" s="686" t="s">
        <v>1265</v>
      </c>
    </row>
    <row r="986" spans="1:20" hidden="1" outlineLevel="1" x14ac:dyDescent="0.25">
      <c r="A986" s="493" t="s">
        <v>3076</v>
      </c>
      <c r="B986" s="682" t="s">
        <v>1286</v>
      </c>
      <c r="C986" s="682" t="s">
        <v>1286</v>
      </c>
      <c r="D986" s="682" t="s">
        <v>2062</v>
      </c>
      <c r="E986" s="683" t="s">
        <v>534</v>
      </c>
      <c r="F986" s="683" t="s">
        <v>1287</v>
      </c>
      <c r="G986" s="683" t="s">
        <v>1287</v>
      </c>
      <c r="H986" s="683" t="s">
        <v>1261</v>
      </c>
      <c r="I986" s="683" t="s">
        <v>1261</v>
      </c>
      <c r="J986" s="683" t="s">
        <v>326</v>
      </c>
      <c r="K986" s="683" t="s">
        <v>1288</v>
      </c>
      <c r="L986" s="684" t="s">
        <v>1820</v>
      </c>
      <c r="M986" s="685" t="s">
        <v>475</v>
      </c>
      <c r="N986" s="682" t="s">
        <v>1825</v>
      </c>
      <c r="O986" s="686" t="s">
        <v>1264</v>
      </c>
      <c r="P986" s="686" t="s">
        <v>1264</v>
      </c>
      <c r="Q986" s="686" t="s">
        <v>1265</v>
      </c>
      <c r="R986" s="686" t="s">
        <v>1264</v>
      </c>
      <c r="S986" s="686" t="s">
        <v>1264</v>
      </c>
      <c r="T986" s="686" t="s">
        <v>1265</v>
      </c>
    </row>
    <row r="987" spans="1:20" hidden="1" outlineLevel="1" x14ac:dyDescent="0.25">
      <c r="A987" s="493" t="s">
        <v>3077</v>
      </c>
      <c r="B987" s="682" t="s">
        <v>1286</v>
      </c>
      <c r="C987" s="682" t="s">
        <v>1286</v>
      </c>
      <c r="D987" s="682" t="s">
        <v>2063</v>
      </c>
      <c r="E987" s="683" t="s">
        <v>534</v>
      </c>
      <c r="F987" s="683" t="s">
        <v>1287</v>
      </c>
      <c r="G987" s="683" t="s">
        <v>1287</v>
      </c>
      <c r="H987" s="683" t="s">
        <v>1261</v>
      </c>
      <c r="I987" s="683" t="s">
        <v>1261</v>
      </c>
      <c r="J987" s="683" t="s">
        <v>326</v>
      </c>
      <c r="K987" s="683" t="s">
        <v>1288</v>
      </c>
      <c r="L987" s="684" t="s">
        <v>1820</v>
      </c>
      <c r="M987" s="685" t="s">
        <v>275</v>
      </c>
      <c r="N987" s="682" t="s">
        <v>1311</v>
      </c>
      <c r="O987" s="686" t="s">
        <v>1264</v>
      </c>
      <c r="P987" s="686" t="s">
        <v>1264</v>
      </c>
      <c r="Q987" s="686" t="s">
        <v>1265</v>
      </c>
      <c r="R987" s="686" t="s">
        <v>1264</v>
      </c>
      <c r="S987" s="686" t="s">
        <v>1264</v>
      </c>
      <c r="T987" s="686" t="s">
        <v>1265</v>
      </c>
    </row>
    <row r="988" spans="1:20" hidden="1" outlineLevel="1" x14ac:dyDescent="0.25">
      <c r="A988" s="493" t="s">
        <v>3078</v>
      </c>
      <c r="B988" s="682" t="s">
        <v>1298</v>
      </c>
      <c r="C988" s="682" t="s">
        <v>1298</v>
      </c>
      <c r="D988" s="682" t="s">
        <v>2064</v>
      </c>
      <c r="E988" s="683" t="s">
        <v>534</v>
      </c>
      <c r="F988" s="683" t="s">
        <v>1299</v>
      </c>
      <c r="G988" s="683" t="s">
        <v>1299</v>
      </c>
      <c r="H988" s="683" t="s">
        <v>1261</v>
      </c>
      <c r="I988" s="683" t="s">
        <v>1261</v>
      </c>
      <c r="J988" s="683" t="s">
        <v>326</v>
      </c>
      <c r="K988" s="683" t="s">
        <v>1288</v>
      </c>
      <c r="L988" s="684" t="s">
        <v>1818</v>
      </c>
      <c r="M988" s="685" t="s">
        <v>281</v>
      </c>
      <c r="N988" s="682" t="s">
        <v>1282</v>
      </c>
      <c r="O988" s="686" t="s">
        <v>1264</v>
      </c>
      <c r="P988" s="686" t="s">
        <v>1264</v>
      </c>
      <c r="Q988" s="686" t="s">
        <v>1265</v>
      </c>
      <c r="R988" s="686" t="s">
        <v>1264</v>
      </c>
      <c r="S988" s="686" t="s">
        <v>1264</v>
      </c>
      <c r="T988" s="686" t="s">
        <v>1265</v>
      </c>
    </row>
    <row r="989" spans="1:20" hidden="1" outlineLevel="1" x14ac:dyDescent="0.25">
      <c r="A989" s="493" t="s">
        <v>3079</v>
      </c>
      <c r="B989" s="682" t="s">
        <v>1298</v>
      </c>
      <c r="C989" s="682" t="s">
        <v>1298</v>
      </c>
      <c r="D989" s="682" t="s">
        <v>2065</v>
      </c>
      <c r="E989" s="683" t="s">
        <v>534</v>
      </c>
      <c r="F989" s="683" t="s">
        <v>1299</v>
      </c>
      <c r="G989" s="683" t="s">
        <v>1299</v>
      </c>
      <c r="H989" s="683" t="s">
        <v>1261</v>
      </c>
      <c r="I989" s="683" t="s">
        <v>1261</v>
      </c>
      <c r="J989" s="683" t="s">
        <v>326</v>
      </c>
      <c r="K989" s="683" t="s">
        <v>1288</v>
      </c>
      <c r="L989" s="684" t="s">
        <v>1819</v>
      </c>
      <c r="M989" s="685" t="s">
        <v>275</v>
      </c>
      <c r="N989" s="682" t="s">
        <v>626</v>
      </c>
      <c r="O989" s="686" t="s">
        <v>1264</v>
      </c>
      <c r="P989" s="686" t="s">
        <v>1264</v>
      </c>
      <c r="Q989" s="686" t="s">
        <v>1265</v>
      </c>
      <c r="R989" s="686" t="s">
        <v>1264</v>
      </c>
      <c r="S989" s="686" t="s">
        <v>1264</v>
      </c>
      <c r="T989" s="686" t="s">
        <v>1265</v>
      </c>
    </row>
    <row r="990" spans="1:20" hidden="1" outlineLevel="1" x14ac:dyDescent="0.25">
      <c r="A990" s="493" t="s">
        <v>3080</v>
      </c>
      <c r="B990" s="682" t="s">
        <v>1298</v>
      </c>
      <c r="C990" s="682" t="s">
        <v>1298</v>
      </c>
      <c r="D990" s="682" t="s">
        <v>2066</v>
      </c>
      <c r="E990" s="683" t="s">
        <v>534</v>
      </c>
      <c r="F990" s="683" t="s">
        <v>1299</v>
      </c>
      <c r="G990" s="683" t="s">
        <v>1299</v>
      </c>
      <c r="H990" s="683" t="s">
        <v>1261</v>
      </c>
      <c r="I990" s="683" t="s">
        <v>1261</v>
      </c>
      <c r="J990" s="683" t="s">
        <v>326</v>
      </c>
      <c r="K990" s="683" t="s">
        <v>1288</v>
      </c>
      <c r="L990" s="684" t="s">
        <v>1819</v>
      </c>
      <c r="M990" s="685" t="s">
        <v>275</v>
      </c>
      <c r="N990" s="682" t="s">
        <v>669</v>
      </c>
      <c r="O990" s="686" t="s">
        <v>1264</v>
      </c>
      <c r="P990" s="686" t="s">
        <v>1264</v>
      </c>
      <c r="Q990" s="686" t="s">
        <v>1265</v>
      </c>
      <c r="R990" s="686" t="s">
        <v>1264</v>
      </c>
      <c r="S990" s="686" t="s">
        <v>1264</v>
      </c>
      <c r="T990" s="686" t="s">
        <v>1265</v>
      </c>
    </row>
    <row r="991" spans="1:20" hidden="1" outlineLevel="1" x14ac:dyDescent="0.25">
      <c r="A991" s="493" t="s">
        <v>3081</v>
      </c>
      <c r="B991" s="682" t="s">
        <v>1300</v>
      </c>
      <c r="C991" s="682" t="s">
        <v>1300</v>
      </c>
      <c r="D991" s="682" t="s">
        <v>1302</v>
      </c>
      <c r="E991" s="683" t="s">
        <v>534</v>
      </c>
      <c r="F991" s="683" t="s">
        <v>1301</v>
      </c>
      <c r="G991" s="683" t="s">
        <v>1301</v>
      </c>
      <c r="H991" s="683" t="s">
        <v>1261</v>
      </c>
      <c r="I991" s="683" t="s">
        <v>1261</v>
      </c>
      <c r="J991" s="683" t="s">
        <v>326</v>
      </c>
      <c r="K991" s="683" t="s">
        <v>1288</v>
      </c>
      <c r="L991" s="684" t="s">
        <v>1818</v>
      </c>
      <c r="M991" s="685" t="s">
        <v>251</v>
      </c>
      <c r="N991" s="682" t="s">
        <v>1303</v>
      </c>
      <c r="O991" s="686" t="s">
        <v>1264</v>
      </c>
      <c r="P991" s="686" t="s">
        <v>1264</v>
      </c>
      <c r="Q991" s="686" t="s">
        <v>1265</v>
      </c>
      <c r="R991" s="686" t="s">
        <v>1264</v>
      </c>
      <c r="S991" s="686" t="s">
        <v>1264</v>
      </c>
      <c r="T991" s="686" t="s">
        <v>1265</v>
      </c>
    </row>
    <row r="992" spans="1:20" hidden="1" outlineLevel="1" x14ac:dyDescent="0.25">
      <c r="A992" s="493" t="s">
        <v>3082</v>
      </c>
      <c r="B992" s="682" t="s">
        <v>1300</v>
      </c>
      <c r="C992" s="682" t="s">
        <v>1300</v>
      </c>
      <c r="D992" s="682" t="s">
        <v>1305</v>
      </c>
      <c r="E992" s="683" t="s">
        <v>534</v>
      </c>
      <c r="F992" s="683" t="s">
        <v>1301</v>
      </c>
      <c r="G992" s="683" t="s">
        <v>1301</v>
      </c>
      <c r="H992" s="683" t="s">
        <v>1261</v>
      </c>
      <c r="I992" s="683" t="s">
        <v>1261</v>
      </c>
      <c r="J992" s="683" t="s">
        <v>326</v>
      </c>
      <c r="K992" s="683" t="s">
        <v>1288</v>
      </c>
      <c r="L992" s="684" t="s">
        <v>1818</v>
      </c>
      <c r="M992" s="685" t="s">
        <v>275</v>
      </c>
      <c r="N992" s="682" t="s">
        <v>370</v>
      </c>
      <c r="O992" s="686" t="s">
        <v>1264</v>
      </c>
      <c r="P992" s="686" t="s">
        <v>1264</v>
      </c>
      <c r="Q992" s="686" t="s">
        <v>1265</v>
      </c>
      <c r="R992" s="686" t="s">
        <v>1264</v>
      </c>
      <c r="S992" s="686" t="s">
        <v>1264</v>
      </c>
      <c r="T992" s="686" t="s">
        <v>1265</v>
      </c>
    </row>
    <row r="993" spans="1:20" hidden="1" outlineLevel="1" x14ac:dyDescent="0.25">
      <c r="A993" s="493" t="s">
        <v>3083</v>
      </c>
      <c r="B993" s="682" t="s">
        <v>3084</v>
      </c>
      <c r="C993" s="682" t="s">
        <v>3084</v>
      </c>
      <c r="D993" s="682" t="s">
        <v>2067</v>
      </c>
      <c r="E993" s="683" t="s">
        <v>534</v>
      </c>
      <c r="F993" s="683" t="s">
        <v>3085</v>
      </c>
      <c r="G993" s="683" t="s">
        <v>3085</v>
      </c>
      <c r="H993" s="683" t="s">
        <v>1261</v>
      </c>
      <c r="I993" s="683" t="s">
        <v>1261</v>
      </c>
      <c r="J993" s="683" t="s">
        <v>326</v>
      </c>
      <c r="K993" s="683" t="s">
        <v>1288</v>
      </c>
      <c r="L993" s="684" t="s">
        <v>1819</v>
      </c>
      <c r="M993" s="685" t="s">
        <v>275</v>
      </c>
      <c r="N993" s="682" t="s">
        <v>1293</v>
      </c>
      <c r="O993" s="686" t="s">
        <v>1264</v>
      </c>
      <c r="P993" s="686" t="s">
        <v>1264</v>
      </c>
      <c r="Q993" s="686" t="s">
        <v>1265</v>
      </c>
      <c r="R993" s="686" t="s">
        <v>1264</v>
      </c>
      <c r="S993" s="686" t="s">
        <v>1264</v>
      </c>
      <c r="T993" s="686" t="s">
        <v>1265</v>
      </c>
    </row>
    <row r="994" spans="1:20" hidden="1" outlineLevel="1" x14ac:dyDescent="0.25">
      <c r="A994" s="493" t="s">
        <v>3086</v>
      </c>
      <c r="B994" s="682" t="s">
        <v>3084</v>
      </c>
      <c r="C994" s="682" t="s">
        <v>3084</v>
      </c>
      <c r="D994" s="682" t="s">
        <v>2068</v>
      </c>
      <c r="E994" s="683" t="s">
        <v>534</v>
      </c>
      <c r="F994" s="683" t="s">
        <v>3085</v>
      </c>
      <c r="G994" s="683" t="s">
        <v>3085</v>
      </c>
      <c r="H994" s="683" t="s">
        <v>1261</v>
      </c>
      <c r="I994" s="683" t="s">
        <v>1261</v>
      </c>
      <c r="J994" s="683" t="s">
        <v>326</v>
      </c>
      <c r="K994" s="683" t="s">
        <v>1288</v>
      </c>
      <c r="L994" s="684" t="s">
        <v>1820</v>
      </c>
      <c r="M994" s="685" t="s">
        <v>281</v>
      </c>
      <c r="N994" s="682" t="s">
        <v>1826</v>
      </c>
      <c r="O994" s="686" t="s">
        <v>1264</v>
      </c>
      <c r="P994" s="686" t="s">
        <v>1264</v>
      </c>
      <c r="Q994" s="686" t="s">
        <v>1265</v>
      </c>
      <c r="R994" s="686" t="s">
        <v>1264</v>
      </c>
      <c r="S994" s="686" t="s">
        <v>1264</v>
      </c>
      <c r="T994" s="686" t="s">
        <v>1265</v>
      </c>
    </row>
    <row r="995" spans="1:20" hidden="1" outlineLevel="1" x14ac:dyDescent="0.25">
      <c r="A995" s="493" t="s">
        <v>3087</v>
      </c>
      <c r="B995" s="682" t="s">
        <v>3084</v>
      </c>
      <c r="C995" s="682" t="s">
        <v>3084</v>
      </c>
      <c r="D995" s="682" t="s">
        <v>2069</v>
      </c>
      <c r="E995" s="683" t="s">
        <v>534</v>
      </c>
      <c r="F995" s="683" t="s">
        <v>3085</v>
      </c>
      <c r="G995" s="683" t="s">
        <v>3085</v>
      </c>
      <c r="H995" s="683" t="s">
        <v>1261</v>
      </c>
      <c r="I995" s="683" t="s">
        <v>1261</v>
      </c>
      <c r="J995" s="683" t="s">
        <v>326</v>
      </c>
      <c r="K995" s="683" t="s">
        <v>1288</v>
      </c>
      <c r="L995" s="684" t="s">
        <v>1823</v>
      </c>
      <c r="M995" s="685" t="s">
        <v>257</v>
      </c>
      <c r="N995" s="682" t="s">
        <v>1057</v>
      </c>
      <c r="O995" s="686" t="s">
        <v>1264</v>
      </c>
      <c r="P995" s="686" t="s">
        <v>1264</v>
      </c>
      <c r="Q995" s="686" t="s">
        <v>1265</v>
      </c>
      <c r="R995" s="686" t="s">
        <v>1264</v>
      </c>
      <c r="S995" s="686" t="s">
        <v>1264</v>
      </c>
      <c r="T995" s="686" t="s">
        <v>1265</v>
      </c>
    </row>
    <row r="996" spans="1:20" hidden="1" outlineLevel="1" x14ac:dyDescent="0.25">
      <c r="A996" s="493" t="s">
        <v>3088</v>
      </c>
      <c r="B996" s="682" t="s">
        <v>3084</v>
      </c>
      <c r="C996" s="682" t="s">
        <v>3084</v>
      </c>
      <c r="D996" s="682" t="s">
        <v>2070</v>
      </c>
      <c r="E996" s="683" t="s">
        <v>534</v>
      </c>
      <c r="F996" s="683" t="s">
        <v>3085</v>
      </c>
      <c r="G996" s="683" t="s">
        <v>3085</v>
      </c>
      <c r="H996" s="683" t="s">
        <v>1261</v>
      </c>
      <c r="I996" s="683" t="s">
        <v>1261</v>
      </c>
      <c r="J996" s="683" t="s">
        <v>326</v>
      </c>
      <c r="K996" s="683" t="s">
        <v>1288</v>
      </c>
      <c r="L996" s="684" t="s">
        <v>1820</v>
      </c>
      <c r="M996" s="685" t="s">
        <v>257</v>
      </c>
      <c r="N996" s="682" t="s">
        <v>1827</v>
      </c>
      <c r="O996" s="686" t="s">
        <v>1264</v>
      </c>
      <c r="P996" s="686" t="s">
        <v>1264</v>
      </c>
      <c r="Q996" s="686" t="s">
        <v>1265</v>
      </c>
      <c r="R996" s="686" t="s">
        <v>1264</v>
      </c>
      <c r="S996" s="686" t="s">
        <v>1264</v>
      </c>
      <c r="T996" s="686" t="s">
        <v>1265</v>
      </c>
    </row>
    <row r="997" spans="1:20" hidden="1" outlineLevel="1" x14ac:dyDescent="0.25">
      <c r="A997" s="493" t="s">
        <v>3089</v>
      </c>
      <c r="B997" s="682" t="s">
        <v>3084</v>
      </c>
      <c r="C997" s="682" t="s">
        <v>3084</v>
      </c>
      <c r="D997" s="682" t="s">
        <v>2071</v>
      </c>
      <c r="E997" s="683" t="s">
        <v>534</v>
      </c>
      <c r="F997" s="683" t="s">
        <v>3085</v>
      </c>
      <c r="G997" s="683" t="s">
        <v>3085</v>
      </c>
      <c r="H997" s="683" t="s">
        <v>1261</v>
      </c>
      <c r="I997" s="683" t="s">
        <v>1261</v>
      </c>
      <c r="J997" s="683" t="s">
        <v>326</v>
      </c>
      <c r="K997" s="683" t="s">
        <v>1288</v>
      </c>
      <c r="L997" s="684" t="s">
        <v>1819</v>
      </c>
      <c r="M997" s="685" t="s">
        <v>475</v>
      </c>
      <c r="N997" s="682" t="s">
        <v>1828</v>
      </c>
      <c r="O997" s="686" t="s">
        <v>1264</v>
      </c>
      <c r="P997" s="686" t="s">
        <v>1264</v>
      </c>
      <c r="Q997" s="686" t="s">
        <v>1265</v>
      </c>
      <c r="R997" s="686" t="s">
        <v>1264</v>
      </c>
      <c r="S997" s="686" t="s">
        <v>1264</v>
      </c>
      <c r="T997" s="686" t="s">
        <v>1265</v>
      </c>
    </row>
    <row r="998" spans="1:20" hidden="1" outlineLevel="1" x14ac:dyDescent="0.25">
      <c r="A998" s="493" t="s">
        <v>3090</v>
      </c>
      <c r="B998" s="682" t="s">
        <v>3084</v>
      </c>
      <c r="C998" s="682" t="s">
        <v>3084</v>
      </c>
      <c r="D998" s="682" t="s">
        <v>2072</v>
      </c>
      <c r="E998" s="683" t="s">
        <v>534</v>
      </c>
      <c r="F998" s="683" t="s">
        <v>3085</v>
      </c>
      <c r="G998" s="683" t="s">
        <v>3085</v>
      </c>
      <c r="H998" s="683" t="s">
        <v>1261</v>
      </c>
      <c r="I998" s="683" t="s">
        <v>1261</v>
      </c>
      <c r="J998" s="683" t="s">
        <v>326</v>
      </c>
      <c r="K998" s="683" t="s">
        <v>1288</v>
      </c>
      <c r="L998" s="684" t="s">
        <v>1820</v>
      </c>
      <c r="M998" s="685" t="s">
        <v>475</v>
      </c>
      <c r="N998" s="682" t="s">
        <v>1829</v>
      </c>
      <c r="O998" s="686" t="s">
        <v>1264</v>
      </c>
      <c r="P998" s="686" t="s">
        <v>1264</v>
      </c>
      <c r="Q998" s="686" t="s">
        <v>1265</v>
      </c>
      <c r="R998" s="686" t="s">
        <v>1264</v>
      </c>
      <c r="S998" s="686" t="s">
        <v>1264</v>
      </c>
      <c r="T998" s="686" t="s">
        <v>1265</v>
      </c>
    </row>
    <row r="999" spans="1:20" hidden="1" outlineLevel="1" x14ac:dyDescent="0.25">
      <c r="A999" s="493" t="s">
        <v>3091</v>
      </c>
      <c r="B999" s="682" t="s">
        <v>3084</v>
      </c>
      <c r="C999" s="682" t="s">
        <v>3084</v>
      </c>
      <c r="D999" s="682" t="s">
        <v>2073</v>
      </c>
      <c r="E999" s="683" t="s">
        <v>534</v>
      </c>
      <c r="F999" s="683" t="s">
        <v>3085</v>
      </c>
      <c r="G999" s="683" t="s">
        <v>3085</v>
      </c>
      <c r="H999" s="683" t="s">
        <v>1261</v>
      </c>
      <c r="I999" s="683" t="s">
        <v>1261</v>
      </c>
      <c r="J999" s="683" t="s">
        <v>326</v>
      </c>
      <c r="K999" s="683" t="s">
        <v>1288</v>
      </c>
      <c r="L999" s="684" t="s">
        <v>1820</v>
      </c>
      <c r="M999" s="685" t="s">
        <v>475</v>
      </c>
      <c r="N999" s="682" t="s">
        <v>1830</v>
      </c>
      <c r="O999" s="686" t="s">
        <v>1264</v>
      </c>
      <c r="P999" s="686" t="s">
        <v>1264</v>
      </c>
      <c r="Q999" s="686" t="s">
        <v>1265</v>
      </c>
      <c r="R999" s="686" t="s">
        <v>1264</v>
      </c>
      <c r="S999" s="686" t="s">
        <v>1264</v>
      </c>
      <c r="T999" s="686" t="s">
        <v>1265</v>
      </c>
    </row>
    <row r="1000" spans="1:20" hidden="1" outlineLevel="1" x14ac:dyDescent="0.25">
      <c r="A1000" s="493" t="s">
        <v>3092</v>
      </c>
      <c r="B1000" s="682" t="s">
        <v>3084</v>
      </c>
      <c r="C1000" s="682" t="s">
        <v>3084</v>
      </c>
      <c r="D1000" s="682" t="s">
        <v>2074</v>
      </c>
      <c r="E1000" s="683" t="s">
        <v>534</v>
      </c>
      <c r="F1000" s="683" t="s">
        <v>3085</v>
      </c>
      <c r="G1000" s="683" t="s">
        <v>3085</v>
      </c>
      <c r="H1000" s="683" t="s">
        <v>1261</v>
      </c>
      <c r="I1000" s="683" t="s">
        <v>1261</v>
      </c>
      <c r="J1000" s="683" t="s">
        <v>326</v>
      </c>
      <c r="K1000" s="683" t="s">
        <v>1288</v>
      </c>
      <c r="L1000" s="684" t="s">
        <v>1820</v>
      </c>
      <c r="M1000" s="685" t="s">
        <v>475</v>
      </c>
      <c r="N1000" s="682" t="s">
        <v>1831</v>
      </c>
      <c r="O1000" s="686" t="s">
        <v>1264</v>
      </c>
      <c r="P1000" s="686" t="s">
        <v>1264</v>
      </c>
      <c r="Q1000" s="686" t="s">
        <v>1265</v>
      </c>
      <c r="R1000" s="686" t="s">
        <v>1264</v>
      </c>
      <c r="S1000" s="686" t="s">
        <v>1264</v>
      </c>
      <c r="T1000" s="686" t="s">
        <v>1265</v>
      </c>
    </row>
    <row r="1001" spans="1:20" hidden="1" outlineLevel="1" x14ac:dyDescent="0.25">
      <c r="A1001" s="493" t="s">
        <v>3093</v>
      </c>
      <c r="B1001" s="682" t="s">
        <v>3084</v>
      </c>
      <c r="C1001" s="682" t="s">
        <v>3084</v>
      </c>
      <c r="D1001" s="682" t="s">
        <v>2075</v>
      </c>
      <c r="E1001" s="683" t="s">
        <v>534</v>
      </c>
      <c r="F1001" s="683" t="s">
        <v>3085</v>
      </c>
      <c r="G1001" s="683" t="s">
        <v>3085</v>
      </c>
      <c r="H1001" s="683" t="s">
        <v>1261</v>
      </c>
      <c r="I1001" s="683" t="s">
        <v>1261</v>
      </c>
      <c r="J1001" s="683" t="s">
        <v>326</v>
      </c>
      <c r="K1001" s="683" t="s">
        <v>1288</v>
      </c>
      <c r="L1001" s="684" t="s">
        <v>1820</v>
      </c>
      <c r="M1001" s="685" t="s">
        <v>275</v>
      </c>
      <c r="N1001" s="682" t="s">
        <v>669</v>
      </c>
      <c r="O1001" s="686" t="s">
        <v>1264</v>
      </c>
      <c r="P1001" s="686" t="s">
        <v>1264</v>
      </c>
      <c r="Q1001" s="686" t="s">
        <v>1265</v>
      </c>
      <c r="R1001" s="686" t="s">
        <v>1264</v>
      </c>
      <c r="S1001" s="686" t="s">
        <v>1264</v>
      </c>
      <c r="T1001" s="686" t="s">
        <v>1265</v>
      </c>
    </row>
    <row r="1002" spans="1:20" hidden="1" outlineLevel="1" x14ac:dyDescent="0.25">
      <c r="A1002" s="493" t="s">
        <v>3094</v>
      </c>
      <c r="B1002" s="682" t="s">
        <v>3084</v>
      </c>
      <c r="C1002" s="682" t="s">
        <v>3084</v>
      </c>
      <c r="D1002" s="682" t="s">
        <v>2076</v>
      </c>
      <c r="E1002" s="683" t="s">
        <v>534</v>
      </c>
      <c r="F1002" s="683" t="s">
        <v>3085</v>
      </c>
      <c r="G1002" s="683" t="s">
        <v>3085</v>
      </c>
      <c r="H1002" s="683" t="s">
        <v>1261</v>
      </c>
      <c r="I1002" s="683" t="s">
        <v>1261</v>
      </c>
      <c r="J1002" s="683" t="s">
        <v>326</v>
      </c>
      <c r="K1002" s="683" t="s">
        <v>1288</v>
      </c>
      <c r="L1002" s="684" t="s">
        <v>1820</v>
      </c>
      <c r="M1002" s="685" t="s">
        <v>275</v>
      </c>
      <c r="N1002" s="682" t="s">
        <v>1832</v>
      </c>
      <c r="O1002" s="686" t="s">
        <v>1264</v>
      </c>
      <c r="P1002" s="686" t="s">
        <v>1264</v>
      </c>
      <c r="Q1002" s="686" t="s">
        <v>1265</v>
      </c>
      <c r="R1002" s="686" t="s">
        <v>1264</v>
      </c>
      <c r="S1002" s="686" t="s">
        <v>1264</v>
      </c>
      <c r="T1002" s="686" t="s">
        <v>1265</v>
      </c>
    </row>
    <row r="1003" spans="1:20" hidden="1" outlineLevel="1" x14ac:dyDescent="0.25">
      <c r="A1003" s="493" t="s">
        <v>3095</v>
      </c>
      <c r="B1003" s="682" t="s">
        <v>3084</v>
      </c>
      <c r="C1003" s="682" t="s">
        <v>3084</v>
      </c>
      <c r="D1003" s="682" t="s">
        <v>2077</v>
      </c>
      <c r="E1003" s="683" t="s">
        <v>534</v>
      </c>
      <c r="F1003" s="683" t="s">
        <v>3085</v>
      </c>
      <c r="G1003" s="683" t="s">
        <v>3085</v>
      </c>
      <c r="H1003" s="683" t="s">
        <v>1261</v>
      </c>
      <c r="I1003" s="683" t="s">
        <v>1261</v>
      </c>
      <c r="J1003" s="683" t="s">
        <v>326</v>
      </c>
      <c r="K1003" s="683" t="s">
        <v>1288</v>
      </c>
      <c r="L1003" s="684" t="s">
        <v>1819</v>
      </c>
      <c r="M1003" s="685" t="s">
        <v>475</v>
      </c>
      <c r="N1003" s="682" t="s">
        <v>1101</v>
      </c>
      <c r="O1003" s="686" t="s">
        <v>1264</v>
      </c>
      <c r="P1003" s="686" t="s">
        <v>1264</v>
      </c>
      <c r="Q1003" s="686" t="s">
        <v>1265</v>
      </c>
      <c r="R1003" s="686" t="s">
        <v>1264</v>
      </c>
      <c r="S1003" s="686" t="s">
        <v>1264</v>
      </c>
      <c r="T1003" s="686" t="s">
        <v>1265</v>
      </c>
    </row>
    <row r="1004" spans="1:20" hidden="1" outlineLevel="1" x14ac:dyDescent="0.25">
      <c r="A1004" s="493" t="s">
        <v>3096</v>
      </c>
      <c r="B1004" s="682" t="s">
        <v>3084</v>
      </c>
      <c r="C1004" s="682" t="s">
        <v>3084</v>
      </c>
      <c r="D1004" s="682" t="s">
        <v>2078</v>
      </c>
      <c r="E1004" s="683" t="s">
        <v>534</v>
      </c>
      <c r="F1004" s="683" t="s">
        <v>3085</v>
      </c>
      <c r="G1004" s="683" t="s">
        <v>3085</v>
      </c>
      <c r="H1004" s="683" t="s">
        <v>1261</v>
      </c>
      <c r="I1004" s="683" t="s">
        <v>1261</v>
      </c>
      <c r="J1004" s="683" t="s">
        <v>326</v>
      </c>
      <c r="K1004" s="683" t="s">
        <v>1288</v>
      </c>
      <c r="L1004" s="684" t="s">
        <v>1820</v>
      </c>
      <c r="M1004" s="685" t="s">
        <v>275</v>
      </c>
      <c r="N1004" s="682" t="s">
        <v>1284</v>
      </c>
      <c r="O1004" s="686" t="s">
        <v>1264</v>
      </c>
      <c r="P1004" s="686" t="s">
        <v>1264</v>
      </c>
      <c r="Q1004" s="686" t="s">
        <v>1265</v>
      </c>
      <c r="R1004" s="686" t="s">
        <v>1264</v>
      </c>
      <c r="S1004" s="686" t="s">
        <v>1264</v>
      </c>
      <c r="T1004" s="686" t="s">
        <v>1265</v>
      </c>
    </row>
    <row r="1005" spans="1:20" hidden="1" outlineLevel="1" x14ac:dyDescent="0.25">
      <c r="A1005" s="493" t="s">
        <v>3097</v>
      </c>
      <c r="B1005" s="682" t="s">
        <v>3084</v>
      </c>
      <c r="C1005" s="682" t="s">
        <v>3084</v>
      </c>
      <c r="D1005" s="682" t="s">
        <v>2079</v>
      </c>
      <c r="E1005" s="683" t="s">
        <v>534</v>
      </c>
      <c r="F1005" s="683" t="s">
        <v>3085</v>
      </c>
      <c r="G1005" s="683" t="s">
        <v>3085</v>
      </c>
      <c r="H1005" s="683" t="s">
        <v>1261</v>
      </c>
      <c r="I1005" s="683" t="s">
        <v>1261</v>
      </c>
      <c r="J1005" s="683" t="s">
        <v>326</v>
      </c>
      <c r="K1005" s="683" t="s">
        <v>1288</v>
      </c>
      <c r="L1005" s="684" t="s">
        <v>1820</v>
      </c>
      <c r="M1005" s="685" t="s">
        <v>275</v>
      </c>
      <c r="N1005" s="682" t="s">
        <v>1306</v>
      </c>
      <c r="O1005" s="686" t="s">
        <v>1264</v>
      </c>
      <c r="P1005" s="686" t="s">
        <v>1264</v>
      </c>
      <c r="Q1005" s="686" t="s">
        <v>1265</v>
      </c>
      <c r="R1005" s="686" t="s">
        <v>1264</v>
      </c>
      <c r="S1005" s="686" t="s">
        <v>1264</v>
      </c>
      <c r="T1005" s="686" t="s">
        <v>1265</v>
      </c>
    </row>
    <row r="1006" spans="1:20" hidden="1" outlineLevel="1" x14ac:dyDescent="0.25">
      <c r="A1006" s="493" t="s">
        <v>3098</v>
      </c>
      <c r="B1006" s="682" t="s">
        <v>3084</v>
      </c>
      <c r="C1006" s="682" t="s">
        <v>3084</v>
      </c>
      <c r="D1006" s="682" t="s">
        <v>2080</v>
      </c>
      <c r="E1006" s="683" t="s">
        <v>534</v>
      </c>
      <c r="F1006" s="683" t="s">
        <v>3085</v>
      </c>
      <c r="G1006" s="683" t="s">
        <v>3085</v>
      </c>
      <c r="H1006" s="683" t="s">
        <v>1261</v>
      </c>
      <c r="I1006" s="683" t="s">
        <v>1261</v>
      </c>
      <c r="J1006" s="683" t="s">
        <v>326</v>
      </c>
      <c r="K1006" s="683" t="s">
        <v>1288</v>
      </c>
      <c r="L1006" s="684" t="s">
        <v>1819</v>
      </c>
      <c r="M1006" s="685" t="s">
        <v>275</v>
      </c>
      <c r="N1006" s="682" t="s">
        <v>1833</v>
      </c>
      <c r="O1006" s="686" t="s">
        <v>1264</v>
      </c>
      <c r="P1006" s="686" t="s">
        <v>1264</v>
      </c>
      <c r="Q1006" s="686" t="s">
        <v>1265</v>
      </c>
      <c r="R1006" s="686" t="s">
        <v>1264</v>
      </c>
      <c r="S1006" s="686" t="s">
        <v>1264</v>
      </c>
      <c r="T1006" s="686" t="s">
        <v>1265</v>
      </c>
    </row>
    <row r="1007" spans="1:20" hidden="1" outlineLevel="1" x14ac:dyDescent="0.25">
      <c r="A1007" s="493" t="s">
        <v>3099</v>
      </c>
      <c r="B1007" s="682" t="s">
        <v>1307</v>
      </c>
      <c r="C1007" s="682" t="s">
        <v>1307</v>
      </c>
      <c r="D1007" s="682" t="s">
        <v>2081</v>
      </c>
      <c r="E1007" s="683" t="s">
        <v>534</v>
      </c>
      <c r="F1007" s="683" t="s">
        <v>3100</v>
      </c>
      <c r="G1007" s="683" t="s">
        <v>3100</v>
      </c>
      <c r="H1007" s="683" t="s">
        <v>1261</v>
      </c>
      <c r="I1007" s="683" t="s">
        <v>1261</v>
      </c>
      <c r="J1007" s="683" t="s">
        <v>326</v>
      </c>
      <c r="K1007" s="683" t="s">
        <v>1288</v>
      </c>
      <c r="L1007" s="684" t="s">
        <v>1834</v>
      </c>
      <c r="M1007" s="685" t="s">
        <v>281</v>
      </c>
      <c r="N1007" s="682" t="s">
        <v>1308</v>
      </c>
      <c r="O1007" s="682" t="s">
        <v>1264</v>
      </c>
      <c r="P1007" s="682" t="s">
        <v>1264</v>
      </c>
      <c r="Q1007" s="682" t="s">
        <v>1265</v>
      </c>
      <c r="R1007" s="682" t="s">
        <v>1264</v>
      </c>
      <c r="S1007" s="682" t="s">
        <v>1264</v>
      </c>
      <c r="T1007" s="682" t="s">
        <v>1265</v>
      </c>
    </row>
    <row r="1008" spans="1:20" hidden="1" outlineLevel="1" x14ac:dyDescent="0.25">
      <c r="A1008" s="493" t="s">
        <v>1835</v>
      </c>
      <c r="B1008" s="682" t="s">
        <v>1307</v>
      </c>
      <c r="C1008" s="682" t="s">
        <v>1307</v>
      </c>
      <c r="D1008" s="682" t="s">
        <v>2082</v>
      </c>
      <c r="E1008" s="683" t="s">
        <v>534</v>
      </c>
      <c r="F1008" s="683" t="s">
        <v>3100</v>
      </c>
      <c r="G1008" s="683" t="s">
        <v>3100</v>
      </c>
      <c r="H1008" s="683" t="s">
        <v>1261</v>
      </c>
      <c r="I1008" s="683" t="s">
        <v>1261</v>
      </c>
      <c r="J1008" s="683" t="s">
        <v>326</v>
      </c>
      <c r="K1008" s="683" t="s">
        <v>1288</v>
      </c>
      <c r="L1008" s="684" t="s">
        <v>1834</v>
      </c>
      <c r="M1008" s="685" t="s">
        <v>281</v>
      </c>
      <c r="N1008" s="682" t="s">
        <v>1309</v>
      </c>
      <c r="O1008" s="686" t="s">
        <v>1264</v>
      </c>
      <c r="P1008" s="686" t="s">
        <v>1264</v>
      </c>
      <c r="Q1008" s="686" t="s">
        <v>1265</v>
      </c>
      <c r="R1008" s="686" t="s">
        <v>1264</v>
      </c>
      <c r="S1008" s="686" t="s">
        <v>1264</v>
      </c>
      <c r="T1008" s="686" t="s">
        <v>1265</v>
      </c>
    </row>
    <row r="1009" spans="1:20" hidden="1" outlineLevel="1" x14ac:dyDescent="0.25">
      <c r="A1009" s="493" t="s">
        <v>3101</v>
      </c>
      <c r="B1009" s="682" t="s">
        <v>1307</v>
      </c>
      <c r="C1009" s="682" t="s">
        <v>1307</v>
      </c>
      <c r="D1009" s="682" t="s">
        <v>2083</v>
      </c>
      <c r="E1009" s="683" t="s">
        <v>534</v>
      </c>
      <c r="F1009" s="683" t="s">
        <v>3100</v>
      </c>
      <c r="G1009" s="683" t="s">
        <v>3100</v>
      </c>
      <c r="H1009" s="683" t="s">
        <v>1261</v>
      </c>
      <c r="I1009" s="683" t="s">
        <v>1261</v>
      </c>
      <c r="J1009" s="683" t="s">
        <v>326</v>
      </c>
      <c r="K1009" s="683" t="s">
        <v>1288</v>
      </c>
      <c r="L1009" s="684" t="s">
        <v>1823</v>
      </c>
      <c r="M1009" s="685" t="s">
        <v>257</v>
      </c>
      <c r="N1009" s="682" t="s">
        <v>638</v>
      </c>
      <c r="O1009" s="686" t="s">
        <v>1264</v>
      </c>
      <c r="P1009" s="686" t="s">
        <v>1264</v>
      </c>
      <c r="Q1009" s="686" t="s">
        <v>1265</v>
      </c>
      <c r="R1009" s="686" t="s">
        <v>1264</v>
      </c>
      <c r="S1009" s="686" t="s">
        <v>1264</v>
      </c>
      <c r="T1009" s="686" t="s">
        <v>1265</v>
      </c>
    </row>
    <row r="1010" spans="1:20" hidden="1" outlineLevel="1" x14ac:dyDescent="0.25">
      <c r="A1010" s="493" t="s">
        <v>3102</v>
      </c>
      <c r="B1010" s="682" t="s">
        <v>1307</v>
      </c>
      <c r="C1010" s="682" t="s">
        <v>1307</v>
      </c>
      <c r="D1010" s="682" t="s">
        <v>2084</v>
      </c>
      <c r="E1010" s="683" t="s">
        <v>534</v>
      </c>
      <c r="F1010" s="683" t="s">
        <v>3100</v>
      </c>
      <c r="G1010" s="683" t="s">
        <v>3100</v>
      </c>
      <c r="H1010" s="683" t="s">
        <v>1261</v>
      </c>
      <c r="I1010" s="683" t="s">
        <v>1261</v>
      </c>
      <c r="J1010" s="683" t="s">
        <v>326</v>
      </c>
      <c r="K1010" s="683" t="s">
        <v>1288</v>
      </c>
      <c r="L1010" s="684" t="s">
        <v>1823</v>
      </c>
      <c r="M1010" s="685" t="s">
        <v>257</v>
      </c>
      <c r="N1010" s="682" t="s">
        <v>1057</v>
      </c>
      <c r="O1010" s="682" t="s">
        <v>1264</v>
      </c>
      <c r="P1010" s="682" t="s">
        <v>1264</v>
      </c>
      <c r="Q1010" s="682" t="s">
        <v>1265</v>
      </c>
      <c r="R1010" s="682" t="s">
        <v>1264</v>
      </c>
      <c r="S1010" s="682" t="s">
        <v>1264</v>
      </c>
      <c r="T1010" s="682" t="s">
        <v>1265</v>
      </c>
    </row>
    <row r="1011" spans="1:20" hidden="1" outlineLevel="1" x14ac:dyDescent="0.25">
      <c r="A1011" s="493" t="s">
        <v>3103</v>
      </c>
      <c r="B1011" s="682" t="s">
        <v>1307</v>
      </c>
      <c r="C1011" s="682" t="s">
        <v>1307</v>
      </c>
      <c r="D1011" s="682" t="s">
        <v>2177</v>
      </c>
      <c r="E1011" s="683" t="s">
        <v>534</v>
      </c>
      <c r="F1011" s="683" t="s">
        <v>3100</v>
      </c>
      <c r="G1011" s="683" t="s">
        <v>3100</v>
      </c>
      <c r="H1011" s="683" t="s">
        <v>1261</v>
      </c>
      <c r="I1011" s="683" t="s">
        <v>1261</v>
      </c>
      <c r="J1011" s="683" t="s">
        <v>326</v>
      </c>
      <c r="K1011" s="683" t="s">
        <v>1288</v>
      </c>
      <c r="L1011" s="684" t="s">
        <v>1823</v>
      </c>
      <c r="M1011" s="685" t="s">
        <v>257</v>
      </c>
      <c r="N1011" s="682" t="s">
        <v>3104</v>
      </c>
      <c r="O1011" s="682" t="s">
        <v>1264</v>
      </c>
      <c r="P1011" s="682" t="s">
        <v>1264</v>
      </c>
      <c r="Q1011" s="682" t="s">
        <v>1265</v>
      </c>
      <c r="R1011" s="682" t="s">
        <v>1264</v>
      </c>
      <c r="S1011" s="682" t="s">
        <v>1264</v>
      </c>
      <c r="T1011" s="682" t="s">
        <v>1265</v>
      </c>
    </row>
    <row r="1012" spans="1:20" hidden="1" outlineLevel="1" x14ac:dyDescent="0.25">
      <c r="A1012" s="493" t="s">
        <v>3105</v>
      </c>
      <c r="B1012" s="682" t="s">
        <v>1267</v>
      </c>
      <c r="C1012" s="682" t="s">
        <v>1267</v>
      </c>
      <c r="D1012" s="682" t="s">
        <v>3106</v>
      </c>
      <c r="E1012" s="683" t="s">
        <v>534</v>
      </c>
      <c r="F1012" s="683" t="s">
        <v>1268</v>
      </c>
      <c r="G1012" s="683" t="s">
        <v>1268</v>
      </c>
      <c r="H1012" s="683" t="s">
        <v>1261</v>
      </c>
      <c r="I1012" s="683" t="s">
        <v>1261</v>
      </c>
      <c r="J1012" s="683" t="s">
        <v>326</v>
      </c>
      <c r="K1012" s="683" t="s">
        <v>1262</v>
      </c>
      <c r="L1012" s="684" t="s">
        <v>1836</v>
      </c>
      <c r="M1012" s="685" t="s">
        <v>475</v>
      </c>
      <c r="N1012" s="682" t="s">
        <v>800</v>
      </c>
      <c r="O1012" s="686" t="s">
        <v>1264</v>
      </c>
      <c r="P1012" s="686" t="s">
        <v>1264</v>
      </c>
      <c r="Q1012" s="686" t="s">
        <v>1265</v>
      </c>
      <c r="R1012" s="686" t="s">
        <v>1264</v>
      </c>
      <c r="S1012" s="686" t="s">
        <v>1264</v>
      </c>
      <c r="T1012" s="686" t="s">
        <v>1265</v>
      </c>
    </row>
    <row r="1013" spans="1:20" hidden="1" outlineLevel="1" x14ac:dyDescent="0.25">
      <c r="A1013" s="493" t="s">
        <v>3107</v>
      </c>
      <c r="B1013" s="682" t="s">
        <v>1269</v>
      </c>
      <c r="C1013" s="682" t="s">
        <v>1269</v>
      </c>
      <c r="D1013" s="682" t="s">
        <v>2085</v>
      </c>
      <c r="E1013" s="683" t="s">
        <v>534</v>
      </c>
      <c r="F1013" s="683" t="s">
        <v>1270</v>
      </c>
      <c r="G1013" s="683" t="s">
        <v>1270</v>
      </c>
      <c r="H1013" s="683" t="s">
        <v>1261</v>
      </c>
      <c r="I1013" s="683" t="s">
        <v>1261</v>
      </c>
      <c r="J1013" s="683" t="s">
        <v>326</v>
      </c>
      <c r="K1013" s="683" t="s">
        <v>1262</v>
      </c>
      <c r="L1013" s="684" t="s">
        <v>1836</v>
      </c>
      <c r="M1013" s="685" t="s">
        <v>239</v>
      </c>
      <c r="N1013" s="682" t="s">
        <v>1274</v>
      </c>
      <c r="O1013" s="686" t="s">
        <v>1264</v>
      </c>
      <c r="P1013" s="686" t="s">
        <v>1264</v>
      </c>
      <c r="Q1013" s="686" t="s">
        <v>1265</v>
      </c>
      <c r="R1013" s="686" t="s">
        <v>1264</v>
      </c>
      <c r="S1013" s="686" t="s">
        <v>1264</v>
      </c>
      <c r="T1013" s="686" t="s">
        <v>1265</v>
      </c>
    </row>
    <row r="1014" spans="1:20" hidden="1" outlineLevel="1" x14ac:dyDescent="0.25">
      <c r="A1014" s="493" t="s">
        <v>3108</v>
      </c>
      <c r="B1014" s="682" t="s">
        <v>1279</v>
      </c>
      <c r="C1014" s="682" t="s">
        <v>1279</v>
      </c>
      <c r="D1014" s="682" t="s">
        <v>2086</v>
      </c>
      <c r="E1014" s="683" t="s">
        <v>534</v>
      </c>
      <c r="F1014" s="683" t="s">
        <v>3109</v>
      </c>
      <c r="G1014" s="683" t="s">
        <v>3109</v>
      </c>
      <c r="H1014" s="683" t="s">
        <v>1261</v>
      </c>
      <c r="I1014" s="683" t="s">
        <v>1261</v>
      </c>
      <c r="J1014" s="683" t="s">
        <v>326</v>
      </c>
      <c r="K1014" s="683" t="s">
        <v>1262</v>
      </c>
      <c r="L1014" s="684" t="s">
        <v>1836</v>
      </c>
      <c r="M1014" s="687" t="s">
        <v>257</v>
      </c>
      <c r="N1014" s="682" t="s">
        <v>1060</v>
      </c>
      <c r="O1014" s="686" t="s">
        <v>1264</v>
      </c>
      <c r="P1014" s="686" t="s">
        <v>1264</v>
      </c>
      <c r="Q1014" s="686" t="s">
        <v>1265</v>
      </c>
      <c r="R1014" s="686" t="s">
        <v>1264</v>
      </c>
      <c r="S1014" s="686" t="s">
        <v>1264</v>
      </c>
      <c r="T1014" s="686" t="s">
        <v>1265</v>
      </c>
    </row>
    <row r="1015" spans="1:20" hidden="1" outlineLevel="1" x14ac:dyDescent="0.25">
      <c r="A1015" s="493" t="s">
        <v>3110</v>
      </c>
      <c r="B1015" s="682" t="s">
        <v>1300</v>
      </c>
      <c r="C1015" s="682" t="s">
        <v>1300</v>
      </c>
      <c r="D1015" s="682" t="s">
        <v>1304</v>
      </c>
      <c r="E1015" s="683" t="s">
        <v>534</v>
      </c>
      <c r="F1015" s="683" t="s">
        <v>1301</v>
      </c>
      <c r="G1015" s="683" t="s">
        <v>1301</v>
      </c>
      <c r="H1015" s="683" t="s">
        <v>1261</v>
      </c>
      <c r="I1015" s="683" t="s">
        <v>1261</v>
      </c>
      <c r="J1015" s="683" t="s">
        <v>326</v>
      </c>
      <c r="K1015" s="683" t="s">
        <v>1288</v>
      </c>
      <c r="L1015" s="684" t="s">
        <v>1818</v>
      </c>
      <c r="M1015" s="685" t="s">
        <v>275</v>
      </c>
      <c r="N1015" s="682" t="s">
        <v>376</v>
      </c>
      <c r="O1015" s="686" t="s">
        <v>1264</v>
      </c>
      <c r="P1015" s="686" t="s">
        <v>1264</v>
      </c>
      <c r="Q1015" s="686" t="s">
        <v>1265</v>
      </c>
      <c r="R1015" s="686" t="s">
        <v>1264</v>
      </c>
      <c r="S1015" s="686" t="s">
        <v>1264</v>
      </c>
      <c r="T1015" s="686" t="s">
        <v>1265</v>
      </c>
    </row>
    <row r="1016" spans="1:20" hidden="1" outlineLevel="1" x14ac:dyDescent="0.25">
      <c r="A1016" s="493" t="s">
        <v>3291</v>
      </c>
      <c r="B1016" s="682" t="s">
        <v>1837</v>
      </c>
      <c r="C1016" s="682" t="s">
        <v>1838</v>
      </c>
      <c r="D1016" s="682" t="s">
        <v>2087</v>
      </c>
      <c r="E1016" s="683" t="s">
        <v>534</v>
      </c>
      <c r="F1016" s="683" t="s">
        <v>3111</v>
      </c>
      <c r="G1016" s="683" t="s">
        <v>3111</v>
      </c>
      <c r="H1016" s="683">
        <v>13</v>
      </c>
      <c r="I1016" s="683">
        <v>13</v>
      </c>
      <c r="J1016" s="683" t="s">
        <v>1839</v>
      </c>
      <c r="K1016" s="683" t="s">
        <v>1262</v>
      </c>
      <c r="L1016" s="684" t="s">
        <v>2995</v>
      </c>
      <c r="M1016" s="685" t="s">
        <v>239</v>
      </c>
      <c r="N1016" s="682" t="s">
        <v>597</v>
      </c>
      <c r="O1016" s="686" t="s">
        <v>1264</v>
      </c>
      <c r="P1016" s="686" t="s">
        <v>1264</v>
      </c>
      <c r="Q1016" s="686" t="s">
        <v>1265</v>
      </c>
      <c r="R1016" s="686" t="s">
        <v>1264</v>
      </c>
      <c r="S1016" s="686" t="s">
        <v>1264</v>
      </c>
      <c r="T1016" s="686" t="s">
        <v>1265</v>
      </c>
    </row>
    <row r="1017" spans="1:20" hidden="1" outlineLevel="1" x14ac:dyDescent="0.25">
      <c r="A1017" s="690" t="s">
        <v>3112</v>
      </c>
      <c r="B1017" s="682" t="s">
        <v>1279</v>
      </c>
      <c r="C1017" s="682" t="s">
        <v>1279</v>
      </c>
      <c r="D1017" s="682" t="s">
        <v>3186</v>
      </c>
      <c r="E1017" s="683" t="s">
        <v>534</v>
      </c>
      <c r="F1017" s="683" t="s">
        <v>3109</v>
      </c>
      <c r="G1017" s="683" t="s">
        <v>3109</v>
      </c>
      <c r="H1017" s="683" t="s">
        <v>1261</v>
      </c>
      <c r="I1017" s="683" t="s">
        <v>1261</v>
      </c>
      <c r="J1017" s="683" t="s">
        <v>326</v>
      </c>
      <c r="K1017" s="683" t="s">
        <v>1262</v>
      </c>
      <c r="L1017" s="691" t="s">
        <v>3113</v>
      </c>
      <c r="M1017" s="687" t="s">
        <v>3114</v>
      </c>
      <c r="N1017" s="682" t="s">
        <v>3115</v>
      </c>
      <c r="O1017" s="686" t="s">
        <v>1264</v>
      </c>
      <c r="P1017" s="686" t="s">
        <v>1264</v>
      </c>
      <c r="Q1017" s="686" t="s">
        <v>1265</v>
      </c>
      <c r="R1017" s="686" t="s">
        <v>1264</v>
      </c>
      <c r="S1017" s="686" t="s">
        <v>1264</v>
      </c>
      <c r="T1017" s="686" t="s">
        <v>1265</v>
      </c>
    </row>
    <row r="1018" spans="1:20" hidden="1" outlineLevel="1" x14ac:dyDescent="0.25">
      <c r="A1018" s="493" t="s">
        <v>3116</v>
      </c>
      <c r="B1018" s="682" t="s">
        <v>3084</v>
      </c>
      <c r="C1018" s="682" t="s">
        <v>3084</v>
      </c>
      <c r="D1018" s="682" t="s">
        <v>3117</v>
      </c>
      <c r="E1018" s="683" t="s">
        <v>534</v>
      </c>
      <c r="F1018" s="683" t="s">
        <v>3085</v>
      </c>
      <c r="G1018" s="683" t="s">
        <v>3085</v>
      </c>
      <c r="H1018" s="683" t="s">
        <v>1261</v>
      </c>
      <c r="I1018" s="683" t="s">
        <v>1261</v>
      </c>
      <c r="J1018" s="683" t="s">
        <v>326</v>
      </c>
      <c r="K1018" s="683" t="s">
        <v>1288</v>
      </c>
      <c r="L1018" s="692" t="s">
        <v>3118</v>
      </c>
      <c r="M1018" s="685" t="s">
        <v>275</v>
      </c>
      <c r="N1018" s="682" t="s">
        <v>1306</v>
      </c>
      <c r="O1018" s="686" t="s">
        <v>1264</v>
      </c>
      <c r="P1018" s="686" t="s">
        <v>1264</v>
      </c>
      <c r="Q1018" s="686" t="s">
        <v>1265</v>
      </c>
      <c r="R1018" s="686" t="s">
        <v>1264</v>
      </c>
      <c r="S1018" s="686" t="s">
        <v>1264</v>
      </c>
      <c r="T1018" s="686" t="s">
        <v>1265</v>
      </c>
    </row>
    <row r="1019" spans="1:20" hidden="1" outlineLevel="1" x14ac:dyDescent="0.25">
      <c r="A1019" s="493"/>
      <c r="B1019" s="682"/>
      <c r="C1019" s="682"/>
      <c r="D1019" s="682"/>
      <c r="E1019" s="683"/>
      <c r="F1019" s="683"/>
      <c r="G1019" s="683"/>
      <c r="H1019" s="683"/>
      <c r="I1019" s="683"/>
      <c r="J1019" s="683"/>
      <c r="K1019" s="683"/>
      <c r="L1019" s="684"/>
      <c r="M1019" s="683"/>
      <c r="N1019" s="682"/>
      <c r="O1019" s="686" t="s">
        <v>1264</v>
      </c>
      <c r="P1019" s="686" t="s">
        <v>1264</v>
      </c>
      <c r="Q1019" s="686" t="s">
        <v>1265</v>
      </c>
      <c r="R1019" s="686" t="s">
        <v>1264</v>
      </c>
      <c r="S1019" s="686" t="s">
        <v>1264</v>
      </c>
      <c r="T1019" s="686" t="s">
        <v>1265</v>
      </c>
    </row>
    <row r="1020" spans="1:20" hidden="1" outlineLevel="1" x14ac:dyDescent="0.25">
      <c r="A1020" s="493"/>
      <c r="B1020" s="682"/>
      <c r="C1020" s="682"/>
      <c r="D1020" s="682"/>
      <c r="E1020" s="683"/>
      <c r="F1020" s="683"/>
      <c r="G1020" s="683"/>
      <c r="H1020" s="683"/>
      <c r="I1020" s="683"/>
      <c r="J1020" s="683"/>
      <c r="K1020" s="683"/>
      <c r="L1020" s="684"/>
      <c r="M1020" s="683"/>
      <c r="N1020" s="682"/>
      <c r="O1020" s="686" t="s">
        <v>1264</v>
      </c>
      <c r="P1020" s="686" t="s">
        <v>1264</v>
      </c>
      <c r="Q1020" s="686" t="s">
        <v>1265</v>
      </c>
      <c r="R1020" s="686" t="s">
        <v>1264</v>
      </c>
      <c r="S1020" s="686" t="s">
        <v>1264</v>
      </c>
      <c r="T1020" s="686" t="s">
        <v>1265</v>
      </c>
    </row>
    <row r="1021" spans="1:20" hidden="1" outlineLevel="1" x14ac:dyDescent="0.25">
      <c r="A1021" s="493"/>
      <c r="B1021" s="682"/>
      <c r="C1021" s="682"/>
      <c r="D1021" s="682"/>
      <c r="E1021" s="683"/>
      <c r="F1021" s="683"/>
      <c r="G1021" s="683"/>
      <c r="H1021" s="683"/>
      <c r="I1021" s="683"/>
      <c r="J1021" s="683"/>
      <c r="K1021" s="683"/>
      <c r="L1021" s="684"/>
      <c r="M1021" s="683"/>
      <c r="N1021" s="682"/>
      <c r="O1021" s="686" t="s">
        <v>1264</v>
      </c>
      <c r="P1021" s="686" t="s">
        <v>1264</v>
      </c>
      <c r="Q1021" s="686" t="s">
        <v>1265</v>
      </c>
      <c r="R1021" s="686" t="s">
        <v>1264</v>
      </c>
      <c r="S1021" s="686" t="s">
        <v>1264</v>
      </c>
      <c r="T1021" s="686" t="s">
        <v>1265</v>
      </c>
    </row>
    <row r="1022" spans="1:20" hidden="1" outlineLevel="1" x14ac:dyDescent="0.25">
      <c r="A1022" s="493" t="s">
        <v>3119</v>
      </c>
      <c r="B1022" s="682" t="s">
        <v>1269</v>
      </c>
      <c r="C1022" s="682" t="s">
        <v>1269</v>
      </c>
      <c r="D1022" s="682" t="s">
        <v>2088</v>
      </c>
      <c r="E1022" s="683" t="s">
        <v>534</v>
      </c>
      <c r="F1022" s="683" t="s">
        <v>1270</v>
      </c>
      <c r="G1022" s="683" t="s">
        <v>1270</v>
      </c>
      <c r="H1022" s="683" t="s">
        <v>1261</v>
      </c>
      <c r="I1022" s="683" t="s">
        <v>1261</v>
      </c>
      <c r="J1022" s="683" t="s">
        <v>326</v>
      </c>
      <c r="K1022" s="683" t="s">
        <v>1262</v>
      </c>
      <c r="L1022" s="684" t="s">
        <v>2995</v>
      </c>
      <c r="M1022" s="685" t="s">
        <v>275</v>
      </c>
      <c r="N1022" s="682" t="s">
        <v>1310</v>
      </c>
      <c r="O1022" s="686" t="s">
        <v>1264</v>
      </c>
      <c r="P1022" s="686" t="s">
        <v>1264</v>
      </c>
      <c r="Q1022" s="686" t="s">
        <v>1265</v>
      </c>
      <c r="R1022" s="686" t="s">
        <v>1264</v>
      </c>
      <c r="S1022" s="686" t="s">
        <v>1264</v>
      </c>
      <c r="T1022" s="686" t="s">
        <v>1265</v>
      </c>
    </row>
    <row r="1023" spans="1:20" hidden="1" outlineLevel="1" x14ac:dyDescent="0.25">
      <c r="A1023" s="493" t="s">
        <v>3120</v>
      </c>
      <c r="B1023" s="682" t="s">
        <v>1286</v>
      </c>
      <c r="C1023" s="682" t="s">
        <v>1286</v>
      </c>
      <c r="D1023" s="682" t="s">
        <v>2089</v>
      </c>
      <c r="E1023" s="683" t="s">
        <v>534</v>
      </c>
      <c r="F1023" s="683" t="s">
        <v>1287</v>
      </c>
      <c r="G1023" s="683" t="s">
        <v>1287</v>
      </c>
      <c r="H1023" s="683" t="s">
        <v>1261</v>
      </c>
      <c r="I1023" s="683" t="s">
        <v>1261</v>
      </c>
      <c r="J1023" s="683" t="s">
        <v>326</v>
      </c>
      <c r="K1023" s="683" t="s">
        <v>1288</v>
      </c>
      <c r="L1023" s="684" t="s">
        <v>1819</v>
      </c>
      <c r="M1023" s="685" t="s">
        <v>275</v>
      </c>
      <c r="N1023" s="682" t="s">
        <v>1311</v>
      </c>
      <c r="O1023" s="686" t="s">
        <v>1264</v>
      </c>
      <c r="P1023" s="686" t="s">
        <v>1264</v>
      </c>
      <c r="Q1023" s="686" t="s">
        <v>1265</v>
      </c>
      <c r="R1023" s="686" t="s">
        <v>1264</v>
      </c>
      <c r="S1023" s="686" t="s">
        <v>1264</v>
      </c>
      <c r="T1023" s="686" t="s">
        <v>1265</v>
      </c>
    </row>
    <row r="1024" spans="1:20" hidden="1" outlineLevel="1" x14ac:dyDescent="0.25">
      <c r="A1024" s="493" t="s">
        <v>3121</v>
      </c>
      <c r="B1024" s="682" t="s">
        <v>1286</v>
      </c>
      <c r="C1024" s="682" t="s">
        <v>1286</v>
      </c>
      <c r="D1024" s="682" t="s">
        <v>2090</v>
      </c>
      <c r="E1024" s="683" t="s">
        <v>534</v>
      </c>
      <c r="F1024" s="683" t="s">
        <v>1287</v>
      </c>
      <c r="G1024" s="683" t="s">
        <v>1287</v>
      </c>
      <c r="H1024" s="683" t="s">
        <v>1261</v>
      </c>
      <c r="I1024" s="683" t="s">
        <v>1261</v>
      </c>
      <c r="J1024" s="683" t="s">
        <v>326</v>
      </c>
      <c r="K1024" s="683" t="s">
        <v>1288</v>
      </c>
      <c r="L1024" s="684" t="s">
        <v>1820</v>
      </c>
      <c r="M1024" s="685" t="s">
        <v>475</v>
      </c>
      <c r="N1024" s="682" t="s">
        <v>645</v>
      </c>
      <c r="O1024" s="686" t="s">
        <v>1264</v>
      </c>
      <c r="P1024" s="686" t="s">
        <v>1264</v>
      </c>
      <c r="Q1024" s="686" t="s">
        <v>1265</v>
      </c>
      <c r="R1024" s="686" t="s">
        <v>1264</v>
      </c>
      <c r="S1024" s="686" t="s">
        <v>1264</v>
      </c>
      <c r="T1024" s="686" t="s">
        <v>1265</v>
      </c>
    </row>
    <row r="1025" spans="1:20" hidden="1" outlineLevel="1" x14ac:dyDescent="0.25">
      <c r="A1025" s="493" t="s">
        <v>3122</v>
      </c>
      <c r="B1025" s="682" t="s">
        <v>1312</v>
      </c>
      <c r="C1025" s="682" t="s">
        <v>1312</v>
      </c>
      <c r="D1025" s="682" t="s">
        <v>3123</v>
      </c>
      <c r="E1025" s="683" t="s">
        <v>534</v>
      </c>
      <c r="F1025" s="683" t="s">
        <v>1299</v>
      </c>
      <c r="G1025" s="683" t="s">
        <v>1299</v>
      </c>
      <c r="H1025" s="683" t="s">
        <v>1261</v>
      </c>
      <c r="I1025" s="683" t="s">
        <v>1261</v>
      </c>
      <c r="J1025" s="683" t="s">
        <v>326</v>
      </c>
      <c r="K1025" s="683" t="s">
        <v>1288</v>
      </c>
      <c r="L1025" s="684" t="s">
        <v>1818</v>
      </c>
      <c r="M1025" s="682" t="s">
        <v>281</v>
      </c>
      <c r="N1025" s="682" t="s">
        <v>333</v>
      </c>
      <c r="O1025" s="686" t="s">
        <v>1264</v>
      </c>
      <c r="P1025" s="686" t="s">
        <v>1264</v>
      </c>
      <c r="Q1025" s="686" t="s">
        <v>1265</v>
      </c>
      <c r="R1025" s="686" t="s">
        <v>1264</v>
      </c>
      <c r="S1025" s="686" t="s">
        <v>1264</v>
      </c>
      <c r="T1025" s="686" t="s">
        <v>1265</v>
      </c>
    </row>
    <row r="1026" spans="1:20" hidden="1" outlineLevel="1" x14ac:dyDescent="0.25">
      <c r="A1026" s="493" t="s">
        <v>3124</v>
      </c>
      <c r="B1026" s="682" t="s">
        <v>1269</v>
      </c>
      <c r="C1026" s="682" t="s">
        <v>1269</v>
      </c>
      <c r="D1026" s="682" t="s">
        <v>2091</v>
      </c>
      <c r="E1026" s="683" t="s">
        <v>534</v>
      </c>
      <c r="F1026" s="683" t="s">
        <v>1270</v>
      </c>
      <c r="G1026" s="683" t="s">
        <v>1270</v>
      </c>
      <c r="H1026" s="683" t="s">
        <v>1261</v>
      </c>
      <c r="I1026" s="683" t="s">
        <v>1261</v>
      </c>
      <c r="J1026" s="683" t="s">
        <v>326</v>
      </c>
      <c r="K1026" s="683" t="s">
        <v>1262</v>
      </c>
      <c r="L1026" s="684" t="s">
        <v>2995</v>
      </c>
      <c r="M1026" s="682" t="s">
        <v>238</v>
      </c>
      <c r="N1026" s="693" t="s">
        <v>434</v>
      </c>
      <c r="O1026" s="686" t="s">
        <v>1264</v>
      </c>
      <c r="P1026" s="686" t="s">
        <v>1264</v>
      </c>
      <c r="Q1026" s="686" t="s">
        <v>1265</v>
      </c>
      <c r="R1026" s="686" t="s">
        <v>1264</v>
      </c>
      <c r="S1026" s="686" t="s">
        <v>1264</v>
      </c>
      <c r="T1026" s="686" t="s">
        <v>1265</v>
      </c>
    </row>
    <row r="1027" spans="1:20" hidden="1" outlineLevel="1" x14ac:dyDescent="0.25">
      <c r="A1027" s="493" t="s">
        <v>3125</v>
      </c>
      <c r="B1027" s="682" t="s">
        <v>1286</v>
      </c>
      <c r="C1027" s="682" t="s">
        <v>1286</v>
      </c>
      <c r="D1027" s="682" t="s">
        <v>2092</v>
      </c>
      <c r="E1027" s="683" t="s">
        <v>534</v>
      </c>
      <c r="F1027" s="683" t="s">
        <v>1287</v>
      </c>
      <c r="G1027" s="683" t="s">
        <v>1287</v>
      </c>
      <c r="H1027" s="683" t="s">
        <v>1261</v>
      </c>
      <c r="I1027" s="683" t="s">
        <v>1261</v>
      </c>
      <c r="J1027" s="683" t="s">
        <v>326</v>
      </c>
      <c r="K1027" s="683" t="s">
        <v>1288</v>
      </c>
      <c r="L1027" s="684" t="s">
        <v>1820</v>
      </c>
      <c r="M1027" s="682" t="s">
        <v>281</v>
      </c>
      <c r="N1027" s="682" t="s">
        <v>1811</v>
      </c>
      <c r="O1027" s="686" t="s">
        <v>1264</v>
      </c>
      <c r="P1027" s="686" t="s">
        <v>1264</v>
      </c>
      <c r="Q1027" s="686" t="s">
        <v>1265</v>
      </c>
      <c r="R1027" s="686" t="s">
        <v>1264</v>
      </c>
      <c r="S1027" s="686" t="s">
        <v>1264</v>
      </c>
      <c r="T1027" s="686" t="s">
        <v>1265</v>
      </c>
    </row>
    <row r="1028" spans="1:20" hidden="1" outlineLevel="1" x14ac:dyDescent="0.25">
      <c r="A1028" s="673" t="s">
        <v>3126</v>
      </c>
      <c r="B1028" s="682" t="s">
        <v>1286</v>
      </c>
      <c r="C1028" s="682" t="s">
        <v>1286</v>
      </c>
      <c r="D1028" s="682" t="s">
        <v>2093</v>
      </c>
      <c r="E1028" s="683" t="s">
        <v>534</v>
      </c>
      <c r="F1028" s="683" t="s">
        <v>1287</v>
      </c>
      <c r="G1028" s="683" t="s">
        <v>1287</v>
      </c>
      <c r="H1028" s="683" t="s">
        <v>1261</v>
      </c>
      <c r="I1028" s="683" t="s">
        <v>1261</v>
      </c>
      <c r="J1028" s="683" t="s">
        <v>326</v>
      </c>
      <c r="K1028" s="683" t="s">
        <v>1288</v>
      </c>
      <c r="L1028" s="684" t="s">
        <v>1819</v>
      </c>
      <c r="M1028" s="682" t="s">
        <v>238</v>
      </c>
      <c r="N1028" s="682" t="s">
        <v>423</v>
      </c>
      <c r="O1028" s="686" t="s">
        <v>1264</v>
      </c>
      <c r="P1028" s="686" t="s">
        <v>1264</v>
      </c>
      <c r="Q1028" s="686" t="s">
        <v>1265</v>
      </c>
      <c r="R1028" s="686" t="s">
        <v>1264</v>
      </c>
      <c r="S1028" s="686" t="s">
        <v>1264</v>
      </c>
      <c r="T1028" s="686" t="s">
        <v>1265</v>
      </c>
    </row>
    <row r="1029" spans="1:20" hidden="1" outlineLevel="1" x14ac:dyDescent="0.25">
      <c r="A1029" s="493" t="s">
        <v>3127</v>
      </c>
      <c r="B1029" s="682" t="s">
        <v>1267</v>
      </c>
      <c r="C1029" s="682" t="s">
        <v>1267</v>
      </c>
      <c r="D1029" s="682" t="s">
        <v>3128</v>
      </c>
      <c r="E1029" s="683" t="s">
        <v>534</v>
      </c>
      <c r="F1029" s="683" t="s">
        <v>1268</v>
      </c>
      <c r="G1029" s="683" t="s">
        <v>1268</v>
      </c>
      <c r="H1029" s="683" t="s">
        <v>1261</v>
      </c>
      <c r="I1029" s="683" t="s">
        <v>1261</v>
      </c>
      <c r="J1029" s="683" t="s">
        <v>326</v>
      </c>
      <c r="K1029" s="683" t="s">
        <v>1262</v>
      </c>
      <c r="L1029" s="684" t="s">
        <v>2995</v>
      </c>
      <c r="M1029" s="682" t="s">
        <v>238</v>
      </c>
      <c r="N1029" s="682" t="s">
        <v>438</v>
      </c>
      <c r="O1029" s="686" t="s">
        <v>1264</v>
      </c>
      <c r="P1029" s="686" t="s">
        <v>1264</v>
      </c>
      <c r="Q1029" s="686" t="s">
        <v>1265</v>
      </c>
      <c r="R1029" s="686" t="s">
        <v>1264</v>
      </c>
      <c r="S1029" s="686" t="s">
        <v>1264</v>
      </c>
      <c r="T1029" s="686" t="s">
        <v>1265</v>
      </c>
    </row>
    <row r="1030" spans="1:20" hidden="1" outlineLevel="1" x14ac:dyDescent="0.25">
      <c r="A1030" s="493" t="s">
        <v>3129</v>
      </c>
      <c r="B1030" s="682" t="s">
        <v>1286</v>
      </c>
      <c r="C1030" s="682" t="s">
        <v>1286</v>
      </c>
      <c r="D1030" s="682" t="s">
        <v>2094</v>
      </c>
      <c r="E1030" s="683" t="s">
        <v>534</v>
      </c>
      <c r="F1030" s="683" t="s">
        <v>1287</v>
      </c>
      <c r="G1030" s="683" t="s">
        <v>1287</v>
      </c>
      <c r="H1030" s="683" t="s">
        <v>1261</v>
      </c>
      <c r="I1030" s="683" t="s">
        <v>1261</v>
      </c>
      <c r="J1030" s="683" t="s">
        <v>326</v>
      </c>
      <c r="K1030" s="683" t="s">
        <v>1288</v>
      </c>
      <c r="L1030" s="684" t="s">
        <v>1820</v>
      </c>
      <c r="M1030" s="682" t="s">
        <v>239</v>
      </c>
      <c r="N1030" s="682" t="s">
        <v>241</v>
      </c>
      <c r="O1030" s="686" t="s">
        <v>1264</v>
      </c>
      <c r="P1030" s="686" t="s">
        <v>1264</v>
      </c>
      <c r="Q1030" s="686" t="s">
        <v>1265</v>
      </c>
      <c r="R1030" s="686" t="s">
        <v>1264</v>
      </c>
      <c r="S1030" s="686" t="s">
        <v>1264</v>
      </c>
      <c r="T1030" s="686" t="s">
        <v>1265</v>
      </c>
    </row>
    <row r="1031" spans="1:20" hidden="1" outlineLevel="1" x14ac:dyDescent="0.25">
      <c r="A1031" s="493" t="s">
        <v>3130</v>
      </c>
      <c r="B1031" s="682" t="s">
        <v>1286</v>
      </c>
      <c r="C1031" s="682" t="s">
        <v>1286</v>
      </c>
      <c r="D1031" s="682" t="s">
        <v>2095</v>
      </c>
      <c r="E1031" s="683" t="s">
        <v>534</v>
      </c>
      <c r="F1031" s="683" t="s">
        <v>1287</v>
      </c>
      <c r="G1031" s="683" t="s">
        <v>1287</v>
      </c>
      <c r="H1031" s="683" t="s">
        <v>1261</v>
      </c>
      <c r="I1031" s="683" t="s">
        <v>1261</v>
      </c>
      <c r="J1031" s="683" t="s">
        <v>326</v>
      </c>
      <c r="K1031" s="683" t="s">
        <v>1288</v>
      </c>
      <c r="L1031" s="684" t="s">
        <v>1820</v>
      </c>
      <c r="M1031" s="682" t="s">
        <v>239</v>
      </c>
      <c r="N1031" s="682" t="s">
        <v>725</v>
      </c>
      <c r="O1031" s="682" t="s">
        <v>1264</v>
      </c>
      <c r="P1031" s="682" t="s">
        <v>1264</v>
      </c>
      <c r="Q1031" s="682" t="s">
        <v>1265</v>
      </c>
      <c r="R1031" s="682" t="s">
        <v>1264</v>
      </c>
      <c r="S1031" s="682" t="s">
        <v>1264</v>
      </c>
      <c r="T1031" s="682" t="s">
        <v>1265</v>
      </c>
    </row>
    <row r="1032" spans="1:20" hidden="1" outlineLevel="1" x14ac:dyDescent="0.25">
      <c r="A1032" s="493" t="s">
        <v>3131</v>
      </c>
      <c r="B1032" s="682" t="s">
        <v>1286</v>
      </c>
      <c r="C1032" s="682" t="s">
        <v>1286</v>
      </c>
      <c r="D1032" s="682" t="s">
        <v>2096</v>
      </c>
      <c r="E1032" s="683" t="s">
        <v>534</v>
      </c>
      <c r="F1032" s="683" t="s">
        <v>1287</v>
      </c>
      <c r="G1032" s="683" t="s">
        <v>1287</v>
      </c>
      <c r="H1032" s="683" t="s">
        <v>1261</v>
      </c>
      <c r="I1032" s="683" t="s">
        <v>1261</v>
      </c>
      <c r="J1032" s="683" t="s">
        <v>326</v>
      </c>
      <c r="K1032" s="683" t="s">
        <v>1288</v>
      </c>
      <c r="L1032" s="684" t="s">
        <v>1819</v>
      </c>
      <c r="M1032" s="682" t="s">
        <v>281</v>
      </c>
      <c r="N1032" s="682" t="s">
        <v>746</v>
      </c>
      <c r="O1032" s="682" t="s">
        <v>1264</v>
      </c>
      <c r="P1032" s="682" t="s">
        <v>1264</v>
      </c>
      <c r="Q1032" s="682" t="s">
        <v>1265</v>
      </c>
      <c r="R1032" s="682" t="s">
        <v>1264</v>
      </c>
      <c r="S1032" s="682" t="s">
        <v>1264</v>
      </c>
      <c r="T1032" s="682" t="s">
        <v>1265</v>
      </c>
    </row>
    <row r="1033" spans="1:20" hidden="1" outlineLevel="1" x14ac:dyDescent="0.25">
      <c r="A1033" s="493" t="s">
        <v>3132</v>
      </c>
      <c r="B1033" s="682" t="s">
        <v>1267</v>
      </c>
      <c r="C1033" s="682" t="s">
        <v>1267</v>
      </c>
      <c r="D1033" s="682" t="s">
        <v>3133</v>
      </c>
      <c r="E1033" s="683" t="s">
        <v>534</v>
      </c>
      <c r="F1033" s="683" t="s">
        <v>1268</v>
      </c>
      <c r="G1033" s="683" t="s">
        <v>1268</v>
      </c>
      <c r="H1033" s="683" t="s">
        <v>1261</v>
      </c>
      <c r="I1033" s="683" t="s">
        <v>1261</v>
      </c>
      <c r="J1033" s="683" t="s">
        <v>326</v>
      </c>
      <c r="K1033" s="683" t="s">
        <v>1262</v>
      </c>
      <c r="L1033" s="684" t="s">
        <v>2995</v>
      </c>
      <c r="M1033" s="682" t="s">
        <v>281</v>
      </c>
      <c r="N1033" s="693" t="s">
        <v>1294</v>
      </c>
      <c r="O1033" s="686" t="s">
        <v>1264</v>
      </c>
      <c r="P1033" s="686" t="s">
        <v>1264</v>
      </c>
      <c r="Q1033" s="686" t="s">
        <v>1265</v>
      </c>
      <c r="R1033" s="686" t="s">
        <v>1264</v>
      </c>
      <c r="S1033" s="686" t="s">
        <v>1264</v>
      </c>
      <c r="T1033" s="686" t="s">
        <v>1265</v>
      </c>
    </row>
    <row r="1034" spans="1:20" hidden="1" outlineLevel="1" x14ac:dyDescent="0.25">
      <c r="A1034" s="493" t="s">
        <v>3134</v>
      </c>
      <c r="B1034" s="682" t="s">
        <v>1286</v>
      </c>
      <c r="C1034" s="682" t="s">
        <v>1286</v>
      </c>
      <c r="D1034" s="682" t="s">
        <v>2097</v>
      </c>
      <c r="E1034" s="683" t="s">
        <v>534</v>
      </c>
      <c r="F1034" s="683" t="s">
        <v>1287</v>
      </c>
      <c r="G1034" s="683" t="s">
        <v>1287</v>
      </c>
      <c r="H1034" s="683" t="s">
        <v>1261</v>
      </c>
      <c r="I1034" s="683" t="s">
        <v>1261</v>
      </c>
      <c r="J1034" s="683" t="s">
        <v>326</v>
      </c>
      <c r="K1034" s="683" t="s">
        <v>1288</v>
      </c>
      <c r="L1034" s="684" t="s">
        <v>1820</v>
      </c>
      <c r="M1034" s="685" t="s">
        <v>251</v>
      </c>
      <c r="N1034" s="682" t="s">
        <v>702</v>
      </c>
      <c r="O1034" s="686" t="s">
        <v>1264</v>
      </c>
      <c r="P1034" s="686" t="s">
        <v>1264</v>
      </c>
      <c r="Q1034" s="686" t="s">
        <v>1265</v>
      </c>
      <c r="R1034" s="686" t="s">
        <v>1264</v>
      </c>
      <c r="S1034" s="686" t="s">
        <v>1264</v>
      </c>
      <c r="T1034" s="686" t="s">
        <v>1265</v>
      </c>
    </row>
    <row r="1035" spans="1:20" hidden="1" outlineLevel="1" x14ac:dyDescent="0.25">
      <c r="A1035" s="493" t="s">
        <v>3135</v>
      </c>
      <c r="B1035" s="682" t="s">
        <v>1269</v>
      </c>
      <c r="C1035" s="682" t="s">
        <v>1269</v>
      </c>
      <c r="D1035" s="682" t="s">
        <v>3136</v>
      </c>
      <c r="E1035" s="683" t="s">
        <v>534</v>
      </c>
      <c r="F1035" s="683" t="s">
        <v>1270</v>
      </c>
      <c r="G1035" s="683" t="s">
        <v>1270</v>
      </c>
      <c r="H1035" s="683" t="s">
        <v>1261</v>
      </c>
      <c r="I1035" s="683" t="s">
        <v>1261</v>
      </c>
      <c r="J1035" s="683" t="s">
        <v>326</v>
      </c>
      <c r="K1035" s="683" t="s">
        <v>1262</v>
      </c>
      <c r="L1035" s="684" t="s">
        <v>2995</v>
      </c>
      <c r="M1035" s="682" t="s">
        <v>237</v>
      </c>
      <c r="N1035" s="682" t="s">
        <v>406</v>
      </c>
      <c r="O1035" s="686" t="s">
        <v>1264</v>
      </c>
      <c r="P1035" s="686" t="s">
        <v>1264</v>
      </c>
      <c r="Q1035" s="686" t="s">
        <v>1265</v>
      </c>
      <c r="R1035" s="686" t="s">
        <v>1264</v>
      </c>
      <c r="S1035" s="686" t="s">
        <v>1264</v>
      </c>
      <c r="T1035" s="686" t="s">
        <v>1265</v>
      </c>
    </row>
    <row r="1036" spans="1:20" hidden="1" outlineLevel="1" x14ac:dyDescent="0.25">
      <c r="A1036" s="493" t="s">
        <v>3137</v>
      </c>
      <c r="B1036" s="682" t="s">
        <v>1286</v>
      </c>
      <c r="C1036" s="682" t="s">
        <v>1286</v>
      </c>
      <c r="D1036" s="682" t="s">
        <v>2098</v>
      </c>
      <c r="E1036" s="683" t="s">
        <v>534</v>
      </c>
      <c r="F1036" s="683" t="s">
        <v>1287</v>
      </c>
      <c r="G1036" s="683" t="s">
        <v>1287</v>
      </c>
      <c r="H1036" s="683" t="s">
        <v>1261</v>
      </c>
      <c r="I1036" s="683" t="s">
        <v>1261</v>
      </c>
      <c r="J1036" s="683" t="s">
        <v>326</v>
      </c>
      <c r="K1036" s="683" t="s">
        <v>1288</v>
      </c>
      <c r="L1036" s="684" t="s">
        <v>1819</v>
      </c>
      <c r="M1036" s="685" t="s">
        <v>275</v>
      </c>
      <c r="N1036" s="682" t="s">
        <v>1310</v>
      </c>
      <c r="O1036" s="686" t="s">
        <v>1264</v>
      </c>
      <c r="P1036" s="686" t="s">
        <v>1264</v>
      </c>
      <c r="Q1036" s="686" t="s">
        <v>1265</v>
      </c>
      <c r="R1036" s="686" t="s">
        <v>1264</v>
      </c>
      <c r="S1036" s="686" t="s">
        <v>1264</v>
      </c>
      <c r="T1036" s="686" t="s">
        <v>1265</v>
      </c>
    </row>
    <row r="1037" spans="1:20" hidden="1" outlineLevel="1" x14ac:dyDescent="0.25">
      <c r="A1037" s="493" t="s">
        <v>3138</v>
      </c>
      <c r="B1037" s="682" t="s">
        <v>1269</v>
      </c>
      <c r="C1037" s="682" t="s">
        <v>1269</v>
      </c>
      <c r="D1037" s="682" t="s">
        <v>2099</v>
      </c>
      <c r="E1037" s="683" t="s">
        <v>534</v>
      </c>
      <c r="F1037" s="683" t="s">
        <v>1270</v>
      </c>
      <c r="G1037" s="683" t="s">
        <v>1270</v>
      </c>
      <c r="H1037" s="683" t="s">
        <v>1261</v>
      </c>
      <c r="I1037" s="683" t="s">
        <v>1261</v>
      </c>
      <c r="J1037" s="683" t="s">
        <v>326</v>
      </c>
      <c r="K1037" s="683" t="s">
        <v>1262</v>
      </c>
      <c r="L1037" s="684" t="s">
        <v>2995</v>
      </c>
      <c r="M1037" s="685" t="s">
        <v>281</v>
      </c>
      <c r="N1037" s="682" t="s">
        <v>333</v>
      </c>
      <c r="O1037" s="686" t="s">
        <v>1264</v>
      </c>
      <c r="P1037" s="686" t="s">
        <v>1264</v>
      </c>
      <c r="Q1037" s="686" t="s">
        <v>1265</v>
      </c>
      <c r="R1037" s="686" t="s">
        <v>1264</v>
      </c>
      <c r="S1037" s="686" t="s">
        <v>1264</v>
      </c>
      <c r="T1037" s="686" t="s">
        <v>1265</v>
      </c>
    </row>
    <row r="1038" spans="1:20" hidden="1" outlineLevel="1" x14ac:dyDescent="0.25">
      <c r="A1038" s="493" t="s">
        <v>3139</v>
      </c>
      <c r="B1038" s="682" t="s">
        <v>1269</v>
      </c>
      <c r="C1038" s="682" t="s">
        <v>1269</v>
      </c>
      <c r="D1038" s="682" t="s">
        <v>2100</v>
      </c>
      <c r="E1038" s="683" t="s">
        <v>534</v>
      </c>
      <c r="F1038" s="683" t="s">
        <v>1270</v>
      </c>
      <c r="G1038" s="683" t="s">
        <v>1270</v>
      </c>
      <c r="H1038" s="683" t="s">
        <v>1261</v>
      </c>
      <c r="I1038" s="683" t="s">
        <v>1261</v>
      </c>
      <c r="J1038" s="683" t="s">
        <v>326</v>
      </c>
      <c r="K1038" s="683" t="s">
        <v>1288</v>
      </c>
      <c r="L1038" s="684" t="s">
        <v>1819</v>
      </c>
      <c r="M1038" s="682" t="s">
        <v>275</v>
      </c>
      <c r="N1038" s="682" t="s">
        <v>629</v>
      </c>
      <c r="O1038" s="686" t="s">
        <v>1264</v>
      </c>
      <c r="P1038" s="686" t="s">
        <v>1264</v>
      </c>
      <c r="Q1038" s="686" t="s">
        <v>1265</v>
      </c>
      <c r="R1038" s="686" t="s">
        <v>1264</v>
      </c>
      <c r="S1038" s="686" t="s">
        <v>1264</v>
      </c>
      <c r="T1038" s="686" t="s">
        <v>1265</v>
      </c>
    </row>
    <row r="1039" spans="1:20" hidden="1" outlineLevel="1" x14ac:dyDescent="0.25">
      <c r="A1039" s="493" t="s">
        <v>3140</v>
      </c>
      <c r="B1039" s="682" t="s">
        <v>1277</v>
      </c>
      <c r="C1039" s="682" t="s">
        <v>1277</v>
      </c>
      <c r="D1039" s="682" t="s">
        <v>3141</v>
      </c>
      <c r="E1039" s="683" t="s">
        <v>534</v>
      </c>
      <c r="F1039" s="683" t="s">
        <v>1278</v>
      </c>
      <c r="G1039" s="683" t="s">
        <v>1278</v>
      </c>
      <c r="H1039" s="683" t="s">
        <v>1261</v>
      </c>
      <c r="I1039" s="683" t="s">
        <v>1261</v>
      </c>
      <c r="J1039" s="683" t="s">
        <v>326</v>
      </c>
      <c r="K1039" s="683" t="s">
        <v>1262</v>
      </c>
      <c r="L1039" s="684" t="s">
        <v>2995</v>
      </c>
      <c r="M1039" s="682" t="s">
        <v>239</v>
      </c>
      <c r="N1039" s="682" t="s">
        <v>461</v>
      </c>
      <c r="O1039" s="686" t="s">
        <v>1264</v>
      </c>
      <c r="P1039" s="686" t="s">
        <v>1264</v>
      </c>
      <c r="Q1039" s="686" t="s">
        <v>1265</v>
      </c>
      <c r="R1039" s="686" t="s">
        <v>1264</v>
      </c>
      <c r="S1039" s="686" t="s">
        <v>1264</v>
      </c>
      <c r="T1039" s="686" t="s">
        <v>1265</v>
      </c>
    </row>
    <row r="1040" spans="1:20" hidden="1" outlineLevel="1" x14ac:dyDescent="0.25">
      <c r="A1040" s="493" t="s">
        <v>3142</v>
      </c>
      <c r="B1040" s="682" t="s">
        <v>1277</v>
      </c>
      <c r="C1040" s="682" t="s">
        <v>1277</v>
      </c>
      <c r="D1040" s="682" t="s">
        <v>3143</v>
      </c>
      <c r="E1040" s="683" t="s">
        <v>534</v>
      </c>
      <c r="F1040" s="683" t="s">
        <v>1278</v>
      </c>
      <c r="G1040" s="683" t="s">
        <v>1278</v>
      </c>
      <c r="H1040" s="683" t="s">
        <v>1261</v>
      </c>
      <c r="I1040" s="683" t="s">
        <v>1261</v>
      </c>
      <c r="J1040" s="683" t="s">
        <v>326</v>
      </c>
      <c r="K1040" s="683" t="s">
        <v>1262</v>
      </c>
      <c r="L1040" s="684" t="s">
        <v>2995</v>
      </c>
      <c r="M1040" s="682" t="s">
        <v>239</v>
      </c>
      <c r="N1040" s="682" t="s">
        <v>3144</v>
      </c>
      <c r="O1040" s="686" t="s">
        <v>1264</v>
      </c>
      <c r="P1040" s="686" t="s">
        <v>1264</v>
      </c>
      <c r="Q1040" s="686" t="s">
        <v>1265</v>
      </c>
      <c r="R1040" s="686" t="s">
        <v>1264</v>
      </c>
      <c r="S1040" s="686" t="s">
        <v>1264</v>
      </c>
      <c r="T1040" s="686" t="s">
        <v>1265</v>
      </c>
    </row>
    <row r="1041" spans="1:20" hidden="1" outlineLevel="1" x14ac:dyDescent="0.25">
      <c r="A1041" s="493" t="s">
        <v>3145</v>
      </c>
      <c r="B1041" s="682" t="s">
        <v>1269</v>
      </c>
      <c r="C1041" s="682" t="s">
        <v>1269</v>
      </c>
      <c r="D1041" s="682" t="s">
        <v>2101</v>
      </c>
      <c r="E1041" s="683" t="s">
        <v>534</v>
      </c>
      <c r="F1041" s="683" t="s">
        <v>1270</v>
      </c>
      <c r="G1041" s="683" t="s">
        <v>1270</v>
      </c>
      <c r="H1041" s="683" t="s">
        <v>1261</v>
      </c>
      <c r="I1041" s="683" t="s">
        <v>1261</v>
      </c>
      <c r="J1041" s="683" t="s">
        <v>326</v>
      </c>
      <c r="K1041" s="683" t="s">
        <v>1262</v>
      </c>
      <c r="L1041" s="684" t="s">
        <v>2995</v>
      </c>
      <c r="M1041" s="685" t="s">
        <v>281</v>
      </c>
      <c r="N1041" s="682" t="s">
        <v>3146</v>
      </c>
      <c r="O1041" s="686" t="s">
        <v>1264</v>
      </c>
      <c r="P1041" s="686" t="s">
        <v>1264</v>
      </c>
      <c r="Q1041" s="686" t="s">
        <v>1265</v>
      </c>
      <c r="R1041" s="686" t="s">
        <v>1264</v>
      </c>
      <c r="S1041" s="686" t="s">
        <v>1264</v>
      </c>
      <c r="T1041" s="686" t="s">
        <v>1265</v>
      </c>
    </row>
    <row r="1042" spans="1:20" hidden="1" outlineLevel="1" x14ac:dyDescent="0.25">
      <c r="A1042" s="493" t="s">
        <v>3147</v>
      </c>
      <c r="B1042" s="682" t="s">
        <v>1267</v>
      </c>
      <c r="C1042" s="682" t="s">
        <v>1267</v>
      </c>
      <c r="D1042" s="682" t="s">
        <v>2102</v>
      </c>
      <c r="E1042" s="683" t="s">
        <v>534</v>
      </c>
      <c r="F1042" s="683" t="s">
        <v>1268</v>
      </c>
      <c r="G1042" s="683" t="s">
        <v>1268</v>
      </c>
      <c r="H1042" s="683" t="s">
        <v>1261</v>
      </c>
      <c r="I1042" s="683" t="s">
        <v>1261</v>
      </c>
      <c r="J1042" s="683" t="s">
        <v>326</v>
      </c>
      <c r="K1042" s="683" t="s">
        <v>1262</v>
      </c>
      <c r="L1042" s="684" t="s">
        <v>2995</v>
      </c>
      <c r="M1042" s="682" t="s">
        <v>281</v>
      </c>
      <c r="N1042" s="682" t="s">
        <v>1313</v>
      </c>
      <c r="O1042" s="686" t="s">
        <v>1264</v>
      </c>
      <c r="P1042" s="686" t="s">
        <v>1264</v>
      </c>
      <c r="Q1042" s="686" t="s">
        <v>1265</v>
      </c>
      <c r="R1042" s="686" t="s">
        <v>1264</v>
      </c>
      <c r="S1042" s="686" t="s">
        <v>1264</v>
      </c>
      <c r="T1042" s="686" t="s">
        <v>1265</v>
      </c>
    </row>
    <row r="1043" spans="1:20" hidden="1" outlineLevel="1" x14ac:dyDescent="0.25">
      <c r="A1043" s="493" t="s">
        <v>3148</v>
      </c>
      <c r="B1043" s="682" t="s">
        <v>1286</v>
      </c>
      <c r="C1043" s="682" t="s">
        <v>1286</v>
      </c>
      <c r="D1043" s="682" t="s">
        <v>2103</v>
      </c>
      <c r="E1043" s="683" t="s">
        <v>534</v>
      </c>
      <c r="F1043" s="683" t="s">
        <v>1287</v>
      </c>
      <c r="G1043" s="683" t="s">
        <v>1287</v>
      </c>
      <c r="H1043" s="683" t="s">
        <v>1261</v>
      </c>
      <c r="I1043" s="683" t="s">
        <v>1261</v>
      </c>
      <c r="J1043" s="683" t="s">
        <v>326</v>
      </c>
      <c r="K1043" s="683" t="s">
        <v>1288</v>
      </c>
      <c r="L1043" s="684" t="s">
        <v>1820</v>
      </c>
      <c r="M1043" s="682" t="s">
        <v>281</v>
      </c>
      <c r="N1043" s="682" t="s">
        <v>1811</v>
      </c>
      <c r="O1043" s="686" t="s">
        <v>1264</v>
      </c>
      <c r="P1043" s="686" t="s">
        <v>1264</v>
      </c>
      <c r="Q1043" s="686" t="s">
        <v>1265</v>
      </c>
      <c r="R1043" s="686" t="s">
        <v>1264</v>
      </c>
      <c r="S1043" s="686" t="s">
        <v>1264</v>
      </c>
      <c r="T1043" s="686" t="s">
        <v>1265</v>
      </c>
    </row>
    <row r="1044" spans="1:20" hidden="1" outlineLevel="1" x14ac:dyDescent="0.25">
      <c r="A1044" s="493" t="s">
        <v>3149</v>
      </c>
      <c r="B1044" s="682" t="s">
        <v>1269</v>
      </c>
      <c r="C1044" s="682" t="s">
        <v>1269</v>
      </c>
      <c r="D1044" s="682" t="s">
        <v>3150</v>
      </c>
      <c r="E1044" s="683" t="s">
        <v>534</v>
      </c>
      <c r="F1044" s="683" t="s">
        <v>1270</v>
      </c>
      <c r="G1044" s="683" t="s">
        <v>1270</v>
      </c>
      <c r="H1044" s="683" t="s">
        <v>1261</v>
      </c>
      <c r="I1044" s="683" t="s">
        <v>1261</v>
      </c>
      <c r="J1044" s="683" t="s">
        <v>326</v>
      </c>
      <c r="K1044" s="683" t="s">
        <v>1262</v>
      </c>
      <c r="L1044" s="684" t="s">
        <v>2995</v>
      </c>
      <c r="M1044" s="685" t="s">
        <v>1318</v>
      </c>
      <c r="N1044" s="682" t="s">
        <v>465</v>
      </c>
      <c r="O1044" s="686" t="s">
        <v>1264</v>
      </c>
      <c r="P1044" s="686" t="s">
        <v>1264</v>
      </c>
      <c r="Q1044" s="686" t="s">
        <v>1265</v>
      </c>
      <c r="R1044" s="686" t="s">
        <v>1264</v>
      </c>
      <c r="S1044" s="686" t="s">
        <v>1264</v>
      </c>
      <c r="T1044" s="686" t="s">
        <v>1265</v>
      </c>
    </row>
    <row r="1045" spans="1:20" hidden="1" outlineLevel="1" x14ac:dyDescent="0.25">
      <c r="A1045" s="493" t="s">
        <v>3151</v>
      </c>
      <c r="B1045" s="682" t="s">
        <v>1269</v>
      </c>
      <c r="C1045" s="682" t="s">
        <v>1269</v>
      </c>
      <c r="D1045" s="682" t="s">
        <v>2104</v>
      </c>
      <c r="E1045" s="683" t="s">
        <v>534</v>
      </c>
      <c r="F1045" s="683" t="s">
        <v>1270</v>
      </c>
      <c r="G1045" s="683" t="s">
        <v>1270</v>
      </c>
      <c r="H1045" s="683" t="s">
        <v>1261</v>
      </c>
      <c r="I1045" s="683" t="s">
        <v>1261</v>
      </c>
      <c r="J1045" s="683" t="s">
        <v>326</v>
      </c>
      <c r="K1045" s="683" t="s">
        <v>1262</v>
      </c>
      <c r="L1045" s="684" t="s">
        <v>2995</v>
      </c>
      <c r="M1045" s="682" t="s">
        <v>239</v>
      </c>
      <c r="N1045" s="682" t="s">
        <v>1314</v>
      </c>
      <c r="O1045" s="686" t="s">
        <v>1264</v>
      </c>
      <c r="P1045" s="686" t="s">
        <v>1264</v>
      </c>
      <c r="Q1045" s="686" t="s">
        <v>1265</v>
      </c>
      <c r="R1045" s="686" t="s">
        <v>1264</v>
      </c>
      <c r="S1045" s="686" t="s">
        <v>1264</v>
      </c>
      <c r="T1045" s="686" t="s">
        <v>1265</v>
      </c>
    </row>
    <row r="1046" spans="1:20" hidden="1" outlineLevel="1" x14ac:dyDescent="0.25">
      <c r="A1046" s="493" t="s">
        <v>3152</v>
      </c>
      <c r="B1046" s="682" t="s">
        <v>1269</v>
      </c>
      <c r="C1046" s="682" t="s">
        <v>1269</v>
      </c>
      <c r="D1046" s="682" t="s">
        <v>2105</v>
      </c>
      <c r="E1046" s="683" t="s">
        <v>534</v>
      </c>
      <c r="F1046" s="683" t="s">
        <v>1270</v>
      </c>
      <c r="G1046" s="683" t="s">
        <v>1270</v>
      </c>
      <c r="H1046" s="683" t="s">
        <v>1261</v>
      </c>
      <c r="I1046" s="683" t="s">
        <v>1261</v>
      </c>
      <c r="J1046" s="683" t="s">
        <v>326</v>
      </c>
      <c r="K1046" s="683" t="s">
        <v>1262</v>
      </c>
      <c r="L1046" s="684" t="s">
        <v>2995</v>
      </c>
      <c r="M1046" s="682" t="s">
        <v>257</v>
      </c>
      <c r="N1046" s="682" t="s">
        <v>1315</v>
      </c>
      <c r="O1046" s="686" t="s">
        <v>1264</v>
      </c>
      <c r="P1046" s="686" t="s">
        <v>1264</v>
      </c>
      <c r="Q1046" s="686" t="s">
        <v>1265</v>
      </c>
      <c r="R1046" s="686" t="s">
        <v>1264</v>
      </c>
      <c r="S1046" s="686" t="s">
        <v>1264</v>
      </c>
      <c r="T1046" s="686" t="s">
        <v>1265</v>
      </c>
    </row>
    <row r="1047" spans="1:20" hidden="1" outlineLevel="1" x14ac:dyDescent="0.25">
      <c r="A1047" s="493" t="s">
        <v>3153</v>
      </c>
      <c r="B1047" s="682" t="s">
        <v>1267</v>
      </c>
      <c r="C1047" s="682" t="s">
        <v>1267</v>
      </c>
      <c r="D1047" s="682" t="s">
        <v>2106</v>
      </c>
      <c r="E1047" s="683" t="s">
        <v>534</v>
      </c>
      <c r="F1047" s="683" t="s">
        <v>1268</v>
      </c>
      <c r="G1047" s="683" t="s">
        <v>1268</v>
      </c>
      <c r="H1047" s="683" t="s">
        <v>1261</v>
      </c>
      <c r="I1047" s="683" t="s">
        <v>1261</v>
      </c>
      <c r="J1047" s="683" t="s">
        <v>326</v>
      </c>
      <c r="K1047" s="683" t="s">
        <v>1262</v>
      </c>
      <c r="L1047" s="684" t="s">
        <v>2995</v>
      </c>
      <c r="M1047" s="682" t="s">
        <v>275</v>
      </c>
      <c r="N1047" s="682" t="s">
        <v>364</v>
      </c>
      <c r="O1047" s="686" t="s">
        <v>1264</v>
      </c>
      <c r="P1047" s="686" t="s">
        <v>1264</v>
      </c>
      <c r="Q1047" s="686" t="s">
        <v>1265</v>
      </c>
      <c r="R1047" s="686" t="s">
        <v>1264</v>
      </c>
      <c r="S1047" s="686" t="s">
        <v>1264</v>
      </c>
      <c r="T1047" s="686" t="s">
        <v>1265</v>
      </c>
    </row>
    <row r="1048" spans="1:20" hidden="1" outlineLevel="1" x14ac:dyDescent="0.25">
      <c r="A1048" s="493" t="s">
        <v>3154</v>
      </c>
      <c r="B1048" s="682" t="s">
        <v>1267</v>
      </c>
      <c r="C1048" s="682" t="s">
        <v>1267</v>
      </c>
      <c r="D1048" s="682" t="s">
        <v>2107</v>
      </c>
      <c r="E1048" s="683" t="s">
        <v>534</v>
      </c>
      <c r="F1048" s="683" t="s">
        <v>1268</v>
      </c>
      <c r="G1048" s="683" t="s">
        <v>1268</v>
      </c>
      <c r="H1048" s="683" t="s">
        <v>1261</v>
      </c>
      <c r="I1048" s="683" t="s">
        <v>1261</v>
      </c>
      <c r="J1048" s="683" t="s">
        <v>326</v>
      </c>
      <c r="K1048" s="683" t="s">
        <v>1262</v>
      </c>
      <c r="L1048" s="684" t="s">
        <v>2995</v>
      </c>
      <c r="M1048" s="682" t="s">
        <v>238</v>
      </c>
      <c r="N1048" s="682" t="s">
        <v>438</v>
      </c>
      <c r="O1048" s="686" t="s">
        <v>1264</v>
      </c>
      <c r="P1048" s="686" t="s">
        <v>1264</v>
      </c>
      <c r="Q1048" s="686" t="s">
        <v>1265</v>
      </c>
      <c r="R1048" s="686" t="s">
        <v>1264</v>
      </c>
      <c r="S1048" s="686" t="s">
        <v>1264</v>
      </c>
      <c r="T1048" s="686" t="s">
        <v>1265</v>
      </c>
    </row>
    <row r="1049" spans="1:20" hidden="1" outlineLevel="1" x14ac:dyDescent="0.25">
      <c r="A1049" s="493" t="s">
        <v>3155</v>
      </c>
      <c r="B1049" s="682" t="s">
        <v>1269</v>
      </c>
      <c r="C1049" s="682" t="s">
        <v>1269</v>
      </c>
      <c r="D1049" s="682" t="s">
        <v>2108</v>
      </c>
      <c r="E1049" s="683" t="s">
        <v>534</v>
      </c>
      <c r="F1049" s="683" t="s">
        <v>1270</v>
      </c>
      <c r="G1049" s="683" t="s">
        <v>1270</v>
      </c>
      <c r="H1049" s="683" t="s">
        <v>1261</v>
      </c>
      <c r="I1049" s="683" t="s">
        <v>1261</v>
      </c>
      <c r="J1049" s="683" t="s">
        <v>326</v>
      </c>
      <c r="K1049" s="683" t="s">
        <v>1262</v>
      </c>
      <c r="L1049" s="684" t="s">
        <v>2995</v>
      </c>
      <c r="M1049" s="682" t="s">
        <v>257</v>
      </c>
      <c r="N1049" s="682" t="s">
        <v>667</v>
      </c>
      <c r="O1049" s="686" t="s">
        <v>1264</v>
      </c>
      <c r="P1049" s="686" t="s">
        <v>1264</v>
      </c>
      <c r="Q1049" s="686" t="s">
        <v>1265</v>
      </c>
      <c r="R1049" s="686" t="s">
        <v>1264</v>
      </c>
      <c r="S1049" s="686" t="s">
        <v>1264</v>
      </c>
      <c r="T1049" s="686" t="s">
        <v>1265</v>
      </c>
    </row>
    <row r="1050" spans="1:20" hidden="1" outlineLevel="1" x14ac:dyDescent="0.25">
      <c r="A1050" s="493" t="s">
        <v>3156</v>
      </c>
      <c r="B1050" s="682" t="s">
        <v>1269</v>
      </c>
      <c r="C1050" s="682" t="s">
        <v>1269</v>
      </c>
      <c r="D1050" s="682" t="s">
        <v>3157</v>
      </c>
      <c r="E1050" s="683" t="s">
        <v>534</v>
      </c>
      <c r="F1050" s="683" t="s">
        <v>1270</v>
      </c>
      <c r="G1050" s="683" t="s">
        <v>1270</v>
      </c>
      <c r="H1050" s="683" t="s">
        <v>1261</v>
      </c>
      <c r="I1050" s="683" t="s">
        <v>1261</v>
      </c>
      <c r="J1050" s="683" t="s">
        <v>326</v>
      </c>
      <c r="K1050" s="683" t="s">
        <v>1262</v>
      </c>
      <c r="L1050" s="684" t="s">
        <v>2995</v>
      </c>
      <c r="M1050" s="685" t="s">
        <v>239</v>
      </c>
      <c r="N1050" s="682" t="s">
        <v>463</v>
      </c>
      <c r="O1050" s="686" t="s">
        <v>1264</v>
      </c>
      <c r="P1050" s="686" t="s">
        <v>1264</v>
      </c>
      <c r="Q1050" s="686" t="s">
        <v>1265</v>
      </c>
      <c r="R1050" s="686" t="s">
        <v>1264</v>
      </c>
      <c r="S1050" s="686" t="s">
        <v>1264</v>
      </c>
      <c r="T1050" s="686" t="s">
        <v>1265</v>
      </c>
    </row>
    <row r="1051" spans="1:20" hidden="1" outlineLevel="1" x14ac:dyDescent="0.25">
      <c r="A1051" s="493" t="s">
        <v>3158</v>
      </c>
      <c r="B1051" s="682" t="s">
        <v>1269</v>
      </c>
      <c r="C1051" s="682" t="s">
        <v>1269</v>
      </c>
      <c r="D1051" s="682" t="s">
        <v>3159</v>
      </c>
      <c r="E1051" s="683" t="s">
        <v>534</v>
      </c>
      <c r="F1051" s="683" t="s">
        <v>1270</v>
      </c>
      <c r="G1051" s="683" t="s">
        <v>1270</v>
      </c>
      <c r="H1051" s="683" t="s">
        <v>1261</v>
      </c>
      <c r="I1051" s="683" t="s">
        <v>1261</v>
      </c>
      <c r="J1051" s="683" t="s">
        <v>326</v>
      </c>
      <c r="K1051" s="683" t="s">
        <v>1262</v>
      </c>
      <c r="L1051" s="684" t="s">
        <v>2995</v>
      </c>
      <c r="M1051" s="682" t="s">
        <v>275</v>
      </c>
      <c r="N1051" s="682" t="s">
        <v>1316</v>
      </c>
      <c r="O1051" s="686" t="s">
        <v>1264</v>
      </c>
      <c r="P1051" s="686" t="s">
        <v>1264</v>
      </c>
      <c r="Q1051" s="686" t="s">
        <v>1265</v>
      </c>
      <c r="R1051" s="686" t="s">
        <v>1264</v>
      </c>
      <c r="S1051" s="686" t="s">
        <v>1264</v>
      </c>
      <c r="T1051" s="686" t="s">
        <v>1265</v>
      </c>
    </row>
    <row r="1052" spans="1:20" hidden="1" outlineLevel="1" x14ac:dyDescent="0.25">
      <c r="A1052" s="493" t="s">
        <v>3160</v>
      </c>
      <c r="B1052" s="682" t="s">
        <v>1269</v>
      </c>
      <c r="C1052" s="682" t="s">
        <v>1269</v>
      </c>
      <c r="D1052" s="682" t="s">
        <v>3161</v>
      </c>
      <c r="E1052" s="683" t="s">
        <v>534</v>
      </c>
      <c r="F1052" s="683" t="s">
        <v>1270</v>
      </c>
      <c r="G1052" s="683" t="s">
        <v>1270</v>
      </c>
      <c r="H1052" s="683" t="s">
        <v>1261</v>
      </c>
      <c r="I1052" s="683" t="s">
        <v>1261</v>
      </c>
      <c r="J1052" s="683" t="s">
        <v>326</v>
      </c>
      <c r="K1052" s="683" t="s">
        <v>1262</v>
      </c>
      <c r="L1052" s="684" t="s">
        <v>2995</v>
      </c>
      <c r="M1052" s="682" t="s">
        <v>275</v>
      </c>
      <c r="N1052" s="682" t="s">
        <v>1317</v>
      </c>
      <c r="O1052" s="686" t="s">
        <v>1264</v>
      </c>
      <c r="P1052" s="686" t="s">
        <v>1264</v>
      </c>
      <c r="Q1052" s="686" t="s">
        <v>1265</v>
      </c>
      <c r="R1052" s="686" t="s">
        <v>1264</v>
      </c>
      <c r="S1052" s="686" t="s">
        <v>1264</v>
      </c>
      <c r="T1052" s="686" t="s">
        <v>1265</v>
      </c>
    </row>
    <row r="1053" spans="1:20" hidden="1" outlineLevel="1" x14ac:dyDescent="0.25">
      <c r="A1053" s="493" t="s">
        <v>3162</v>
      </c>
      <c r="B1053" s="682" t="s">
        <v>1267</v>
      </c>
      <c r="C1053" s="682" t="s">
        <v>1267</v>
      </c>
      <c r="D1053" s="682" t="s">
        <v>3163</v>
      </c>
      <c r="E1053" s="683" t="s">
        <v>534</v>
      </c>
      <c r="F1053" s="683" t="s">
        <v>1268</v>
      </c>
      <c r="G1053" s="683" t="s">
        <v>1268</v>
      </c>
      <c r="H1053" s="683" t="s">
        <v>1261</v>
      </c>
      <c r="I1053" s="683" t="s">
        <v>1261</v>
      </c>
      <c r="J1053" s="683" t="s">
        <v>326</v>
      </c>
      <c r="K1053" s="683" t="s">
        <v>1262</v>
      </c>
      <c r="L1053" s="684" t="s">
        <v>2995</v>
      </c>
      <c r="M1053" s="682" t="s">
        <v>239</v>
      </c>
      <c r="N1053" s="682" t="s">
        <v>472</v>
      </c>
      <c r="O1053" s="686" t="s">
        <v>1264</v>
      </c>
      <c r="P1053" s="686" t="s">
        <v>1264</v>
      </c>
      <c r="Q1053" s="686" t="s">
        <v>1265</v>
      </c>
      <c r="R1053" s="686" t="s">
        <v>1264</v>
      </c>
      <c r="S1053" s="686" t="s">
        <v>1264</v>
      </c>
      <c r="T1053" s="686" t="s">
        <v>1265</v>
      </c>
    </row>
    <row r="1054" spans="1:20" hidden="1" outlineLevel="1" x14ac:dyDescent="0.25">
      <c r="A1054" s="493" t="s">
        <v>3164</v>
      </c>
      <c r="B1054" s="682" t="s">
        <v>1286</v>
      </c>
      <c r="C1054" s="682" t="s">
        <v>1286</v>
      </c>
      <c r="D1054" s="682" t="s">
        <v>3165</v>
      </c>
      <c r="E1054" s="683" t="s">
        <v>534</v>
      </c>
      <c r="F1054" s="683" t="s">
        <v>1287</v>
      </c>
      <c r="G1054" s="683" t="s">
        <v>1287</v>
      </c>
      <c r="H1054" s="683" t="s">
        <v>1261</v>
      </c>
      <c r="I1054" s="683" t="s">
        <v>1261</v>
      </c>
      <c r="J1054" s="683" t="s">
        <v>326</v>
      </c>
      <c r="K1054" s="683" t="s">
        <v>1288</v>
      </c>
      <c r="L1054" s="684" t="s">
        <v>1818</v>
      </c>
      <c r="M1054" s="685" t="s">
        <v>281</v>
      </c>
      <c r="N1054" s="682" t="s">
        <v>3146</v>
      </c>
      <c r="O1054" s="686" t="s">
        <v>1264</v>
      </c>
      <c r="P1054" s="686" t="s">
        <v>1264</v>
      </c>
      <c r="Q1054" s="686" t="s">
        <v>1265</v>
      </c>
      <c r="R1054" s="686" t="s">
        <v>1264</v>
      </c>
      <c r="S1054" s="686" t="s">
        <v>1264</v>
      </c>
      <c r="T1054" s="686" t="s">
        <v>1265</v>
      </c>
    </row>
    <row r="1055" spans="1:20" hidden="1" outlineLevel="1" x14ac:dyDescent="0.25">
      <c r="A1055" s="493" t="s">
        <v>3166</v>
      </c>
      <c r="B1055" s="682" t="s">
        <v>1269</v>
      </c>
      <c r="C1055" s="682" t="s">
        <v>1269</v>
      </c>
      <c r="D1055" s="682" t="s">
        <v>2914</v>
      </c>
      <c r="E1055" s="683" t="s">
        <v>534</v>
      </c>
      <c r="F1055" s="683" t="s">
        <v>1270</v>
      </c>
      <c r="G1055" s="683" t="s">
        <v>1270</v>
      </c>
      <c r="H1055" s="683" t="s">
        <v>1261</v>
      </c>
      <c r="I1055" s="683" t="s">
        <v>1261</v>
      </c>
      <c r="J1055" s="683" t="s">
        <v>326</v>
      </c>
      <c r="K1055" s="683" t="s">
        <v>1262</v>
      </c>
      <c r="L1055" s="684" t="s">
        <v>2995</v>
      </c>
      <c r="M1055" s="682" t="s">
        <v>251</v>
      </c>
      <c r="N1055" s="682" t="s">
        <v>3019</v>
      </c>
      <c r="O1055" s="686" t="s">
        <v>1264</v>
      </c>
      <c r="P1055" s="686" t="s">
        <v>1264</v>
      </c>
      <c r="Q1055" s="686" t="s">
        <v>1265</v>
      </c>
      <c r="R1055" s="686" t="s">
        <v>1264</v>
      </c>
      <c r="S1055" s="686" t="s">
        <v>1264</v>
      </c>
      <c r="T1055" s="686" t="s">
        <v>1265</v>
      </c>
    </row>
    <row r="1056" spans="1:20" hidden="1" outlineLevel="1" x14ac:dyDescent="0.25">
      <c r="A1056" s="493" t="s">
        <v>3167</v>
      </c>
      <c r="B1056" s="682" t="s">
        <v>1269</v>
      </c>
      <c r="C1056" s="682" t="s">
        <v>1269</v>
      </c>
      <c r="D1056" s="682" t="s">
        <v>2109</v>
      </c>
      <c r="E1056" s="683" t="s">
        <v>534</v>
      </c>
      <c r="F1056" s="683" t="s">
        <v>1270</v>
      </c>
      <c r="G1056" s="683" t="s">
        <v>1270</v>
      </c>
      <c r="H1056" s="683" t="s">
        <v>1261</v>
      </c>
      <c r="I1056" s="683" t="s">
        <v>1261</v>
      </c>
      <c r="J1056" s="683" t="s">
        <v>326</v>
      </c>
      <c r="K1056" s="683" t="s">
        <v>1262</v>
      </c>
      <c r="L1056" s="684" t="s">
        <v>2995</v>
      </c>
      <c r="M1056" s="682" t="s">
        <v>275</v>
      </c>
      <c r="N1056" s="682" t="s">
        <v>1310</v>
      </c>
      <c r="O1056" s="686" t="s">
        <v>1264</v>
      </c>
      <c r="P1056" s="686" t="s">
        <v>1264</v>
      </c>
      <c r="Q1056" s="686" t="s">
        <v>1265</v>
      </c>
      <c r="R1056" s="686" t="s">
        <v>1264</v>
      </c>
      <c r="S1056" s="686" t="s">
        <v>1264</v>
      </c>
      <c r="T1056" s="686" t="s">
        <v>1265</v>
      </c>
    </row>
    <row r="1057" spans="1:21" hidden="1" outlineLevel="1" x14ac:dyDescent="0.25">
      <c r="A1057" s="493" t="s">
        <v>3168</v>
      </c>
      <c r="B1057" s="682" t="s">
        <v>1269</v>
      </c>
      <c r="C1057" s="682" t="s">
        <v>1269</v>
      </c>
      <c r="D1057" s="682" t="s">
        <v>3169</v>
      </c>
      <c r="E1057" s="683" t="s">
        <v>534</v>
      </c>
      <c r="F1057" s="683" t="s">
        <v>1270</v>
      </c>
      <c r="G1057" s="683" t="s">
        <v>1270</v>
      </c>
      <c r="H1057" s="683" t="s">
        <v>1261</v>
      </c>
      <c r="I1057" s="683" t="s">
        <v>1261</v>
      </c>
      <c r="J1057" s="683" t="s">
        <v>326</v>
      </c>
      <c r="K1057" s="683" t="s">
        <v>1262</v>
      </c>
      <c r="L1057" s="684" t="s">
        <v>2995</v>
      </c>
      <c r="M1057" s="682" t="s">
        <v>237</v>
      </c>
      <c r="N1057" s="682" t="s">
        <v>3046</v>
      </c>
      <c r="O1057" s="686" t="s">
        <v>1264</v>
      </c>
      <c r="P1057" s="686" t="s">
        <v>1264</v>
      </c>
      <c r="Q1057" s="686" t="s">
        <v>1265</v>
      </c>
      <c r="R1057" s="686" t="s">
        <v>1264</v>
      </c>
      <c r="S1057" s="686" t="s">
        <v>1264</v>
      </c>
      <c r="T1057" s="686" t="s">
        <v>1265</v>
      </c>
    </row>
    <row r="1058" spans="1:21" hidden="1" outlineLevel="1" x14ac:dyDescent="0.25">
      <c r="A1058" s="493" t="s">
        <v>3170</v>
      </c>
      <c r="B1058" s="682" t="s">
        <v>1269</v>
      </c>
      <c r="C1058" s="682" t="s">
        <v>1269</v>
      </c>
      <c r="D1058" s="682" t="s">
        <v>2156</v>
      </c>
      <c r="E1058" s="683" t="s">
        <v>534</v>
      </c>
      <c r="F1058" s="683" t="s">
        <v>1270</v>
      </c>
      <c r="G1058" s="683" t="s">
        <v>1270</v>
      </c>
      <c r="H1058" s="683" t="s">
        <v>1261</v>
      </c>
      <c r="I1058" s="683" t="s">
        <v>1261</v>
      </c>
      <c r="J1058" s="683" t="s">
        <v>326</v>
      </c>
      <c r="K1058" s="683" t="s">
        <v>1262</v>
      </c>
      <c r="L1058" s="684" t="s">
        <v>2995</v>
      </c>
      <c r="M1058" s="682" t="s">
        <v>2157</v>
      </c>
      <c r="N1058" s="682" t="s">
        <v>877</v>
      </c>
      <c r="O1058" s="686" t="s">
        <v>1264</v>
      </c>
      <c r="P1058" s="686" t="s">
        <v>1264</v>
      </c>
      <c r="Q1058" s="686" t="s">
        <v>1265</v>
      </c>
      <c r="R1058" s="686" t="s">
        <v>1264</v>
      </c>
      <c r="S1058" s="686" t="s">
        <v>1264</v>
      </c>
      <c r="T1058" s="686" t="s">
        <v>1265</v>
      </c>
    </row>
    <row r="1059" spans="1:21" hidden="1" outlineLevel="1" x14ac:dyDescent="0.25">
      <c r="A1059" s="493" t="s">
        <v>3171</v>
      </c>
      <c r="B1059" s="682" t="s">
        <v>1269</v>
      </c>
      <c r="C1059" s="682" t="s">
        <v>1269</v>
      </c>
      <c r="D1059" s="682" t="s">
        <v>2158</v>
      </c>
      <c r="E1059" s="683" t="s">
        <v>534</v>
      </c>
      <c r="F1059" s="683" t="s">
        <v>1270</v>
      </c>
      <c r="G1059" s="683" t="s">
        <v>1270</v>
      </c>
      <c r="H1059" s="683" t="s">
        <v>1261</v>
      </c>
      <c r="I1059" s="683" t="s">
        <v>1261</v>
      </c>
      <c r="J1059" s="683" t="s">
        <v>326</v>
      </c>
      <c r="K1059" s="683" t="s">
        <v>1262</v>
      </c>
      <c r="L1059" s="684" t="s">
        <v>2995</v>
      </c>
      <c r="M1059" s="682" t="s">
        <v>2157</v>
      </c>
      <c r="N1059" s="682" t="s">
        <v>2159</v>
      </c>
      <c r="O1059" s="686" t="s">
        <v>1264</v>
      </c>
      <c r="P1059" s="686" t="s">
        <v>1264</v>
      </c>
      <c r="Q1059" s="686" t="s">
        <v>1265</v>
      </c>
      <c r="R1059" s="686" t="s">
        <v>1264</v>
      </c>
      <c r="S1059" s="686" t="s">
        <v>1264</v>
      </c>
      <c r="T1059" s="686" t="s">
        <v>1265</v>
      </c>
    </row>
    <row r="1060" spans="1:21" hidden="1" outlineLevel="1" x14ac:dyDescent="0.25">
      <c r="A1060" s="493" t="s">
        <v>3172</v>
      </c>
      <c r="B1060" s="682" t="s">
        <v>1267</v>
      </c>
      <c r="C1060" s="682" t="s">
        <v>1267</v>
      </c>
      <c r="D1060" s="682" t="s">
        <v>2160</v>
      </c>
      <c r="E1060" s="683" t="s">
        <v>534</v>
      </c>
      <c r="F1060" s="683" t="s">
        <v>1268</v>
      </c>
      <c r="G1060" s="683" t="s">
        <v>1268</v>
      </c>
      <c r="H1060" s="683" t="s">
        <v>1261</v>
      </c>
      <c r="I1060" s="683" t="s">
        <v>1261</v>
      </c>
      <c r="J1060" s="683" t="s">
        <v>326</v>
      </c>
      <c r="K1060" s="683" t="s">
        <v>1262</v>
      </c>
      <c r="L1060" s="684" t="s">
        <v>2995</v>
      </c>
      <c r="M1060" s="685" t="s">
        <v>475</v>
      </c>
      <c r="N1060" s="682" t="s">
        <v>778</v>
      </c>
      <c r="O1060" s="686" t="s">
        <v>1264</v>
      </c>
      <c r="P1060" s="686" t="s">
        <v>1264</v>
      </c>
      <c r="Q1060" s="686" t="s">
        <v>1265</v>
      </c>
      <c r="R1060" s="686" t="s">
        <v>1264</v>
      </c>
      <c r="S1060" s="686" t="s">
        <v>1264</v>
      </c>
      <c r="T1060" s="686" t="s">
        <v>1265</v>
      </c>
    </row>
    <row r="1061" spans="1:21" hidden="1" outlineLevel="1" x14ac:dyDescent="0.25">
      <c r="A1061" s="493" t="s">
        <v>3173</v>
      </c>
      <c r="B1061" s="682" t="s">
        <v>1269</v>
      </c>
      <c r="C1061" s="682" t="s">
        <v>1269</v>
      </c>
      <c r="D1061" s="682" t="s">
        <v>2161</v>
      </c>
      <c r="E1061" s="683" t="s">
        <v>534</v>
      </c>
      <c r="F1061" s="683" t="s">
        <v>1270</v>
      </c>
      <c r="G1061" s="683" t="s">
        <v>1270</v>
      </c>
      <c r="H1061" s="683" t="s">
        <v>1261</v>
      </c>
      <c r="I1061" s="683" t="s">
        <v>1261</v>
      </c>
      <c r="J1061" s="683" t="s">
        <v>326</v>
      </c>
      <c r="K1061" s="683" t="s">
        <v>1262</v>
      </c>
      <c r="L1061" s="684" t="s">
        <v>2995</v>
      </c>
      <c r="M1061" s="682" t="s">
        <v>237</v>
      </c>
      <c r="N1061" s="682" t="s">
        <v>2162</v>
      </c>
      <c r="O1061" s="686" t="s">
        <v>1264</v>
      </c>
      <c r="P1061" s="686" t="s">
        <v>1264</v>
      </c>
      <c r="Q1061" s="686" t="s">
        <v>1265</v>
      </c>
      <c r="R1061" s="686" t="s">
        <v>1264</v>
      </c>
      <c r="S1061" s="686" t="s">
        <v>1264</v>
      </c>
      <c r="T1061" s="686" t="s">
        <v>1265</v>
      </c>
    </row>
    <row r="1062" spans="1:21" hidden="1" outlineLevel="1" x14ac:dyDescent="0.25">
      <c r="A1062" s="493" t="s">
        <v>3174</v>
      </c>
      <c r="B1062" s="682" t="s">
        <v>1259</v>
      </c>
      <c r="C1062" s="682" t="s">
        <v>1259</v>
      </c>
      <c r="D1062" s="682" t="s">
        <v>3175</v>
      </c>
      <c r="E1062" s="683" t="s">
        <v>534</v>
      </c>
      <c r="F1062" s="683" t="s">
        <v>1260</v>
      </c>
      <c r="G1062" s="683" t="s">
        <v>1260</v>
      </c>
      <c r="H1062" s="683" t="s">
        <v>1261</v>
      </c>
      <c r="I1062" s="683" t="s">
        <v>1261</v>
      </c>
      <c r="J1062" s="683" t="s">
        <v>326</v>
      </c>
      <c r="K1062" s="683" t="s">
        <v>1262</v>
      </c>
      <c r="L1062" s="684" t="s">
        <v>2995</v>
      </c>
      <c r="M1062" s="682" t="s">
        <v>475</v>
      </c>
      <c r="N1062" s="682" t="s">
        <v>3176</v>
      </c>
      <c r="O1062" s="686" t="s">
        <v>1264</v>
      </c>
      <c r="P1062" s="686" t="s">
        <v>1264</v>
      </c>
      <c r="Q1062" s="686" t="s">
        <v>1265</v>
      </c>
      <c r="R1062" s="686" t="s">
        <v>1264</v>
      </c>
      <c r="S1062" s="686" t="s">
        <v>1264</v>
      </c>
      <c r="T1062" s="686" t="s">
        <v>1265</v>
      </c>
    </row>
    <row r="1063" spans="1:21" hidden="1" outlineLevel="1" x14ac:dyDescent="0.25">
      <c r="A1063" s="493" t="s">
        <v>3177</v>
      </c>
      <c r="B1063" s="682" t="s">
        <v>1269</v>
      </c>
      <c r="C1063" s="682" t="s">
        <v>1269</v>
      </c>
      <c r="D1063" s="682" t="s">
        <v>3178</v>
      </c>
      <c r="E1063" s="683" t="s">
        <v>534</v>
      </c>
      <c r="F1063" s="683" t="s">
        <v>1270</v>
      </c>
      <c r="G1063" s="683" t="s">
        <v>1270</v>
      </c>
      <c r="H1063" s="683" t="s">
        <v>1261</v>
      </c>
      <c r="I1063" s="683" t="s">
        <v>1261</v>
      </c>
      <c r="J1063" s="683" t="s">
        <v>326</v>
      </c>
      <c r="K1063" s="683" t="s">
        <v>1262</v>
      </c>
      <c r="L1063" s="684" t="s">
        <v>2995</v>
      </c>
      <c r="M1063" s="682" t="s">
        <v>251</v>
      </c>
      <c r="N1063" s="682" t="s">
        <v>3019</v>
      </c>
      <c r="O1063" s="686" t="s">
        <v>1264</v>
      </c>
      <c r="P1063" s="686" t="s">
        <v>1264</v>
      </c>
      <c r="Q1063" s="686" t="s">
        <v>1265</v>
      </c>
      <c r="R1063" s="686" t="s">
        <v>1264</v>
      </c>
      <c r="S1063" s="686" t="s">
        <v>1264</v>
      </c>
      <c r="T1063" s="686" t="s">
        <v>1265</v>
      </c>
    </row>
    <row r="1064" spans="1:21" hidden="1" outlineLevel="1" x14ac:dyDescent="0.25">
      <c r="A1064" s="493" t="s">
        <v>3179</v>
      </c>
      <c r="B1064" s="682" t="s">
        <v>1269</v>
      </c>
      <c r="C1064" s="682" t="s">
        <v>1269</v>
      </c>
      <c r="D1064" s="682" t="s">
        <v>2968</v>
      </c>
      <c r="E1064" s="683" t="s">
        <v>534</v>
      </c>
      <c r="F1064" s="683" t="s">
        <v>1270</v>
      </c>
      <c r="G1064" s="683" t="s">
        <v>1270</v>
      </c>
      <c r="H1064" s="683" t="s">
        <v>1261</v>
      </c>
      <c r="I1064" s="683" t="s">
        <v>1261</v>
      </c>
      <c r="J1064" s="683" t="s">
        <v>326</v>
      </c>
      <c r="K1064" s="683" t="s">
        <v>1262</v>
      </c>
      <c r="L1064" s="684" t="s">
        <v>2995</v>
      </c>
      <c r="M1064" s="682" t="s">
        <v>475</v>
      </c>
      <c r="N1064" s="682" t="s">
        <v>2178</v>
      </c>
      <c r="O1064" s="686" t="s">
        <v>1264</v>
      </c>
      <c r="P1064" s="686" t="s">
        <v>1264</v>
      </c>
      <c r="Q1064" s="686" t="s">
        <v>1265</v>
      </c>
      <c r="R1064" s="686" t="s">
        <v>1264</v>
      </c>
      <c r="S1064" s="686" t="s">
        <v>1264</v>
      </c>
      <c r="T1064" s="686" t="s">
        <v>1265</v>
      </c>
    </row>
    <row r="1065" spans="1:21" hidden="1" outlineLevel="1" x14ac:dyDescent="0.25">
      <c r="A1065" s="493" t="s">
        <v>3185</v>
      </c>
      <c r="B1065" s="682" t="s">
        <v>1269</v>
      </c>
      <c r="C1065" s="682" t="s">
        <v>1269</v>
      </c>
      <c r="D1065" s="682" t="s">
        <v>2179</v>
      </c>
      <c r="E1065" s="683" t="s">
        <v>534</v>
      </c>
      <c r="F1065" s="683" t="s">
        <v>1270</v>
      </c>
      <c r="G1065" s="683" t="s">
        <v>1270</v>
      </c>
      <c r="H1065" s="683" t="s">
        <v>1261</v>
      </c>
      <c r="I1065" s="683" t="s">
        <v>1261</v>
      </c>
      <c r="J1065" s="683" t="s">
        <v>326</v>
      </c>
      <c r="K1065" s="683" t="s">
        <v>1262</v>
      </c>
      <c r="L1065" s="684" t="s">
        <v>2995</v>
      </c>
      <c r="M1065" s="682" t="s">
        <v>475</v>
      </c>
      <c r="N1065" s="682" t="s">
        <v>2178</v>
      </c>
      <c r="O1065" s="686" t="s">
        <v>1264</v>
      </c>
      <c r="P1065" s="686" t="s">
        <v>1264</v>
      </c>
      <c r="Q1065" s="686" t="s">
        <v>1265</v>
      </c>
      <c r="R1065" s="686" t="s">
        <v>1264</v>
      </c>
      <c r="S1065" s="686" t="s">
        <v>1264</v>
      </c>
      <c r="T1065" s="686" t="s">
        <v>1265</v>
      </c>
    </row>
    <row r="1066" spans="1:21" hidden="1" outlineLevel="1" x14ac:dyDescent="0.25">
      <c r="A1066" s="493" t="s">
        <v>3180</v>
      </c>
      <c r="B1066" s="682" t="s">
        <v>1319</v>
      </c>
      <c r="C1066" s="682" t="s">
        <v>1319</v>
      </c>
      <c r="D1066" s="682" t="s">
        <v>3181</v>
      </c>
      <c r="E1066" s="683" t="s">
        <v>534</v>
      </c>
      <c r="F1066" s="683" t="s">
        <v>1320</v>
      </c>
      <c r="G1066" s="683" t="s">
        <v>1320</v>
      </c>
      <c r="H1066" s="683" t="s">
        <v>1261</v>
      </c>
      <c r="I1066" s="683" t="s">
        <v>1261</v>
      </c>
      <c r="J1066" s="683" t="s">
        <v>326</v>
      </c>
      <c r="K1066" s="683" t="s">
        <v>1262</v>
      </c>
      <c r="L1066" s="684" t="s">
        <v>2995</v>
      </c>
      <c r="M1066" s="682" t="s">
        <v>237</v>
      </c>
      <c r="N1066" s="693" t="s">
        <v>400</v>
      </c>
      <c r="O1066" s="686" t="s">
        <v>1264</v>
      </c>
      <c r="P1066" s="686" t="s">
        <v>1264</v>
      </c>
      <c r="Q1066" s="686" t="s">
        <v>1265</v>
      </c>
      <c r="R1066" s="686" t="s">
        <v>1264</v>
      </c>
      <c r="S1066" s="686" t="s">
        <v>1264</v>
      </c>
      <c r="T1066" s="686" t="s">
        <v>1265</v>
      </c>
    </row>
    <row r="1067" spans="1:21" hidden="1" outlineLevel="1" x14ac:dyDescent="0.25">
      <c r="A1067" s="493" t="s">
        <v>3182</v>
      </c>
      <c r="B1067" s="682" t="s">
        <v>1269</v>
      </c>
      <c r="C1067" s="682" t="s">
        <v>1269</v>
      </c>
      <c r="D1067" s="682" t="s">
        <v>3183</v>
      </c>
      <c r="E1067" s="683" t="s">
        <v>534</v>
      </c>
      <c r="F1067" s="683" t="s">
        <v>1270</v>
      </c>
      <c r="G1067" s="683" t="s">
        <v>1270</v>
      </c>
      <c r="H1067" s="683" t="s">
        <v>1261</v>
      </c>
      <c r="I1067" s="683" t="s">
        <v>1261</v>
      </c>
      <c r="J1067" s="683" t="s">
        <v>326</v>
      </c>
      <c r="K1067" s="683" t="s">
        <v>1262</v>
      </c>
      <c r="L1067" s="684" t="s">
        <v>2995</v>
      </c>
      <c r="M1067" s="685" t="s">
        <v>281</v>
      </c>
      <c r="N1067" s="694" t="s">
        <v>2967</v>
      </c>
      <c r="O1067" s="686" t="s">
        <v>1264</v>
      </c>
      <c r="P1067" s="686" t="s">
        <v>1264</v>
      </c>
      <c r="Q1067" s="686" t="s">
        <v>1265</v>
      </c>
      <c r="R1067" s="686" t="s">
        <v>1264</v>
      </c>
      <c r="S1067" s="686" t="s">
        <v>1264</v>
      </c>
      <c r="T1067" s="686" t="s">
        <v>1265</v>
      </c>
    </row>
    <row r="1068" spans="1:21" hidden="1" outlineLevel="1" x14ac:dyDescent="0.25">
      <c r="A1068" s="493"/>
      <c r="B1068" s="682"/>
      <c r="C1068" s="682"/>
      <c r="D1068" s="682"/>
      <c r="E1068" s="683"/>
      <c r="F1068" s="683"/>
      <c r="G1068" s="683"/>
      <c r="H1068" s="683"/>
      <c r="I1068" s="683"/>
      <c r="J1068" s="683"/>
      <c r="K1068" s="683"/>
      <c r="L1068" s="684"/>
      <c r="M1068" s="682"/>
      <c r="N1068" s="682"/>
      <c r="O1068" s="686"/>
      <c r="P1068" s="686"/>
      <c r="Q1068" s="686"/>
      <c r="R1068" s="686"/>
      <c r="S1068" s="686"/>
      <c r="T1068" s="686"/>
      <c r="U1068" s="693"/>
    </row>
    <row r="1069" spans="1:21" hidden="1" outlineLevel="1" x14ac:dyDescent="0.25">
      <c r="A1069" s="676"/>
      <c r="B1069" s="682"/>
      <c r="C1069" s="682"/>
      <c r="D1069" s="682"/>
      <c r="E1069" s="683"/>
      <c r="F1069" s="683"/>
      <c r="G1069" s="683"/>
      <c r="H1069" s="683"/>
      <c r="I1069" s="683"/>
      <c r="J1069" s="683"/>
      <c r="K1069" s="683"/>
      <c r="L1069" s="683"/>
      <c r="M1069" s="682"/>
      <c r="N1069" s="682"/>
      <c r="O1069" s="686"/>
      <c r="P1069" s="686"/>
      <c r="Q1069" s="686"/>
      <c r="R1069" s="686"/>
      <c r="S1069" s="686"/>
      <c r="T1069" s="686"/>
      <c r="U1069" s="693"/>
    </row>
    <row r="1070" spans="1:21" hidden="1" outlineLevel="1" x14ac:dyDescent="0.25">
      <c r="A1070" s="676"/>
      <c r="B1070" s="682"/>
      <c r="C1070" s="682"/>
      <c r="D1070" s="682"/>
      <c r="E1070" s="683"/>
      <c r="F1070" s="683"/>
      <c r="G1070" s="683"/>
      <c r="H1070" s="683"/>
      <c r="I1070" s="683"/>
      <c r="J1070" s="683"/>
      <c r="K1070" s="683"/>
      <c r="L1070" s="683"/>
      <c r="M1070" s="693"/>
      <c r="N1070" s="682"/>
      <c r="O1070" s="686"/>
      <c r="P1070" s="686"/>
      <c r="Q1070" s="686"/>
      <c r="R1070" s="686"/>
      <c r="S1070" s="686"/>
      <c r="T1070" s="686"/>
      <c r="U1070" s="693"/>
    </row>
    <row r="1071" spans="1:21" hidden="1" outlineLevel="1" x14ac:dyDescent="0.25">
      <c r="A1071" s="676"/>
      <c r="B1071" s="682" t="s">
        <v>1286</v>
      </c>
      <c r="C1071" s="682" t="s">
        <v>1286</v>
      </c>
      <c r="D1071" s="682" t="s">
        <v>3184</v>
      </c>
      <c r="E1071" s="683" t="s">
        <v>534</v>
      </c>
      <c r="F1071" s="683" t="s">
        <v>1287</v>
      </c>
      <c r="G1071" s="683" t="s">
        <v>1287</v>
      </c>
      <c r="H1071" s="683" t="s">
        <v>1261</v>
      </c>
      <c r="I1071" s="683" t="s">
        <v>1261</v>
      </c>
      <c r="J1071" s="683" t="s">
        <v>326</v>
      </c>
      <c r="K1071" s="683" t="s">
        <v>1288</v>
      </c>
      <c r="L1071" s="683" t="s">
        <v>1321</v>
      </c>
      <c r="M1071" s="682" t="s">
        <v>1322</v>
      </c>
      <c r="N1071" s="682" t="s">
        <v>1323</v>
      </c>
      <c r="O1071" s="686" t="s">
        <v>1264</v>
      </c>
      <c r="P1071" s="686" t="s">
        <v>1264</v>
      </c>
      <c r="Q1071" s="686" t="s">
        <v>1265</v>
      </c>
      <c r="R1071" s="686" t="s">
        <v>1264</v>
      </c>
      <c r="S1071" s="686" t="s">
        <v>1264</v>
      </c>
      <c r="T1071" s="686" t="s">
        <v>1265</v>
      </c>
      <c r="U1071" s="693"/>
    </row>
    <row r="1072" spans="1:21" hidden="1" outlineLevel="1" x14ac:dyDescent="0.25">
      <c r="A1072" s="674"/>
      <c r="B1072" s="695"/>
      <c r="C1072" s="695"/>
      <c r="D1072" s="695"/>
      <c r="E1072" s="696"/>
      <c r="F1072" s="696"/>
      <c r="G1072" s="696"/>
      <c r="H1072" s="696"/>
      <c r="I1072" s="696"/>
      <c r="J1072" s="696"/>
      <c r="K1072" s="696"/>
      <c r="L1072" s="696"/>
      <c r="M1072" s="695"/>
      <c r="N1072" s="695"/>
      <c r="O1072" s="695"/>
      <c r="P1072" s="695"/>
      <c r="Q1072" s="695"/>
      <c r="R1072" s="695"/>
      <c r="S1072" s="695"/>
      <c r="T1072" s="695"/>
      <c r="U1072" s="693"/>
    </row>
    <row r="1073" spans="1:21" hidden="1" outlineLevel="1" x14ac:dyDescent="0.25">
      <c r="A1073" s="697"/>
      <c r="B1073" s="693"/>
      <c r="C1073" s="693"/>
      <c r="D1073" s="693"/>
      <c r="E1073" s="698"/>
      <c r="F1073" s="698"/>
      <c r="G1073" s="698"/>
      <c r="H1073" s="693"/>
      <c r="I1073" s="693"/>
      <c r="J1073" s="698"/>
      <c r="K1073" s="698"/>
      <c r="L1073" s="693"/>
      <c r="M1073" s="693"/>
      <c r="N1073" s="693"/>
      <c r="O1073" s="693"/>
      <c r="P1073" s="693"/>
      <c r="Q1073" s="693"/>
      <c r="R1073" s="693"/>
      <c r="S1073" s="693"/>
      <c r="T1073" s="693"/>
      <c r="U1073" s="693"/>
    </row>
    <row r="1074" spans="1:21" ht="21" collapsed="1" x14ac:dyDescent="0.25">
      <c r="A1074" s="699" t="s">
        <v>1324</v>
      </c>
      <c r="B1074" s="699"/>
      <c r="C1074" s="699"/>
      <c r="D1074" s="699"/>
      <c r="E1074" s="699"/>
      <c r="F1074" s="699"/>
      <c r="G1074" s="699"/>
      <c r="H1074" s="700"/>
      <c r="I1074" s="700"/>
      <c r="J1074" s="700"/>
      <c r="K1074" s="699"/>
      <c r="L1074" s="699"/>
      <c r="M1074" s="699"/>
      <c r="N1074" s="699"/>
      <c r="O1074" s="693"/>
      <c r="P1074" s="693"/>
      <c r="Q1074" s="693"/>
      <c r="R1074" s="693"/>
      <c r="S1074" s="693"/>
      <c r="T1074" s="693"/>
      <c r="U1074" s="693"/>
    </row>
    <row r="1075" spans="1:21" x14ac:dyDescent="0.25">
      <c r="N1075" s="608"/>
    </row>
  </sheetData>
  <sheetProtection algorithmName="SHA-512" hashValue="Vk3bsD7Q6f0KEHogh46iSEgbhv46Qpb6vDc/EL8gInL0r/JVpxMQbTw6sXb/H8ehEN7N7Wnf5YVv3eGUKtG0UA==" saltValue="PrFRWFL+dRPSl4zr+NAeiA==" spinCount="100000" sheet="1" objects="1" scenarios="1"/>
  <autoFilter ref="A1:A1035" xr:uid="{00000000-0009-0000-0000-000005000000}"/>
  <mergeCells count="30">
    <mergeCell ref="G685:I685"/>
    <mergeCell ref="G691:I691"/>
    <mergeCell ref="G686:I686"/>
    <mergeCell ref="A293:B293"/>
    <mergeCell ref="A295:B295"/>
    <mergeCell ref="F299:H299"/>
    <mergeCell ref="F301:H301"/>
    <mergeCell ref="F309:H309"/>
    <mergeCell ref="G840:J840"/>
    <mergeCell ref="G823:J823"/>
    <mergeCell ref="G825:J825"/>
    <mergeCell ref="G828:J828"/>
    <mergeCell ref="G831:J831"/>
    <mergeCell ref="G835:J835"/>
    <mergeCell ref="G837:J837"/>
    <mergeCell ref="G692:I692"/>
    <mergeCell ref="G694:I694"/>
    <mergeCell ref="G696:I696"/>
    <mergeCell ref="G699:I699"/>
    <mergeCell ref="G705:J705"/>
    <mergeCell ref="G724:J724"/>
    <mergeCell ref="G746:J746"/>
    <mergeCell ref="G758:J758"/>
    <mergeCell ref="G774:J774"/>
    <mergeCell ref="G796:J796"/>
    <mergeCell ref="G841:J841"/>
    <mergeCell ref="G849:J849"/>
    <mergeCell ref="G884:J884"/>
    <mergeCell ref="G886:J886"/>
    <mergeCell ref="G897:I897"/>
  </mergeCells>
  <phoneticPr fontId="20"/>
  <dataValidations count="2">
    <dataValidation imeMode="halfAlpha" allowBlank="1" showInputMessage="1" showErrorMessage="1" sqref="A1:A1048576 KSG2:KSG1075 QTU2:QTU1075 KIK2:KIK1075 TUO2:TUO1075 JYO2:JYO1075 QJY2:QJY1075 JOS2:JOS1075 VHY2:VHY1075 JEW2:JEW1075 QAC2:QAC1075 IVA2:IVA1075 TKS2:TKS1075 ILE2:ILE1075 PQG2:PQG1075 IBI2:IBI1075 WBQ2:WBQ1075 HRM2:HRM1075 PGK2:PGK1075 HHQ2:HHQ1075 TAW2:TAW1075 GXU2:GXU1075 OWO2:OWO1075 GNY2:GNY1075 UYC2:UYC1075 GEC2:GEC1075 OMS2:OMS1075 FUG2:FUG1075 SRA2:SRA1075 FKK2:FKK1075 OCW2:OCW1075 FAO2:FAO1075 WLM2:WLM1075 EQS2:EQS1075 NTA2:NTA1075 EGW2:EGW1075 SHE2:SHE1075 DXA2:DXA1075 NJE2:NJE1075 DNE2:DNE1075 UOG2:UOG1075 DDI2:DDI1075 MZI2:MZI1075 CTM2:CTM1075 RXI2:RXI1075 CJQ2:CJQ1075 MPM2:MPM1075 BZU2:BZU1075 VRU2:VRU1075 BPY2:BPY1075 MFQ2:MFQ1075 BGC2:BGC1075 RNM2:RNM1075 AWG2:AWG1075 LVU2:LVU1075 AMK2:AMK1075 UEK2:UEK1075 ACO2:ACO1075 LLY2:LLY1075 SS2:SS1075 RDQ2:RDQ1075 IW2:IW1075 LCC2:LCC1075 WVI2:WVI1075" xr:uid="{32E95C9D-9666-43AE-B4E4-EE6B6504CF12}"/>
    <dataValidation imeMode="off" allowBlank="1" showInputMessage="1" showErrorMessage="1" sqref="I394100 I459636 M65955:M65956 M131491:M131492 M197027:M197028 M262563:M262564 M328099:M328100 M393635:M393636 M459171:M459172 M524707:M524708 M590243:M590244 M655779:M655780 M721315:M721316 M786851:M786852 M852387:M852388 M917923:M917924 M983459:M983460 I525172 H66195:I66195 H131731:I131731 H197267:I197267 H262803:I262803 H328339:I328339 H393875:I393875 H459411:I459411 H524947:I524947 H590483:I590483 H656019:I656019 H721555:I721555 H787091:I787091 H852627:I852627 H918163:I918163 H983699:I983699 I590708 H66191:J66192 H131727:J131728 H197263:J197264 H262799:J262800 H328335:J328336 H393871:J393872 H459407:J459408 H524943:J524944 H590479:J590480 H656015:J656016 H721551:J721552 H787087:J787088 H852623:J852624 H918159:J918160 H983695:J983696 I656244 M65914:M65915 M131450:M131451 M196986:M196987 M262522:M262523 M328058:M328059 M393594:M393595 M459130:M459131 M524666:M524667 M590202:M590203 M655738:M655739 M721274:M721275 M786810:M786811 M852346:M852347 M917882:M917883 M983418:M983419 I721780 M65920 M131456 M196992 M262528 M328064 M393600 M459136 M524672 M590208 M655744 M721280 M786816 M852352 M917888 M983424 I787316 M66168:M66169 M131704:M131705 M197240:M197241 M262776:M262777 M328312:M328313 M393848:M393849 M459384:M459385 M524920:M524921 M590456:M590457 M655992:M655993 M721528:M721529 M787064:M787065 M852600:M852601 M918136:M918137 M983672:M983673 N66175 N131711 N197247 N262783 N328319 N393855 N459391 N524927 N590463 N655999 N721535 N787071 N852607 N918143 N983679 I852852 M66195 M131731 M197267 M262803 M328339 M393875 M459411 M524947 M590483 M656019 M721555 M787091 M852627 M918163 M983699 M66294:M66298 M131830:M131834 M197366:M197370 M262902:M262906 M328438:M328442 M393974:M393978 M459510:M459514 M525046:M525050 M590582:M590586 M656118:M656122 M721654:M721658 M787190:M787194 M852726:M852730 M918262:M918266 M983798:M983802 M65981:M65983 M131517:M131519 M197053:M197055 M262589:M262591 M328125:M328127 M393661:M393663 M459197:M459199 M524733:M524735 M590269:M590271 M655805:M655807 M721341:M721343 M786877:M786879 M852413:M852415 M917949:M917951 M983485:M983487 I918388 F65804 F131340 F196876 F262412 F327948 F393484 F459020 F524556 F590092 F655628 F721164 F786700 F852236 F917772 F983308 I983924 N918180:N918181 N852644:N852645 N66212:N66213 M66003:M66005 M131539:M131541 M197075:M197077 M262611:M262613 M328147:M328149 M393683:M393685 M459219:M459221 M524755:M524757 M590291:M590293 M655827:M655829 M721363:M721365 M786899:M786901 M852435:M852437 M917971:M917973 M983507:M983509 N131748:N131749 J66193:J66196 J131729:J131732 J197265:J197268 J262801:J262804 J328337:J328340 J393873:J393876 J459409:J459412 J524945:J524948 J590481:J590484 J656017:J656020 J721553:J721556 J787089:J787092 J852625:J852628 J918161:J918164 J983697:J983700 N197284:N197285 I66406 I131942 I197478 I263014 I328550 I394086 I459622 I525158 I590694 I656230 I721766 I787302 I852838 I918374 I983910 J66198:J66206 J131734:J131742 J197270:J197278 J262806:J262814 J328342:J328350 J393878:J393886 J459414:J459422 J524950:J524958 J590486:J590494 J656022:J656030 J721558:J721566 J787094:J787102 J852630:J852638 J918166:J918174 J983702:J983710 N262820:N262821 H66393:J66393 H131929:J131929 H197465:J197465 H263001:J263001 H328537:J328537 H394073:J394073 H459609:J459609 H525145:J525145 H590681:J590681 H656217:J656217 H721753:J721753 H787289:J787289 H852825:J852825 H918361:J918361 H983897:J983897 N328356:N328357 M65968:M65969 M131504:M131505 M197040:M197041 M262576:M262577 M328112:M328113 M393648:M393649 M459184:M459185 M524720:M524721 M590256:M590257 M655792:M655793 M721328:M721329 M786864:M786865 M852400:M852401 M917936:M917937 M983472:M983473 N393892:N393893 H66210:J66212 H131746:J131748 H197282:J197284 H262818:J262820 H328354:J328356 H393890:J393892 H459426:J459428 H524962:J524964 H590498:J590500 H656034:J656036 H721570:J721572 H787106:J787108 H852642:J852644 H918178:J918180 H983714:J983716 N459428:N459429 H66197:J66197 H131733:J131733 H197269:J197269 H262805:J262805 H328341:J328341 H393877:J393877 H459413:J459413 H524949:J524949 H590485:J590485 H656021:J656021 H721557:J721557 H787093:J787093 H852629:J852629 H918165:J918165 H983701:J983701 H66202:I66206 H131738:I131742 H197274:I197278 H262810:I262814 H328346:I328350 H393882:I393886 H459418:I459422 H524954:I524958 H590490:I590494 H656026:I656030 H721562:I721566 H787098:I787102 H852634:I852638 H918170:I918174 H983706:I983710 N524964:N524965 H66324:J66344 H131860:J131880 H197396:J197416 H262932:J262952 H328468:J328488 H394004:J394024 H459540:J459560 H525076:J525096 H590612:J590632 H656148:J656168 H721684:J721704 H787220:J787240 H852756:J852776 H918292:J918312 H983828:J983848 N590500:N590501 H66346:J66347 H131882:J131883 H197418:J197419 H262954:J262955 H328490:J328491 H394026:J394027 H459562:J459563 H525098:J525099 H590634:J590635 H656170:J656171 H721706:J721707 H787242:J787243 H852778:J852779 H918314:J918315 H983850:J983851 H66199:I66200 H131735:I131736 H197271:I197272 H262807:I262808 H328343:I328344 H393879:I393880 H459415:I459416 H524951:I524952 H590487:I590488 H656023:I656024 H721559:I721560 H787095:I787096 H852631:I852632 H918167:I918168 H983703:I983704 N656036:N656037 H66208:J66208 H131744:J131744 H197280:J197280 H262816:J262816 H328352:J328352 H393888:J393888 H459424:J459424 H524960:J524960 H590496:J590496 H656032:J656032 H721568:J721568 H787104:J787104 H852640:J852640 H918176:J918176 H983712:J983712 N721572:N721573 H66275:J66277 H131811:J131813 H197347:J197349 H262883:J262885 H328419:J328421 H393955:J393957 H459491:J459493 H525027:J525029 H590563:J590565 H656099:J656101 H721635:J721637 H787171:J787173 H852707:J852709 H918243:J918245 H983779:J983781 N787108:N787109 I66420 I131956 I197492 I263028 I328564 J701:J703 JF701:JF703 TB701:TB703 ACX701:ACX703 AMT701:AMT703 AWP701:AWP703 BGL701:BGL703 BQH701:BQH703 CAD701:CAD703 CJZ701:CJZ703 CTV701:CTV703 DDR701:DDR703 DNN701:DNN703 DXJ701:DXJ703 EHF701:EHF703 ERB701:ERB703 FAX701:FAX703 FKT701:FKT703 FUP701:FUP703 GEL701:GEL703 GOH701:GOH703 GYD701:GYD703 HHZ701:HHZ703 HRV701:HRV703 IBR701:IBR703 ILN701:ILN703 IVJ701:IVJ703 JFF701:JFF703 JPB701:JPB703 JYX701:JYX703 KIT701:KIT703 KSP701:KSP703 LCL701:LCL703 LMH701:LMH703 LWD701:LWD703 MFZ701:MFZ703 MPV701:MPV703 MZR701:MZR703 NJN701:NJN703 NTJ701:NTJ703 ODF701:ODF703 ONB701:ONB703 OWX701:OWX703 PGT701:PGT703 PQP701:PQP703 QAL701:QAL703 QKH701:QKH703 QUD701:QUD703 RDZ701:RDZ703 RNV701:RNV703 RXR701:RXR703 SHN701:SHN703 SRJ701:SRJ703 TBF701:TBF703 TLB701:TLB703 TUX701:TUX703 UET701:UET703 UOP701:UOP703 UYL701:UYL703 VIH701:VIH703 VSD701:VSD703 WBZ701:WBZ703 WLV701:WLV703 WVR701:WVR703 M426:M427 JI426:JI427 TE426:TE427 ADA426:ADA427 AMW426:AMW427 AWS426:AWS427 BGO426:BGO427 BQK426:BQK427 CAG426:CAG427 CKC426:CKC427 CTY426:CTY427 DDU426:DDU427 DNQ426:DNQ427 DXM426:DXM427 EHI426:EHI427 ERE426:ERE427 FBA426:FBA427 FKW426:FKW427 FUS426:FUS427 GEO426:GEO427 GOK426:GOK427 GYG426:GYG427 HIC426:HIC427 HRY426:HRY427 IBU426:IBU427 ILQ426:ILQ427 IVM426:IVM427 JFI426:JFI427 JPE426:JPE427 JZA426:JZA427 KIW426:KIW427 KSS426:KSS427 LCO426:LCO427 LMK426:LMK427 LWG426:LWG427 MGC426:MGC427 MPY426:MPY427 MZU426:MZU427 NJQ426:NJQ427 NTM426:NTM427 ODI426:ODI427 ONE426:ONE427 OXA426:OXA427 PGW426:PGW427 PQS426:PQS427 QAO426:QAO427 QKK426:QKK427 QUG426:QUG427 REC426:REC427 RNY426:RNY427 RXU426:RXU427 SHQ426:SHQ427 SRM426:SRM427 TBI426:TBI427 TLE426:TLE427 TVA426:TVA427 UEW426:UEW427 UOS426:UOS427 UYO426:UYO427 VIK426:VIK427 VSG426:VSG427 WCC426:WCC427 WLY426:WLY427 WVU426:WVU427 M434 JI434 TE434 ADA434 AMW434 AWS434 BGO434 BQK434 CAG434 CKC434 CTY434 DDU434 DNQ434 DXM434 EHI434 ERE434 FBA434 FKW434 FUS434 GEO434 GOK434 GYG434 HIC434 HRY434 IBU434 ILQ434 IVM434 JFI434 JPE434 JZA434 KIW434 KSS434 LCO434 LMK434 LWG434 MGC434 MPY434 MZU434 NJQ434 NTM434 ODI434 ONE434 OXA434 PGW434 PQS434 QAO434 QKK434 QUG434 REC434 RNY434 RXU434 SHQ434 SRM434 TBI434 TLE434 TVA434 UEW434 UOS434 UYO434 VIK434 VSG434 WCC434 WLY434 WVU434 M668:M669 JI668:JI669 TE668:TE669 ADA668:ADA669 AMW668:AMW669 AWS668:AWS669 BGO668:BGO669 BQK668:BQK669 CAG668:CAG669 CKC668:CKC669 CTY668:CTY669 DDU668:DDU669 DNQ668:DNQ669 DXM668:DXM669 EHI668:EHI669 ERE668:ERE669 FBA668:FBA669 FKW668:FKW669 FUS668:FUS669 GEO668:GEO669 GOK668:GOK669 GYG668:GYG669 HIC668:HIC669 HRY668:HRY669 IBU668:IBU669 ILQ668:ILQ669 IVM668:IVM669 JFI668:JFI669 JPE668:JPE669 JZA668:JZA669 KIW668:KIW669 KSS668:KSS669 LCO668:LCO669 LMK668:LMK669 LWG668:LWG669 MGC668:MGC669 MPY668:MPY669 MZU668:MZU669 NJQ668:NJQ669 NTM668:NTM669 ODI668:ODI669 ONE668:ONE669 OXA668:OXA669 PGW668:PGW669 PQS668:PQS669 QAO668:QAO669 QKK668:QKK669 QUG668:QUG669 REC668:REC669 RNY668:RNY669 RXU668:RXU669 SHQ668:SHQ669 SRM668:SRM669 TBI668:TBI669 TLE668:TLE669 TVA668:TVA669 UEW668:UEW669 UOS668:UOS669 UYO668:UYO669 VIK668:VIK669 VSG668:VSG669 WCC668:WCC669 WLY668:WLY669 WVU668:WVU669 N678 JJ678 TF678 ADB678 AMX678 AWT678 BGP678 BQL678 CAH678 CKD678 CTZ678 DDV678 DNR678 DXN678 EHJ678 ERF678 FBB678 FKX678 FUT678 GEP678 GOL678 GYH678 HID678 HRZ678 IBV678 ILR678 IVN678 JFJ678 JPF678 JZB678 KIX678 KST678 LCP678 LML678 LWH678 MGD678 MPZ678 MZV678 NJR678 NTN678 ODJ678 ONF678 OXB678 PGX678 PQT678 QAP678 QKL678 QUH678 RED678 RNZ678 RXV678 SHR678 SRN678 TBJ678 TLF678 TVB678 UEX678 UOT678 UYP678 VIL678 VSH678 WCD678 WLZ678 WVV678 H696:J696 JD696:JF696 SZ696:TB696 ACV696:ACX696 AMR696:AMT696 AWN696:AWP696 BGJ696:BGL696 BQF696:BQH696 CAB696:CAD696 CJX696:CJZ696 CTT696:CTV696 DDP696:DDR696 DNL696:DNN696 DXH696:DXJ696 EHD696:EHF696 EQZ696:ERB696 FAV696:FAX696 FKR696:FKT696 FUN696:FUP696 GEJ696:GEL696 GOF696:GOH696 GYB696:GYD696 HHX696:HHZ696 HRT696:HRV696 IBP696:IBR696 ILL696:ILN696 IVH696:IVJ696 JFD696:JFF696 JOZ696:JPB696 JYV696:JYX696 KIR696:KIT696 KSN696:KSP696 LCJ696:LCL696 LMF696:LMH696 LWB696:LWD696 MFX696:MFZ696 MPT696:MPV696 MZP696:MZR696 NJL696:NJN696 NTH696:NTJ696 ODD696:ODF696 OMZ696:ONB696 OWV696:OWX696 PGR696:PGT696 PQN696:PQP696 QAJ696:QAL696 QKF696:QKH696 QUB696:QUD696 RDX696:RDZ696 RNT696:RNV696 RXP696:RXR696 SHL696:SHN696 SRH696:SRJ696 TBD696:TBF696 TKZ696:TLB696 TUV696:TUX696 UER696:UET696 UON696:UOP696 UYJ696:UYL696 VIF696:VIH696 VSB696:VSD696 WBX696:WBZ696 WLT696:WLV696 WVP696:WVR696 F316 JB316 SX316 ACT316 AMP316 AWL316 BGH316 BQD316 BZZ316 CJV316 CTR316 DDN316 DNJ316 DXF316 EHB316 EQX316 FAT316 FKP316 FUL316 GEH316 GOD316 GXZ316 HHV316 HRR316 IBN316 ILJ316 IVF316 JFB316 JOX316 JYT316 KIP316 KSL316 LCH316 LMD316 LVZ316 MFV316 MPR316 MZN316 NJJ316 NTF316 ODB316 OMX316 OWT316 PGP316 PQL316 QAH316 QKD316 QTZ316 RDV316 RNR316 RXN316 SHJ316 SRF316 TBB316 TKX316 TUT316 UEP316 UOL316 UYH316 VID316 VRZ316 WBV316 WLR316 WVN316 M501:M503 JI501:JI503 TE501:TE503 ADA501:ADA503 AMW501:AMW503 AWS501:AWS503 BGO501:BGO503 BQK501:BQK503 CAG501:CAG503 CKC501:CKC503 CTY501:CTY503 DDU501:DDU503 DNQ501:DNQ503 DXM501:DXM503 EHI501:EHI503 ERE501:ERE503 FBA501:FBA503 FKW501:FKW503 FUS501:FUS503 GEO501:GEO503 GOK501:GOK503 GYG501:GYG503 HIC501:HIC503 HRY501:HRY503 IBU501:IBU503 ILQ501:ILQ503 IVM501:IVM503 JFI501:JFI503 JPE501:JPE503 JZA501:JZA503 KIW501:KIW503 KSS501:KSS503 LCO501:LCO503 LMK501:LMK503 LWG501:LWG503 MGC501:MGC503 MPY501:MPY503 MZU501:MZU503 NJQ501:NJQ503 NTM501:NTM503 ODI501:ODI503 ONE501:ONE503 OXA501:OXA503 PGW501:PGW503 PQS501:PQS503 QAO501:QAO503 QKK501:QKK503 QUG501:QUG503 REC501:REC503 RNY501:RNY503 RXU501:RXU503 SHQ501:SHQ503 SRM501:SRM503 TBI501:TBI503 TLE501:TLE503 TVA501:TVA503 UEW501:UEW503 UOS501:UOS503 UYO501:UYO503 VIK501:VIK503 VSG501:VSG503 WCC501:WCC503 WLY501:WLY503 WVU501:WVU503 H890:J890 JD890:JF890 SZ890:TB890 ACV890:ACX890 AMR890:AMT890 AWN890:AWP890 BGJ890:BGL890 BQF890:BQH890 CAB890:CAD890 CJX890:CJZ890 CTT890:CTV890 DDP890:DDR890 DNL890:DNN890 DXH890:DXJ890 EHD890:EHF890 EQZ890:ERB890 FAV890:FAX890 FKR890:FKT890 FUN890:FUP890 GEJ890:GEL890 GOF890:GOH890 GYB890:GYD890 HHX890:HHZ890 HRT890:HRV890 IBP890:IBR890 ILL890:ILN890 IVH890:IVJ890 JFD890:JFF890 JOZ890:JPB890 JYV890:JYX890 KIR890:KIT890 KSN890:KSP890 LCJ890:LCL890 LMF890:LMH890 LWB890:LWD890 MFX890:MFZ890 MPT890:MPV890 MZP890:MZR890 NJL890:NJN890 NTH890:NTJ890 ODD890:ODF890 OMZ890:ONB890 OWV890:OWX890 PGR890:PGT890 PQN890:PQP890 QAJ890:QAL890 QKF890:QKH890 QUB890:QUD890 RDX890:RDZ890 RNT890:RNV890 RXP890:RXR890 SHL890:SHN890 SRH890:SRJ890 TBD890:TBF890 TKZ890:TLB890 TUV890:TUX890 UER890:UET890 UON890:UOP890 UYJ890:UYL890 VIF890:VIH890 VSB890:VSD890 WBX890:WBZ890 WLT890:WLV890 WVP890:WVR890 H707:J709 JD707:JF709 SZ707:TB709 ACV707:ACX709 AMR707:AMT709 AWN707:AWP709 BGJ707:BGL709 BQF707:BQH709 CAB707:CAD709 CJX707:CJZ709 CTT707:CTV709 DDP707:DDR709 DNL707:DNN709 DXH707:DXJ709 EHD707:EHF709 EQZ707:ERB709 FAV707:FAX709 FKR707:FKT709 FUN707:FUP709 GEJ707:GEL709 GOF707:GOH709 GYB707:GYD709 HHX707:HHZ709 HRT707:HRV709 IBP707:IBR709 ILL707:ILN709 IVH707:IVJ709 JFD707:JFF709 JOZ707:JPB709 JYV707:JYX709 KIR707:KIT709 KSN707:KSP709 LCJ707:LCL709 LMF707:LMH709 LWB707:LWD709 MFX707:MFZ709 MPT707:MPV709 MZP707:MZR709 NJL707:NJN709 NTH707:NTJ709 ODD707:ODF709 OMZ707:ONB709 OWV707:OWX709 PGR707:PGT709 PQN707:PQP709 QAJ707:QAL709 QKF707:QKH709 QUB707:QUD709 RDX707:RDZ709 RNT707:RNV709 RXP707:RXR709 SHL707:SHN709 SRH707:SRJ709 TBD707:TBF709 TKZ707:TLB709 TUV707:TUX709 UER707:UET709 UON707:UOP709 UYJ707:UYL709 VIF707:VIH709 VSB707:VSD709 WBX707:WBZ709 WLT707:WLV709 WVP707:WVR709 H843:J844 JD843:JF844 SZ843:TB844 ACV843:ACX844 AMR843:AMT844 AWN843:AWP844 BGJ843:BGL844 BQF843:BQH844 CAB843:CAD844 CJX843:CJZ844 CTT843:CTV844 DDP843:DDR844 DNL843:DNN844 DXH843:DXJ844 EHD843:EHF844 EQZ843:ERB844 FAV843:FAX844 FKR843:FKT844 FUN843:FUP844 GEJ843:GEL844 GOF843:GOH844 GYB843:GYD844 HHX843:HHZ844 HRT843:HRV844 IBP843:IBR844 ILL843:ILN844 IVH843:IVJ844 JFD843:JFF844 JOZ843:JPB844 JYV843:JYX844 KIR843:KIT844 KSN843:KSP844 LCJ843:LCL844 LMF843:LMH844 LWB843:LWD844 MFX843:MFZ844 MPT843:MPV844 MZP843:MZR844 NJL843:NJN844 NTH843:NTJ844 ODD843:ODF844 OMZ843:ONB844 OWV843:OWX844 PGR843:PGT844 PQN843:PQP844 QAJ843:QAL844 QKF843:QKH844 QUB843:QUD844 RDX843:RDZ844 RNT843:RNV844 RXP843:RXR844 SHL843:SHN844 SRH843:SRJ844 TBD843:TBF844 TKZ843:TLB844 TUV843:TUX844 UER843:UET844 UON843:UOP844 UYJ843:UYL844 VIF843:VIH844 VSB843:VSD844 WBX843:WBZ844 WLT843:WLV844 WVP843:WVR844 N709 JJ709 TF709 ADB709 AMX709 AWT709 BGP709 BQL709 CAH709 CKD709 CTZ709 DDV709 DNR709 DXN709 EHJ709 ERF709 FBB709 FKX709 FUT709 GEP709 GOL709 GYH709 HID709 HRZ709 IBV709 ILR709 IVN709 JFJ709 JPF709 JZB709 KIX709 KST709 LCP709 LML709 LWH709 MGD709 MPZ709 MZV709 NJR709 NTN709 ODJ709 ONF709 OXB709 PGX709 PQT709 QAP709 QKL709 QUH709 RED709 RNZ709 RXV709 SHR709 SRN709 TBJ709 TLF709 TVB709 UEX709 UOT709 UYP709 VIL709 VSH709 WCD709 WLZ709 WVV709 J824:J827 JF824:JF827 TB824:TB827 ACX824:ACX827 AMT824:AMT827 AWP824:AWP827 BGL824:BGL827 BQH824:BQH827 CAD824:CAD827 CJZ824:CJZ827 CTV824:CTV827 DDR824:DDR827 DNN824:DNN827 DXJ824:DXJ827 EHF824:EHF827 ERB824:ERB827 FAX824:FAX827 FKT824:FKT827 FUP824:FUP827 GEL824:GEL827 GOH824:GOH827 GYD824:GYD827 HHZ824:HHZ827 HRV824:HRV827 IBR824:IBR827 ILN824:ILN827 IVJ824:IVJ827 JFF824:JFF827 JPB824:JPB827 JYX824:JYX827 KIT824:KIT827 KSP824:KSP827 LCL824:LCL827 LMH824:LMH827 LWD824:LWD827 MFZ824:MFZ827 MPV824:MPV827 MZR824:MZR827 NJN824:NJN827 NTJ824:NTJ827 ODF824:ODF827 ONB824:ONB827 OWX824:OWX827 PGT824:PGT827 PQP824:PQP827 QAL824:QAL827 QKH824:QKH827 QUD824:QUD827 RDZ824:RDZ827 RNV824:RNV827 RXR824:RXR827 SHN824:SHN827 SRJ824:SRJ827 TBF824:TBF827 TLB824:TLB827 TUX824:TUX827 UET824:UET827 UOP824:UOP827 UYL824:UYL827 VIH824:VIH827 VSD824:VSD827 WBZ824:WBZ827 WLV824:WLV827 WVR824:WVR827 H837:J841 JD837:JF841 SZ837:TB841 ACV837:ACX841 AMR837:AMT841 AWN837:AWP841 BGJ837:BGL841 BQF837:BQH841 CAB837:CAD841 CJX837:CJZ841 CTT837:CTV841 DDP837:DDR841 DNL837:DNN841 DXH837:DXJ841 EHD837:EHF841 EQZ837:ERB841 FAV837:FAX841 FKR837:FKT841 FUN837:FUP841 GEJ837:GEL841 GOF837:GOH841 GYB837:GYD841 HHX837:HHZ841 HRT837:HRV841 IBP837:IBR841 ILL837:ILN841 IVH837:IVJ841 JFD837:JFF841 JOZ837:JPB841 JYV837:JYX841 KIR837:KIT841 KSN837:KSP841 LCJ837:LCL841 LMF837:LMH841 LWB837:LWD841 MFX837:MFZ841 MPT837:MPV841 MZP837:MZR841 NJL837:NJN841 NTH837:NTJ841 ODD837:ODF841 OMZ837:ONB841 OWV837:OWX841 PGR837:PGT841 PQN837:PQP841 QAJ837:QAL841 QKF837:QKH841 QUB837:QUD841 RDX837:RDZ841 RNT837:RNV841 RXP837:RXR841 SHL837:SHN841 SRH837:SRJ841 TBD837:TBF841 TKZ837:TLB841 TUV837:TUX841 UER837:UET841 UON837:UOP841 UYJ837:UYL841 VIF837:VIH841 VSB837:VSD841 WBX837:WBZ841 WLT837:WLV841 WVP837:WVR841 H825:I827 JD825:JE827 SZ825:TA827 ACV825:ACW827 AMR825:AMS827 AWN825:AWO827 BGJ825:BGK827 BQF825:BQG827 CAB825:CAC827 CJX825:CJY827 CTT825:CTU827 DDP825:DDQ827 DNL825:DNM827 DXH825:DXI827 EHD825:EHE827 EQZ825:ERA827 FAV825:FAW827 FKR825:FKS827 FUN825:FUO827 GEJ825:GEK827 GOF825:GOG827 GYB825:GYC827 HHX825:HHY827 HRT825:HRU827 IBP825:IBQ827 ILL825:ILM827 IVH825:IVI827 JFD825:JFE827 JOZ825:JPA827 JYV825:JYW827 KIR825:KIS827 KSN825:KSO827 LCJ825:LCK827 LMF825:LMG827 LWB825:LWC827 MFX825:MFY827 MPT825:MPU827 MZP825:MZQ827 NJL825:NJM827 NTH825:NTI827 ODD825:ODE827 OMZ825:ONA827 OWV825:OWW827 PGR825:PGS827 PQN825:PQO827 QAJ825:QAK827 QKF825:QKG827 QUB825:QUC827 RDX825:RDY827 RNT825:RNU827 RXP825:RXQ827 SHL825:SHM827 SRH825:SRI827 TBD825:TBE827 TKZ825:TLA827 TUV825:TUW827 UER825:UES827 UON825:UOO827 UYJ825:UYK827 VIF825:VIG827 VSB825:VSC827 WBX825:WBY827 WLT825:WLU827 WVP825:WVQ827 H704:J705 JD704:JF705 SZ704:TB705 ACV704:ACX705 AMR704:AMT705 AWN704:AWP705 BGJ704:BGL705 BQF704:BQH705 CAB704:CAD705 CJX704:CJZ705 CTT704:CTV705 DDP704:DDR705 DNL704:DNN705 DXH704:DXJ705 EHD704:EHF705 EQZ704:ERB705 FAV704:FAX705 FKR704:FKT705 FUN704:FUP705 GEJ704:GEL705 GOF704:GOH705 GYB704:GYD705 HHX704:HHZ705 HRT704:HRV705 IBP704:IBR705 ILL704:ILN705 IVH704:IVJ705 JFD704:JFF705 JOZ704:JPB705 JYV704:JYX705 KIR704:KIT705 KSN704:KSP705 LCJ704:LCL705 LMF704:LMH705 LWB704:LWD705 MFX704:MFZ705 MPT704:MPV705 MZP704:MZR705 NJL704:NJN705 NTH704:NTJ705 ODD704:ODF705 OMZ704:ONB705 OWV704:OWX705 PGR704:PGT705 PQN704:PQP705 QAJ704:QAL705 QKF704:QKH705 QUB704:QUD705 RDX704:RDZ705 RNT704:RNV705 RXP704:RXR705 SHL704:SHN705 SRH704:SRJ705 TBD704:TBF705 TKZ704:TLB705 TUV704:TUX705 UER704:UET705 UON704:UOP705 UYJ704:UYL705 VIF704:VIH705 VSB704:VSD705 WBX704:WBZ705 WLT704:WLV705 WVP704:WVR705 M775:M778 JI775:JI778 TE775:TE778 ADA775:ADA778 AMW775:AMW778 AWS775:AWS778 BGO775:BGO778 BQK775:BQK778 CAG775:CAG778 CKC775:CKC778 CTY775:CTY778 DDU775:DDU778 DNQ775:DNQ778 DXM775:DXM778 EHI775:EHI778 ERE775:ERE778 FBA775:FBA778 FKW775:FKW778 FUS775:FUS778 GEO775:GEO778 GOK775:GOK778 GYG775:GYG778 HIC775:HIC778 HRY775:HRY778 IBU775:IBU778 ILQ775:ILQ778 IVM775:IVM778 JFI775:JFI778 JPE775:JPE778 JZA775:JZA778 KIW775:KIW778 KSS775:KSS778 LCO775:LCO778 LMK775:LMK778 LWG775:LWG778 MGC775:MGC778 MPY775:MPY778 MZU775:MZU778 NJQ775:NJQ778 NTM775:NTM778 ODI775:ODI778 ONE775:ONE778 OXA775:OXA778 PGW775:PGW778 PQS775:PQS778 QAO775:QAO778 QKK775:QKK778 QUG775:QUG778 REC775:REC778 RNY775:RNY778 RXU775:RXU778 SHQ775:SHQ778 SRM775:SRM778 TBI775:TBI778 TLE775:TLE778 TVA775:TVA778 UEW775:UEW778 UOS775:UOS778 UYO775:UYO778 VIK775:VIK778 VSG775:VSG778 WCC775:WCC778 WLY775:WLY778 WVU775:WVU778 M484 JI484 TE484 ADA484 AMW484 AWS484 BGO484 BQK484 CAG484 CKC484 CTY484 DDU484 DNQ484 DXM484 EHI484 ERE484 FBA484 FKW484 FUS484 GEO484 GOK484 GYG484 HIC484 HRY484 IBU484 ILQ484 IVM484 JFI484 JPE484 JZA484 KIW484 KSS484 LCO484 LMK484 LWG484 MGC484 MPY484 MZU484 NJQ484 NTM484 ODI484 ONE484 OXA484 PGW484 PQS484 QAO484 QKK484 QUG484 REC484 RNY484 RXU484 SHQ484 SRM484 TBI484 TLE484 TVA484 UEW484 UOS484 UYO484 VIK484 VSG484 WCC484 WLY484 WVU484 M494 JI494 TE494 ADA494 AMW494 AWS494 BGO494 BQK494 CAG494 CKC494 CTY494 DDU494 DNQ494 DXM494 EHI494 ERE494 FBA494 FKW494 FUS494 GEO494 GOK494 GYG494 HIC494 HRY494 IBU494 ILQ494 IVM494 JFI494 JPE494 JZA494 KIW494 KSS494 LCO494 LMK494 LWG494 MGC494 MPY494 MZU494 NJQ494 NTM494 ODI494 ONE494 OXA494 PGW494 PQS494 QAO494 QKK494 QUG494 REC494 RNY494 RXU494 SHQ494 SRM494 TBI494 TLE494 TVA494 UEW494 UOS494 UYO494 VIK494 VSG494 WCC494 WLY494 WVU494 H763:J764 JD763:JF764 SZ763:TB764 ACV763:ACX764 AMR763:AMT764 AWN763:AWP764 BGJ763:BGL764 BQF763:BQH764 CAB763:CAD764 CJX763:CJZ764 CTT763:CTV764 DDP763:DDR764 DNL763:DNN764 DXH763:DXJ764 EHD763:EHF764 EQZ763:ERB764 FAV763:FAX764 FKR763:FKT764 FUN763:FUP764 GEJ763:GEL764 GOF763:GOH764 GYB763:GYD764 HHX763:HHZ764 HRT763:HRV764 IBP763:IBR764 ILL763:ILN764 IVH763:IVJ764 JFD763:JFF764 JOZ763:JPB764 JYV763:JYX764 KIR763:KIT764 KSN763:KSP764 LCJ763:LCL764 LMF763:LMH764 LWB763:LWD764 MFX763:MFZ764 MPT763:MPV764 MZP763:MZR764 NJL763:NJN764 NTH763:NTJ764 ODD763:ODF764 OMZ763:ONB764 OWV763:OWX764 PGR763:PGT764 PQN763:PQP764 QAJ763:QAL764 QKF763:QKH764 QUB763:QUD764 RDX763:RDZ764 RNT763:RNV764 RXP763:RXR764 SHL763:SHN764 SRH763:SRJ764 TBD763:TBF764 TKZ763:TLB764 TUV763:TUX764 UER763:UET764 UON763:UOP764 UYJ763:UYL764 VIF763:VIH764 VSB763:VSD764 WBX763:WBZ764 WLT763:WLV764 WVP763:WVR764 H700:J700 JD700:JF700 SZ700:TB700 ACV700:ACX700 AMR700:AMT700 AWN700:AWP700 BGJ700:BGL700 BQF700:BQH700 CAB700:CAD700 CJX700:CJZ700 CTT700:CTV700 DDP700:DDR700 DNL700:DNN700 DXH700:DXJ700 EHD700:EHF700 EQZ700:ERB700 FAV700:FAX700 FKR700:FKT700 FUN700:FUP700 GEJ700:GEL700 GOF700:GOH700 GYB700:GYD700 HHX700:HHZ700 HRT700:HRV700 IBP700:IBR700 ILL700:ILN700 IVH700:IVJ700 JFD700:JFF700 JOZ700:JPB700 JYV700:JYX700 KIR700:KIT700 KSN700:KSP700 LCJ700:LCL700 LMF700:LMH700 LWB700:LWD700 MFX700:MFZ700 MPT700:MPV700 MZP700:MZR700 NJL700:NJN700 NTH700:NTJ700 ODD700:ODF700 OMZ700:ONB700 OWV700:OWX700 PGR700:PGT700 PQN700:PQP700 QAJ700:QAL700 QKF700:QKH700 QUB700:QUD700 RDX700:RDZ700 RNT700:RNV700 RXP700:RXR700 SHL700:SHN700 SRH700:SRJ700 TBD700:TBF700 TKZ700:TLB700 TUV700:TUX700 UER700:UET700 UON700:UOP700 UYJ700:UYL700 VIF700:VIH700 VSB700:VSD700 WBX700:WBZ700 WLT700:WLV700 WVP700:WVR700 J697:J699 JF697:JF699 TB697:TB699 ACX697:ACX699 AMT697:AMT699 AWP697:AWP699 BGL697:BGL699 BQH697:BQH699 CAD697:CAD699 CJZ697:CJZ699 CTV697:CTV699 DDR697:DDR699 DNN697:DNN699 DXJ697:DXJ699 EHF697:EHF699 ERB697:ERB699 FAX697:FAX699 FKT697:FKT699 FUP697:FUP699 GEL697:GEL699 GOH697:GOH699 GYD697:GYD699 HHZ697:HHZ699 HRV697:HRV699 IBR697:IBR699 ILN697:ILN699 IVJ697:IVJ699 JFF697:JFF699 JPB697:JPB699 JYX697:JYX699 KIT697:KIT699 KSP697:KSP699 LCL697:LCL699 LMH697:LMH699 LWD697:LWD699 MFZ697:MFZ699 MPV697:MPV699 MZR697:MZR699 NJN697:NJN699 NTJ697:NTJ699 ODF697:ODF699 ONB697:ONB699 OWX697:OWX699 PGT697:PGT699 PQP697:PQP699 QAL697:QAL699 QKH697:QKH699 QUD697:QUD699 RDZ697:RDZ699 RNV697:RNV699 RXR697:RXR699 SHN697:SHN699 SRJ697:SRJ699 TBF697:TBF699 TLB697:TLB699 TUX697:TUX699 UET697:UET699 UOP697:UOP699 UYL697:UYL699 VIH697:VIH699 VSD697:VSD699 WBZ697:WBZ699 WLV697:WLV699 WVR697:WVR699 H806:J806 JD806:JF806 SZ806:TB806 ACV806:ACX806 AMR806:AMT806 AWN806:AWP806 BGJ806:BGL806 BQF806:BQH806 CAB806:CAD806 CJX806:CJZ806 CTT806:CTV806 DDP806:DDR806 DNL806:DNN806 DXH806:DXJ806 EHD806:EHF806 EQZ806:ERB806 FAV806:FAX806 FKR806:FKT806 FUN806:FUP806 GEJ806:GEL806 GOF806:GOH806 GYB806:GYD806 HHX806:HHZ806 HRT806:HRV806 IBP806:IBR806 ILL806:ILN806 IVH806:IVJ806 JFD806:JFF806 JOZ806:JPB806 JYV806:JYX806 KIR806:KIT806 KSN806:KSP806 LCJ806:LCL806 LMF806:LMH806 LWB806:LWD806 MFX806:MFZ806 MPT806:MPV806 MZP806:MZR806 NJL806:NJN806 NTH806:NTJ806 ODD806:ODF806 OMZ806:ONB806 OWV806:OWX806 PGR806:PGT806 PQN806:PQP806 QAJ806:QAL806 QKF806:QKH806 QUB806:QUD806 RDX806:RDZ806 RNT806:RNV806 RXP806:RXR806 SHL806:SHN806 SRH806:SRJ806 TBD806:TBF806 TKZ806:TLB806 TUV806:TUX806 UER806:UET806 UON806:UOP806 UYJ806:UYL806 VIF806:VIH806 VSB806:VSD806 WBX806:WBZ806 WLT806:WLV806 WVP806:WVR806 H810:J823 JD810:JF823 SZ810:TB823 ACV810:ACX823 AMR810:AMT823 AWN810:AWP823 BGJ810:BGL823 BQF810:BQH823 CAB810:CAD823 CJX810:CJZ823 CTT810:CTV823 DDP810:DDR823 DNL810:DNN823 DXH810:DXJ823 EHD810:EHF823 EQZ810:ERB823 FAV810:FAX823 FKR810:FKT823 FUN810:FUP823 GEJ810:GEL823 GOF810:GOH823 GYB810:GYD823 HHX810:HHZ823 HRT810:HRV823 IBP810:IBR823 ILL810:ILN823 IVH810:IVJ823 JFD810:JFF823 JOZ810:JPB823 JYV810:JYX823 KIR810:KIT823 KSN810:KSP823 LCJ810:LCL823 LMF810:LMH823 LWB810:LWD823 MFX810:MFZ823 MPT810:MPV823 MZP810:MZR823 NJL810:NJN823 NTH810:NTJ823 ODD810:ODF823 OMZ810:ONB823 OWV810:OWX823 PGR810:PGT823 PQN810:PQP823 QAJ810:QAL823 QKF810:QKH823 QUB810:QUD823 RDX810:RDZ823 RNT810:RNV823 RXP810:RXR823 SHL810:SHN823 SRH810:SRJ823 TBD810:TBF823 TKZ810:TLB823 TUV810:TUX823 UER810:UET823 UON810:UOP823 UYJ810:UYL823 VIF810:VIH823 VSB810:VSD823 WBX810:WBZ823 WLT810:WLV823 WVP810:WVR823 H808:J808 JD808:JF808 SZ808:TB808 ACV808:ACX808 AMR808:AMT808 AWN808:AWP808 BGJ808:BGL808 BQF808:BQH808 CAB808:CAD808 CJX808:CJZ808 CTT808:CTV808 DDP808:DDR808 DNL808:DNN808 DXH808:DXJ808 EHD808:EHF808 EQZ808:ERB808 FAV808:FAX808 FKR808:FKT808 FUN808:FUP808 GEJ808:GEL808 GOF808:GOH808 GYB808:GYD808 HHX808:HHZ808 HRT808:HRV808 IBP808:IBR808 ILL808:ILN808 IVH808:IVJ808 JFD808:JFF808 JOZ808:JPB808 JYV808:JYX808 KIR808:KIT808 KSN808:KSP808 LCJ808:LCL808 LMF808:LMH808 LWB808:LWD808 MFX808:MFZ808 MPT808:MPV808 MZP808:MZR808 NJL808:NJN808 NTH808:NTJ808 ODD808:ODF808 OMZ808:ONB808 OWV808:OWX808 PGR808:PGT808 PQN808:PQP808 QAJ808:QAL808 QKF808:QKH808 QUB808:QUD808 RDX808:RDZ808 RNT808:RNV808 RXP808:RXR808 SHL808:SHN808 SRH808:SRJ808 TBD808:TBF808 TKZ808:TLB808 TUV808:TUX808 UER808:UET808 UON808:UOP808 UYJ808:UYL808 VIF808:VIH808 VSB808:VSD808 WBX808:WBZ808 WLT808:WLV808 WVP808:WVR808 M476 JI476 TE476 ADA476 AMW476 AWS476 BGO476 BQK476 CAG476 CKC476 CTY476 DDU476 DNQ476 DXM476 EHI476 ERE476 FBA476 FKW476 FUS476 GEO476 GOK476 GYG476 HIC476 HRY476 IBU476 ILQ476 IVM476 JFI476 JPE476 JZA476 KIW476 KSS476 LCO476 LMK476 LWG476 MGC476 MPY476 MZU476 NJQ476 NTM476 ODI476 ONE476 OXA476 PGW476 PQS476 QAO476 QKK476 QUG476 REC476 RNY476 RXU476 SHQ476 SRM476 TBI476 TLE476 TVA476 UEW476 UOS476 UYO476 VIK476 VSG476 WCC476 WLY476 WVU476 M472 JI472 TE472 ADA472 AMW472 AWS472 BGO472 BQK472 CAG472 CKC472 CTY472 DDU472 DNQ472 DXM472 EHI472 ERE472 FBA472 FKW472 FUS472 GEO472 GOK472 GYG472 HIC472 HRY472 IBU472 ILQ472 IVM472 JFI472 JPE472 JZA472 KIW472 KSS472 LCO472 LMK472 LWG472 MGC472 MPY472 MZU472 NJQ472 NTM472 ODI472 ONE472 OXA472 PGW472 PQS472 QAO472 QKK472 QUG472 REC472 RNY472 RXU472 SHQ472 SRM472 TBI472 TLE472 TVA472 UEW472 UOS472 UYO472 VIK472 VSG472 WCC472 WLY472 WVU472" xr:uid="{5F738443-158B-497A-A65F-CB885870C6F8}"/>
  </dataValidations>
  <pageMargins left="0" right="0" top="0" bottom="0" header="0.51181102362204722" footer="0.51181102362204722"/>
  <pageSetup paperSize="9"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53</vt:i4>
      </vt:variant>
    </vt:vector>
  </HeadingPairs>
  <TitlesOfParts>
    <vt:vector size="59" baseType="lpstr">
      <vt:lpstr>旅費支払通知</vt:lpstr>
      <vt:lpstr>旅行命令簿（内国旅行）1号甲</vt:lpstr>
      <vt:lpstr>出張報告書＆旅費精算書（両面印刷推奨）</vt:lpstr>
      <vt:lpstr>日帰出張　6号</vt:lpstr>
      <vt:lpstr>リスト②</vt:lpstr>
      <vt:lpstr>予算詳細コード</vt:lpstr>
      <vt:lpstr>B</vt:lpstr>
      <vt:lpstr>C_</vt:lpstr>
      <vt:lpstr>D</vt:lpstr>
      <vt:lpstr>E</vt:lpstr>
      <vt:lpstr>'日帰出張　6号'!END</vt:lpstr>
      <vt:lpstr>'旅行命令簿（内国旅行）1号甲'!HIT_ROW63</vt:lpstr>
      <vt:lpstr>'日帰出張　6号'!HIT_ROW76</vt:lpstr>
      <vt:lpstr>'日帰出張　6号'!HIT_ROW77</vt:lpstr>
      <vt:lpstr>ＯＵ・ヘルプロ</vt:lpstr>
      <vt:lpstr>'出張報告書＆旅費精算書（両面印刷推奨）'!Print_Area</vt:lpstr>
      <vt:lpstr>'日帰出張　6号'!Print_Area</vt:lpstr>
      <vt:lpstr>予算詳細コード!Print_Area</vt:lpstr>
      <vt:lpstr>'旅行命令簿（内国旅行）1号甲'!Print_Area</vt:lpstr>
      <vt:lpstr>旅費支払通知!Print_Area</vt:lpstr>
      <vt:lpstr>リスト②!コース</vt:lpstr>
      <vt:lpstr>リスト②!コース名</vt:lpstr>
      <vt:lpstr>ヘルプロ</vt:lpstr>
      <vt:lpstr>化学コース</vt:lpstr>
      <vt:lpstr>学術情報基盤センター</vt:lpstr>
      <vt:lpstr>リスト②!環境応用化学科</vt:lpstr>
      <vt:lpstr>環境応用化学科</vt:lpstr>
      <vt:lpstr>観光科学科</vt:lpstr>
      <vt:lpstr>機械工学コース</vt:lpstr>
      <vt:lpstr>教育費</vt:lpstr>
      <vt:lpstr>リスト②!教員名</vt:lpstr>
      <vt:lpstr>建築学科</vt:lpstr>
      <vt:lpstr>建築都市コース</vt:lpstr>
      <vt:lpstr>固定資産</vt:lpstr>
      <vt:lpstr>リスト②!資産登録名</vt:lpstr>
      <vt:lpstr>自然・文化ツーリズムコース</vt:lpstr>
      <vt:lpstr>リスト②!所属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リスト②!都市政策科学科</vt:lpstr>
      <vt:lpstr>都市政策科学科</vt:lpstr>
      <vt:lpstr>物理学コース</vt:lpstr>
      <vt:lpstr>分子応用化学コース</vt:lpstr>
      <vt:lpstr>無</vt:lpstr>
      <vt:lpstr>無1</vt:lpstr>
      <vt:lpstr>理系事務室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吉野早苗</cp:lastModifiedBy>
  <cp:revision>2</cp:revision>
  <cp:lastPrinted>2019-10-07T00:24:02Z</cp:lastPrinted>
  <dcterms:created xsi:type="dcterms:W3CDTF">2010-08-25T13:14:00Z</dcterms:created>
  <dcterms:modified xsi:type="dcterms:W3CDTF">2019-12-09T00:39:36Z</dcterms:modified>
</cp:coreProperties>
</file>