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和田久子\Desktop\旅費\書式\"/>
    </mc:Choice>
  </mc:AlternateContent>
  <xr:revisionPtr revIDLastSave="0" documentId="13_ncr:1_{AC18770E-8C2C-49D8-8390-A060ED40B532}" xr6:coauthVersionLast="45" xr6:coauthVersionMax="45" xr10:uidLastSave="{00000000-0000-0000-0000-000000000000}"/>
  <bookViews>
    <workbookView xWindow="675" yWindow="435" windowWidth="28125" windowHeight="13845" tabRatio="817" activeTab="1" xr2:uid="{00000000-000D-0000-FFFF-FFFF00000000}"/>
  </bookViews>
  <sheets>
    <sheet name="記入例_旅費支払通知" sheetId="26" r:id="rId1"/>
    <sheet name="旅費支払通知" sheetId="25" r:id="rId2"/>
    <sheet name="旅行命令簿（内国旅行）1号甲" sheetId="23" r:id="rId3"/>
    <sheet name="出張報告書＆旅費精算書（両面印刷推奨）" sheetId="7" r:id="rId4"/>
    <sheet name="日帰出張　6号" sheetId="24" r:id="rId5"/>
    <sheet name="リスト" sheetId="20" state="hidden" r:id="rId6"/>
  </sheets>
  <externalReferences>
    <externalReference r:id="rId7"/>
    <externalReference r:id="rId8"/>
    <externalReference r:id="rId9"/>
  </externalReferences>
  <definedNames>
    <definedName name="_xlnm._FilterDatabase" localSheetId="5" hidden="1">リスト!$I$1:$I$3</definedName>
    <definedName name="B">リスト!$N$13</definedName>
    <definedName name="C_">リスト!$N$15</definedName>
    <definedName name="D">リスト!$N$16</definedName>
    <definedName name="E">リスト!$N$17</definedName>
    <definedName name="END" localSheetId="4">'日帰出張　6号'!$A$36</definedName>
    <definedName name="END" localSheetId="2">'旅行命令簿（内国旅行）1号甲'!#REF!</definedName>
    <definedName name="HIT_ROW61" localSheetId="4">'日帰出張　6号'!#REF!</definedName>
    <definedName name="HIT_ROW61" localSheetId="2">'旅行命令簿（内国旅行）1号甲'!#REF!</definedName>
    <definedName name="HIT_ROW62" localSheetId="4">'日帰出張　6号'!#REF!</definedName>
    <definedName name="HIT_ROW62" localSheetId="2">'旅行命令簿（内国旅行）1号甲'!#REF!</definedName>
    <definedName name="HIT_ROW63" localSheetId="4">'日帰出張　6号'!#REF!</definedName>
    <definedName name="HIT_ROW63" localSheetId="2">'旅行命令簿（内国旅行）1号甲'!$R$7</definedName>
    <definedName name="HIT_ROW64" localSheetId="4">'日帰出張　6号'!#REF!</definedName>
    <definedName name="HIT_ROW64" localSheetId="2">'旅行命令簿（内国旅行）1号甲'!#REF!</definedName>
    <definedName name="HIT_ROW65" localSheetId="4">'日帰出張　6号'!#REF!</definedName>
    <definedName name="HIT_ROW65" localSheetId="2">'旅行命令簿（内国旅行）1号甲'!#REF!</definedName>
    <definedName name="HIT_ROW66" localSheetId="4">'日帰出張　6号'!#REF!</definedName>
    <definedName name="HIT_ROW66" localSheetId="2">'旅行命令簿（内国旅行）1号甲'!#REF!</definedName>
    <definedName name="HIT_ROW67" localSheetId="4">'日帰出張　6号'!#REF!</definedName>
    <definedName name="HIT_ROW67" localSheetId="2">'旅行命令簿（内国旅行）1号甲'!#REF!</definedName>
    <definedName name="HIT_ROW68" localSheetId="4">'日帰出張　6号'!#REF!</definedName>
    <definedName name="HIT_ROW68" localSheetId="2">'旅行命令簿（内国旅行）1号甲'!#REF!</definedName>
    <definedName name="HIT_ROW69" localSheetId="4">'日帰出張　6号'!#REF!</definedName>
    <definedName name="HIT_ROW69" localSheetId="2">'旅行命令簿（内国旅行）1号甲'!#REF!</definedName>
    <definedName name="HIT_ROW70" localSheetId="4">'日帰出張　6号'!#REF!</definedName>
    <definedName name="HIT_ROW70" localSheetId="2">'旅行命令簿（内国旅行）1号甲'!#REF!</definedName>
    <definedName name="HIT_ROW71" localSheetId="4">'日帰出張　6号'!#REF!</definedName>
    <definedName name="HIT_ROW71" localSheetId="2">'旅行命令簿（内国旅行）1号甲'!#REF!</definedName>
    <definedName name="HIT_ROW72" localSheetId="4">'日帰出張　6号'!#REF!</definedName>
    <definedName name="HIT_ROW72" localSheetId="2">'旅行命令簿（内国旅行）1号甲'!#REF!</definedName>
    <definedName name="HIT_ROW73" localSheetId="4">'日帰出張　6号'!#REF!</definedName>
    <definedName name="HIT_ROW73" localSheetId="2">'旅行命令簿（内国旅行）1号甲'!#REF!</definedName>
    <definedName name="HIT_ROW74" localSheetId="4">'日帰出張　6号'!#REF!</definedName>
    <definedName name="HIT_ROW74" localSheetId="2">'旅行命令簿（内国旅行）1号甲'!#REF!</definedName>
    <definedName name="HIT_ROW75" localSheetId="4">'日帰出張　6号'!#REF!</definedName>
    <definedName name="HIT_ROW75" localSheetId="2">'旅行命令簿（内国旅行）1号甲'!#REF!</definedName>
    <definedName name="HIT_ROW76" localSheetId="4">'日帰出張　6号'!$A$2</definedName>
    <definedName name="HIT_ROW76" localSheetId="2">'旅行命令簿（内国旅行）1号甲'!#REF!</definedName>
    <definedName name="HIT_ROW77" localSheetId="4">'日帰出張　6号'!$C$25</definedName>
    <definedName name="HIT_ROW77" localSheetId="2">'旅行命令簿（内国旅行）1号甲'!#REF!</definedName>
    <definedName name="ＯＵ・ヘルプロ">リスト!$G$2:$G$4</definedName>
    <definedName name="_xlnm.Print_Area" localSheetId="0">記入例_旅費支払通知!$A$1:$AC$55</definedName>
    <definedName name="_xlnm.Print_Area" localSheetId="3">'出張報告書＆旅費精算書（両面印刷推奨）'!$A$1:$AK$100</definedName>
    <definedName name="_xlnm.Print_Area" localSheetId="4">'日帰出張　6号'!$A$1:$AB$36</definedName>
    <definedName name="_xlnm.Print_Area" localSheetId="2">'旅行命令簿（内国旅行）1号甲'!$A$1:$W$23</definedName>
    <definedName name="_xlnm.Print_Area" localSheetId="1">旅費支払通知!$A$1:$AC$55</definedName>
    <definedName name="コース" localSheetId="5">リスト!$A$1:$F$30</definedName>
    <definedName name="コース">[1]基本テーブル!$B$17:$B$22</definedName>
    <definedName name="コース名" localSheetId="5">リスト!$A$1:$F$30</definedName>
    <definedName name="コース名">#REF!</definedName>
    <definedName name="システムデザイン研究科">#REF!</definedName>
    <definedName name="ヘルプロ">リスト!$L$2:$L$12</definedName>
    <definedName name="ものづくり工学科">#REF!</definedName>
    <definedName name="化学コース">リスト!$C$2:$C$32</definedName>
    <definedName name="学術情報基盤センター">リスト!$J$2:$J$6</definedName>
    <definedName name="環境応用化学科" localSheetId="5">リスト!$F$1</definedName>
    <definedName name="環境応用化学科">リスト!$F$2:$F$34</definedName>
    <definedName name="観光科学科">リスト!$B$2:$B$23</definedName>
    <definedName name="機械工学コース">リスト!$F$8:$F$22</definedName>
    <definedName name="教育費">リスト!$T$2</definedName>
    <definedName name="教員名" localSheetId="5">リスト!$A$2:$F$30</definedName>
    <definedName name="空港">[1]×旅費計算書!$W$78:$W$131</definedName>
    <definedName name="経営学研究科">#REF!</definedName>
    <definedName name="経路表コメント">[1]基本テーブル!$F$32:$F$40</definedName>
    <definedName name="建築学科">リスト!$D$2:$D$23</definedName>
    <definedName name="建築都市コース">リスト!$D$9:$D$23</definedName>
    <definedName name="研究科名">#REF!</definedName>
    <definedName name="固定資産">リスト!$Q$2:$Q$6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5">リスト!$N$1:$R$1</definedName>
    <definedName name="資産登録名">[2]リスト!$N$1:$R$1</definedName>
    <definedName name="自然・文化ツーリズムコース">リスト!$B$4:$B$14</definedName>
    <definedName name="首都大学東京">#REF!</definedName>
    <definedName name="所属" localSheetId="5">リスト!$A$1:$F$30</definedName>
    <definedName name="少額資産">リスト!$P$2:$P$6</definedName>
    <definedName name="人間健康科学研究科">#REF!</definedName>
    <definedName name="人文科学研究科">#REF!</definedName>
    <definedName name="図書登録">リスト!$R$2:$R$6</definedName>
    <definedName name="図書登録のみ">リスト!$N$1:$O$1</definedName>
    <definedName name="図書登録のみ明細">リスト!$O$13:$O$17</definedName>
    <definedName name="数理科学コース">リスト!$A$3:$A$26</definedName>
    <definedName name="生命科学コース">リスト!$D$9:$D$32</definedName>
    <definedName name="戦略研究センター">リスト!$L$2:$L$12</definedName>
    <definedName name="創造工学専攻">#REF!</definedName>
    <definedName name="大学教育センター・ヘルプロ">リスト!$H$2:$H$9</definedName>
    <definedName name="大学教育センター・情報">リスト!$I$2:$I$3</definedName>
    <definedName name="地理環境コース">リスト!$A$3:$A$16</definedName>
    <definedName name="地理環境学科">リスト!$A$2:$A$22</definedName>
    <definedName name="電気電子工学コース">リスト!$E$2:$E$27</definedName>
    <definedName name="都市システム科学域">リスト!$E$2:$E$13</definedName>
    <definedName name="都市環境科学研究科">#REF!</definedName>
    <definedName name="都市基盤環境コース">リスト!$C$2:$C$21</definedName>
    <definedName name="都市基盤環境学科">リスト!$C$2:$C$21</definedName>
    <definedName name="都市政策科学科" localSheetId="5">リスト!$E$1</definedName>
    <definedName name="都市政策科学科">リスト!$E$2:$E$17</definedName>
    <definedName name="備考欄">[1]基本テーブル!$F$2:$F$26</definedName>
    <definedName name="物理学コース">リスト!$B$4:$B$32</definedName>
    <definedName name="分子応用化学コース">リスト!$F$8:$F$32</definedName>
    <definedName name="法学政治学研究科">#REF!</definedName>
    <definedName name="無">リスト!$O$2:$O$6</definedName>
    <definedName name="無1">リスト!$N$12:$O$17</definedName>
    <definedName name="理学研究科">#REF!</definedName>
    <definedName name="理系事務室">リスト!$K$2:$K$3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70" i="7" l="1"/>
  <c r="U69" i="7"/>
  <c r="G68" i="7" l="1"/>
  <c r="G67" i="7"/>
  <c r="R70" i="7"/>
  <c r="O70" i="7"/>
  <c r="L70" i="7"/>
  <c r="B68" i="7"/>
  <c r="R69" i="7"/>
  <c r="O69" i="7"/>
  <c r="L69" i="7"/>
  <c r="X38" i="26" l="1"/>
  <c r="W36" i="26"/>
  <c r="H36" i="26"/>
  <c r="U25" i="26"/>
  <c r="W25" i="26" s="1"/>
  <c r="M25" i="26"/>
  <c r="AA23" i="26"/>
  <c r="Z23" i="26"/>
  <c r="G23" i="26"/>
  <c r="E23" i="26"/>
  <c r="A23" i="26"/>
  <c r="G7" i="26"/>
  <c r="AA42" i="26"/>
  <c r="A16" i="26" l="1"/>
  <c r="C18" i="26"/>
  <c r="D1" i="26"/>
  <c r="C19" i="26"/>
  <c r="G7" i="25"/>
  <c r="C27" i="7" l="1"/>
  <c r="C25" i="7"/>
  <c r="L68" i="7"/>
  <c r="Y33" i="24" l="1"/>
  <c r="V19" i="23"/>
  <c r="R31" i="24"/>
  <c r="R17" i="23"/>
  <c r="AG19" i="7"/>
  <c r="K13" i="24"/>
  <c r="K11" i="24"/>
  <c r="K9" i="24"/>
  <c r="I13" i="24"/>
  <c r="I11" i="24"/>
  <c r="I9" i="24"/>
  <c r="E13" i="24"/>
  <c r="E11" i="24"/>
  <c r="E9" i="24"/>
  <c r="T3" i="24"/>
  <c r="Q4" i="24"/>
  <c r="L4" i="24"/>
  <c r="C4" i="24"/>
  <c r="O9" i="23"/>
  <c r="K9" i="23"/>
  <c r="I9" i="23"/>
  <c r="S3" i="23"/>
  <c r="Q4" i="23"/>
  <c r="L4" i="23"/>
  <c r="C4" i="23"/>
  <c r="Q26" i="7"/>
  <c r="Q24" i="7"/>
  <c r="Q22" i="7"/>
  <c r="I26" i="7"/>
  <c r="D27" i="7"/>
  <c r="AC18" i="7"/>
  <c r="S18" i="7"/>
  <c r="I27" i="7"/>
  <c r="I25" i="7"/>
  <c r="I24" i="7"/>
  <c r="I23" i="7"/>
  <c r="I22" i="7"/>
  <c r="D26" i="7"/>
  <c r="D25" i="7"/>
  <c r="D24" i="7"/>
  <c r="D23" i="7"/>
  <c r="D22" i="7"/>
  <c r="B18" i="7"/>
  <c r="T12" i="7"/>
  <c r="O12" i="7"/>
  <c r="B13" i="7"/>
  <c r="X64" i="7" l="1"/>
  <c r="T64" i="7"/>
  <c r="P64" i="7"/>
  <c r="K64" i="7"/>
  <c r="A1" i="25"/>
  <c r="X38" i="25" l="1"/>
  <c r="W36" i="25"/>
  <c r="H36" i="25"/>
  <c r="U25" i="25"/>
  <c r="W25" i="25" s="1"/>
  <c r="M25" i="25"/>
  <c r="AA23" i="25"/>
  <c r="Z23" i="25"/>
  <c r="G23" i="25"/>
  <c r="E23" i="25"/>
  <c r="A23" i="25"/>
  <c r="C18" i="25"/>
  <c r="I10" i="23" l="1"/>
  <c r="A16" i="25"/>
  <c r="AA42" i="25"/>
  <c r="D1" i="25"/>
  <c r="C19" i="25"/>
  <c r="O10" i="23" l="1"/>
  <c r="K10" i="23"/>
  <c r="I11" i="23"/>
  <c r="B66" i="7"/>
  <c r="O11" i="23" l="1"/>
  <c r="K11" i="23"/>
  <c r="I12" i="23"/>
  <c r="B60" i="7"/>
  <c r="B65" i="7"/>
  <c r="B64" i="7"/>
  <c r="U60" i="7"/>
  <c r="Q60" i="7"/>
  <c r="O12" i="23" l="1"/>
  <c r="K12" i="23"/>
  <c r="I13" i="23"/>
  <c r="U19" i="7"/>
  <c r="W19" i="7" s="1"/>
  <c r="K13" i="23" l="1"/>
  <c r="O13" i="23"/>
  <c r="B6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F80577C-FD30-4E2D-A0AA-6678F792F7CB}">
      <text>
        <r>
          <rPr>
            <b/>
            <sz val="12"/>
            <color indexed="81"/>
            <rFont val="ＭＳ Ｐゴシック"/>
            <family val="3"/>
            <charset val="128"/>
          </rPr>
          <t>プルダウンから選択</t>
        </r>
      </text>
    </comment>
    <comment ref="W6" authorId="1" shapeId="0" xr:uid="{AAFAD84A-2D8B-4859-A443-70F6A0FA7BF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A74DB4FE-D303-46A7-A81C-1A53E2CA30FE}">
      <text>
        <r>
          <rPr>
            <sz val="9"/>
            <color indexed="81"/>
            <rFont val="ＭＳ Ｐゴシック"/>
            <family val="3"/>
            <charset val="128"/>
          </rPr>
          <t>教員・学生：所属をプルダウンから選択してください。</t>
        </r>
      </text>
    </comment>
    <comment ref="M21" authorId="2" shapeId="0" xr:uid="{0DEE4DE8-FC21-4925-A90E-841CCB7E921C}">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2" shapeId="0" xr:uid="{A51BEAE4-AA37-4E9A-BC10-0EAB6DDE7F86}">
      <text>
        <r>
          <rPr>
            <sz val="9"/>
            <color indexed="81"/>
            <rFont val="ＭＳ Ｐゴシック"/>
            <family val="3"/>
            <charset val="128"/>
          </rPr>
          <t>教職員番号、学修番号、債主番号のいずれかを入力してください。</t>
        </r>
      </text>
    </comment>
    <comment ref="E25" authorId="2" shapeId="0" xr:uid="{A4FC7841-2A03-4ED1-9F50-2E66B5A85AFA}">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7125E920-0DF2-47BB-97B7-8D2BD50A011B}">
      <text>
        <r>
          <rPr>
            <b/>
            <sz val="9"/>
            <color indexed="81"/>
            <rFont val="ＭＳ Ｐゴシック"/>
            <family val="3"/>
            <charset val="128"/>
          </rPr>
          <t>例：4/30と入力すると
４月３０日と表示されます</t>
        </r>
      </text>
    </comment>
    <comment ref="I26" authorId="2" shapeId="0" xr:uid="{F2F5FFB3-BFEA-45B1-AEBF-6AE0CA9B0197}">
      <text>
        <r>
          <rPr>
            <sz val="9"/>
            <color indexed="81"/>
            <rFont val="Meiryo UI"/>
            <family val="3"/>
            <charset val="128"/>
          </rPr>
          <t>プルダウンから選択</t>
        </r>
      </text>
    </comment>
    <comment ref="P26" authorId="2" shapeId="0" xr:uid="{40620205-AFDA-4EC2-AEA2-EDF9D9FBA6A0}">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A585F393-B9A4-4987-AAA9-C9E1E5B60FC6}">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2AE48FA0-DF01-429B-97E4-64969658A486}">
      <text>
        <r>
          <rPr>
            <sz val="9"/>
            <color indexed="81"/>
            <rFont val="Meiryo UI"/>
            <family val="3"/>
            <charset val="128"/>
          </rPr>
          <t>例：4/30と入力すると
４月３０日(火)と表示されます</t>
        </r>
      </text>
    </comment>
    <comment ref="H28" authorId="2" shapeId="0" xr:uid="{626BDE1F-5DF9-4977-AFC3-BEE0C724BDF0}">
      <text>
        <r>
          <rPr>
            <sz val="9"/>
            <color indexed="81"/>
            <rFont val="Meiryo UI"/>
            <family val="3"/>
            <charset val="128"/>
          </rPr>
          <t>概要をプルダウンから選択して
詳細を右欄に記載してください。</t>
        </r>
      </text>
    </comment>
    <comment ref="K28" authorId="2" shapeId="0" xr:uid="{04D2CE2B-C804-4A78-AEB7-452E4F0DE02D}">
      <text>
        <r>
          <rPr>
            <sz val="9"/>
            <color indexed="81"/>
            <rFont val="Meiryo UI"/>
            <family val="3"/>
            <charset val="128"/>
          </rPr>
          <t>【入力例】
○○学会名
○○調査詳細
○○打合せ詳細   など・・・）</t>
        </r>
      </text>
    </comment>
    <comment ref="V28" authorId="0" shapeId="0" xr:uid="{7092A4A2-9B01-425C-8E61-4BAE34FD0A64}">
      <text>
        <r>
          <rPr>
            <b/>
            <sz val="12"/>
            <color indexed="81"/>
            <rFont val="ＭＳ Ｐゴシック"/>
            <family val="3"/>
            <charset val="128"/>
          </rPr>
          <t>【入力例】
○○大学○○キャンパス
○○山周辺
○○株式会社○○工場　　など・・・</t>
        </r>
      </text>
    </comment>
    <comment ref="H29" authorId="2" shapeId="0" xr:uid="{5C5A3473-03A6-4477-8D83-268AFFC86626}">
      <text>
        <r>
          <rPr>
            <sz val="9"/>
            <color indexed="81"/>
            <rFont val="Meiryo UI"/>
            <family val="3"/>
            <charset val="128"/>
          </rPr>
          <t>旅行地の住所記載</t>
        </r>
      </text>
    </comment>
    <comment ref="V29" authorId="0" shapeId="0" xr:uid="{237B600B-342F-4693-97A8-261281C247D3}">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4431DA42-FC7A-4065-9F14-B23F40AEA389}">
      <text>
        <r>
          <rPr>
            <sz val="9"/>
            <color indexed="81"/>
            <rFont val="Meiryo UI"/>
            <family val="3"/>
            <charset val="128"/>
          </rPr>
          <t>概要をプルダウンから選択して
詳細を右欄に記載してください。</t>
        </r>
      </text>
    </comment>
    <comment ref="V31" authorId="0" shapeId="0" xr:uid="{B928FC72-14D7-4C23-85CD-19C9492CA6CC}">
      <text>
        <r>
          <rPr>
            <b/>
            <sz val="12"/>
            <color indexed="81"/>
            <rFont val="ＭＳ Ｐゴシック"/>
            <family val="3"/>
            <charset val="128"/>
          </rPr>
          <t>【入力例】
○○大学○○キャンパス
○○山周辺
○○株式会社○○工場　　など・・・</t>
        </r>
      </text>
    </comment>
    <comment ref="V32" authorId="0" shapeId="0" xr:uid="{E0FA720F-BC7B-49E5-A910-B27C8935E609}">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AFC58DE9-9946-486B-9AB7-AD11633DB546}">
      <text>
        <r>
          <rPr>
            <sz val="9"/>
            <color indexed="81"/>
            <rFont val="Meiryo UI"/>
            <family val="3"/>
            <charset val="128"/>
          </rPr>
          <t>概要をプルダウンから選択して
詳細を右欄に記載してください。</t>
        </r>
      </text>
    </comment>
    <comment ref="V34" authorId="0" shapeId="0" xr:uid="{83CED4B8-CCC0-4C75-A9F9-528446AF4EE8}">
      <text>
        <r>
          <rPr>
            <b/>
            <sz val="12"/>
            <color indexed="81"/>
            <rFont val="ＭＳ Ｐゴシック"/>
            <family val="3"/>
            <charset val="128"/>
          </rPr>
          <t>【入力例】
○○大学○○キャンパス
○○山周辺
○○株式会社○○工場　　など・・・</t>
        </r>
      </text>
    </comment>
    <comment ref="V35" authorId="0" shapeId="0" xr:uid="{C2A342DE-7A03-4099-B35C-4E1BEC57861C}">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9FF5F139-EA53-47C8-BBAC-7724ED723583}">
      <text>
        <r>
          <rPr>
            <sz val="9"/>
            <color indexed="81"/>
            <rFont val="Meiryo UI"/>
            <family val="3"/>
            <charset val="128"/>
          </rPr>
          <t>プルダウンから選択</t>
        </r>
      </text>
    </comment>
    <comment ref="T37" authorId="2" shapeId="0" xr:uid="{D78A2D8F-5064-413D-AB62-CC71DA576033}">
      <text>
        <r>
          <rPr>
            <sz val="9"/>
            <color indexed="81"/>
            <rFont val="Meiryo UI"/>
            <family val="3"/>
            <charset val="128"/>
          </rPr>
          <t>プルダウンから選択</t>
        </r>
      </text>
    </comment>
    <comment ref="E38" authorId="2" shapeId="0" xr:uid="{C6961958-086B-40A9-B2F0-EE09AD0CDBEE}">
      <text>
        <r>
          <rPr>
            <sz val="9"/>
            <color indexed="81"/>
            <rFont val="Meiryo UI"/>
            <family val="3"/>
            <charset val="128"/>
          </rPr>
          <t>プルダウンから選択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C6C69F0-0812-41A6-BF3D-0A7C3D0D2458}">
      <text>
        <r>
          <rPr>
            <b/>
            <sz val="12"/>
            <color indexed="81"/>
            <rFont val="ＭＳ Ｐゴシック"/>
            <family val="3"/>
            <charset val="128"/>
          </rPr>
          <t>プルダウンから選択</t>
        </r>
      </text>
    </comment>
    <comment ref="W6" authorId="1" shapeId="0" xr:uid="{CB1D0599-BC97-4F4E-853A-478B6910914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0F9E4C32-860E-4FCB-A8E4-C92FD8DD2D51}">
      <text>
        <r>
          <rPr>
            <sz val="9"/>
            <color indexed="81"/>
            <rFont val="ＭＳ Ｐゴシック"/>
            <family val="3"/>
            <charset val="128"/>
          </rPr>
          <t>教員・学生：所属をプルダウンから選択してください。</t>
        </r>
      </text>
    </comment>
    <comment ref="M21" authorId="2" shapeId="0" xr:uid="{8BEB6E18-2008-4F97-A190-ADCBC1DFA01E}">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2" shapeId="0" xr:uid="{6AC51714-DBF7-4437-9396-F69EF207A040}">
      <text>
        <r>
          <rPr>
            <sz val="9"/>
            <color indexed="81"/>
            <rFont val="ＭＳ Ｐゴシック"/>
            <family val="3"/>
            <charset val="128"/>
          </rPr>
          <t>教職員番号、学修番号、債主番号のいずれかを入力してください。</t>
        </r>
      </text>
    </comment>
    <comment ref="E25" authorId="2" shapeId="0" xr:uid="{57455F92-218D-43A1-B95F-F1A9C020AB9D}">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A8973703-E681-47CE-840A-8DEC64D1486D}">
      <text>
        <r>
          <rPr>
            <b/>
            <sz val="9"/>
            <color indexed="81"/>
            <rFont val="ＭＳ Ｐゴシック"/>
            <family val="3"/>
            <charset val="128"/>
          </rPr>
          <t>例：4/30と入力すると
４月３０日と表示されます</t>
        </r>
      </text>
    </comment>
    <comment ref="I26" authorId="2" shapeId="0" xr:uid="{F1319040-58E4-4162-8708-4066E2726FC3}">
      <text>
        <r>
          <rPr>
            <sz val="9"/>
            <color indexed="81"/>
            <rFont val="Meiryo UI"/>
            <family val="3"/>
            <charset val="128"/>
          </rPr>
          <t>プルダウンから選択</t>
        </r>
      </text>
    </comment>
    <comment ref="P26" authorId="2" shapeId="0" xr:uid="{4778B9CD-1B37-43FB-9A40-4B15B2ACC64C}">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D80EE629-E18A-47EE-997C-45EC6CB6D59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4994B51A-3A81-4F91-9324-ED1411E29C2D}">
      <text>
        <r>
          <rPr>
            <sz val="9"/>
            <color indexed="81"/>
            <rFont val="Meiryo UI"/>
            <family val="3"/>
            <charset val="128"/>
          </rPr>
          <t>例：4/30と入力すると
４月３０日(火)と表示されます</t>
        </r>
      </text>
    </comment>
    <comment ref="H28" authorId="2" shapeId="0" xr:uid="{F243348C-8125-4380-9BFD-4535D464E848}">
      <text>
        <r>
          <rPr>
            <sz val="9"/>
            <color indexed="81"/>
            <rFont val="Meiryo UI"/>
            <family val="3"/>
            <charset val="128"/>
          </rPr>
          <t>概要をプルダウンから選択して
詳細を右欄に記載してください。</t>
        </r>
      </text>
    </comment>
    <comment ref="K28" authorId="2" shapeId="0" xr:uid="{D532090B-00D6-4C49-AAB5-242187E93514}">
      <text>
        <r>
          <rPr>
            <sz val="9"/>
            <color indexed="81"/>
            <rFont val="Meiryo UI"/>
            <family val="3"/>
            <charset val="128"/>
          </rPr>
          <t>【入力例】
○○学会名
○○調査詳細
○○打合せ詳細   など・・・）</t>
        </r>
      </text>
    </comment>
    <comment ref="V28" authorId="0" shapeId="0" xr:uid="{D2ABE7FB-33A5-4F9F-A581-720AAF06FCD2}">
      <text>
        <r>
          <rPr>
            <b/>
            <sz val="12"/>
            <color indexed="81"/>
            <rFont val="ＭＳ Ｐゴシック"/>
            <family val="3"/>
            <charset val="128"/>
          </rPr>
          <t>【入力例】
○○大学○○キャンパス
○○山周辺
○○株式会社○○工場　　など・・・</t>
        </r>
      </text>
    </comment>
    <comment ref="H29" authorId="2" shapeId="0" xr:uid="{A88F6D29-2CE9-44FB-BAA8-516DEDEE2575}">
      <text>
        <r>
          <rPr>
            <sz val="9"/>
            <color indexed="81"/>
            <rFont val="Meiryo UI"/>
            <family val="3"/>
            <charset val="128"/>
          </rPr>
          <t>旅行地の住所記載</t>
        </r>
      </text>
    </comment>
    <comment ref="V29" authorId="0" shapeId="0" xr:uid="{F33ED3A3-8A6C-4631-8742-7D4125299E17}">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E3AAB6AF-B9F7-4948-8BE5-746BE4A188D6}">
      <text>
        <r>
          <rPr>
            <sz val="9"/>
            <color indexed="81"/>
            <rFont val="Meiryo UI"/>
            <family val="3"/>
            <charset val="128"/>
          </rPr>
          <t>概要をプルダウンから選択して
詳細を右欄に記載してください。</t>
        </r>
      </text>
    </comment>
    <comment ref="V31" authorId="0" shapeId="0" xr:uid="{4C591488-2103-41CA-AA20-3BDF2FC0AA28}">
      <text>
        <r>
          <rPr>
            <b/>
            <sz val="12"/>
            <color indexed="81"/>
            <rFont val="ＭＳ Ｐゴシック"/>
            <family val="3"/>
            <charset val="128"/>
          </rPr>
          <t>【入力例】
○○大学○○キャンパス
○○山周辺
○○株式会社○○工場　　など・・・</t>
        </r>
      </text>
    </comment>
    <comment ref="V32" authorId="0" shapeId="0" xr:uid="{76DE4AA7-CA1C-4049-8627-B93F7618BBF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30B17885-EECB-4A9D-83F4-0B301F2474AA}">
      <text>
        <r>
          <rPr>
            <sz val="9"/>
            <color indexed="81"/>
            <rFont val="Meiryo UI"/>
            <family val="3"/>
            <charset val="128"/>
          </rPr>
          <t>概要をプルダウンから選択して
詳細を右欄に記載してください。</t>
        </r>
      </text>
    </comment>
    <comment ref="V34" authorId="0" shapeId="0" xr:uid="{91214B68-73AB-45E7-A4FB-9099ACC3FC66}">
      <text>
        <r>
          <rPr>
            <b/>
            <sz val="12"/>
            <color indexed="81"/>
            <rFont val="ＭＳ Ｐゴシック"/>
            <family val="3"/>
            <charset val="128"/>
          </rPr>
          <t>【入力例】
○○大学○○キャンパス
○○山周辺
○○株式会社○○工場　　など・・・</t>
        </r>
      </text>
    </comment>
    <comment ref="V35" authorId="0" shapeId="0" xr:uid="{D1F4E813-F170-434C-839D-0EBCEECDA28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11EBADCE-850B-4F71-86BA-D89B613DF393}">
      <text>
        <r>
          <rPr>
            <sz val="9"/>
            <color indexed="81"/>
            <rFont val="Meiryo UI"/>
            <family val="3"/>
            <charset val="128"/>
          </rPr>
          <t>プルダウンから選択</t>
        </r>
      </text>
    </comment>
    <comment ref="T37" authorId="2" shapeId="0" xr:uid="{E74EDFDE-DEC6-4A2A-8638-07D8340A6198}">
      <text>
        <r>
          <rPr>
            <sz val="9"/>
            <color indexed="81"/>
            <rFont val="Meiryo UI"/>
            <family val="3"/>
            <charset val="128"/>
          </rPr>
          <t>プルダウンから選択</t>
        </r>
      </text>
    </comment>
    <comment ref="E38" authorId="2" shapeId="0" xr:uid="{8E080F25-1A0A-46FF-B10B-83362AD7897B}">
      <text>
        <r>
          <rPr>
            <sz val="9"/>
            <color indexed="81"/>
            <rFont val="Meiryo UI"/>
            <family val="3"/>
            <charset val="128"/>
          </rPr>
          <t>プルダウンから選択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7" authorId="0" shapeId="0" xr:uid="{00000000-0006-0000-0100-000001000000}">
      <text>
        <r>
          <rPr>
            <b/>
            <sz val="9"/>
            <color indexed="81"/>
            <rFont val="ＭＳ Ｐゴシック"/>
            <family val="3"/>
            <charset val="128"/>
          </rPr>
          <t>記入しない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200-00000100000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sharedStrings.xml><?xml version="1.0" encoding="utf-8"?>
<sst xmlns="http://schemas.openxmlformats.org/spreadsheetml/2006/main" count="904" uniqueCount="599">
  <si>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</si>
  <si>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</si>
  <si>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</si>
  <si>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</si>
  <si>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</si>
  <si>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</si>
  <si>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</si>
  <si>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</si>
  <si>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</si>
  <si>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</si>
  <si>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</si>
  <si>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</si>
  <si>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</si>
  <si>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</si>
  <si>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</si>
  <si>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</si>
  <si>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</si>
  <si>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</si>
  <si>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</si>
  <si>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</si>
  <si>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</si>
  <si>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</si>
  <si>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</si>
  <si>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</si>
  <si>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</si>
  <si>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</si>
  <si>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</si>
  <si>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</si>
  <si>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</si>
  <si>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</si>
  <si>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</si>
  <si>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</si>
  <si>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</si>
  <si>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</si>
  <si>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</si>
  <si>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</si>
  <si>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</si>
  <si>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</si>
  <si>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</si>
  <si>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</si>
  <si>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</si>
  <si>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</si>
  <si>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</si>
  <si>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</si>
  <si>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</si>
  <si>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</si>
  <si>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</si>
  <si>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</si>
  <si>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</si>
  <si>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</si>
  <si>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</si>
  <si>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</si>
  <si>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</si>
  <si>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</si>
  <si>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</si>
  <si>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</si>
  <si>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</si>
  <si>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</si>
  <si>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</si>
  <si>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</si>
  <si>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</si>
  <si>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</si>
  <si>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</si>
  <si>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</si>
  <si>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</si>
  <si>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</si>
  <si>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</si>
  <si>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</si>
  <si>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</si>
  <si>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</si>
  <si>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</si>
  <si>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</si>
  <si>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</si>
  <si>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</si>
  <si>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</si>
  <si>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</si>
  <si>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</si>
  <si>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</si>
  <si>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</si>
  <si>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</si>
  <si>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</si>
  <si>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</si>
  <si>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</si>
  <si>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</si>
  <si>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</si>
  <si>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</si>
  <si>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</si>
  <si>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</si>
  <si>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</si>
  <si>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</si>
  <si>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</si>
  <si>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</si>
  <si>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</si>
  <si>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</si>
  <si>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</si>
  <si>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</si>
  <si>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</si>
  <si>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</si>
  <si>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</si>
  <si>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</si>
  <si>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</si>
  <si>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</si>
  <si>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</si>
  <si>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</si>
  <si>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</si>
  <si>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</si>
  <si>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</si>
  <si>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</si>
  <si>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</si>
  <si>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</si>
  <si>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</si>
  <si>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</si>
  <si>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</si>
  <si>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</si>
  <si>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</si>
  <si>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</si>
  <si>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</si>
  <si>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</si>
  <si>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</si>
  <si>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</si>
  <si>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</si>
  <si>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</si>
  <si>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</si>
  <si>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</si>
  <si>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</si>
  <si>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</si>
  <si>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</si>
  <si>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</si>
  <si>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</si>
  <si>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</si>
  <si>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</si>
  <si>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</si>
  <si>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</si>
  <si>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</si>
  <si>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</si>
  <si>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</si>
  <si>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</si>
  <si>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</si>
  <si>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</si>
  <si>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</si>
  <si>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</si>
  <si>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</si>
  <si>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</si>
  <si>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</si>
  <si>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</si>
  <si>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</si>
  <si>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</si>
  <si>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所属</t>
    <rPh sb="0" eb="2">
      <t>ショゾク</t>
    </rPh>
    <phoneticPr fontId="27"/>
  </si>
  <si>
    <t>担   当　教  員  名</t>
    <rPh sb="0" eb="1">
      <t>タン</t>
    </rPh>
    <rPh sb="4" eb="5">
      <t>トウ</t>
    </rPh>
    <rPh sb="6" eb="7">
      <t>キョウ</t>
    </rPh>
    <rPh sb="9" eb="10">
      <t>イン</t>
    </rPh>
    <rPh sb="12" eb="13">
      <t>メイ</t>
    </rPh>
    <phoneticPr fontId="27"/>
  </si>
  <si>
    <t>支払区分</t>
    <rPh sb="0" eb="2">
      <t>シハライ</t>
    </rPh>
    <rPh sb="2" eb="4">
      <t>クブン</t>
    </rPh>
    <phoneticPr fontId="27"/>
  </si>
  <si>
    <t>口座振替</t>
  </si>
  <si>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</si>
  <si>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</si>
  <si>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</si>
  <si>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</si>
  <si>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</si>
  <si>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</si>
  <si>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</si>
  <si>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</si>
  <si>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</si>
  <si>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</si>
  <si>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</si>
  <si>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</si>
  <si>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</si>
  <si>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</si>
  <si>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</si>
  <si>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</si>
  <si>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</si>
  <si>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</si>
  <si>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</si>
  <si>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</si>
  <si>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財源</t>
    <rPh sb="0" eb="2">
      <t>ザイゲン</t>
    </rPh>
    <phoneticPr fontId="27"/>
  </si>
  <si>
    <t>□ 会計管理課完了</t>
    <rPh sb="2" eb="4">
      <t>カイケイ</t>
    </rPh>
    <rPh sb="4" eb="7">
      <t>カンリカ</t>
    </rPh>
    <rPh sb="7" eb="9">
      <t>カンリョウ</t>
    </rPh>
    <phoneticPr fontId="27"/>
  </si>
  <si>
    <t>教育費</t>
    <rPh sb="0" eb="2">
      <t>キョウイク</t>
    </rPh>
    <rPh sb="2" eb="3">
      <t>ヒ</t>
    </rPh>
    <phoneticPr fontId="27"/>
  </si>
  <si>
    <t>都市環境学部</t>
    <rPh sb="0" eb="2">
      <t>トシ</t>
    </rPh>
    <rPh sb="2" eb="4">
      <t>カンキョウ</t>
    </rPh>
    <rPh sb="4" eb="6">
      <t>ガクブ</t>
    </rPh>
    <phoneticPr fontId="27"/>
  </si>
  <si>
    <t>観光科学科</t>
    <rPh sb="0" eb="2">
      <t>カンコウ</t>
    </rPh>
    <rPh sb="2" eb="4">
      <t>カガク</t>
    </rPh>
    <rPh sb="4" eb="5">
      <t>カ</t>
    </rPh>
    <phoneticPr fontId="27"/>
  </si>
  <si>
    <t>地理環境学科</t>
    <rPh sb="0" eb="2">
      <t>チリ</t>
    </rPh>
    <rPh sb="2" eb="4">
      <t>カンキョウ</t>
    </rPh>
    <rPh sb="4" eb="6">
      <t>ガッカ</t>
    </rPh>
    <phoneticPr fontId="27"/>
  </si>
  <si>
    <t>建物維持管理費</t>
    <rPh sb="0" eb="2">
      <t>タテモノ</t>
    </rPh>
    <rPh sb="2" eb="4">
      <t>イジ</t>
    </rPh>
    <rPh sb="4" eb="7">
      <t>カンリヒ</t>
    </rPh>
    <phoneticPr fontId="27"/>
  </si>
  <si>
    <t>人件費</t>
    <rPh sb="0" eb="3">
      <t>ジンケンヒ</t>
    </rPh>
    <phoneticPr fontId="27"/>
  </si>
  <si>
    <t>基本研究費</t>
    <rPh sb="0" eb="2">
      <t>キホン</t>
    </rPh>
    <rPh sb="2" eb="4">
      <t>ケンキュウ</t>
    </rPh>
    <rPh sb="4" eb="5">
      <t>ヒ</t>
    </rPh>
    <phoneticPr fontId="27"/>
  </si>
  <si>
    <t>鈴木　毅彦</t>
  </si>
  <si>
    <t>坪本　裕之</t>
  </si>
  <si>
    <t>中山　大地</t>
  </si>
  <si>
    <t>小根山裕之</t>
  </si>
  <si>
    <t>金村　聖志</t>
  </si>
  <si>
    <t>内山　一美</t>
  </si>
  <si>
    <t>宍戸　哲也</t>
  </si>
  <si>
    <t>山登　正文</t>
  </si>
  <si>
    <t>加藤　俊吾</t>
  </si>
  <si>
    <t>稲垣　佑亮</t>
  </si>
  <si>
    <t>嶋田　哲也</t>
  </si>
  <si>
    <t>三浦　大樹</t>
  </si>
  <si>
    <t>乗富　秀富</t>
  </si>
  <si>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</si>
  <si>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</si>
  <si>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</si>
  <si>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</si>
  <si>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</si>
  <si>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</si>
  <si>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</si>
  <si>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</si>
  <si>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</si>
  <si>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荒井　康裕</t>
  </si>
  <si>
    <t>宇治　公隆</t>
  </si>
  <si>
    <t>寄附金</t>
    <rPh sb="0" eb="3">
      <t>キフキン</t>
    </rPh>
    <phoneticPr fontId="27"/>
  </si>
  <si>
    <t>繰越特定寄附金</t>
    <rPh sb="0" eb="2">
      <t>クリコシ</t>
    </rPh>
    <rPh sb="2" eb="4">
      <t>トクテイ</t>
    </rPh>
    <rPh sb="4" eb="7">
      <t>キフキン</t>
    </rPh>
    <phoneticPr fontId="27"/>
  </si>
  <si>
    <t>寄附講座</t>
    <rPh sb="0" eb="2">
      <t>キフ</t>
    </rPh>
    <rPh sb="2" eb="4">
      <t>コウザ</t>
    </rPh>
    <phoneticPr fontId="27"/>
  </si>
  <si>
    <t>繰越寄附講座</t>
    <rPh sb="0" eb="2">
      <t>クリコシ</t>
    </rPh>
    <rPh sb="2" eb="4">
      <t>キフ</t>
    </rPh>
    <rPh sb="4" eb="6">
      <t>コウザ</t>
    </rPh>
    <phoneticPr fontId="27"/>
  </si>
  <si>
    <t>特定寄附金</t>
    <rPh sb="0" eb="2">
      <t>トクテイ</t>
    </rPh>
    <rPh sb="2" eb="5">
      <t>キフキン</t>
    </rPh>
    <phoneticPr fontId="27"/>
  </si>
  <si>
    <t>補助金</t>
    <rPh sb="0" eb="3">
      <t>ホジョキン</t>
    </rPh>
    <phoneticPr fontId="27"/>
  </si>
  <si>
    <t>補助金財源費</t>
    <rPh sb="0" eb="3">
      <t>ホジョキン</t>
    </rPh>
    <rPh sb="3" eb="5">
      <t>ザイゲン</t>
    </rPh>
    <rPh sb="5" eb="6">
      <t>ヒ</t>
    </rPh>
    <phoneticPr fontId="27"/>
  </si>
  <si>
    <t>補助金間接経費</t>
    <rPh sb="0" eb="3">
      <t>ホジョキン</t>
    </rPh>
    <rPh sb="3" eb="5">
      <t>カンセツ</t>
    </rPh>
    <rPh sb="5" eb="7">
      <t>ケイヒ</t>
    </rPh>
    <phoneticPr fontId="27"/>
  </si>
  <si>
    <t>科研費間接経費</t>
    <rPh sb="0" eb="2">
      <t>カケン</t>
    </rPh>
    <rPh sb="2" eb="3">
      <t>ヒ</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</si>
  <si>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</si>
  <si>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朝山章一郎</t>
  </si>
  <si>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</si>
  <si>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</si>
  <si>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</si>
  <si>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</si>
  <si>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</si>
  <si>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</si>
  <si>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</si>
  <si>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</si>
  <si>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</si>
  <si>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</si>
  <si>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</si>
  <si>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</si>
  <si>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</si>
  <si>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</si>
  <si>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</si>
  <si>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</si>
  <si>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</si>
  <si>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</si>
  <si>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</si>
  <si>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</si>
  <si>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</si>
  <si>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小泉　雅生</t>
  </si>
  <si>
    <t>市古　太郎</t>
  </si>
  <si>
    <t>C</t>
    <phoneticPr fontId="27"/>
  </si>
  <si>
    <t>改</t>
    <rPh sb="0" eb="1">
      <t>アラタ</t>
    </rPh>
    <phoneticPr fontId="27"/>
  </si>
  <si>
    <t>松山　　洋</t>
  </si>
  <si>
    <t>川上　浩良</t>
  </si>
  <si>
    <t>D</t>
    <phoneticPr fontId="27"/>
  </si>
  <si>
    <t>企</t>
    <rPh sb="0" eb="1">
      <t>クワダ</t>
    </rPh>
    <phoneticPr fontId="27"/>
  </si>
  <si>
    <t>若林　芳樹</t>
  </si>
  <si>
    <t>河村　　明</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</si>
  <si>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</si>
  <si>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</si>
  <si>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</si>
  <si>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</si>
  <si>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</si>
  <si>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</si>
  <si>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</si>
  <si>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</si>
  <si>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</si>
  <si>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</si>
  <si>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</si>
  <si>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</si>
  <si>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</si>
  <si>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</si>
  <si>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</si>
  <si>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</si>
  <si>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</si>
  <si>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</si>
  <si>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</si>
  <si>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</si>
  <si>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</si>
  <si>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</si>
  <si>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</si>
  <si>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</si>
  <si>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</si>
  <si>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</si>
  <si>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</si>
  <si>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</si>
  <si>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</si>
  <si>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</si>
  <si>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</si>
  <si>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</si>
  <si>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</si>
  <si>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</si>
  <si>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</si>
  <si>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</si>
  <si>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</si>
  <si>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</si>
  <si>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</si>
  <si>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</si>
  <si>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</si>
  <si>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</si>
  <si>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</si>
  <si>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</si>
  <si>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</si>
  <si>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</si>
  <si>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</si>
  <si>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</si>
  <si>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</si>
  <si>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</si>
  <si>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</si>
  <si>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</si>
  <si>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</si>
  <si>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</si>
  <si>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</si>
  <si>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</si>
  <si>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</si>
  <si>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</si>
  <si>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</si>
  <si>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</si>
  <si>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</si>
  <si>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</si>
  <si>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</si>
  <si>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</si>
  <si>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</si>
  <si>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</si>
  <si>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</si>
  <si>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</si>
  <si>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</si>
  <si>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</si>
  <si>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</si>
  <si>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</si>
  <si>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</si>
  <si>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</si>
  <si>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</si>
  <si>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</si>
  <si>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</si>
  <si>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</si>
  <si>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</si>
  <si>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</si>
  <si>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</si>
  <si>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</si>
  <si>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</si>
  <si>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</si>
  <si>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</si>
  <si>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</si>
  <si>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</si>
  <si>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</si>
  <si>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</si>
  <si>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</si>
  <si>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</si>
  <si>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</si>
  <si>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</si>
  <si>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</si>
  <si>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</si>
  <si>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</si>
  <si>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</si>
  <si>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</si>
  <si>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</si>
  <si>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</si>
  <si>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</si>
  <si>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</si>
  <si>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</si>
  <si>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</si>
  <si>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</si>
  <si>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</si>
  <si>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</si>
  <si>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</si>
  <si>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</si>
  <si>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</si>
  <si>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</si>
  <si>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</si>
  <si>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</si>
  <si>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</si>
  <si>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</si>
  <si>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</si>
  <si>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</si>
  <si>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</si>
  <si>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</si>
  <si>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</si>
  <si>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</si>
  <si>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</si>
  <si>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菊地　俊夫</t>
  </si>
  <si>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</si>
  <si>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</si>
  <si>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</si>
  <si>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</si>
  <si>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</si>
  <si>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</si>
  <si>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</si>
  <si>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</si>
  <si>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</si>
  <si>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</si>
  <si>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</si>
  <si>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</si>
  <si>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</si>
  <si>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</si>
  <si>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</si>
  <si>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</si>
  <si>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</si>
  <si>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</si>
  <si>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</si>
  <si>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</si>
  <si>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</si>
  <si>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</si>
  <si>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</si>
  <si>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</si>
  <si>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</si>
  <si>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</si>
  <si>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</si>
  <si>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</si>
  <si>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</si>
  <si>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</si>
  <si>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</si>
  <si>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</si>
  <si>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</si>
  <si>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</si>
  <si>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</si>
  <si>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</si>
  <si>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</si>
  <si>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</si>
  <si>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</si>
  <si>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</si>
  <si>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</si>
  <si>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</si>
  <si>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</si>
  <si>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</si>
  <si>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</si>
  <si>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</si>
  <si>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</si>
  <si>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</si>
  <si>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</si>
  <si>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</si>
  <si>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</si>
  <si>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</si>
  <si>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↓選択下さい！</t>
    <rPh sb="1" eb="3">
      <t>センタク</t>
    </rPh>
    <rPh sb="3" eb="4">
      <t>クダ</t>
    </rPh>
    <phoneticPr fontId="27"/>
  </si>
  <si>
    <t>つくば市</t>
    <rPh sb="3" eb="4">
      <t>シ</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</si>
  <si>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</si>
  <si>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</si>
  <si>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 学科へ送付</t>
    <rPh sb="2" eb="4">
      <t>ガッカ</t>
    </rPh>
    <rPh sb="5" eb="7">
      <t>ソウフ</t>
    </rPh>
    <phoneticPr fontId="27"/>
  </si>
  <si>
    <t>観光科学科</t>
    <phoneticPr fontId="27"/>
  </si>
  <si>
    <t>都市基盤環境学科</t>
    <phoneticPr fontId="27"/>
  </si>
  <si>
    <t>建築学科</t>
    <phoneticPr fontId="27"/>
  </si>
  <si>
    <t>都市政策科学科</t>
    <phoneticPr fontId="27"/>
  </si>
  <si>
    <t>環境応用化学科</t>
    <phoneticPr fontId="27"/>
  </si>
  <si>
    <t>R2（2020）年度</t>
    <rPh sb="8" eb="10">
      <t>ネンド</t>
    </rPh>
    <phoneticPr fontId="20"/>
  </si>
  <si>
    <t>高橋日出男</t>
    <rPh sb="0" eb="1">
      <t>タカ</t>
    </rPh>
    <rPh sb="1" eb="2">
      <t>ハシ</t>
    </rPh>
    <rPh sb="2" eb="5">
      <t>ヒデオ</t>
    </rPh>
    <phoneticPr fontId="5"/>
  </si>
  <si>
    <t>松本　　淳</t>
    <rPh sb="0" eb="1">
      <t>マツ</t>
    </rPh>
    <rPh sb="1" eb="2">
      <t>モト</t>
    </rPh>
    <rPh sb="4" eb="5">
      <t>ジュン</t>
    </rPh>
    <phoneticPr fontId="5"/>
  </si>
  <si>
    <t>渡邊眞紀子</t>
    <rPh sb="0" eb="2">
      <t>ワタナベ</t>
    </rPh>
    <rPh sb="2" eb="3">
      <t>マ</t>
    </rPh>
    <rPh sb="3" eb="4">
      <t>キ</t>
    </rPh>
    <rPh sb="4" eb="5">
      <t>コ</t>
    </rPh>
    <phoneticPr fontId="5"/>
  </si>
  <si>
    <t>川東　正幸</t>
    <rPh sb="0" eb="2">
      <t>カワヒガシ</t>
    </rPh>
    <rPh sb="3" eb="5">
      <t>マサユキ</t>
    </rPh>
    <phoneticPr fontId="5"/>
  </si>
  <si>
    <t>白井　正明</t>
    <rPh sb="0" eb="2">
      <t>シライ</t>
    </rPh>
    <rPh sb="3" eb="5">
      <t>マサアキ</t>
    </rPh>
    <phoneticPr fontId="5"/>
  </si>
  <si>
    <t>滝波　章弘</t>
    <rPh sb="0" eb="2">
      <t>タキナミ</t>
    </rPh>
    <rPh sb="3" eb="5">
      <t>アキヒロ</t>
    </rPh>
    <phoneticPr fontId="5"/>
  </si>
  <si>
    <t>矢部　直人</t>
    <rPh sb="0" eb="2">
      <t>ヤベ</t>
    </rPh>
    <rPh sb="3" eb="5">
      <t>ナオト</t>
    </rPh>
    <phoneticPr fontId="5"/>
  </si>
  <si>
    <t>石村　大輔</t>
    <rPh sb="0" eb="2">
      <t>イシムラ</t>
    </rPh>
    <rPh sb="3" eb="5">
      <t>ダイスケ</t>
    </rPh>
    <phoneticPr fontId="5"/>
  </si>
  <si>
    <t>高橋　　洋</t>
    <rPh sb="0" eb="2">
      <t>タカハシ</t>
    </rPh>
    <rPh sb="4" eb="5">
      <t>ヒロシ</t>
    </rPh>
    <phoneticPr fontId="5"/>
  </si>
  <si>
    <t>杉浦　芳夫</t>
  </si>
  <si>
    <t>三上　岳彦</t>
  </si>
  <si>
    <t>川原　　晋</t>
    <rPh sb="0" eb="2">
      <t>カワハラ</t>
    </rPh>
    <rPh sb="4" eb="5">
      <t>ススム</t>
    </rPh>
    <phoneticPr fontId="5"/>
  </si>
  <si>
    <t>沼田　真也</t>
    <rPh sb="0" eb="2">
      <t>ヌマタ</t>
    </rPh>
    <rPh sb="3" eb="5">
      <t>シンヤ</t>
    </rPh>
    <phoneticPr fontId="5"/>
  </si>
  <si>
    <t>Wu Lingling</t>
  </si>
  <si>
    <t>大澤　剛士</t>
    <rPh sb="0" eb="2">
      <t>オオサワ</t>
    </rPh>
    <rPh sb="3" eb="5">
      <t>ツヨシ</t>
    </rPh>
    <phoneticPr fontId="3"/>
  </si>
  <si>
    <t>岡村　　祐</t>
    <rPh sb="0" eb="2">
      <t>オカムラ</t>
    </rPh>
    <rPh sb="4" eb="5">
      <t>ユウ</t>
    </rPh>
    <phoneticPr fontId="5"/>
  </si>
  <si>
    <t>倉田　陽平</t>
    <rPh sb="0" eb="2">
      <t>クラタ</t>
    </rPh>
    <rPh sb="3" eb="5">
      <t>ヨウヘイ</t>
    </rPh>
    <phoneticPr fontId="5"/>
  </si>
  <si>
    <t>直井　岳人</t>
    <rPh sb="0" eb="2">
      <t>ナオイ</t>
    </rPh>
    <rPh sb="3" eb="4">
      <t>タケ</t>
    </rPh>
    <rPh sb="4" eb="5">
      <t>ヒト</t>
    </rPh>
    <phoneticPr fontId="5"/>
  </si>
  <si>
    <t>日原　勝也</t>
    <rPh sb="0" eb="2">
      <t>ヒハラ</t>
    </rPh>
    <rPh sb="3" eb="5">
      <t>カツヤ</t>
    </rPh>
    <phoneticPr fontId="3"/>
  </si>
  <si>
    <t>小笠原　悠</t>
    <rPh sb="0" eb="3">
      <t>オガサワラ</t>
    </rPh>
    <rPh sb="4" eb="5">
      <t>ユウ</t>
    </rPh>
    <phoneticPr fontId="3"/>
  </si>
  <si>
    <t>髙木　悦郎</t>
    <rPh sb="0" eb="2">
      <t>タカギ</t>
    </rPh>
    <rPh sb="3" eb="5">
      <t>エツロウ</t>
    </rPh>
    <phoneticPr fontId="5"/>
  </si>
  <si>
    <t>野田　満</t>
    <rPh sb="0" eb="2">
      <t>ノダ</t>
    </rPh>
    <rPh sb="3" eb="4">
      <t>ミツル</t>
    </rPh>
    <phoneticPr fontId="5"/>
  </si>
  <si>
    <t>砂金　伸治</t>
    <rPh sb="0" eb="2">
      <t>イサゴ</t>
    </rPh>
    <rPh sb="3" eb="5">
      <t>ノブハル</t>
    </rPh>
    <phoneticPr fontId="3"/>
  </si>
  <si>
    <t>村越　潤</t>
    <rPh sb="0" eb="2">
      <t>ムラコシ</t>
    </rPh>
    <rPh sb="3" eb="4">
      <t>ジュン</t>
    </rPh>
    <phoneticPr fontId="5"/>
  </si>
  <si>
    <t>石倉　智樹</t>
    <rPh sb="0" eb="1">
      <t>イシ</t>
    </rPh>
    <rPh sb="1" eb="2">
      <t>クラ</t>
    </rPh>
    <rPh sb="3" eb="5">
      <t>トモキ</t>
    </rPh>
    <phoneticPr fontId="5"/>
  </si>
  <si>
    <t>酒井　宏治</t>
    <rPh sb="0" eb="2">
      <t>サカイ</t>
    </rPh>
    <rPh sb="3" eb="4">
      <t>ヒロシ</t>
    </rPh>
    <rPh sb="4" eb="5">
      <t>オサ</t>
    </rPh>
    <phoneticPr fontId="3"/>
  </si>
  <si>
    <t>大野健太郎</t>
    <rPh sb="0" eb="2">
      <t>オオノ</t>
    </rPh>
    <rPh sb="2" eb="5">
      <t>ケンタロウ</t>
    </rPh>
    <phoneticPr fontId="5"/>
  </si>
  <si>
    <t>柳原　正実</t>
    <rPh sb="0" eb="2">
      <t>ヤナギハラ</t>
    </rPh>
    <rPh sb="3" eb="4">
      <t>タダ</t>
    </rPh>
    <rPh sb="4" eb="5">
      <t>ミノル</t>
    </rPh>
    <phoneticPr fontId="5"/>
  </si>
  <si>
    <t>一ノ瀬雅之</t>
    <rPh sb="3" eb="5">
      <t>マサユキ</t>
    </rPh>
    <phoneticPr fontId="4"/>
  </si>
  <si>
    <t>伊藤　喜彦</t>
    <rPh sb="0" eb="2">
      <t>イトウ</t>
    </rPh>
    <rPh sb="3" eb="4">
      <t>ヨシ</t>
    </rPh>
    <rPh sb="4" eb="5">
      <t>ヒコ</t>
    </rPh>
    <phoneticPr fontId="3"/>
  </si>
  <si>
    <t>壁谷澤　寿一</t>
    <rPh sb="0" eb="3">
      <t>カベヤザワ</t>
    </rPh>
    <rPh sb="4" eb="6">
      <t>ヒサカズ</t>
    </rPh>
    <phoneticPr fontId="5"/>
  </si>
  <si>
    <t>高木　次郎</t>
    <rPh sb="0" eb="2">
      <t>タカギ</t>
    </rPh>
    <rPh sb="3" eb="5">
      <t>ジロウ</t>
    </rPh>
    <phoneticPr fontId="5"/>
  </si>
  <si>
    <t>猪熊　　純</t>
    <rPh sb="0" eb="2">
      <t>イノクマ</t>
    </rPh>
    <rPh sb="4" eb="5">
      <t>ジュン</t>
    </rPh>
    <phoneticPr fontId="5"/>
  </si>
  <si>
    <t>尾方　壮行</t>
    <rPh sb="0" eb="2">
      <t>オガタ</t>
    </rPh>
    <rPh sb="3" eb="4">
      <t>ソウ</t>
    </rPh>
    <rPh sb="4" eb="5">
      <t>イ</t>
    </rPh>
    <phoneticPr fontId="3"/>
  </si>
  <si>
    <t>國枝　陽一郎</t>
    <rPh sb="0" eb="2">
      <t>クニエダ</t>
    </rPh>
    <rPh sb="3" eb="6">
      <t>ヨウイチロウ</t>
    </rPh>
    <phoneticPr fontId="3"/>
  </si>
  <si>
    <t>饗庭　  伸</t>
  </si>
  <si>
    <t>朝日　ちさと</t>
    <rPh sb="0" eb="2">
      <t>アサヒ</t>
    </rPh>
    <phoneticPr fontId="3"/>
  </si>
  <si>
    <t>伊藤　史子</t>
    <rPh sb="0" eb="2">
      <t>イトウ</t>
    </rPh>
    <rPh sb="3" eb="5">
      <t>フミコ</t>
    </rPh>
    <phoneticPr fontId="3"/>
  </si>
  <si>
    <t>奥　真美</t>
    <rPh sb="0" eb="1">
      <t>オク</t>
    </rPh>
    <rPh sb="2" eb="4">
      <t>マサミ</t>
    </rPh>
    <phoneticPr fontId="3"/>
  </si>
  <si>
    <t>白石　賢</t>
    <rPh sb="0" eb="2">
      <t>シライシ</t>
    </rPh>
    <rPh sb="3" eb="4">
      <t>ケン</t>
    </rPh>
    <phoneticPr fontId="3"/>
  </si>
  <si>
    <t>松井　望</t>
    <rPh sb="0" eb="2">
      <t>マツイ</t>
    </rPh>
    <rPh sb="3" eb="4">
      <t>ノゾ</t>
    </rPh>
    <phoneticPr fontId="3"/>
  </si>
  <si>
    <t>和田　清美</t>
    <rPh sb="0" eb="2">
      <t>ワダ</t>
    </rPh>
    <rPh sb="3" eb="5">
      <t>キヨミ</t>
    </rPh>
    <phoneticPr fontId="3"/>
  </si>
  <si>
    <t>金子　憲</t>
    <rPh sb="0" eb="2">
      <t>カネコ</t>
    </rPh>
    <rPh sb="3" eb="4">
      <t>ケン</t>
    </rPh>
    <phoneticPr fontId="3"/>
  </si>
  <si>
    <t>杉原　陽子</t>
    <rPh sb="0" eb="2">
      <t>スギハラ</t>
    </rPh>
    <rPh sb="3" eb="5">
      <t>ヨウコ</t>
    </rPh>
    <phoneticPr fontId="5"/>
  </si>
  <si>
    <t>長野　基</t>
    <rPh sb="0" eb="2">
      <t>ナガノ</t>
    </rPh>
    <rPh sb="3" eb="4">
      <t>キ</t>
    </rPh>
    <phoneticPr fontId="3"/>
  </si>
  <si>
    <t>山本　薫子</t>
  </si>
  <si>
    <t>高道　昌志</t>
    <rPh sb="0" eb="2">
      <t>タカミチ</t>
    </rPh>
    <rPh sb="3" eb="5">
      <t>マサシ</t>
    </rPh>
    <phoneticPr fontId="3"/>
  </si>
  <si>
    <t>梶原　浩一</t>
    <rPh sb="0" eb="1">
      <t>カジ</t>
    </rPh>
    <rPh sb="1" eb="2">
      <t>ハラ</t>
    </rPh>
    <rPh sb="3" eb="4">
      <t>ヒロシ</t>
    </rPh>
    <rPh sb="4" eb="5">
      <t>イチ</t>
    </rPh>
    <phoneticPr fontId="5"/>
  </si>
  <si>
    <t>久保　由治</t>
    <rPh sb="0" eb="2">
      <t>クボ</t>
    </rPh>
    <rPh sb="3" eb="4">
      <t>ユウ</t>
    </rPh>
    <rPh sb="4" eb="5">
      <t>ジ</t>
    </rPh>
    <phoneticPr fontId="5"/>
  </si>
  <si>
    <t>首藤　登志夫</t>
    <rPh sb="0" eb="2">
      <t>シュドウ</t>
    </rPh>
    <rPh sb="3" eb="6">
      <t>トシオ</t>
    </rPh>
    <phoneticPr fontId="3"/>
  </si>
  <si>
    <t>髙木　慎介</t>
  </si>
  <si>
    <t>石田　玉青</t>
    <rPh sb="0" eb="2">
      <t>イシダ</t>
    </rPh>
    <rPh sb="3" eb="5">
      <t>タマオ</t>
    </rPh>
    <phoneticPr fontId="3"/>
  </si>
  <si>
    <t>中嶋　　秀</t>
    <rPh sb="0" eb="2">
      <t>ナカジマ</t>
    </rPh>
    <rPh sb="4" eb="5">
      <t>シュウ</t>
    </rPh>
    <phoneticPr fontId="5"/>
  </si>
  <si>
    <t>柳下　　崇</t>
    <rPh sb="0" eb="2">
      <t>ヤナギシタ</t>
    </rPh>
    <rPh sb="4" eb="5">
      <t>タカシ</t>
    </rPh>
    <phoneticPr fontId="5"/>
  </si>
  <si>
    <t>田中　　学</t>
    <rPh sb="0" eb="2">
      <t>タナカ</t>
    </rPh>
    <rPh sb="4" eb="5">
      <t>マナ</t>
    </rPh>
    <phoneticPr fontId="5"/>
  </si>
  <si>
    <t>西藪　隆平</t>
    <rPh sb="0" eb="1">
      <t>ニシ</t>
    </rPh>
    <rPh sb="1" eb="2">
      <t>ヤブ</t>
    </rPh>
    <rPh sb="3" eb="5">
      <t>リュウヘイ</t>
    </rPh>
    <phoneticPr fontId="5"/>
  </si>
  <si>
    <t>Mao Sifeng</t>
  </si>
  <si>
    <t>棟方　裕一</t>
    <rPh sb="0" eb="2">
      <t>ムナカタ</t>
    </rPh>
    <rPh sb="3" eb="5">
      <t>ヒロカズ</t>
    </rPh>
    <phoneticPr fontId="5"/>
  </si>
  <si>
    <t>村山　徹</t>
    <rPh sb="0" eb="2">
      <t>ムラヤマ</t>
    </rPh>
    <rPh sb="3" eb="4">
      <t>トオル</t>
    </rPh>
    <phoneticPr fontId="3"/>
  </si>
  <si>
    <t>立花　宏</t>
    <rPh sb="0" eb="2">
      <t>タチバナ</t>
    </rPh>
    <rPh sb="3" eb="4">
      <t>ヒロシ</t>
    </rPh>
    <phoneticPr fontId="3"/>
  </si>
  <si>
    <t>都立　太一</t>
    <rPh sb="0" eb="2">
      <t>トリツ</t>
    </rPh>
    <rPh sb="3" eb="5">
      <t>タイチ</t>
    </rPh>
    <phoneticPr fontId="20"/>
  </si>
  <si>
    <t>【会計係記入欄】</t>
    <rPh sb="1" eb="3">
      <t>カイケイ</t>
    </rPh>
    <rPh sb="3" eb="4">
      <t>カカリ</t>
    </rPh>
    <rPh sb="4" eb="6">
      <t>キニュウ</t>
    </rPh>
    <rPh sb="6" eb="7">
      <t>ラン</t>
    </rPh>
    <phoneticPr fontId="27"/>
  </si>
  <si>
    <t>◆　経費精算入力</t>
    <rPh sb="2" eb="4">
      <t>ケイヒ</t>
    </rPh>
    <rPh sb="4" eb="6">
      <t>セイサン</t>
    </rPh>
    <rPh sb="6" eb="8">
      <t>ニュウリョク</t>
    </rPh>
    <phoneticPr fontId="20"/>
  </si>
  <si>
    <t>経費精算日</t>
    <rPh sb="0" eb="2">
      <t>ケイヒ</t>
    </rPh>
    <rPh sb="2" eb="4">
      <t>セイサン</t>
    </rPh>
    <rPh sb="4" eb="5">
      <t>ビ</t>
    </rPh>
    <phoneticPr fontId="20"/>
  </si>
  <si>
    <t>申請日</t>
    <rPh sb="0" eb="2">
      <t>シンセイ</t>
    </rPh>
    <rPh sb="2" eb="3">
      <t>ビ</t>
    </rPh>
    <phoneticPr fontId="20"/>
  </si>
  <si>
    <t>仮払清算予定日</t>
    <rPh sb="0" eb="2">
      <t>カリバラ</t>
    </rPh>
    <rPh sb="2" eb="4">
      <t>セイサン</t>
    </rPh>
    <rPh sb="4" eb="6">
      <t>ヨテイ</t>
    </rPh>
    <rPh sb="6" eb="7">
      <t>ビ</t>
    </rPh>
    <phoneticPr fontId="20"/>
  </si>
  <si>
    <t>勘定科目</t>
    <rPh sb="0" eb="2">
      <t>カンジョウ</t>
    </rPh>
    <rPh sb="2" eb="4">
      <t>カモク</t>
    </rPh>
    <phoneticPr fontId="20"/>
  </si>
  <si>
    <t>事案決定日</t>
    <rPh sb="0" eb="2">
      <t>ジアン</t>
    </rPh>
    <rPh sb="2" eb="5">
      <t>ケッテイビ</t>
    </rPh>
    <phoneticPr fontId="20"/>
  </si>
  <si>
    <t>●●）旅費交通費 国内／国外</t>
    <rPh sb="3" eb="5">
      <t>リョヒ</t>
    </rPh>
    <rPh sb="5" eb="8">
      <t>コウツウヒ</t>
    </rPh>
    <rPh sb="9" eb="11">
      <t>コクナイ</t>
    </rPh>
    <rPh sb="12" eb="14">
      <t>コクガイ</t>
    </rPh>
    <phoneticPr fontId="20"/>
  </si>
  <si>
    <t>旅行用務最終日</t>
    <rPh sb="0" eb="2">
      <t>リョコウ</t>
    </rPh>
    <rPh sb="2" eb="4">
      <t>ヨウム</t>
    </rPh>
    <rPh sb="4" eb="7">
      <t>サイシュウビ</t>
    </rPh>
    <phoneticPr fontId="20"/>
  </si>
  <si>
    <t>【概算払（前渡時）】</t>
    <rPh sb="1" eb="3">
      <t>ガイサン</t>
    </rPh>
    <rPh sb="3" eb="4">
      <t>バラ</t>
    </rPh>
    <rPh sb="5" eb="6">
      <t>マエ</t>
    </rPh>
    <rPh sb="6" eb="7">
      <t>ワタ</t>
    </rPh>
    <rPh sb="7" eb="8">
      <t>ジ</t>
    </rPh>
    <phoneticPr fontId="20"/>
  </si>
  <si>
    <t>【確定払】</t>
    <rPh sb="1" eb="3">
      <t>カクテイ</t>
    </rPh>
    <rPh sb="3" eb="4">
      <t>バライ</t>
    </rPh>
    <phoneticPr fontId="20"/>
  </si>
  <si>
    <t>【概算払（精算時）】</t>
    <rPh sb="1" eb="3">
      <t>ガイサン</t>
    </rPh>
    <rPh sb="3" eb="4">
      <t>バラ</t>
    </rPh>
    <rPh sb="5" eb="7">
      <t>セイサン</t>
    </rPh>
    <rPh sb="7" eb="8">
      <t>ジ</t>
    </rPh>
    <phoneticPr fontId="20"/>
  </si>
  <si>
    <t>会計係担当者</t>
    <rPh sb="0" eb="2">
      <t>カイケイ</t>
    </rPh>
    <rPh sb="2" eb="3">
      <t>カカリ</t>
    </rPh>
    <rPh sb="3" eb="6">
      <t>タントウシャ</t>
    </rPh>
    <phoneticPr fontId="20"/>
  </si>
  <si>
    <t>旅行用務終了から５営業日以内</t>
    <rPh sb="0" eb="2">
      <t>リョコウ</t>
    </rPh>
    <rPh sb="2" eb="4">
      <t>ヨウム</t>
    </rPh>
    <rPh sb="4" eb="6">
      <t>シュウリョウ</t>
    </rPh>
    <rPh sb="9" eb="12">
      <t>エイギョウビ</t>
    </rPh>
    <rPh sb="12" eb="14">
      <t>イナイ</t>
    </rPh>
    <phoneticPr fontId="20"/>
  </si>
  <si>
    <t>伝票No.</t>
    <rPh sb="0" eb="2">
      <t>デンピョウ</t>
    </rPh>
    <phoneticPr fontId="27"/>
  </si>
  <si>
    <t>令和</t>
    <rPh sb="0" eb="2">
      <t>レイワ</t>
    </rPh>
    <phoneticPr fontId="20"/>
  </si>
  <si>
    <t>支払
予定日</t>
    <rPh sb="0" eb="2">
      <t>シハライ</t>
    </rPh>
    <rPh sb="3" eb="6">
      <t>ヨテイビ</t>
    </rPh>
    <phoneticPr fontId="27"/>
  </si>
  <si>
    <t>年</t>
    <rPh sb="0" eb="1">
      <t>ネン</t>
    </rPh>
    <phoneticPr fontId="20"/>
  </si>
  <si>
    <t>他機関からの
旅費の支給</t>
    <phoneticPr fontId="20"/>
  </si>
  <si>
    <t>精算確認日（旅行用務終了後５営業日以内）</t>
    <rPh sb="0" eb="2">
      <t>セイサン</t>
    </rPh>
    <rPh sb="2" eb="4">
      <t>カクニン</t>
    </rPh>
    <rPh sb="4" eb="5">
      <t>ビ</t>
    </rPh>
    <rPh sb="6" eb="8">
      <t>リョコウ</t>
    </rPh>
    <rPh sb="8" eb="10">
      <t>ヨウム</t>
    </rPh>
    <rPh sb="10" eb="12">
      <t>シュウリョウ</t>
    </rPh>
    <rPh sb="12" eb="13">
      <t>ゴ</t>
    </rPh>
    <rPh sb="14" eb="17">
      <t>エイギョウビ</t>
    </rPh>
    <rPh sb="17" eb="19">
      <t>イナイ</t>
    </rPh>
    <phoneticPr fontId="20"/>
  </si>
  <si>
    <t>入力担当者コード</t>
    <rPh sb="0" eb="2">
      <t>ニュウリョク</t>
    </rPh>
    <rPh sb="2" eb="5">
      <t>タントウシャ</t>
    </rPh>
    <phoneticPr fontId="20"/>
  </si>
  <si>
    <t>財源コード</t>
    <rPh sb="0" eb="2">
      <t>ザイゲン</t>
    </rPh>
    <phoneticPr fontId="27"/>
  </si>
  <si>
    <t>一般財源</t>
    <rPh sb="0" eb="2">
      <t>イッパン</t>
    </rPh>
    <rPh sb="2" eb="4">
      <t>ザイゲン</t>
    </rPh>
    <phoneticPr fontId="27"/>
  </si>
  <si>
    <t>受託事業費</t>
    <rPh sb="0" eb="2">
      <t>ジュタク</t>
    </rPh>
    <rPh sb="2" eb="4">
      <t>ジギョウ</t>
    </rPh>
    <rPh sb="4" eb="5">
      <t>ヒ</t>
    </rPh>
    <phoneticPr fontId="27"/>
  </si>
  <si>
    <t>受託研究費等
間接経費</t>
    <rPh sb="0" eb="2">
      <t>ジュタク</t>
    </rPh>
    <rPh sb="2" eb="4">
      <t>ケンキュウ</t>
    </rPh>
    <rPh sb="4" eb="5">
      <t>ヒ</t>
    </rPh>
    <rPh sb="5" eb="6">
      <t>トウ</t>
    </rPh>
    <rPh sb="7" eb="9">
      <t>カンセツ</t>
    </rPh>
    <rPh sb="9" eb="11">
      <t>ケイヒ</t>
    </rPh>
    <phoneticPr fontId="27"/>
  </si>
  <si>
    <t>その他外部資金</t>
    <rPh sb="2" eb="3">
      <t>タ</t>
    </rPh>
    <rPh sb="3" eb="5">
      <t>ガイブ</t>
    </rPh>
    <rPh sb="5" eb="6">
      <t>シ</t>
    </rPh>
    <rPh sb="6" eb="7">
      <t>キン</t>
    </rPh>
    <phoneticPr fontId="27"/>
  </si>
  <si>
    <t>所属名</t>
    <rPh sb="0" eb="2">
      <t>ショゾク</t>
    </rPh>
    <rPh sb="2" eb="3">
      <t>メイ</t>
    </rPh>
    <phoneticPr fontId="27"/>
  </si>
  <si>
    <t>予算科目（目的別）</t>
    <rPh sb="0" eb="2">
      <t>ヨサン</t>
    </rPh>
    <rPh sb="2" eb="4">
      <t>カモク</t>
    </rPh>
    <rPh sb="5" eb="7">
      <t>モクテキ</t>
    </rPh>
    <rPh sb="7" eb="8">
      <t>ベツ</t>
    </rPh>
    <phoneticPr fontId="27"/>
  </si>
  <si>
    <t>〇の中</t>
    <rPh sb="2" eb="3">
      <t>ナカ</t>
    </rPh>
    <phoneticPr fontId="27"/>
  </si>
  <si>
    <t>基本研究費（各教員名）</t>
    <rPh sb="0" eb="2">
      <t>キホン</t>
    </rPh>
    <rPh sb="2" eb="5">
      <t>ケンキュウヒ</t>
    </rPh>
    <rPh sb="6" eb="9">
      <t>カクキョウイン</t>
    </rPh>
    <rPh sb="9" eb="10">
      <t>メイ</t>
    </rPh>
    <phoneticPr fontId="27"/>
  </si>
  <si>
    <t>基本研究費（学科共通分）</t>
    <rPh sb="0" eb="2">
      <t>キホン</t>
    </rPh>
    <rPh sb="2" eb="5">
      <t>ケンキュウヒ</t>
    </rPh>
    <rPh sb="6" eb="8">
      <t>ガッカ</t>
    </rPh>
    <rPh sb="8" eb="10">
      <t>キョウツウ</t>
    </rPh>
    <rPh sb="10" eb="11">
      <t>ブン</t>
    </rPh>
    <phoneticPr fontId="27"/>
  </si>
  <si>
    <t>傾斜的研究費（部局分）</t>
    <rPh sb="0" eb="3">
      <t>ケイシャテキ</t>
    </rPh>
    <rPh sb="3" eb="6">
      <t>ケンキュウヒ</t>
    </rPh>
    <rPh sb="7" eb="9">
      <t>ブキョク</t>
    </rPh>
    <rPh sb="9" eb="10">
      <t>ブン</t>
    </rPh>
    <phoneticPr fontId="27"/>
  </si>
  <si>
    <t>傾斜的研究費（全学分）</t>
    <rPh sb="0" eb="3">
      <t>ケイシャテキ</t>
    </rPh>
    <rPh sb="3" eb="6">
      <t>ケンキュウヒ</t>
    </rPh>
    <rPh sb="7" eb="9">
      <t>ゼンガク</t>
    </rPh>
    <rPh sb="9" eb="10">
      <t>ブン</t>
    </rPh>
    <phoneticPr fontId="27"/>
  </si>
  <si>
    <t>教育費（単価分）</t>
    <rPh sb="0" eb="3">
      <t>キョウイクヒ</t>
    </rPh>
    <rPh sb="4" eb="6">
      <t>タンカ</t>
    </rPh>
    <rPh sb="6" eb="7">
      <t>ブン</t>
    </rPh>
    <phoneticPr fontId="27"/>
  </si>
  <si>
    <t>教育費（研究生等
関係費）</t>
    <rPh sb="0" eb="3">
      <t>キョウイクヒ</t>
    </rPh>
    <rPh sb="4" eb="7">
      <t>ケンキュウセイ</t>
    </rPh>
    <rPh sb="7" eb="8">
      <t>トウ</t>
    </rPh>
    <rPh sb="9" eb="12">
      <t>カンケイヒ</t>
    </rPh>
    <phoneticPr fontId="27"/>
  </si>
  <si>
    <t>教育費（その他教育費：副専攻/FD）</t>
    <rPh sb="0" eb="3">
      <t>キョウイクヒ</t>
    </rPh>
    <rPh sb="6" eb="7">
      <t>タ</t>
    </rPh>
    <rPh sb="7" eb="10">
      <t>キョウイクヒ</t>
    </rPh>
    <rPh sb="11" eb="14">
      <t>フクセンコウ</t>
    </rPh>
    <phoneticPr fontId="27"/>
  </si>
  <si>
    <t>改</t>
    <rPh sb="0" eb="1">
      <t>カイ</t>
    </rPh>
    <phoneticPr fontId="27"/>
  </si>
  <si>
    <t>企</t>
    <rPh sb="0" eb="1">
      <t>キ</t>
    </rPh>
    <phoneticPr fontId="27"/>
  </si>
  <si>
    <t>受託研究費等（学術相談含む）</t>
    <rPh sb="0" eb="2">
      <t>ジュタク</t>
    </rPh>
    <rPh sb="2" eb="4">
      <t>ケンキュウ</t>
    </rPh>
    <rPh sb="4" eb="5">
      <t>ヒ</t>
    </rPh>
    <rPh sb="5" eb="6">
      <t>トウ</t>
    </rPh>
    <rPh sb="7" eb="9">
      <t>ガクジュツ</t>
    </rPh>
    <rPh sb="9" eb="11">
      <t>ソウダン</t>
    </rPh>
    <rPh sb="11" eb="12">
      <t>フク</t>
    </rPh>
    <phoneticPr fontId="59"/>
  </si>
  <si>
    <t>受研</t>
    <rPh sb="0" eb="1">
      <t>ジュ</t>
    </rPh>
    <rPh sb="1" eb="2">
      <t>ケン</t>
    </rPh>
    <phoneticPr fontId="27"/>
  </si>
  <si>
    <t>受託研究費等（提案公募のみ）</t>
    <rPh sb="0" eb="2">
      <t>ジュタク</t>
    </rPh>
    <rPh sb="2" eb="4">
      <t>ケンキュウ</t>
    </rPh>
    <rPh sb="4" eb="5">
      <t>ヒ</t>
    </rPh>
    <rPh sb="5" eb="6">
      <t>トウ</t>
    </rPh>
    <rPh sb="7" eb="9">
      <t>テイアン</t>
    </rPh>
    <rPh sb="9" eb="11">
      <t>コウボ</t>
    </rPh>
    <phoneticPr fontId="59"/>
  </si>
  <si>
    <t>共同研究費等</t>
    <rPh sb="0" eb="2">
      <t>キョウドウ</t>
    </rPh>
    <rPh sb="2" eb="4">
      <t>ケンキュウ</t>
    </rPh>
    <rPh sb="4" eb="5">
      <t>ヒ</t>
    </rPh>
    <rPh sb="5" eb="6">
      <t>トウ</t>
    </rPh>
    <phoneticPr fontId="59"/>
  </si>
  <si>
    <t>受託事業費等</t>
    <rPh sb="0" eb="2">
      <t>ジュタク</t>
    </rPh>
    <rPh sb="2" eb="4">
      <t>ジギョウ</t>
    </rPh>
    <rPh sb="4" eb="5">
      <t>ヒ</t>
    </rPh>
    <rPh sb="5" eb="6">
      <t>トウ</t>
    </rPh>
    <phoneticPr fontId="59"/>
  </si>
  <si>
    <t>受事</t>
    <rPh sb="0" eb="1">
      <t>ジュ</t>
    </rPh>
    <rPh sb="1" eb="2">
      <t>ジ</t>
    </rPh>
    <phoneticPr fontId="27"/>
  </si>
  <si>
    <t>寄附金財源費</t>
    <rPh sb="0" eb="3">
      <t>キフキン</t>
    </rPh>
    <rPh sb="3" eb="5">
      <t>ザイゲン</t>
    </rPh>
    <rPh sb="5" eb="6">
      <t>ヒ</t>
    </rPh>
    <phoneticPr fontId="59"/>
  </si>
  <si>
    <t>寄附</t>
    <rPh sb="0" eb="2">
      <t>キフ</t>
    </rPh>
    <phoneticPr fontId="27"/>
  </si>
  <si>
    <t>補助金財源費</t>
    <rPh sb="0" eb="3">
      <t>ホジョキン</t>
    </rPh>
    <rPh sb="3" eb="5">
      <t>ザイゲン</t>
    </rPh>
    <rPh sb="5" eb="6">
      <t>ヒ</t>
    </rPh>
    <phoneticPr fontId="59"/>
  </si>
  <si>
    <t>科研費
間接経費</t>
    <rPh sb="0" eb="2">
      <t>カケン</t>
    </rPh>
    <rPh sb="2" eb="3">
      <t>ヒ</t>
    </rPh>
    <rPh sb="4" eb="6">
      <t>カンセツ</t>
    </rPh>
    <rPh sb="6" eb="8">
      <t>ケイヒ</t>
    </rPh>
    <phoneticPr fontId="59"/>
  </si>
  <si>
    <t>科間</t>
    <rPh sb="0" eb="1">
      <t>カ</t>
    </rPh>
    <rPh sb="1" eb="2">
      <t>カン</t>
    </rPh>
    <phoneticPr fontId="27"/>
  </si>
  <si>
    <t>受託研究費等
間接経費</t>
    <rPh sb="0" eb="2">
      <t>ジュタク</t>
    </rPh>
    <rPh sb="2" eb="4">
      <t>ケンキュウ</t>
    </rPh>
    <rPh sb="4" eb="5">
      <t>ヒ</t>
    </rPh>
    <rPh sb="5" eb="6">
      <t>トウ</t>
    </rPh>
    <rPh sb="7" eb="9">
      <t>カンセツ</t>
    </rPh>
    <rPh sb="9" eb="11">
      <t>ケイヒ</t>
    </rPh>
    <phoneticPr fontId="59"/>
  </si>
  <si>
    <t>受間</t>
    <rPh sb="0" eb="1">
      <t>ジュ</t>
    </rPh>
    <rPh sb="1" eb="2">
      <t>カン</t>
    </rPh>
    <phoneticPr fontId="27"/>
  </si>
  <si>
    <t>補助金
間接経費</t>
    <phoneticPr fontId="59"/>
  </si>
  <si>
    <t>補間</t>
    <rPh sb="0" eb="1">
      <t>ホ</t>
    </rPh>
    <rPh sb="1" eb="2">
      <t>カン</t>
    </rPh>
    <phoneticPr fontId="27"/>
  </si>
  <si>
    <t>一般管理費（一般広報費）</t>
    <rPh sb="0" eb="2">
      <t>イッパン</t>
    </rPh>
    <rPh sb="2" eb="5">
      <t>カンリヒ</t>
    </rPh>
    <rPh sb="6" eb="8">
      <t>イッパン</t>
    </rPh>
    <rPh sb="8" eb="10">
      <t>コウホウ</t>
    </rPh>
    <rPh sb="10" eb="11">
      <t>ヒ</t>
    </rPh>
    <phoneticPr fontId="27"/>
  </si>
  <si>
    <t>一管</t>
    <rPh sb="0" eb="1">
      <t>イチ</t>
    </rPh>
    <rPh sb="1" eb="2">
      <t>カン</t>
    </rPh>
    <phoneticPr fontId="27"/>
  </si>
  <si>
    <t>一般管理費（事項別）</t>
    <rPh sb="0" eb="2">
      <t>イッパン</t>
    </rPh>
    <rPh sb="2" eb="5">
      <t>カンリヒ</t>
    </rPh>
    <rPh sb="6" eb="8">
      <t>ジコウ</t>
    </rPh>
    <rPh sb="8" eb="9">
      <t>ベツ</t>
    </rPh>
    <phoneticPr fontId="27"/>
  </si>
  <si>
    <t>人</t>
    <rPh sb="0" eb="1">
      <t>ジン</t>
    </rPh>
    <phoneticPr fontId="27"/>
  </si>
  <si>
    <t>研究費（管理費）</t>
    <rPh sb="0" eb="3">
      <t>ケンキュウヒ</t>
    </rPh>
    <rPh sb="4" eb="6">
      <t>カンリ</t>
    </rPh>
    <rPh sb="6" eb="7">
      <t>ヒ</t>
    </rPh>
    <phoneticPr fontId="27"/>
  </si>
  <si>
    <t>研/管</t>
    <rPh sb="0" eb="1">
      <t>ケン</t>
    </rPh>
    <rPh sb="2" eb="3">
      <t>カン</t>
    </rPh>
    <phoneticPr fontId="27"/>
  </si>
  <si>
    <t>財源</t>
    <rPh sb="0" eb="2">
      <t>ザイゲン</t>
    </rPh>
    <phoneticPr fontId="20"/>
  </si>
  <si>
    <t>財源コード</t>
    <rPh sb="0" eb="2">
      <t>ザイゲン</t>
    </rPh>
    <phoneticPr fontId="20"/>
  </si>
  <si>
    <t>予算科目（目的別）</t>
    <rPh sb="0" eb="2">
      <t>ヨサン</t>
    </rPh>
    <rPh sb="2" eb="4">
      <t>カモク</t>
    </rPh>
    <rPh sb="5" eb="7">
      <t>モクテキ</t>
    </rPh>
    <rPh sb="7" eb="8">
      <t>ベツ</t>
    </rPh>
    <phoneticPr fontId="20"/>
  </si>
  <si>
    <t>目的コード</t>
    <rPh sb="0" eb="2">
      <t>モクテキ</t>
    </rPh>
    <phoneticPr fontId="20"/>
  </si>
  <si>
    <t>プロジェクトコード（科研費／外部資金の場合）</t>
    <phoneticPr fontId="20"/>
  </si>
  <si>
    <t>↓プルダウンから選択してください。</t>
    <phoneticPr fontId="20"/>
  </si>
  <si>
    <t>研究・予算代表者　氏名</t>
    <phoneticPr fontId="27"/>
  </si>
  <si>
    <t>精算確認日（旅行用務終了後５営業日以内）</t>
    <phoneticPr fontId="20"/>
  </si>
  <si>
    <t>支払予定日（追給）</t>
    <rPh sb="0" eb="2">
      <t>シハライ</t>
    </rPh>
    <rPh sb="2" eb="4">
      <t>ヨテイ</t>
    </rPh>
    <rPh sb="4" eb="5">
      <t>ビ</t>
    </rPh>
    <rPh sb="6" eb="8">
      <t>ツイキュウ</t>
    </rPh>
    <phoneticPr fontId="20"/>
  </si>
  <si>
    <t>支払予定日（　　　月　　　日）</t>
    <rPh sb="0" eb="2">
      <t>シハライ</t>
    </rPh>
    <rPh sb="2" eb="4">
      <t>ヨテイ</t>
    </rPh>
    <rPh sb="4" eb="5">
      <t>ビ</t>
    </rPh>
    <rPh sb="9" eb="10">
      <t>ガツ</t>
    </rPh>
    <rPh sb="13" eb="14">
      <t>ニチ</t>
    </rPh>
    <phoneticPr fontId="20"/>
  </si>
  <si>
    <t>999000（　　　　　　）</t>
    <phoneticPr fontId="20"/>
  </si>
  <si>
    <t>17H000000</t>
    <phoneticPr fontId="20"/>
  </si>
  <si>
    <t>予算詳細（財源・目的等）</t>
    <rPh sb="0" eb="2">
      <t>ヨサン</t>
    </rPh>
    <rPh sb="2" eb="4">
      <t>ショウサイ</t>
    </rPh>
    <rPh sb="5" eb="7">
      <t>ザイゲン</t>
    </rPh>
    <rPh sb="8" eb="10">
      <t>モクテキ</t>
    </rPh>
    <rPh sb="10" eb="11">
      <t>トウ</t>
    </rPh>
    <phoneticPr fontId="20"/>
  </si>
  <si>
    <t>支払予定日（ゼロ精算・戻入）</t>
    <rPh sb="0" eb="2">
      <t>シハライ</t>
    </rPh>
    <rPh sb="2" eb="4">
      <t>ヨテイ</t>
    </rPh>
    <rPh sb="4" eb="5">
      <t>ビ</t>
    </rPh>
    <rPh sb="8" eb="10">
      <t>セイサン</t>
    </rPh>
    <rPh sb="11" eb="13">
      <t>レイニュウ</t>
    </rPh>
    <phoneticPr fontId="20"/>
  </si>
  <si>
    <t>筑波大学　●●研究室</t>
    <rPh sb="0" eb="2">
      <t>ツクバ</t>
    </rPh>
    <rPh sb="2" eb="4">
      <t>ダイガク</t>
    </rPh>
    <rPh sb="7" eb="9">
      <t>ケンキュウ</t>
    </rPh>
    <rPh sb="9" eb="10">
      <t>シツ</t>
    </rPh>
    <phoneticPr fontId="20"/>
  </si>
  <si>
    <t>↓選択下さい！</t>
    <rPh sb="1" eb="3">
      <t>センタク</t>
    </rPh>
    <rPh sb="3" eb="4">
      <t>シタ</t>
    </rPh>
    <phoneticPr fontId="27"/>
  </si>
  <si>
    <t>↓目的コードを記入してください。</t>
    <rPh sb="1" eb="3">
      <t>モクテキ</t>
    </rPh>
    <phoneticPr fontId="20"/>
  </si>
  <si>
    <t>換金性の高い物品</t>
    <rPh sb="0" eb="3">
      <t>カンキンセイ</t>
    </rPh>
    <rPh sb="4" eb="5">
      <t>タカ</t>
    </rPh>
    <rPh sb="6" eb="8">
      <t>ブッピン</t>
    </rPh>
    <phoneticPr fontId="27"/>
  </si>
  <si>
    <t>有</t>
    <rPh sb="0" eb="1">
      <t>アリ</t>
    </rPh>
    <phoneticPr fontId="27"/>
  </si>
  <si>
    <t>換）</t>
    <rPh sb="0" eb="1">
      <t>カン</t>
    </rPh>
    <phoneticPr fontId="27"/>
  </si>
  <si>
    <t>金）</t>
    <rPh sb="0" eb="1">
      <t>キン</t>
    </rPh>
    <phoneticPr fontId="27"/>
  </si>
  <si>
    <t>一般寄付金</t>
    <rPh sb="0" eb="2">
      <t>イッパン</t>
    </rPh>
    <rPh sb="2" eb="5">
      <t>キフキン</t>
    </rPh>
    <phoneticPr fontId="27"/>
  </si>
  <si>
    <t>一寄</t>
    <rPh sb="0" eb="1">
      <t>イチ</t>
    </rPh>
    <rPh sb="1" eb="2">
      <t>キ</t>
    </rPh>
    <phoneticPr fontId="27"/>
  </si>
  <si>
    <t>繰越一般財源</t>
    <rPh sb="0" eb="2">
      <t>クリコシ</t>
    </rPh>
    <rPh sb="2" eb="4">
      <t>イッパン</t>
    </rPh>
    <rPh sb="4" eb="6">
      <t>ザイゲン</t>
    </rPh>
    <phoneticPr fontId="27"/>
  </si>
  <si>
    <t>寄附講座</t>
    <rPh sb="0" eb="2">
      <t>キフ</t>
    </rPh>
    <rPh sb="2" eb="4">
      <t>コウザ</t>
    </rPh>
    <phoneticPr fontId="59"/>
  </si>
  <si>
    <t>寄講</t>
    <rPh sb="0" eb="1">
      <t>ヨ</t>
    </rPh>
    <rPh sb="1" eb="2">
      <t>コウ</t>
    </rPh>
    <phoneticPr fontId="27"/>
  </si>
  <si>
    <t>教育機器更新費</t>
    <rPh sb="0" eb="2">
      <t>キョウイク</t>
    </rPh>
    <rPh sb="2" eb="4">
      <t>キキ</t>
    </rPh>
    <rPh sb="4" eb="7">
      <t>コウシンヒ</t>
    </rPh>
    <phoneticPr fontId="27"/>
  </si>
  <si>
    <t>都市基盤環境学科</t>
  </si>
  <si>
    <t>基</t>
    <rPh sb="0" eb="1">
      <t>キ</t>
    </rPh>
    <phoneticPr fontId="20"/>
  </si>
  <si>
    <t>瀬戸　芳一</t>
    <rPh sb="0" eb="2">
      <t>セト</t>
    </rPh>
    <rPh sb="3" eb="4">
      <t>ヨシ</t>
    </rPh>
    <rPh sb="4" eb="5">
      <t>イチ</t>
    </rPh>
    <phoneticPr fontId="27"/>
  </si>
  <si>
    <t>神澤　望</t>
    <rPh sb="0" eb="2">
      <t>カミサワ</t>
    </rPh>
    <rPh sb="3" eb="4">
      <t>ノゾム</t>
    </rPh>
    <phoneticPr fontId="27"/>
  </si>
  <si>
    <t>石川　和樹</t>
    <phoneticPr fontId="27"/>
  </si>
  <si>
    <t>BETTAIEB BOCHRA</t>
    <phoneticPr fontId="27"/>
  </si>
  <si>
    <t>小泉　明</t>
    <rPh sb="0" eb="2">
      <t>コイズミ</t>
    </rPh>
    <rPh sb="3" eb="4">
      <t>アキラ</t>
    </rPh>
    <phoneticPr fontId="27"/>
  </si>
  <si>
    <t>國實　誉治</t>
    <rPh sb="0" eb="2">
      <t>クニザネ</t>
    </rPh>
    <rPh sb="3" eb="4">
      <t>ホマレ</t>
    </rPh>
    <rPh sb="4" eb="5">
      <t>オサ</t>
    </rPh>
    <phoneticPr fontId="27"/>
  </si>
  <si>
    <t>角野　渉</t>
    <rPh sb="0" eb="2">
      <t>カドノ</t>
    </rPh>
    <rPh sb="3" eb="4">
      <t>ワタル</t>
    </rPh>
    <phoneticPr fontId="27"/>
  </si>
  <si>
    <t>星　旦二</t>
    <rPh sb="0" eb="1">
      <t>ホシ</t>
    </rPh>
    <rPh sb="2" eb="4">
      <t>タンジ</t>
    </rPh>
    <phoneticPr fontId="27"/>
  </si>
  <si>
    <t>西尾　尚子</t>
    <rPh sb="0" eb="2">
      <t>ニシオ</t>
    </rPh>
    <rPh sb="3" eb="5">
      <t>ナオコ</t>
    </rPh>
    <phoneticPr fontId="27"/>
  </si>
  <si>
    <t>西垣　潤一</t>
    <rPh sb="0" eb="2">
      <t>ニシガキ</t>
    </rPh>
    <rPh sb="3" eb="5">
      <t>ジュンイチ</t>
    </rPh>
    <phoneticPr fontId="27"/>
  </si>
  <si>
    <t>猪股　雄介</t>
    <rPh sb="0" eb="2">
      <t>イノマタ</t>
    </rPh>
    <rPh sb="3" eb="5">
      <t>ユウスケ</t>
    </rPh>
    <phoneticPr fontId="27"/>
  </si>
  <si>
    <t>林　明月</t>
    <rPh sb="2" eb="4">
      <t>メイゲツ</t>
    </rPh>
    <phoneticPr fontId="27"/>
  </si>
  <si>
    <t>林　峻</t>
    <phoneticPr fontId="27"/>
  </si>
  <si>
    <t>佐野　奎斗</t>
    <phoneticPr fontId="27"/>
  </si>
  <si>
    <t>相原　健司</t>
    <phoneticPr fontId="27"/>
  </si>
  <si>
    <t>佐藤　臨</t>
    <rPh sb="0" eb="2">
      <t>サトウ</t>
    </rPh>
    <rPh sb="3" eb="4">
      <t>ノゾ</t>
    </rPh>
    <phoneticPr fontId="27"/>
  </si>
  <si>
    <t>鈴木　愛</t>
    <phoneticPr fontId="27"/>
  </si>
  <si>
    <t>平田  徳恵</t>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</si>
</sst>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quot;〔&quot;\ yyyy&quot;年&quot;m&quot;月分 〕&quot;"/>
    <numFmt numFmtId="185" formatCode="\(\ yyyy&quot;年&quot;m&quot;月分 ）&quot;"/>
  </numFmts>
  <fonts count="9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16"/>
      <name val="ＭＳ Ｐゴシック"/>
      <family val="3"/>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sz val="9"/>
      <color indexed="81"/>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0"/>
      <name val="ＭＳ 明朝"/>
      <family val="1"/>
      <charset val="128"/>
    </font>
    <font>
      <sz val="20"/>
      <name val="ＭＳ Ｐゴシック"/>
      <family val="3"/>
      <charset val="128"/>
    </font>
    <font>
      <sz val="9"/>
      <color rgb="FFFF0000"/>
      <name val="ＭＳ Ｐゴシック"/>
      <family val="3"/>
      <charset val="128"/>
    </font>
    <font>
      <b/>
      <sz val="9"/>
      <color indexed="81"/>
      <name val="MS P ゴシック"/>
      <family val="3"/>
      <charset val="128"/>
    </font>
    <font>
      <b/>
      <sz val="20.5"/>
      <name val="ＭＳ Ｐゴシック"/>
      <family val="3"/>
      <charset val="128"/>
    </font>
    <font>
      <sz val="10.5"/>
      <name val="ＭＳ 明朝"/>
      <family val="1"/>
      <charset val="128"/>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theme="0"/>
        <bgColor indexed="64"/>
      </patternFill>
    </fill>
    <fill>
      <patternFill patternType="solid">
        <fgColor theme="4" tint="0.79998168889431442"/>
        <bgColor indexed="64"/>
      </patternFill>
    </fill>
    <fill>
      <patternFill patternType="solid">
        <fgColor rgb="FFFFCCFF"/>
        <bgColor indexed="64"/>
      </patternFill>
    </fill>
    <fill>
      <patternFill patternType="solid">
        <fgColor rgb="FFCCFFFF"/>
        <bgColor indexed="64"/>
      </patternFill>
    </fill>
    <fill>
      <patternFill patternType="solid">
        <fgColor theme="0" tint="-4.9989318521683403E-2"/>
        <bgColor indexed="64"/>
      </patternFill>
    </fill>
  </fills>
  <borders count="20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right style="thin">
        <color indexed="64"/>
      </right>
      <top style="thin">
        <color indexed="64"/>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thin">
        <color indexed="64"/>
      </left>
      <right/>
      <top style="thin">
        <color indexed="8"/>
      </top>
      <bottom/>
      <diagonal/>
    </border>
    <border>
      <left style="thin">
        <color indexed="8"/>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style="hair">
        <color auto="1"/>
      </right>
      <top/>
      <bottom style="thin">
        <color auto="1"/>
      </bottom>
      <diagonal/>
    </border>
    <border>
      <left/>
      <right style="hair">
        <color auto="1"/>
      </right>
      <top style="hair">
        <color auto="1"/>
      </top>
      <bottom/>
      <diagonal/>
    </border>
    <border>
      <left/>
      <right style="hair">
        <color auto="1"/>
      </right>
      <top/>
      <bottom/>
      <diagonal/>
    </border>
    <border>
      <left/>
      <right style="hair">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style="hair">
        <color theme="0" tint="-0.14996795556505021"/>
      </left>
      <right/>
      <top style="hair">
        <color indexed="64"/>
      </top>
      <bottom style="thick">
        <color indexed="64"/>
      </bottom>
      <diagonal/>
    </border>
    <border>
      <left/>
      <right style="hair">
        <color theme="0" tint="-0.14996795556505021"/>
      </right>
      <top style="hair">
        <color indexed="64"/>
      </top>
      <bottom style="thick">
        <color indexed="64"/>
      </bottom>
      <diagonal/>
    </border>
    <border>
      <left/>
      <right style="thick">
        <color indexed="64"/>
      </right>
      <top style="hair">
        <color indexed="64"/>
      </top>
      <bottom style="thick">
        <color indexed="64"/>
      </bottom>
      <diagonal/>
    </border>
    <border>
      <left style="hair">
        <color theme="0" tint="-0.14996795556505021"/>
      </left>
      <right/>
      <top style="hair">
        <color indexed="64"/>
      </top>
      <bottom style="thin">
        <color indexed="64"/>
      </bottom>
      <diagonal/>
    </border>
    <border>
      <left/>
      <right style="hair">
        <color theme="0" tint="-0.14996795556505021"/>
      </right>
      <top style="hair">
        <color indexed="64"/>
      </top>
      <bottom style="thin">
        <color indexed="64"/>
      </bottom>
      <diagonal/>
    </border>
    <border>
      <left/>
      <right style="medium">
        <color indexed="64"/>
      </right>
      <top style="hair">
        <color indexed="64"/>
      </top>
      <bottom style="thin">
        <color indexed="64"/>
      </bottom>
      <diagonal/>
    </border>
    <border>
      <left style="hair">
        <color indexed="64"/>
      </left>
      <right/>
      <top style="medium">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thin">
        <color indexed="64"/>
      </left>
      <right style="hair">
        <color indexed="64"/>
      </right>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style="medium">
        <color indexed="64"/>
      </top>
      <bottom style="medium">
        <color indexed="64"/>
      </bottom>
      <diagonal/>
    </border>
    <border>
      <left/>
      <right style="hair">
        <color indexed="64"/>
      </right>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medium">
        <color indexed="64"/>
      </right>
      <top/>
      <bottom style="thin">
        <color indexed="64"/>
      </bottom>
      <diagonal/>
    </border>
    <border>
      <left style="medium">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thin">
        <color auto="1"/>
      </bottom>
      <diagonal/>
    </border>
    <border>
      <left/>
      <right style="medium">
        <color indexed="64"/>
      </right>
      <top style="thin">
        <color indexed="64"/>
      </top>
      <bottom/>
      <diagonal/>
    </border>
    <border>
      <left style="medium">
        <color indexed="64"/>
      </left>
      <right/>
      <top style="hair">
        <color indexed="64"/>
      </top>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style="medium">
        <color indexed="64"/>
      </bottom>
      <diagonal/>
    </border>
    <border>
      <left style="hair">
        <color indexed="64"/>
      </left>
      <right style="thin">
        <color indexed="64"/>
      </right>
      <top style="hair">
        <color indexed="64"/>
      </top>
      <bottom/>
      <diagonal/>
    </border>
  </borders>
  <cellStyleXfs count="61">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4"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1" fillId="0" borderId="0">
      <alignment vertical="center"/>
    </xf>
  </cellStyleXfs>
  <cellXfs count="1142">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0" fillId="0" borderId="0" xfId="42" applyFont="1" applyAlignment="1" applyProtection="1">
      <alignment vertical="center"/>
      <protection locked="0"/>
    </xf>
    <xf numFmtId="0" fontId="61" fillId="0" borderId="0" xfId="42" applyFont="1" applyAlignment="1" applyProtection="1">
      <alignment vertical="center"/>
    </xf>
    <xf numFmtId="0" fontId="22" fillId="0" borderId="0" xfId="42" applyProtection="1">
      <alignment vertical="center"/>
      <protection locked="0"/>
    </xf>
    <xf numFmtId="0" fontId="62" fillId="0" borderId="0" xfId="42" applyFont="1" applyFill="1" applyBorder="1" applyAlignment="1" applyProtection="1"/>
    <xf numFmtId="0" fontId="22" fillId="0" borderId="0" xfId="42" applyBorder="1" applyAlignment="1" applyProtection="1">
      <alignment vertical="center"/>
    </xf>
    <xf numFmtId="0" fontId="65" fillId="0" borderId="0" xfId="42" applyFont="1" applyBorder="1" applyAlignment="1" applyProtection="1">
      <alignment vertical="center"/>
    </xf>
    <xf numFmtId="0" fontId="22" fillId="0" borderId="0" xfId="42" applyFill="1" applyBorder="1" applyProtection="1">
      <alignment vertical="center"/>
    </xf>
    <xf numFmtId="0" fontId="62"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6" fillId="0" borderId="0" xfId="42" applyFont="1" applyBorder="1" applyAlignment="1" applyProtection="1"/>
    <xf numFmtId="0" fontId="22" fillId="0" borderId="0" xfId="42" applyProtection="1">
      <alignment vertical="center"/>
    </xf>
    <xf numFmtId="178" fontId="22" fillId="0" borderId="0" xfId="42" applyNumberFormat="1" applyProtection="1">
      <alignment vertical="center"/>
      <protection locked="0"/>
    </xf>
    <xf numFmtId="0" fontId="52" fillId="0" borderId="0" xfId="42" applyFont="1" applyBorder="1" applyAlignment="1" applyProtection="1">
      <alignment vertical="center" wrapText="1"/>
    </xf>
    <xf numFmtId="0" fontId="68"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69"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7" fillId="0" borderId="107" xfId="42" applyFont="1" applyFill="1" applyBorder="1" applyAlignment="1" applyProtection="1">
      <alignment vertical="center"/>
    </xf>
    <xf numFmtId="0" fontId="67" fillId="0" borderId="49" xfId="42" applyFont="1" applyFill="1" applyBorder="1" applyAlignment="1" applyProtection="1">
      <alignment vertical="center"/>
    </xf>
    <xf numFmtId="0" fontId="67" fillId="0" borderId="125" xfId="42" applyFont="1" applyFill="1" applyBorder="1" applyAlignment="1" applyProtection="1">
      <alignment vertical="center"/>
    </xf>
    <xf numFmtId="0" fontId="67" fillId="0" borderId="126" xfId="42" applyFont="1" applyFill="1" applyBorder="1" applyAlignment="1" applyProtection="1">
      <alignment vertical="center"/>
    </xf>
    <xf numFmtId="0" fontId="67" fillId="0" borderId="108" xfId="42" applyFont="1" applyFill="1" applyBorder="1" applyAlignment="1" applyProtection="1">
      <alignment vertical="center"/>
    </xf>
    <xf numFmtId="0" fontId="67" fillId="0" borderId="44" xfId="42" applyFont="1" applyFill="1" applyBorder="1" applyAlignment="1" applyProtection="1">
      <alignment vertical="center"/>
    </xf>
    <xf numFmtId="0" fontId="67" fillId="0" borderId="127" xfId="42" applyFont="1" applyFill="1" applyBorder="1" applyAlignment="1" applyProtection="1">
      <alignment vertical="center"/>
    </xf>
    <xf numFmtId="0" fontId="67" fillId="0" borderId="128" xfId="42" applyFont="1" applyFill="1" applyBorder="1" applyAlignment="1" applyProtection="1">
      <alignment vertical="center"/>
    </xf>
    <xf numFmtId="0" fontId="67" fillId="0" borderId="121" xfId="42" applyFont="1" applyFill="1" applyBorder="1" applyAlignment="1" applyProtection="1">
      <alignment vertical="center"/>
    </xf>
    <xf numFmtId="0" fontId="67" fillId="0" borderId="45" xfId="42" applyFont="1" applyFill="1" applyBorder="1" applyAlignment="1" applyProtection="1">
      <alignment vertical="center"/>
    </xf>
    <xf numFmtId="0" fontId="67" fillId="0" borderId="37" xfId="42" applyFont="1" applyFill="1" applyBorder="1" applyAlignment="1" applyProtection="1">
      <alignment vertical="center"/>
    </xf>
    <xf numFmtId="0" fontId="67" fillId="0" borderId="38" xfId="42" applyFont="1" applyFill="1" applyBorder="1" applyAlignment="1" applyProtection="1">
      <alignment vertical="center"/>
    </xf>
    <xf numFmtId="0" fontId="67" fillId="0" borderId="130" xfId="42" applyFont="1" applyFill="1" applyBorder="1" applyAlignment="1" applyProtection="1">
      <alignment vertical="center"/>
    </xf>
    <xf numFmtId="0" fontId="67" fillId="0" borderId="131" xfId="42" applyFont="1" applyFill="1" applyBorder="1" applyAlignment="1" applyProtection="1">
      <alignment vertical="center"/>
    </xf>
    <xf numFmtId="0" fontId="67" fillId="0" borderId="39" xfId="42" applyFont="1" applyFill="1" applyBorder="1" applyAlignment="1" applyProtection="1">
      <alignment vertical="center"/>
    </xf>
    <xf numFmtId="0" fontId="67" fillId="0" borderId="40" xfId="42" applyFont="1" applyFill="1" applyBorder="1" applyAlignment="1" applyProtection="1">
      <alignment vertical="center"/>
    </xf>
    <xf numFmtId="0" fontId="22" fillId="0" borderId="0" xfId="42" applyFill="1" applyProtection="1">
      <alignment vertical="center"/>
      <protection locked="0"/>
    </xf>
    <xf numFmtId="0" fontId="71" fillId="0" borderId="0" xfId="42" applyFont="1" applyBorder="1" applyProtection="1">
      <alignment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22" fillId="0" borderId="0" xfId="42" applyAlignment="1" applyProtection="1">
      <alignment vertical="center"/>
      <protection locked="0"/>
    </xf>
    <xf numFmtId="0" fontId="22" fillId="0" borderId="0" xfId="42" applyBorder="1" applyProtection="1">
      <alignment vertical="center"/>
      <protection locked="0"/>
    </xf>
    <xf numFmtId="0" fontId="22" fillId="0" borderId="137" xfId="42" applyBorder="1">
      <alignment vertical="center"/>
    </xf>
    <xf numFmtId="0" fontId="22" fillId="0" borderId="0" xfId="42" applyBorder="1">
      <alignment vertical="center"/>
    </xf>
    <xf numFmtId="0" fontId="22" fillId="0" borderId="0" xfId="42">
      <alignment vertical="center"/>
    </xf>
    <xf numFmtId="0" fontId="22" fillId="0" borderId="137" xfId="42" applyFill="1" applyBorder="1">
      <alignment vertical="center"/>
    </xf>
    <xf numFmtId="0" fontId="22" fillId="0" borderId="0" xfId="42" applyFill="1" applyBorder="1">
      <alignment vertical="center"/>
    </xf>
    <xf numFmtId="0" fontId="22" fillId="0" borderId="71" xfId="42" applyFill="1" applyBorder="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59" fillId="39" borderId="139" xfId="42" applyFont="1" applyFill="1" applyBorder="1" applyAlignment="1">
      <alignment horizontal="center" vertical="center"/>
    </xf>
    <xf numFmtId="0" fontId="59" fillId="39" borderId="140" xfId="42" applyFont="1" applyFill="1" applyBorder="1">
      <alignment vertical="center"/>
    </xf>
    <xf numFmtId="0" fontId="59" fillId="39" borderId="140" xfId="42" applyFont="1" applyFill="1" applyBorder="1" applyAlignment="1">
      <alignment horizontal="center" vertical="center"/>
    </xf>
    <xf numFmtId="0" fontId="59" fillId="39" borderId="141" xfId="42" applyFont="1" applyFill="1" applyBorder="1">
      <alignment vertical="center"/>
    </xf>
    <xf numFmtId="0" fontId="59" fillId="39" borderId="71" xfId="42" applyFont="1" applyFill="1" applyBorder="1">
      <alignment vertical="center"/>
    </xf>
    <xf numFmtId="0" fontId="59" fillId="39" borderId="20" xfId="42" applyFont="1" applyFill="1" applyBorder="1">
      <alignment vertical="center"/>
    </xf>
    <xf numFmtId="0" fontId="59" fillId="39" borderId="19" xfId="42" applyFont="1" applyFill="1" applyBorder="1">
      <alignment vertical="center"/>
    </xf>
    <xf numFmtId="0" fontId="59" fillId="39" borderId="19" xfId="42" applyFont="1" applyFill="1" applyBorder="1" applyAlignment="1">
      <alignment horizontal="center" vertical="center"/>
    </xf>
    <xf numFmtId="0" fontId="59" fillId="39" borderId="98" xfId="42" applyFont="1" applyFill="1" applyBorder="1">
      <alignment vertical="center"/>
    </xf>
    <xf numFmtId="0" fontId="59" fillId="38" borderId="71" xfId="42" applyFont="1" applyFill="1" applyBorder="1" applyAlignment="1">
      <alignment horizontal="center" vertical="center"/>
    </xf>
    <xf numFmtId="0" fontId="22" fillId="0" borderId="0" xfId="42" applyBorder="1" applyAlignment="1">
      <alignment horizontal="center" vertical="center"/>
    </xf>
    <xf numFmtId="0" fontId="22" fillId="0" borderId="142" xfId="42" applyBorder="1">
      <alignment vertical="center"/>
    </xf>
    <xf numFmtId="0" fontId="22" fillId="0" borderId="143" xfId="42" applyBorder="1">
      <alignment vertical="center"/>
    </xf>
    <xf numFmtId="0" fontId="22" fillId="0" borderId="72"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0" xfId="42" applyFill="1" applyBorder="1" applyAlignment="1">
      <alignment vertical="center"/>
    </xf>
    <xf numFmtId="0" fontId="22" fillId="0" borderId="143" xfId="42" applyFill="1" applyBorder="1">
      <alignment vertical="center"/>
    </xf>
    <xf numFmtId="0" fontId="59" fillId="0" borderId="0" xfId="42" applyFont="1" applyFill="1" applyBorder="1" applyAlignment="1">
      <alignment horizontal="center" vertical="center"/>
    </xf>
    <xf numFmtId="0" fontId="22" fillId="0" borderId="143"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37" xfId="42" applyFont="1" applyBorder="1" applyAlignment="1">
      <alignment vertical="center"/>
    </xf>
    <xf numFmtId="0" fontId="22" fillId="0" borderId="142" xfId="42" applyFill="1" applyBorder="1">
      <alignment vertical="center"/>
    </xf>
    <xf numFmtId="0" fontId="22" fillId="0" borderId="143"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37" xfId="42" applyFill="1" applyBorder="1" applyAlignment="1">
      <alignment vertical="center" wrapText="1"/>
    </xf>
    <xf numFmtId="0" fontId="22" fillId="0" borderId="137" xfId="42" applyBorder="1" applyAlignment="1">
      <alignment vertical="center" wrapText="1"/>
    </xf>
    <xf numFmtId="0" fontId="22" fillId="0" borderId="142" xfId="42" applyBorder="1" applyAlignment="1">
      <alignment vertical="center" wrapText="1"/>
    </xf>
    <xf numFmtId="0" fontId="22" fillId="0" borderId="144" xfId="42" applyBorder="1">
      <alignment vertical="center"/>
    </xf>
    <xf numFmtId="0" fontId="22" fillId="0" borderId="145" xfId="42" applyBorder="1">
      <alignment vertical="center"/>
    </xf>
    <xf numFmtId="0" fontId="59" fillId="0" borderId="111" xfId="42" applyFont="1" applyFill="1" applyBorder="1" applyAlignment="1" applyProtection="1"/>
    <xf numFmtId="0" fontId="33" fillId="43" borderId="72" xfId="0" applyFont="1" applyFill="1" applyBorder="1" applyAlignment="1" applyProtection="1">
      <alignment vertical="center"/>
    </xf>
    <xf numFmtId="0" fontId="33" fillId="43" borderId="83" xfId="0" applyFont="1" applyFill="1" applyBorder="1" applyAlignment="1" applyProtection="1">
      <alignment vertical="center"/>
    </xf>
    <xf numFmtId="0" fontId="33" fillId="43" borderId="72" xfId="0" applyFont="1" applyFill="1" applyBorder="1" applyAlignment="1" applyProtection="1">
      <alignment horizontal="left" vertical="center"/>
    </xf>
    <xf numFmtId="0" fontId="21" fillId="43" borderId="72" xfId="0" applyFont="1" applyFill="1" applyBorder="1" applyProtection="1">
      <alignment vertical="center"/>
    </xf>
    <xf numFmtId="0" fontId="33" fillId="43" borderId="74" xfId="0" applyFont="1" applyFill="1" applyBorder="1" applyAlignment="1" applyProtection="1">
      <alignment horizontal="right" vertical="center"/>
    </xf>
    <xf numFmtId="0" fontId="21" fillId="43" borderId="19" xfId="0" applyFont="1" applyFill="1" applyBorder="1" applyProtection="1">
      <alignment vertical="center"/>
    </xf>
    <xf numFmtId="0" fontId="33" fillId="43" borderId="42" xfId="0" applyFont="1" applyFill="1" applyBorder="1" applyAlignment="1" applyProtection="1">
      <alignment horizontal="right" vertical="center"/>
    </xf>
    <xf numFmtId="0" fontId="43" fillId="44"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38" borderId="0" xfId="42" applyFont="1" applyFill="1" applyBorder="1" applyAlignment="1">
      <alignment horizontal="center" vertical="center"/>
    </xf>
    <xf numFmtId="0" fontId="59" fillId="39" borderId="14" xfId="42" applyFont="1" applyFill="1" applyBorder="1">
      <alignment vertical="center"/>
    </xf>
    <xf numFmtId="0" fontId="22" fillId="0" borderId="71" xfId="42" applyFont="1" applyBorder="1">
      <alignment vertical="center"/>
    </xf>
    <xf numFmtId="0" fontId="0" fillId="0" borderId="71" xfId="57" applyFont="1" applyFill="1" applyBorder="1" applyAlignment="1">
      <alignment vertical="center"/>
    </xf>
    <xf numFmtId="0" fontId="78" fillId="0" borderId="0" xfId="42" applyFont="1" applyFill="1" applyBorder="1" applyAlignment="1" applyProtection="1"/>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4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51"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52"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80" fillId="0" borderId="0" xfId="42" applyFont="1" applyAlignment="1">
      <alignment vertical="center"/>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0" xfId="42" applyNumberFormat="1" applyFill="1" applyBorder="1" applyAlignment="1" applyProtection="1">
      <alignment vertical="center"/>
    </xf>
    <xf numFmtId="0" fontId="52" fillId="0" borderId="0" xfId="42" applyFont="1" applyFill="1" applyBorder="1" applyAlignment="1" applyProtection="1">
      <alignment vertical="center"/>
    </xf>
    <xf numFmtId="0" fontId="22" fillId="0" borderId="0" xfId="42" applyBorder="1" applyAlignment="1" applyProtection="1">
      <alignment vertical="center" textRotation="255" wrapText="1"/>
    </xf>
    <xf numFmtId="0" fontId="22" fillId="0" borderId="0" xfId="42" applyBorder="1" applyAlignment="1" applyProtection="1">
      <alignment vertical="center" wrapText="1"/>
    </xf>
    <xf numFmtId="0" fontId="71" fillId="0" borderId="0" xfId="42" applyFont="1" applyFill="1" applyBorder="1" applyProtection="1">
      <alignment vertical="center"/>
    </xf>
    <xf numFmtId="0" fontId="71" fillId="0" borderId="0" xfId="42" applyFont="1" applyFill="1" applyBorder="1" applyAlignment="1" applyProtection="1">
      <alignment horizontal="right" vertical="center"/>
    </xf>
    <xf numFmtId="0" fontId="71" fillId="0" borderId="0" xfId="42" applyFont="1" applyFill="1" applyBorder="1" applyAlignment="1" applyProtection="1">
      <alignment vertical="center"/>
    </xf>
    <xf numFmtId="0" fontId="22" fillId="0" borderId="0" xfId="42" applyFont="1" applyFill="1" applyBorder="1" applyAlignment="1" applyProtection="1">
      <alignment vertical="center"/>
    </xf>
    <xf numFmtId="0" fontId="22" fillId="0" borderId="157" xfId="42" applyFill="1" applyBorder="1" applyAlignment="1" applyProtection="1">
      <alignment vertical="center"/>
    </xf>
    <xf numFmtId="0" fontId="22" fillId="0" borderId="46" xfId="42" applyFill="1" applyBorder="1" applyAlignment="1" applyProtection="1">
      <alignment vertical="center"/>
    </xf>
    <xf numFmtId="0" fontId="59" fillId="0" borderId="46" xfId="42" applyFont="1" applyFill="1" applyBorder="1" applyAlignment="1" applyProtection="1"/>
    <xf numFmtId="0" fontId="22" fillId="0" borderId="0" xfId="42" applyBorder="1" applyAlignment="1" applyProtection="1">
      <alignment vertical="center"/>
      <protection locked="0"/>
    </xf>
    <xf numFmtId="0" fontId="22" fillId="0" borderId="153" xfId="42" applyBorder="1" applyProtection="1">
      <alignment vertical="center"/>
    </xf>
    <xf numFmtId="0" fontId="22" fillId="0" borderId="154" xfId="42" applyBorder="1" applyProtection="1">
      <alignment vertical="center"/>
    </xf>
    <xf numFmtId="0" fontId="22" fillId="0" borderId="10" xfId="42" applyBorder="1" applyProtection="1">
      <alignment vertical="center"/>
    </xf>
    <xf numFmtId="0" fontId="22" fillId="0" borderId="21" xfId="42" applyBorder="1" applyProtection="1">
      <alignment vertical="center"/>
    </xf>
    <xf numFmtId="0" fontId="22" fillId="0" borderId="21" xfId="42" applyFill="1" applyBorder="1" applyAlignment="1" applyProtection="1">
      <alignment horizontal="center" vertical="center"/>
    </xf>
    <xf numFmtId="0" fontId="52" fillId="0" borderId="10" xfId="42" applyFont="1" applyFill="1" applyBorder="1" applyAlignment="1" applyProtection="1">
      <alignment vertical="center"/>
    </xf>
    <xf numFmtId="0" fontId="22" fillId="0" borderId="18" xfId="42" applyBorder="1" applyProtection="1">
      <alignment vertical="center"/>
    </xf>
    <xf numFmtId="0" fontId="22" fillId="0" borderId="157" xfId="42" applyBorder="1" applyProtection="1">
      <alignment vertical="center"/>
    </xf>
    <xf numFmtId="0" fontId="22" fillId="0" borderId="158" xfId="42" applyBorder="1" applyProtection="1">
      <alignment vertical="center"/>
    </xf>
    <xf numFmtId="0" fontId="85" fillId="0" borderId="0" xfId="42" applyFont="1" applyFill="1" applyBorder="1" applyAlignment="1" applyProtection="1">
      <alignment vertical="center" shrinkToFit="1"/>
    </xf>
    <xf numFmtId="179" fontId="53" fillId="0" borderId="0" xfId="42" applyNumberFormat="1" applyFont="1" applyFill="1" applyBorder="1" applyAlignment="1" applyProtection="1">
      <alignment horizontal="center" vertical="center" shrinkToFit="1"/>
    </xf>
    <xf numFmtId="179" fontId="67" fillId="0" borderId="0" xfId="42" applyNumberFormat="1" applyFont="1" applyFill="1" applyBorder="1" applyAlignment="1" applyProtection="1">
      <alignment horizontal="center" vertical="center" shrinkToFit="1"/>
    </xf>
    <xf numFmtId="0" fontId="22" fillId="0" borderId="46" xfId="42" applyFill="1" applyBorder="1" applyAlignment="1" applyProtection="1">
      <alignment vertical="center" shrinkToFit="1"/>
    </xf>
    <xf numFmtId="0" fontId="67" fillId="0" borderId="166" xfId="42" applyFont="1" applyFill="1" applyBorder="1" applyAlignment="1" applyProtection="1">
      <alignment horizontal="center" vertical="center"/>
    </xf>
    <xf numFmtId="0" fontId="67" fillId="0" borderId="167" xfId="42" applyFont="1" applyFill="1" applyBorder="1" applyAlignment="1" applyProtection="1">
      <alignment horizontal="center" vertical="center"/>
    </xf>
    <xf numFmtId="0" fontId="67" fillId="0" borderId="168" xfId="42" applyFont="1" applyFill="1" applyBorder="1" applyAlignment="1" applyProtection="1">
      <alignment horizontal="center" vertical="center"/>
    </xf>
    <xf numFmtId="0" fontId="67" fillId="0" borderId="169" xfId="42" applyFont="1" applyFill="1" applyBorder="1" applyAlignment="1" applyProtection="1">
      <alignment horizontal="center" vertical="center"/>
    </xf>
    <xf numFmtId="0" fontId="67" fillId="0" borderId="170" xfId="42" applyFont="1" applyFill="1" applyBorder="1" applyAlignment="1" applyProtection="1">
      <alignment horizontal="center" vertical="center"/>
    </xf>
    <xf numFmtId="0" fontId="67" fillId="0" borderId="65" xfId="42" applyFont="1" applyFill="1" applyBorder="1" applyAlignment="1" applyProtection="1">
      <alignment vertical="center"/>
    </xf>
    <xf numFmtId="0" fontId="67" fillId="0" borderId="171" xfId="42" applyFont="1" applyFill="1" applyBorder="1" applyAlignment="1" applyProtection="1">
      <alignment vertical="center"/>
    </xf>
    <xf numFmtId="0" fontId="67" fillId="0" borderId="172" xfId="42" applyFont="1" applyFill="1" applyBorder="1" applyAlignment="1" applyProtection="1">
      <alignment vertical="center"/>
    </xf>
    <xf numFmtId="0" fontId="67" fillId="0" borderId="136" xfId="42" applyFont="1" applyFill="1" applyBorder="1" applyAlignment="1" applyProtection="1">
      <alignment vertical="center"/>
    </xf>
    <xf numFmtId="0" fontId="67" fillId="0" borderId="173" xfId="42" applyFont="1" applyFill="1" applyBorder="1" applyAlignment="1" applyProtection="1">
      <alignment vertical="center"/>
    </xf>
    <xf numFmtId="0" fontId="67" fillId="0" borderId="46" xfId="42" applyFont="1" applyFill="1" applyBorder="1" applyAlignment="1" applyProtection="1">
      <alignment horizontal="center" vertical="center" shrinkToFit="1"/>
      <protection locked="0"/>
    </xf>
    <xf numFmtId="0" fontId="22" fillId="0" borderId="46" xfId="42" applyBorder="1" applyProtection="1">
      <alignment vertical="center"/>
      <protection locked="0"/>
    </xf>
    <xf numFmtId="0" fontId="22" fillId="0" borderId="47" xfId="42" applyBorder="1" applyAlignment="1" applyProtection="1">
      <alignment horizontal="center" vertical="center"/>
    </xf>
    <xf numFmtId="0" fontId="59" fillId="0" borderId="38" xfId="42" applyFont="1" applyBorder="1" applyAlignment="1" applyProtection="1">
      <alignment horizontal="center" vertical="center"/>
    </xf>
    <xf numFmtId="0" fontId="22" fillId="0" borderId="63" xfId="42" applyFont="1" applyBorder="1" applyAlignment="1" applyProtection="1">
      <alignment horizontal="left" vertical="center"/>
    </xf>
    <xf numFmtId="0" fontId="22" fillId="0" borderId="64" xfId="42" applyFont="1" applyBorder="1" applyAlignment="1" applyProtection="1">
      <alignment horizontal="left" vertical="center"/>
    </xf>
    <xf numFmtId="0" fontId="59" fillId="0" borderId="0" xfId="42" applyFont="1" applyFill="1" applyBorder="1" applyAlignment="1" applyProtection="1"/>
    <xf numFmtId="0" fontId="0" fillId="0" borderId="185" xfId="0" applyBorder="1" applyAlignment="1">
      <alignment vertical="center" shrinkToFit="1"/>
    </xf>
    <xf numFmtId="0" fontId="59" fillId="39" borderId="158" xfId="0" applyFont="1" applyFill="1" applyBorder="1">
      <alignment vertical="center"/>
    </xf>
    <xf numFmtId="0" fontId="30" fillId="0" borderId="156" xfId="0" applyFont="1" applyBorder="1" applyAlignment="1">
      <alignment vertical="center" shrinkToFit="1"/>
    </xf>
    <xf numFmtId="0" fontId="0" fillId="0" borderId="186" xfId="0" applyBorder="1">
      <alignment vertical="center"/>
    </xf>
    <xf numFmtId="0" fontId="0" fillId="0" borderId="187" xfId="0" applyBorder="1">
      <alignment vertical="center"/>
    </xf>
    <xf numFmtId="0" fontId="0" fillId="0" borderId="132" xfId="0" applyBorder="1" applyAlignment="1">
      <alignment vertical="center" shrinkToFit="1"/>
    </xf>
    <xf numFmtId="0" fontId="0" fillId="0" borderId="132" xfId="0" applyBorder="1" applyAlignment="1">
      <alignment vertical="center" wrapText="1" shrinkToFit="1"/>
    </xf>
    <xf numFmtId="0" fontId="30" fillId="0" borderId="124" xfId="0" applyFont="1" applyBorder="1">
      <alignment vertical="center"/>
    </xf>
    <xf numFmtId="0" fontId="0" fillId="0" borderId="175" xfId="0" applyBorder="1">
      <alignment vertical="center"/>
    </xf>
    <xf numFmtId="0" fontId="0" fillId="0" borderId="132" xfId="0" applyBorder="1">
      <alignment vertical="center"/>
    </xf>
    <xf numFmtId="0" fontId="0" fillId="0" borderId="0" xfId="0" applyAlignment="1">
      <alignment vertical="center" wrapText="1"/>
    </xf>
    <xf numFmtId="0" fontId="0" fillId="0" borderId="135" xfId="0" applyBorder="1">
      <alignment vertical="center"/>
    </xf>
    <xf numFmtId="0" fontId="30" fillId="0" borderId="132" xfId="0" applyFont="1" applyBorder="1">
      <alignment vertical="center"/>
    </xf>
    <xf numFmtId="0" fontId="30" fillId="0" borderId="132" xfId="0" applyFont="1" applyBorder="1" applyAlignment="1">
      <alignment vertical="center" wrapText="1"/>
    </xf>
    <xf numFmtId="0" fontId="30" fillId="0" borderId="13" xfId="0" applyFont="1" applyBorder="1" applyAlignment="1">
      <alignment vertical="center" wrapText="1"/>
    </xf>
    <xf numFmtId="0" fontId="87" fillId="0" borderId="0" xfId="42" applyFont="1" applyBorder="1" applyAlignment="1" applyProtection="1"/>
    <xf numFmtId="0" fontId="87" fillId="0" borderId="0" xfId="42" applyFont="1" applyFill="1" applyBorder="1" applyAlignment="1" applyProtection="1"/>
    <xf numFmtId="0" fontId="55" fillId="0" borderId="111" xfId="42" applyFont="1" applyBorder="1" applyAlignment="1" applyProtection="1">
      <protection locked="0"/>
    </xf>
    <xf numFmtId="0" fontId="33" fillId="34" borderId="57" xfId="0" applyFont="1" applyFill="1" applyBorder="1" applyAlignment="1">
      <alignment vertical="center" wrapText="1"/>
    </xf>
    <xf numFmtId="0" fontId="40" fillId="34" borderId="157" xfId="0" applyFont="1" applyFill="1" applyBorder="1" applyAlignment="1" applyProtection="1">
      <alignment horizontal="left" vertical="center"/>
      <protection locked="0"/>
    </xf>
    <xf numFmtId="0" fontId="40" fillId="43" borderId="188" xfId="0" applyFont="1" applyFill="1" applyBorder="1" applyAlignment="1" applyProtection="1">
      <alignment horizontal="left" vertical="center"/>
      <protection locked="0"/>
    </xf>
    <xf numFmtId="0" fontId="40" fillId="43" borderId="188" xfId="0" applyFont="1" applyFill="1" applyBorder="1" applyAlignment="1" applyProtection="1">
      <alignment horizontal="right" vertical="center"/>
      <protection locked="0"/>
    </xf>
    <xf numFmtId="0" fontId="33" fillId="35" borderId="18" xfId="0" applyFont="1" applyFill="1" applyBorder="1" applyAlignment="1">
      <alignment horizontal="right" vertical="center" wrapText="1"/>
    </xf>
    <xf numFmtId="0" fontId="67" fillId="45" borderId="46" xfId="42" applyFont="1" applyFill="1" applyBorder="1" applyAlignment="1" applyProtection="1">
      <alignment horizontal="center" vertical="center"/>
      <protection locked="0"/>
    </xf>
    <xf numFmtId="0" fontId="22" fillId="0" borderId="51" xfId="42" applyFill="1" applyBorder="1" applyAlignment="1" applyProtection="1">
      <alignment horizontal="center" vertical="center"/>
    </xf>
    <xf numFmtId="178" fontId="53" fillId="0" borderId="51" xfId="42" applyNumberFormat="1" applyFont="1" applyFill="1" applyBorder="1" applyAlignment="1" applyProtection="1">
      <alignment horizontal="distributed" vertical="center" indent="1"/>
      <protection locked="0"/>
    </xf>
    <xf numFmtId="0" fontId="67" fillId="0" borderId="51" xfId="42" applyFont="1" applyFill="1" applyBorder="1" applyAlignment="1" applyProtection="1">
      <alignment horizontal="center" vertical="center" shrinkToFit="1"/>
      <protection locked="0"/>
    </xf>
    <xf numFmtId="0" fontId="67" fillId="0" borderId="52" xfId="42" applyFont="1" applyFill="1" applyBorder="1" applyAlignment="1" applyProtection="1">
      <alignment horizontal="center" vertical="center" shrinkToFit="1"/>
      <protection locked="0"/>
    </xf>
    <xf numFmtId="0" fontId="65" fillId="40" borderId="0" xfId="42" applyFont="1" applyFill="1" applyBorder="1" applyAlignment="1" applyProtection="1">
      <alignment vertical="center"/>
      <protection locked="0"/>
    </xf>
    <xf numFmtId="0" fontId="65" fillId="40" borderId="85" xfId="42" applyFont="1" applyFill="1" applyBorder="1" applyAlignment="1" applyProtection="1">
      <alignment vertical="center"/>
      <protection locked="0"/>
    </xf>
    <xf numFmtId="0" fontId="22" fillId="0" borderId="46" xfId="42" applyFill="1" applyBorder="1" applyAlignment="1" applyProtection="1">
      <alignment horizontal="center" vertical="center"/>
    </xf>
    <xf numFmtId="0" fontId="22" fillId="0" borderId="51" xfId="42" applyFill="1" applyBorder="1" applyAlignment="1" applyProtection="1">
      <alignment horizontal="center" vertical="center"/>
    </xf>
    <xf numFmtId="0" fontId="55" fillId="0" borderId="0" xfId="42" applyFont="1" applyFill="1" applyBorder="1" applyAlignment="1" applyProtection="1">
      <alignment horizontal="center" vertical="center" wrapText="1"/>
    </xf>
    <xf numFmtId="0" fontId="22" fillId="0" borderId="0" xfId="42" applyFill="1" applyBorder="1" applyAlignment="1" applyProtection="1">
      <alignment horizontal="center" vertical="center"/>
      <protection locked="0"/>
    </xf>
    <xf numFmtId="0" fontId="22" fillId="0" borderId="194" xfId="42" applyFill="1" applyBorder="1" applyAlignment="1" applyProtection="1">
      <alignment horizontal="center" vertical="center"/>
    </xf>
    <xf numFmtId="0" fontId="0" fillId="37" borderId="71" xfId="0" applyFill="1" applyBorder="1">
      <alignment vertical="center"/>
    </xf>
    <xf numFmtId="0" fontId="0" fillId="46" borderId="71" xfId="0" applyFill="1" applyBorder="1">
      <alignment vertical="center"/>
    </xf>
    <xf numFmtId="0" fontId="0" fillId="46" borderId="71" xfId="0" applyFill="1" applyBorder="1" applyAlignment="1">
      <alignment vertical="center" shrinkToFit="1"/>
    </xf>
    <xf numFmtId="0" fontId="0" fillId="0" borderId="89" xfId="0" applyBorder="1">
      <alignment vertical="center"/>
    </xf>
    <xf numFmtId="0" fontId="0" fillId="0" borderId="13" xfId="0" applyBorder="1">
      <alignment vertical="center"/>
    </xf>
    <xf numFmtId="0" fontId="0" fillId="0" borderId="156" xfId="0" applyBorder="1" applyAlignment="1">
      <alignment vertical="center" shrinkToFit="1"/>
    </xf>
    <xf numFmtId="0" fontId="30" fillId="0" borderId="0" xfId="0" applyFont="1">
      <alignment vertical="center"/>
    </xf>
    <xf numFmtId="0" fontId="0" fillId="0" borderId="185" xfId="0" applyBorder="1">
      <alignment vertical="center"/>
    </xf>
    <xf numFmtId="0" fontId="0" fillId="42" borderId="137" xfId="0" applyFill="1" applyBorder="1" applyAlignment="1">
      <alignment vertical="center" shrinkToFit="1"/>
    </xf>
    <xf numFmtId="49" fontId="22" fillId="42" borderId="137" xfId="56" applyNumberFormat="1" applyFont="1" applyFill="1" applyBorder="1" applyAlignment="1">
      <alignment vertical="center" shrinkToFit="1"/>
    </xf>
    <xf numFmtId="0" fontId="0" fillId="0" borderId="187" xfId="57" applyFont="1" applyBorder="1" applyAlignment="1">
      <alignment vertical="center"/>
    </xf>
    <xf numFmtId="0" fontId="0" fillId="0" borderId="186" xfId="0" applyBorder="1" applyAlignment="1">
      <alignment vertical="center" shrinkToFit="1"/>
    </xf>
    <xf numFmtId="0" fontId="0" fillId="0" borderId="71" xfId="0" applyBorder="1">
      <alignment vertical="center"/>
    </xf>
    <xf numFmtId="0" fontId="0" fillId="0" borderId="142" xfId="0" applyBorder="1">
      <alignment vertical="center"/>
    </xf>
    <xf numFmtId="0" fontId="0" fillId="0" borderId="137" xfId="0" applyBorder="1">
      <alignment vertical="center"/>
    </xf>
    <xf numFmtId="0" fontId="0" fillId="0" borderId="204" xfId="0" applyBorder="1">
      <alignment vertical="center"/>
    </xf>
    <xf numFmtId="0" fontId="0" fillId="0" borderId="143" xfId="0" applyBorder="1">
      <alignment vertical="center"/>
    </xf>
    <xf numFmtId="0" fontId="22" fillId="0" borderId="137" xfId="0" applyFont="1" applyBorder="1">
      <alignment vertical="center"/>
    </xf>
    <xf numFmtId="0" fontId="30" fillId="37" borderId="138" xfId="42" applyFont="1" applyFill="1" applyBorder="1" applyAlignment="1" applyProtection="1">
      <alignment vertical="center" shrinkToFit="1"/>
    </xf>
    <xf numFmtId="0" fontId="30" fillId="37" borderId="63" xfId="42" applyFont="1" applyFill="1" applyBorder="1" applyAlignment="1" applyProtection="1">
      <alignment vertical="center" shrinkToFit="1"/>
    </xf>
    <xf numFmtId="0" fontId="30" fillId="0" borderId="138" xfId="42" applyNumberFormat="1" applyFont="1" applyFill="1" applyBorder="1" applyAlignment="1" applyProtection="1">
      <alignment vertical="center" shrinkToFit="1"/>
    </xf>
    <xf numFmtId="0" fontId="30" fillId="0" borderId="63" xfId="42" applyNumberFormat="1" applyFont="1" applyFill="1" applyBorder="1" applyAlignment="1" applyProtection="1">
      <alignment vertical="center" shrinkToFit="1"/>
    </xf>
    <xf numFmtId="0" fontId="30" fillId="0" borderId="92" xfId="42" applyNumberFormat="1" applyFont="1" applyFill="1" applyBorder="1" applyAlignment="1" applyProtection="1">
      <alignment vertical="center" shrinkToFit="1"/>
    </xf>
    <xf numFmtId="0" fontId="30" fillId="37" borderId="138" xfId="42" applyFont="1" applyFill="1" applyBorder="1" applyAlignment="1" applyProtection="1">
      <alignment horizontal="center" vertical="center" shrinkToFit="1"/>
    </xf>
    <xf numFmtId="0" fontId="30" fillId="37" borderId="63" xfId="42" applyFont="1" applyFill="1" applyBorder="1" applyAlignment="1" applyProtection="1">
      <alignment horizontal="center" vertical="center" shrinkToFit="1"/>
    </xf>
    <xf numFmtId="0" fontId="30" fillId="0" borderId="138" xfId="42" applyFont="1" applyFill="1" applyBorder="1" applyAlignment="1" applyProtection="1">
      <alignment vertical="center" shrinkToFit="1"/>
    </xf>
    <xf numFmtId="0" fontId="30" fillId="0" borderId="63" xfId="42" applyFont="1" applyFill="1" applyBorder="1" applyAlignment="1" applyProtection="1">
      <alignment vertical="center" shrinkToFit="1"/>
    </xf>
    <xf numFmtId="0" fontId="30" fillId="0" borderId="92" xfId="42" applyFont="1" applyFill="1" applyBorder="1" applyAlignment="1" applyProtection="1">
      <alignment vertical="center" shrinkToFit="1"/>
    </xf>
    <xf numFmtId="0" fontId="85" fillId="37" borderId="76" xfId="42" applyFont="1" applyFill="1" applyBorder="1" applyAlignment="1" applyProtection="1">
      <alignment horizontal="center" vertical="center" shrinkToFit="1"/>
    </xf>
    <xf numFmtId="0" fontId="85" fillId="37" borderId="49" xfId="42" applyFont="1" applyFill="1" applyBorder="1" applyAlignment="1" applyProtection="1">
      <alignment horizontal="center" vertical="center" shrinkToFit="1"/>
    </xf>
    <xf numFmtId="0" fontId="85" fillId="37" borderId="91" xfId="42" applyFont="1" applyFill="1" applyBorder="1" applyAlignment="1" applyProtection="1">
      <alignment horizontal="center" vertical="center" shrinkToFit="1"/>
    </xf>
    <xf numFmtId="0" fontId="71" fillId="0" borderId="77" xfId="42" applyFont="1" applyFill="1" applyBorder="1" applyAlignment="1" applyProtection="1">
      <alignment horizontal="center" vertical="center"/>
    </xf>
    <xf numFmtId="0" fontId="71" fillId="0" borderId="51" xfId="42" applyFont="1" applyFill="1" applyBorder="1" applyAlignment="1" applyProtection="1">
      <alignment horizontal="center" vertical="center"/>
    </xf>
    <xf numFmtId="0" fontId="71" fillId="0" borderId="160" xfId="42" applyFont="1" applyFill="1" applyBorder="1" applyAlignment="1" applyProtection="1">
      <alignment horizontal="center" vertical="center"/>
    </xf>
    <xf numFmtId="0" fontId="71" fillId="0" borderId="75" xfId="42" applyFont="1" applyFill="1" applyBorder="1" applyAlignment="1" applyProtection="1">
      <alignment horizontal="center" vertical="center"/>
    </xf>
    <xf numFmtId="0" fontId="71" fillId="0" borderId="0" xfId="42" applyFont="1" applyFill="1" applyBorder="1" applyAlignment="1" applyProtection="1">
      <alignment horizontal="center" vertical="center"/>
    </xf>
    <xf numFmtId="0" fontId="71" fillId="0" borderId="161" xfId="42" applyFont="1" applyFill="1" applyBorder="1" applyAlignment="1" applyProtection="1">
      <alignment horizontal="center" vertical="center"/>
    </xf>
    <xf numFmtId="0" fontId="71" fillId="0" borderId="76" xfId="42" applyFont="1" applyFill="1" applyBorder="1" applyAlignment="1" applyProtection="1">
      <alignment horizontal="center" vertical="center"/>
    </xf>
    <xf numFmtId="0" fontId="71" fillId="0" borderId="49" xfId="42" applyFont="1" applyFill="1" applyBorder="1" applyAlignment="1" applyProtection="1">
      <alignment horizontal="center" vertical="center"/>
    </xf>
    <xf numFmtId="0" fontId="71" fillId="0" borderId="91" xfId="42" applyFont="1" applyFill="1" applyBorder="1" applyAlignment="1" applyProtection="1">
      <alignment horizontal="center" vertical="center"/>
    </xf>
    <xf numFmtId="0" fontId="85" fillId="37" borderId="77" xfId="42" applyFont="1" applyFill="1" applyBorder="1" applyAlignment="1" applyProtection="1">
      <alignment horizontal="center" vertical="center" wrapText="1"/>
    </xf>
    <xf numFmtId="0" fontId="85" fillId="37" borderId="51" xfId="42" applyFont="1" applyFill="1" applyBorder="1" applyAlignment="1" applyProtection="1">
      <alignment horizontal="center" vertical="center" wrapText="1"/>
    </xf>
    <xf numFmtId="0" fontId="85" fillId="37" borderId="160" xfId="42" applyFont="1" applyFill="1" applyBorder="1" applyAlignment="1" applyProtection="1">
      <alignment horizontal="center" vertical="center" wrapText="1"/>
    </xf>
    <xf numFmtId="0" fontId="85" fillId="37" borderId="76" xfId="42" applyFont="1" applyFill="1" applyBorder="1" applyAlignment="1" applyProtection="1">
      <alignment horizontal="center" vertical="center" wrapText="1"/>
    </xf>
    <xf numFmtId="0" fontId="85" fillId="37" borderId="49" xfId="42" applyFont="1" applyFill="1" applyBorder="1" applyAlignment="1" applyProtection="1">
      <alignment horizontal="center" vertical="center" wrapText="1"/>
    </xf>
    <xf numFmtId="0" fontId="85" fillId="37" borderId="91" xfId="42" applyFont="1" applyFill="1" applyBorder="1" applyAlignment="1" applyProtection="1">
      <alignment horizontal="center" vertical="center" wrapText="1"/>
    </xf>
    <xf numFmtId="49" fontId="30" fillId="0" borderId="77" xfId="42" applyNumberFormat="1" applyFont="1" applyFill="1" applyBorder="1" applyAlignment="1" applyProtection="1">
      <alignment vertical="center"/>
    </xf>
    <xf numFmtId="49" fontId="30" fillId="0" borderId="51" xfId="42" applyNumberFormat="1" applyFont="1" applyFill="1" applyBorder="1" applyAlignment="1" applyProtection="1">
      <alignment vertical="center"/>
    </xf>
    <xf numFmtId="49" fontId="30" fillId="0" borderId="160" xfId="42" applyNumberFormat="1" applyFont="1" applyFill="1" applyBorder="1" applyAlignment="1" applyProtection="1">
      <alignment vertical="center"/>
    </xf>
    <xf numFmtId="49" fontId="30" fillId="0" borderId="76" xfId="42" applyNumberFormat="1" applyFont="1" applyFill="1" applyBorder="1" applyAlignment="1" applyProtection="1">
      <alignment vertical="center"/>
    </xf>
    <xf numFmtId="49" fontId="30" fillId="0" borderId="49" xfId="42" applyNumberFormat="1" applyFont="1" applyFill="1" applyBorder="1" applyAlignment="1" applyProtection="1">
      <alignment vertical="center"/>
    </xf>
    <xf numFmtId="49" fontId="30" fillId="0" borderId="91" xfId="42" applyNumberFormat="1" applyFont="1" applyFill="1" applyBorder="1" applyAlignment="1" applyProtection="1">
      <alignment vertical="center"/>
    </xf>
    <xf numFmtId="0" fontId="30" fillId="37" borderId="143" xfId="42" applyFont="1" applyFill="1" applyBorder="1" applyAlignment="1" applyProtection="1">
      <alignment vertical="center" shrinkToFit="1"/>
    </xf>
    <xf numFmtId="0" fontId="30" fillId="37" borderId="132" xfId="42" applyFont="1" applyFill="1" applyBorder="1" applyAlignment="1" applyProtection="1">
      <alignment vertical="center" shrinkToFit="1"/>
    </xf>
    <xf numFmtId="0" fontId="30" fillId="37" borderId="133" xfId="42" applyFont="1" applyFill="1" applyBorder="1" applyAlignment="1" applyProtection="1">
      <alignment vertical="center" shrinkToFit="1"/>
    </xf>
    <xf numFmtId="0" fontId="30" fillId="0" borderId="143" xfId="42" applyFont="1" applyFill="1" applyBorder="1" applyAlignment="1" applyProtection="1">
      <alignment vertical="center" shrinkToFit="1"/>
    </xf>
    <xf numFmtId="0" fontId="30" fillId="0" borderId="132" xfId="42" applyFont="1" applyFill="1" applyBorder="1" applyAlignment="1" applyProtection="1">
      <alignment vertical="center" shrinkToFit="1"/>
    </xf>
    <xf numFmtId="0" fontId="30" fillId="0" borderId="142" xfId="42" applyFont="1" applyFill="1" applyBorder="1" applyAlignment="1" applyProtection="1">
      <alignment vertical="center" shrinkToFit="1"/>
    </xf>
    <xf numFmtId="0" fontId="60" fillId="0" borderId="154" xfId="42" applyFont="1" applyBorder="1" applyAlignment="1" applyProtection="1">
      <alignment horizontal="center" vertical="center"/>
      <protection locked="0"/>
    </xf>
    <xf numFmtId="0" fontId="60" fillId="0" borderId="155" xfId="42" applyFont="1" applyBorder="1" applyAlignment="1" applyProtection="1">
      <alignment horizontal="center" vertical="center"/>
      <protection locked="0"/>
    </xf>
    <xf numFmtId="0" fontId="60" fillId="0" borderId="0" xfId="42" applyFont="1" applyBorder="1" applyAlignment="1" applyProtection="1">
      <alignment horizontal="center" vertical="center"/>
      <protection locked="0"/>
    </xf>
    <xf numFmtId="0" fontId="60" fillId="0" borderId="21" xfId="42" applyFont="1" applyBorder="1" applyAlignment="1" applyProtection="1">
      <alignment horizontal="center" vertical="center"/>
      <protection locked="0"/>
    </xf>
    <xf numFmtId="0" fontId="66" fillId="0" borderId="111" xfId="0" applyFont="1" applyFill="1" applyBorder="1" applyAlignment="1" applyProtection="1">
      <alignment horizontal="center"/>
    </xf>
    <xf numFmtId="0" fontId="84" fillId="0" borderId="111" xfId="0" applyFont="1" applyFill="1" applyBorder="1" applyAlignment="1" applyProtection="1">
      <alignment horizontal="center" shrinkToFit="1"/>
    </xf>
    <xf numFmtId="0" fontId="84" fillId="0" borderId="38" xfId="0" applyFont="1" applyFill="1" applyBorder="1" applyAlignment="1" applyProtection="1">
      <alignment horizontal="center" shrinkToFit="1"/>
    </xf>
    <xf numFmtId="0" fontId="54" fillId="0" borderId="177" xfId="42" applyFont="1" applyFill="1" applyBorder="1" applyAlignment="1" applyProtection="1">
      <alignment horizontal="center" vertical="center" wrapText="1" shrinkToFit="1"/>
    </xf>
    <xf numFmtId="0" fontId="54" fillId="0" borderId="63" xfId="42" applyFont="1" applyFill="1" applyBorder="1" applyAlignment="1" applyProtection="1">
      <alignment horizontal="center" vertical="center" wrapText="1" shrinkToFit="1"/>
    </xf>
    <xf numFmtId="0" fontId="54" fillId="0" borderId="92" xfId="42" applyFont="1" applyFill="1" applyBorder="1" applyAlignment="1" applyProtection="1">
      <alignment horizontal="center" vertical="center" wrapText="1" shrinkToFit="1"/>
    </xf>
    <xf numFmtId="38" fontId="58" fillId="41" borderId="63" xfId="43" applyFont="1" applyFill="1" applyBorder="1" applyAlignment="1" applyProtection="1">
      <alignment horizontal="center" vertical="center" shrinkToFit="1"/>
      <protection locked="0"/>
    </xf>
    <xf numFmtId="38" fontId="58" fillId="41" borderId="92" xfId="43" applyFont="1" applyFill="1" applyBorder="1" applyAlignment="1" applyProtection="1">
      <alignment horizontal="center" vertical="center" shrinkToFit="1"/>
      <protection locked="0"/>
    </xf>
    <xf numFmtId="38" fontId="71" fillId="45" borderId="138" xfId="43" applyFont="1" applyFill="1" applyBorder="1" applyAlignment="1" applyProtection="1">
      <alignment horizontal="left" vertical="center" shrinkToFit="1"/>
      <protection locked="0"/>
    </xf>
    <xf numFmtId="38" fontId="71" fillId="45" borderId="63" xfId="43" applyFont="1" applyFill="1" applyBorder="1" applyAlignment="1" applyProtection="1">
      <alignment horizontal="left" vertical="center" shrinkToFit="1"/>
      <protection locked="0"/>
    </xf>
    <xf numFmtId="38" fontId="77" fillId="0" borderId="63" xfId="43" applyFont="1" applyFill="1" applyBorder="1" applyAlignment="1" applyProtection="1">
      <alignment horizontal="center" vertical="center" shrinkToFit="1"/>
      <protection locked="0"/>
    </xf>
    <xf numFmtId="38" fontId="77" fillId="0" borderId="64" xfId="43" applyFont="1" applyFill="1" applyBorder="1" applyAlignment="1" applyProtection="1">
      <alignment horizontal="center" vertical="center" shrinkToFit="1"/>
      <protection locked="0"/>
    </xf>
    <xf numFmtId="0" fontId="22" fillId="0" borderId="55"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161" xfId="42" applyFill="1" applyBorder="1" applyAlignment="1" applyProtection="1">
      <alignment horizontal="center" vertical="center"/>
    </xf>
    <xf numFmtId="0" fontId="22" fillId="0" borderId="56" xfId="42" applyFill="1" applyBorder="1" applyAlignment="1" applyProtection="1">
      <alignment horizontal="center" vertical="center"/>
    </xf>
    <xf numFmtId="0" fontId="22" fillId="0" borderId="38" xfId="42" applyFill="1" applyBorder="1" applyAlignment="1" applyProtection="1">
      <alignment horizontal="center" vertical="center"/>
    </xf>
    <xf numFmtId="0" fontId="22" fillId="0" borderId="181" xfId="42" applyFill="1" applyBorder="1" applyAlignment="1" applyProtection="1">
      <alignment horizontal="center" vertical="center"/>
    </xf>
    <xf numFmtId="0" fontId="22" fillId="45" borderId="108" xfId="42" applyFill="1" applyBorder="1" applyAlignment="1" applyProtection="1">
      <alignment horizontal="left" vertical="center"/>
      <protection locked="0"/>
    </xf>
    <xf numFmtId="0" fontId="22" fillId="45" borderId="175" xfId="42" applyFill="1" applyBorder="1" applyAlignment="1" applyProtection="1">
      <alignment horizontal="left" vertical="center"/>
      <protection locked="0"/>
    </xf>
    <xf numFmtId="0" fontId="22" fillId="45" borderId="176" xfId="42" applyFill="1" applyBorder="1" applyAlignment="1" applyProtection="1">
      <alignment horizontal="left" vertical="center"/>
      <protection locked="0"/>
    </xf>
    <xf numFmtId="0" fontId="22" fillId="45" borderId="39" xfId="42" applyFill="1" applyBorder="1" applyAlignment="1" applyProtection="1">
      <alignment horizontal="left" vertical="center"/>
      <protection locked="0"/>
    </xf>
    <xf numFmtId="0" fontId="22" fillId="45" borderId="129" xfId="42" applyFill="1" applyBorder="1" applyAlignment="1" applyProtection="1">
      <alignment horizontal="left" vertical="center"/>
      <protection locked="0"/>
    </xf>
    <xf numFmtId="0" fontId="22" fillId="45" borderId="147" xfId="42" applyFill="1" applyBorder="1" applyAlignment="1" applyProtection="1">
      <alignment horizontal="left" vertical="center"/>
      <protection locked="0"/>
    </xf>
    <xf numFmtId="0" fontId="22" fillId="0" borderId="122" xfId="42" applyFill="1" applyBorder="1" applyAlignment="1" applyProtection="1">
      <alignment horizontal="center" vertical="center" shrinkToFit="1"/>
    </xf>
    <xf numFmtId="0" fontId="22" fillId="0" borderId="46" xfId="42" applyFill="1" applyBorder="1" applyAlignment="1" applyProtection="1">
      <alignment horizontal="center" vertical="center" shrinkToFit="1"/>
    </xf>
    <xf numFmtId="0" fontId="22" fillId="0" borderId="162" xfId="42" applyFill="1" applyBorder="1" applyAlignment="1" applyProtection="1">
      <alignment horizontal="center" vertical="center" shrinkToFit="1"/>
    </xf>
    <xf numFmtId="38" fontId="58" fillId="41" borderId="46" xfId="43" applyFont="1" applyFill="1" applyBorder="1" applyAlignment="1" applyProtection="1">
      <alignment horizontal="center" vertical="center"/>
      <protection locked="0"/>
    </xf>
    <xf numFmtId="38" fontId="58" fillId="41" borderId="162" xfId="43" applyFont="1" applyFill="1" applyBorder="1" applyAlignment="1" applyProtection="1">
      <alignment horizontal="center" vertical="center"/>
      <protection locked="0"/>
    </xf>
    <xf numFmtId="38" fontId="22" fillId="45" borderId="174" xfId="43" applyFont="1" applyFill="1" applyBorder="1" applyAlignment="1" applyProtection="1">
      <alignment horizontal="center" vertical="center" shrinkToFit="1"/>
      <protection locked="0"/>
    </xf>
    <xf numFmtId="38" fontId="22" fillId="45" borderId="46" xfId="43" applyFont="1" applyFill="1" applyBorder="1" applyAlignment="1" applyProtection="1">
      <alignment horizontal="center" vertical="center" shrinkToFit="1"/>
      <protection locked="0"/>
    </xf>
    <xf numFmtId="38" fontId="22" fillId="45" borderId="123" xfId="43" applyFont="1" applyFill="1" applyBorder="1" applyAlignment="1" applyProtection="1">
      <alignment horizontal="center" vertical="center" shrinkToFit="1"/>
      <protection locked="0"/>
    </xf>
    <xf numFmtId="0" fontId="22" fillId="0" borderId="182" xfId="42" applyFill="1" applyBorder="1" applyAlignment="1" applyProtection="1">
      <alignment horizontal="center" vertical="center"/>
    </xf>
    <xf numFmtId="0" fontId="22" fillId="0" borderId="183" xfId="42" applyFill="1" applyBorder="1" applyAlignment="1" applyProtection="1">
      <alignment horizontal="center" vertical="center"/>
    </xf>
    <xf numFmtId="0" fontId="22" fillId="0" borderId="184" xfId="42" applyFill="1" applyBorder="1" applyAlignment="1" applyProtection="1">
      <alignment horizontal="center" vertical="center"/>
    </xf>
    <xf numFmtId="38" fontId="22" fillId="45" borderId="174" xfId="43" applyFont="1" applyFill="1" applyBorder="1" applyAlignment="1" applyProtection="1">
      <alignment horizontal="center" vertical="center"/>
      <protection locked="0"/>
    </xf>
    <xf numFmtId="38" fontId="22" fillId="45" borderId="46" xfId="43" applyFont="1" applyFill="1" applyBorder="1" applyAlignment="1" applyProtection="1">
      <alignment horizontal="center" vertical="center"/>
      <protection locked="0"/>
    </xf>
    <xf numFmtId="38" fontId="22" fillId="45" borderId="47" xfId="43" applyFont="1" applyFill="1" applyBorder="1" applyAlignment="1" applyProtection="1">
      <alignment horizontal="center" vertical="center"/>
      <protection locked="0"/>
    </xf>
    <xf numFmtId="0" fontId="55" fillId="0" borderId="58" xfId="42" applyFont="1" applyFill="1" applyBorder="1" applyAlignment="1" applyProtection="1">
      <alignment horizontal="center" vertical="center" wrapText="1"/>
    </xf>
    <xf numFmtId="0" fontId="55" fillId="0" borderId="85" xfId="42" applyFont="1" applyFill="1" applyBorder="1" applyAlignment="1" applyProtection="1">
      <alignment horizontal="center" vertical="center" wrapText="1"/>
    </xf>
    <xf numFmtId="0" fontId="55" fillId="0" borderId="86" xfId="42" applyFont="1" applyFill="1" applyBorder="1" applyAlignment="1" applyProtection="1">
      <alignment horizontal="center" vertical="center" wrapText="1"/>
    </xf>
    <xf numFmtId="0" fontId="55" fillId="0" borderId="55" xfId="42" applyFont="1" applyFill="1" applyBorder="1" applyAlignment="1" applyProtection="1">
      <alignment horizontal="center" vertical="center" wrapText="1"/>
    </xf>
    <xf numFmtId="0" fontId="55" fillId="0" borderId="0" xfId="42" applyFont="1" applyFill="1" applyBorder="1" applyAlignment="1" applyProtection="1">
      <alignment horizontal="center" vertical="center" wrapText="1"/>
    </xf>
    <xf numFmtId="0" fontId="55" fillId="0" borderId="21" xfId="42" applyFont="1" applyFill="1" applyBorder="1" applyAlignment="1" applyProtection="1">
      <alignment horizontal="center" vertical="center" wrapText="1"/>
    </xf>
    <xf numFmtId="0" fontId="55" fillId="0" borderId="56" xfId="42" applyFont="1" applyFill="1" applyBorder="1" applyAlignment="1" applyProtection="1">
      <alignment horizontal="center" vertical="center" wrapText="1"/>
    </xf>
    <xf numFmtId="0" fontId="55" fillId="0" borderId="38" xfId="42" applyFont="1" applyFill="1" applyBorder="1" applyAlignment="1" applyProtection="1">
      <alignment horizontal="center" vertical="center" wrapText="1"/>
    </xf>
    <xf numFmtId="0" fontId="55" fillId="0" borderId="39" xfId="42" applyFont="1" applyFill="1" applyBorder="1" applyAlignment="1" applyProtection="1">
      <alignment horizontal="center" vertical="center" wrapText="1"/>
    </xf>
    <xf numFmtId="0" fontId="22" fillId="0" borderId="89" xfId="42" applyFill="1" applyBorder="1" applyAlignment="1" applyProtection="1">
      <alignment horizontal="center" vertical="center"/>
      <protection locked="0"/>
    </xf>
    <xf numFmtId="0" fontId="22" fillId="0" borderId="85" xfId="42" applyFill="1" applyBorder="1" applyAlignment="1" applyProtection="1">
      <alignment horizontal="center" vertical="center"/>
      <protection locked="0"/>
    </xf>
    <xf numFmtId="0" fontId="22" fillId="0" borderId="198" xfId="42" applyFill="1" applyBorder="1" applyAlignment="1" applyProtection="1">
      <alignment horizontal="center" vertical="center"/>
      <protection locked="0"/>
    </xf>
    <xf numFmtId="178" fontId="53" fillId="45" borderId="85" xfId="42" applyNumberFormat="1" applyFont="1" applyFill="1" applyBorder="1" applyAlignment="1" applyProtection="1">
      <alignment horizontal="center" vertical="center" justifyLastLine="1"/>
      <protection locked="0"/>
    </xf>
    <xf numFmtId="178" fontId="53" fillId="45" borderId="86" xfId="42" applyNumberFormat="1" applyFont="1" applyFill="1" applyBorder="1" applyAlignment="1" applyProtection="1">
      <alignment horizontal="center" vertical="center" justifyLastLine="1"/>
      <protection locked="0"/>
    </xf>
    <xf numFmtId="178" fontId="22" fillId="0" borderId="89" xfId="42" applyNumberFormat="1" applyFont="1" applyFill="1" applyBorder="1" applyAlignment="1" applyProtection="1">
      <alignment horizontal="center" vertical="center"/>
      <protection locked="0"/>
    </xf>
    <xf numFmtId="178" fontId="22" fillId="0" borderId="85" xfId="42" applyNumberFormat="1" applyFont="1" applyFill="1" applyBorder="1" applyAlignment="1" applyProtection="1">
      <alignment horizontal="center" vertical="center"/>
      <protection locked="0"/>
    </xf>
    <xf numFmtId="178" fontId="22" fillId="0" borderId="198" xfId="42" applyNumberFormat="1" applyFont="1" applyFill="1" applyBorder="1" applyAlignment="1" applyProtection="1">
      <alignment horizontal="center" vertical="center"/>
      <protection locked="0"/>
    </xf>
    <xf numFmtId="178" fontId="53" fillId="0" borderId="85" xfId="42" applyNumberFormat="1" applyFont="1" applyFill="1" applyBorder="1" applyAlignment="1" applyProtection="1">
      <alignment horizontal="center" vertical="center"/>
      <protection locked="0"/>
    </xf>
    <xf numFmtId="178" fontId="53" fillId="0" borderId="195" xfId="42" applyNumberFormat="1" applyFont="1" applyFill="1" applyBorder="1" applyAlignment="1" applyProtection="1">
      <alignment horizontal="center" vertical="center"/>
      <protection locked="0"/>
    </xf>
    <xf numFmtId="0" fontId="52" fillId="0" borderId="133" xfId="42" applyFont="1" applyFill="1" applyBorder="1" applyAlignment="1" applyProtection="1">
      <alignment horizontal="center" vertical="center" shrinkToFit="1"/>
    </xf>
    <xf numFmtId="0" fontId="52" fillId="0" borderId="63" xfId="42" applyFont="1" applyFill="1" applyBorder="1" applyAlignment="1" applyProtection="1">
      <alignment horizontal="center" vertical="center" shrinkToFit="1"/>
    </xf>
    <xf numFmtId="0" fontId="52" fillId="0" borderId="92" xfId="42" applyFont="1" applyFill="1" applyBorder="1" applyAlignment="1" applyProtection="1">
      <alignment horizontal="center" vertical="center" shrinkToFit="1"/>
    </xf>
    <xf numFmtId="0" fontId="22" fillId="40" borderId="63" xfId="42" applyFont="1" applyFill="1" applyBorder="1" applyAlignment="1" applyProtection="1">
      <alignment horizontal="center" vertical="center" wrapText="1"/>
      <protection locked="0"/>
    </xf>
    <xf numFmtId="0" fontId="22" fillId="40" borderId="92" xfId="42" applyFont="1" applyFill="1" applyBorder="1" applyAlignment="1" applyProtection="1">
      <alignment horizontal="center" vertical="center" wrapText="1"/>
      <protection locked="0"/>
    </xf>
    <xf numFmtId="0" fontId="22" fillId="45" borderId="138" xfId="42" applyFill="1" applyBorder="1" applyAlignment="1" applyProtection="1">
      <alignment horizontal="left" vertical="center"/>
      <protection locked="0"/>
    </xf>
    <xf numFmtId="0" fontId="22" fillId="45" borderId="63" xfId="42" applyFill="1" applyBorder="1" applyAlignment="1" applyProtection="1">
      <alignment horizontal="left" vertical="center"/>
      <protection locked="0"/>
    </xf>
    <xf numFmtId="0" fontId="22" fillId="45" borderId="134" xfId="42" applyFill="1" applyBorder="1" applyAlignment="1" applyProtection="1">
      <alignment horizontal="left" vertical="center"/>
      <protection locked="0"/>
    </xf>
    <xf numFmtId="0" fontId="22" fillId="0" borderId="133" xfId="42" applyFill="1" applyBorder="1" applyAlignment="1" applyProtection="1">
      <alignment horizontal="center" vertical="center" shrinkToFit="1"/>
    </xf>
    <xf numFmtId="0" fontId="22" fillId="0" borderId="63" xfId="42" applyFill="1" applyBorder="1" applyAlignment="1" applyProtection="1">
      <alignment horizontal="center" vertical="center" shrinkToFit="1"/>
    </xf>
    <xf numFmtId="0" fontId="22" fillId="0" borderId="92" xfId="42" applyFill="1" applyBorder="1" applyAlignment="1" applyProtection="1">
      <alignment horizontal="center" vertical="center" shrinkToFit="1"/>
    </xf>
    <xf numFmtId="0" fontId="22" fillId="45" borderId="63" xfId="42" applyFill="1" applyBorder="1" applyAlignment="1" applyProtection="1">
      <alignment horizontal="center" vertical="center"/>
      <protection locked="0"/>
    </xf>
    <xf numFmtId="0" fontId="22" fillId="45" borderId="64" xfId="42" applyFill="1" applyBorder="1" applyAlignment="1" applyProtection="1">
      <alignment horizontal="center" vertical="center"/>
      <protection locked="0"/>
    </xf>
    <xf numFmtId="0" fontId="22" fillId="0" borderId="37" xfId="42" applyFill="1" applyBorder="1" applyAlignment="1" applyProtection="1">
      <alignment horizontal="center" vertical="center"/>
    </xf>
    <xf numFmtId="0" fontId="22" fillId="45" borderId="38" xfId="42" applyFill="1" applyBorder="1" applyAlignment="1" applyProtection="1">
      <alignment horizontal="center" vertical="center"/>
      <protection locked="0"/>
    </xf>
    <xf numFmtId="0" fontId="22" fillId="45" borderId="39" xfId="42" applyFill="1" applyBorder="1" applyAlignment="1" applyProtection="1">
      <alignment horizontal="center" vertical="center"/>
      <protection locked="0"/>
    </xf>
    <xf numFmtId="0" fontId="72" fillId="0" borderId="37" xfId="42" applyFont="1" applyFill="1" applyBorder="1" applyAlignment="1" applyProtection="1">
      <alignment horizontal="center" vertical="center" wrapText="1"/>
    </xf>
    <xf numFmtId="0" fontId="72" fillId="0" borderId="38" xfId="42" applyFont="1" applyFill="1" applyBorder="1" applyAlignment="1" applyProtection="1">
      <alignment horizontal="center" vertical="center" wrapText="1"/>
    </xf>
    <xf numFmtId="0" fontId="72" fillId="0" borderId="181" xfId="42" applyFont="1" applyFill="1" applyBorder="1" applyAlignment="1" applyProtection="1">
      <alignment horizontal="center" vertical="center" wrapText="1"/>
    </xf>
    <xf numFmtId="0" fontId="22" fillId="45" borderId="38" xfId="42" applyFill="1" applyBorder="1" applyAlignment="1" applyProtection="1">
      <alignment horizontal="center" vertical="center" wrapText="1" shrinkToFit="1"/>
      <protection locked="0"/>
    </xf>
    <xf numFmtId="0" fontId="22" fillId="45" borderId="40" xfId="42" applyFill="1" applyBorder="1" applyAlignment="1" applyProtection="1">
      <alignment horizontal="center" vertical="center" wrapText="1" shrinkToFit="1"/>
      <protection locked="0"/>
    </xf>
    <xf numFmtId="0" fontId="22" fillId="0" borderId="10" xfId="42" applyFill="1" applyBorder="1" applyAlignment="1" applyProtection="1">
      <alignment horizontal="center" vertical="center"/>
      <protection locked="0"/>
    </xf>
    <xf numFmtId="0" fontId="22" fillId="0" borderId="0" xfId="42" applyFill="1" applyBorder="1" applyAlignment="1" applyProtection="1">
      <alignment horizontal="center" vertical="center"/>
      <protection locked="0"/>
    </xf>
    <xf numFmtId="0" fontId="22" fillId="0" borderId="161" xfId="42" applyFill="1" applyBorder="1" applyAlignment="1" applyProtection="1">
      <alignment horizontal="center" vertical="center"/>
      <protection locked="0"/>
    </xf>
    <xf numFmtId="178" fontId="53" fillId="45" borderId="0" xfId="42" applyNumberFormat="1" applyFont="1" applyFill="1" applyBorder="1" applyAlignment="1" applyProtection="1">
      <alignment horizontal="center" vertical="center" justifyLastLine="1"/>
      <protection locked="0"/>
    </xf>
    <xf numFmtId="178" fontId="53" fillId="45" borderId="21" xfId="42" applyNumberFormat="1" applyFont="1" applyFill="1" applyBorder="1" applyAlignment="1" applyProtection="1">
      <alignment horizontal="center" vertical="center" justifyLastLine="1"/>
      <protection locked="0"/>
    </xf>
    <xf numFmtId="178" fontId="22" fillId="0" borderId="10" xfId="42" applyNumberFormat="1" applyFont="1" applyFill="1" applyBorder="1" applyAlignment="1" applyProtection="1">
      <alignment horizontal="center" vertical="center"/>
      <protection locked="0"/>
    </xf>
    <xf numFmtId="178" fontId="22" fillId="0" borderId="0" xfId="42" applyNumberFormat="1" applyFont="1" applyFill="1" applyBorder="1" applyAlignment="1" applyProtection="1">
      <alignment horizontal="center" vertical="center"/>
      <protection locked="0"/>
    </xf>
    <xf numFmtId="178" fontId="22" fillId="0" borderId="161" xfId="42" applyNumberFormat="1" applyFont="1" applyFill="1" applyBorder="1" applyAlignment="1" applyProtection="1">
      <alignment horizontal="center" vertical="center"/>
      <protection locked="0"/>
    </xf>
    <xf numFmtId="178" fontId="53" fillId="0" borderId="0" xfId="42" applyNumberFormat="1" applyFont="1" applyFill="1" applyBorder="1" applyAlignment="1" applyProtection="1">
      <alignment horizontal="center" vertical="center"/>
      <protection locked="0"/>
    </xf>
    <xf numFmtId="178" fontId="53" fillId="0" borderId="48" xfId="42" applyNumberFormat="1" applyFont="1" applyFill="1" applyBorder="1" applyAlignment="1" applyProtection="1">
      <alignment horizontal="center" vertical="center"/>
      <protection locked="0"/>
    </xf>
    <xf numFmtId="0" fontId="22" fillId="0" borderId="10" xfId="42" applyFill="1" applyBorder="1" applyAlignment="1" applyProtection="1">
      <alignment horizontal="center" vertical="center"/>
    </xf>
    <xf numFmtId="0" fontId="22" fillId="45" borderId="0" xfId="42" applyFill="1" applyBorder="1" applyAlignment="1" applyProtection="1">
      <alignment horizontal="center" vertical="center"/>
      <protection locked="0"/>
    </xf>
    <xf numFmtId="0" fontId="22" fillId="45" borderId="21" xfId="42" applyFill="1" applyBorder="1" applyAlignment="1" applyProtection="1">
      <alignment horizontal="center" vertical="center"/>
      <protection locked="0"/>
    </xf>
    <xf numFmtId="0" fontId="72" fillId="0" borderId="10" xfId="42" applyFont="1" applyFill="1" applyBorder="1" applyAlignment="1" applyProtection="1">
      <alignment horizontal="center" vertical="center" wrapText="1"/>
    </xf>
    <xf numFmtId="0" fontId="72" fillId="0" borderId="0" xfId="42" applyFont="1" applyFill="1" applyBorder="1" applyAlignment="1" applyProtection="1">
      <alignment horizontal="center" vertical="center" wrapText="1"/>
    </xf>
    <xf numFmtId="0" fontId="72" fillId="0" borderId="161" xfId="42" applyFont="1" applyFill="1" applyBorder="1" applyAlignment="1" applyProtection="1">
      <alignment horizontal="center" vertical="center" wrapText="1"/>
    </xf>
    <xf numFmtId="0" fontId="22" fillId="45" borderId="0" xfId="42" applyFill="1" applyBorder="1" applyAlignment="1" applyProtection="1">
      <alignment horizontal="center" vertical="center" wrapText="1" shrinkToFit="1"/>
      <protection locked="0"/>
    </xf>
    <xf numFmtId="0" fontId="22" fillId="45" borderId="48" xfId="42" applyFill="1" applyBorder="1" applyAlignment="1" applyProtection="1">
      <alignment horizontal="center" vertical="center" wrapText="1" shrinkToFit="1"/>
      <protection locked="0"/>
    </xf>
    <xf numFmtId="0" fontId="52" fillId="0" borderId="196" xfId="42" applyFont="1" applyFill="1" applyBorder="1" applyAlignment="1" applyProtection="1">
      <alignment horizontal="center" vertical="center" wrapText="1"/>
    </xf>
    <xf numFmtId="0" fontId="66" fillId="0" borderId="51" xfId="42" applyFont="1" applyFill="1" applyBorder="1" applyAlignment="1" applyProtection="1">
      <alignment horizontal="center" vertical="center" wrapText="1"/>
    </xf>
    <xf numFmtId="0" fontId="22" fillId="0" borderId="109" xfId="42" applyFill="1" applyBorder="1" applyAlignment="1" applyProtection="1">
      <alignment horizontal="center" vertical="center"/>
    </xf>
    <xf numFmtId="0" fontId="22" fillId="0" borderId="51" xfId="42" applyFill="1" applyBorder="1" applyAlignment="1" applyProtection="1">
      <alignment horizontal="center" vertical="center"/>
    </xf>
    <xf numFmtId="0" fontId="22" fillId="0" borderId="160" xfId="42" applyFill="1" applyBorder="1" applyAlignment="1" applyProtection="1">
      <alignment horizontal="center" vertical="center"/>
    </xf>
    <xf numFmtId="0" fontId="58" fillId="40" borderId="51" xfId="42" applyFont="1" applyFill="1" applyBorder="1" applyAlignment="1" applyProtection="1">
      <alignment horizontal="center" vertical="center"/>
      <protection locked="0"/>
    </xf>
    <xf numFmtId="0" fontId="58" fillId="40" borderId="110" xfId="42" applyFont="1" applyFill="1" applyBorder="1" applyAlignment="1" applyProtection="1">
      <alignment horizontal="center" vertical="center"/>
      <protection locked="0"/>
    </xf>
    <xf numFmtId="0" fontId="22" fillId="0" borderId="109" xfId="42" applyFont="1" applyFill="1" applyBorder="1" applyAlignment="1" applyProtection="1">
      <alignment horizontal="center" vertical="center"/>
    </xf>
    <xf numFmtId="0" fontId="22" fillId="0" borderId="51" xfId="42" applyFont="1" applyFill="1" applyBorder="1" applyAlignment="1" applyProtection="1">
      <alignment horizontal="center" vertical="center"/>
    </xf>
    <xf numFmtId="0" fontId="22" fillId="0" borderId="160" xfId="42" applyFont="1" applyFill="1" applyBorder="1" applyAlignment="1" applyProtection="1">
      <alignment horizontal="center" vertical="center"/>
    </xf>
    <xf numFmtId="0" fontId="55" fillId="0" borderId="57" xfId="42" applyFont="1" applyFill="1" applyBorder="1" applyAlignment="1" applyProtection="1">
      <alignment horizontal="center" vertical="center" wrapText="1"/>
    </xf>
    <xf numFmtId="0" fontId="55" fillId="0" borderId="19" xfId="42" applyFont="1" applyFill="1" applyBorder="1" applyAlignment="1" applyProtection="1">
      <alignment horizontal="center" vertical="center" wrapText="1"/>
    </xf>
    <xf numFmtId="0" fontId="55" fillId="0" borderId="20" xfId="42" applyFont="1" applyFill="1" applyBorder="1" applyAlignment="1" applyProtection="1">
      <alignment horizontal="center" vertical="center" wrapText="1"/>
    </xf>
    <xf numFmtId="0" fontId="22" fillId="0" borderId="18"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199" xfId="42" applyFill="1" applyBorder="1" applyAlignment="1" applyProtection="1">
      <alignment horizontal="center" vertical="center"/>
    </xf>
    <xf numFmtId="0" fontId="22" fillId="45" borderId="19" xfId="42" applyFill="1" applyBorder="1" applyAlignment="1" applyProtection="1">
      <alignment horizontal="center" vertical="center"/>
      <protection locked="0"/>
    </xf>
    <xf numFmtId="0" fontId="22" fillId="45" borderId="20" xfId="42" applyFill="1" applyBorder="1" applyAlignment="1" applyProtection="1">
      <alignment horizontal="center" vertical="center"/>
      <protection locked="0"/>
    </xf>
    <xf numFmtId="0" fontId="72" fillId="0" borderId="18" xfId="42" applyFont="1" applyFill="1" applyBorder="1" applyAlignment="1" applyProtection="1">
      <alignment horizontal="center" vertical="center" wrapText="1"/>
    </xf>
    <xf numFmtId="0" fontId="72" fillId="0" borderId="19" xfId="42" applyFont="1" applyFill="1" applyBorder="1" applyAlignment="1" applyProtection="1">
      <alignment horizontal="center" vertical="center" wrapText="1"/>
    </xf>
    <xf numFmtId="0" fontId="72" fillId="0" borderId="199" xfId="42" applyFont="1" applyFill="1" applyBorder="1" applyAlignment="1" applyProtection="1">
      <alignment horizontal="center" vertical="center" wrapText="1"/>
    </xf>
    <xf numFmtId="0" fontId="22" fillId="45" borderId="19" xfId="42" applyFill="1" applyBorder="1" applyAlignment="1" applyProtection="1">
      <alignment horizontal="center" vertical="center" wrapText="1" shrinkToFit="1"/>
      <protection locked="0"/>
    </xf>
    <xf numFmtId="0" fontId="22" fillId="45" borderId="189" xfId="42" applyFill="1" applyBorder="1" applyAlignment="1" applyProtection="1">
      <alignment horizontal="center" vertical="center" wrapText="1" shrinkToFit="1"/>
      <protection locked="0"/>
    </xf>
    <xf numFmtId="0" fontId="52" fillId="0" borderId="36" xfId="42" applyFont="1" applyFill="1" applyBorder="1" applyAlignment="1" applyProtection="1">
      <alignment horizontal="center" vertical="center" wrapText="1"/>
    </xf>
    <xf numFmtId="0" fontId="52" fillId="0" borderId="129" xfId="42" applyFont="1" applyFill="1" applyBorder="1" applyAlignment="1" applyProtection="1">
      <alignment horizontal="center" vertical="center" wrapText="1"/>
    </xf>
    <xf numFmtId="0" fontId="52" fillId="0" borderId="178" xfId="42" applyFont="1" applyFill="1" applyBorder="1" applyAlignment="1" applyProtection="1">
      <alignment horizontal="center" vertical="center" wrapText="1"/>
    </xf>
    <xf numFmtId="0" fontId="71" fillId="0" borderId="38" xfId="42" applyFont="1" applyBorder="1" applyAlignment="1" applyProtection="1">
      <alignment horizontal="center" vertical="center"/>
    </xf>
    <xf numFmtId="0" fontId="22" fillId="45" borderId="38" xfId="42" applyFill="1" applyBorder="1" applyAlignment="1" applyProtection="1">
      <alignment horizontal="center" vertical="center" shrinkToFit="1"/>
      <protection locked="0"/>
    </xf>
    <xf numFmtId="0" fontId="71" fillId="0" borderId="40" xfId="42" applyFont="1" applyBorder="1" applyAlignment="1" applyProtection="1">
      <alignment horizontal="center" vertical="center"/>
    </xf>
    <xf numFmtId="0" fontId="22" fillId="0" borderId="29" xfId="42" applyFill="1" applyBorder="1" applyAlignment="1" applyProtection="1">
      <alignment horizontal="center" vertical="center"/>
    </xf>
    <xf numFmtId="0" fontId="22" fillId="0" borderId="148" xfId="42" applyFill="1" applyBorder="1" applyAlignment="1" applyProtection="1">
      <alignment horizontal="center" vertical="center"/>
    </xf>
    <xf numFmtId="0" fontId="55" fillId="41" borderId="54" xfId="42" applyFont="1" applyFill="1" applyBorder="1" applyAlignment="1" applyProtection="1">
      <alignment horizontal="center" vertical="center"/>
    </xf>
    <xf numFmtId="0" fontId="55" fillId="41" borderId="162" xfId="42" applyFont="1" applyFill="1" applyBorder="1" applyAlignment="1" applyProtection="1">
      <alignment horizontal="center" vertical="center"/>
    </xf>
    <xf numFmtId="178" fontId="67" fillId="45" borderId="174" xfId="42" applyNumberFormat="1" applyFont="1" applyFill="1" applyBorder="1" applyAlignment="1" applyProtection="1">
      <alignment horizontal="distributed" vertical="center" justifyLastLine="1"/>
      <protection locked="0"/>
    </xf>
    <xf numFmtId="178" fontId="67" fillId="45" borderId="46" xfId="42" applyNumberFormat="1" applyFont="1" applyFill="1" applyBorder="1" applyAlignment="1" applyProtection="1">
      <alignment horizontal="distributed" vertical="center" justifyLastLine="1"/>
      <protection locked="0"/>
    </xf>
    <xf numFmtId="0" fontId="65" fillId="40" borderId="46" xfId="42" applyFont="1" applyFill="1" applyBorder="1" applyAlignment="1" applyProtection="1">
      <alignment horizontal="center" vertical="center"/>
      <protection locked="0"/>
    </xf>
    <xf numFmtId="0" fontId="52" fillId="0" borderId="177" xfId="42" applyFont="1" applyFill="1" applyBorder="1" applyAlignment="1" applyProtection="1">
      <alignment horizontal="center" vertical="center" wrapText="1"/>
    </xf>
    <xf numFmtId="0" fontId="66" fillId="0" borderId="63" xfId="42" applyFont="1" applyFill="1" applyBorder="1" applyAlignment="1" applyProtection="1">
      <alignment horizontal="center" vertical="center" wrapText="1"/>
    </xf>
    <xf numFmtId="0" fontId="66" fillId="0" borderId="92" xfId="42" applyFont="1" applyFill="1" applyBorder="1" applyAlignment="1" applyProtection="1">
      <alignment horizontal="center" vertical="center" wrapText="1"/>
    </xf>
    <xf numFmtId="49" fontId="58" fillId="45" borderId="63" xfId="42" quotePrefix="1" applyNumberFormat="1" applyFont="1" applyFill="1" applyBorder="1" applyAlignment="1" applyProtection="1">
      <alignment horizontal="center" vertical="center"/>
      <protection locked="0"/>
    </xf>
    <xf numFmtId="0" fontId="22" fillId="0" borderId="132" xfId="42" applyFont="1" applyFill="1" applyBorder="1" applyAlignment="1" applyProtection="1">
      <alignment horizontal="center" vertical="center" wrapText="1"/>
    </xf>
    <xf numFmtId="0" fontId="22" fillId="0" borderId="142" xfId="42" applyFont="1" applyFill="1" applyBorder="1" applyAlignment="1" applyProtection="1">
      <alignment horizontal="center" vertical="center" wrapText="1"/>
    </xf>
    <xf numFmtId="0" fontId="55" fillId="40" borderId="63" xfId="42" applyFont="1" applyFill="1" applyBorder="1" applyAlignment="1" applyProtection="1">
      <alignment horizontal="center" vertical="center" shrinkToFit="1"/>
      <protection locked="0"/>
    </xf>
    <xf numFmtId="0" fontId="55" fillId="40" borderId="134" xfId="42" applyFont="1" applyFill="1" applyBorder="1" applyAlignment="1" applyProtection="1">
      <alignment horizontal="center" vertical="center" shrinkToFit="1"/>
      <protection locked="0"/>
    </xf>
    <xf numFmtId="0" fontId="52" fillId="0" borderId="133" xfId="42" applyFont="1" applyFill="1" applyBorder="1" applyAlignment="1" applyProtection="1">
      <alignment horizontal="center" vertical="center"/>
    </xf>
    <xf numFmtId="0" fontId="52" fillId="0" borderId="92" xfId="42" applyFont="1" applyFill="1" applyBorder="1" applyAlignment="1" applyProtection="1">
      <alignment horizontal="center" vertical="center"/>
    </xf>
    <xf numFmtId="0" fontId="52" fillId="0" borderId="133" xfId="42" applyFont="1" applyFill="1" applyBorder="1" applyAlignment="1" applyProtection="1">
      <alignment horizontal="center" vertical="center" wrapText="1"/>
    </xf>
    <xf numFmtId="0" fontId="52" fillId="0" borderId="63" xfId="42" applyFont="1" applyFill="1" applyBorder="1" applyAlignment="1" applyProtection="1">
      <alignment horizontal="center" vertical="center" wrapText="1"/>
    </xf>
    <xf numFmtId="0" fontId="52" fillId="0" borderId="92" xfId="42" applyFont="1" applyFill="1" applyBorder="1" applyAlignment="1" applyProtection="1">
      <alignment horizontal="center" vertical="center" wrapText="1"/>
    </xf>
    <xf numFmtId="0" fontId="22" fillId="45" borderId="63" xfId="42" applyFont="1" applyFill="1" applyBorder="1" applyAlignment="1" applyProtection="1">
      <alignment horizontal="center" vertical="center" shrinkToFit="1"/>
      <protection locked="0"/>
    </xf>
    <xf numFmtId="0" fontId="22" fillId="45" borderId="63" xfId="42" applyFont="1" applyFill="1" applyBorder="1" applyAlignment="1" applyProtection="1">
      <alignment horizontal="center" vertical="center" wrapText="1" shrinkToFit="1"/>
      <protection locked="0"/>
    </xf>
    <xf numFmtId="0" fontId="59" fillId="0" borderId="0" xfId="42" applyFont="1" applyFill="1" applyBorder="1" applyAlignment="1" applyProtection="1">
      <alignment horizontal="left"/>
    </xf>
    <xf numFmtId="0" fontId="22" fillId="0" borderId="122" xfId="42" applyFont="1" applyFill="1" applyBorder="1" applyAlignment="1" applyProtection="1">
      <alignment horizontal="center" vertical="center" wrapText="1"/>
    </xf>
    <xf numFmtId="0" fontId="22" fillId="0" borderId="46" xfId="42" applyFont="1" applyFill="1" applyBorder="1" applyAlignment="1" applyProtection="1">
      <alignment horizontal="center" vertical="center" wrapText="1"/>
    </xf>
    <xf numFmtId="0" fontId="22" fillId="0" borderId="162" xfId="42" applyFont="1" applyFill="1" applyBorder="1" applyAlignment="1" applyProtection="1">
      <alignment horizontal="center" vertical="center" wrapText="1"/>
    </xf>
    <xf numFmtId="179" fontId="53" fillId="40" borderId="123" xfId="42" applyNumberFormat="1" applyFont="1" applyFill="1" applyBorder="1" applyAlignment="1" applyProtection="1">
      <alignment horizontal="center" vertical="center" shrinkToFit="1"/>
    </xf>
    <xf numFmtId="179" fontId="53" fillId="40" borderId="148" xfId="42" applyNumberFormat="1" applyFont="1" applyFill="1" applyBorder="1" applyAlignment="1" applyProtection="1">
      <alignment horizontal="center" vertical="center" shrinkToFit="1"/>
    </xf>
    <xf numFmtId="0" fontId="22" fillId="0" borderId="148" xfId="42" applyFill="1" applyBorder="1" applyAlignment="1" applyProtection="1">
      <alignment horizontal="center" vertical="center" wrapText="1"/>
    </xf>
    <xf numFmtId="0" fontId="22" fillId="0" borderId="179" xfId="42" applyFill="1" applyBorder="1" applyAlignment="1" applyProtection="1">
      <alignment horizontal="center" vertical="center" wrapText="1"/>
    </xf>
    <xf numFmtId="0" fontId="57" fillId="40" borderId="46" xfId="42" applyFont="1" applyFill="1" applyBorder="1" applyAlignment="1" applyProtection="1">
      <alignment horizontal="center" vertical="center" shrinkToFit="1"/>
      <protection locked="0"/>
    </xf>
    <xf numFmtId="0" fontId="52" fillId="0" borderId="54" xfId="42" applyFont="1" applyFill="1" applyBorder="1" applyAlignment="1" applyProtection="1">
      <alignment horizontal="center" vertical="center" wrapText="1"/>
    </xf>
    <xf numFmtId="0" fontId="52" fillId="0" borderId="46" xfId="42" applyFont="1" applyFill="1" applyBorder="1" applyAlignment="1" applyProtection="1">
      <alignment horizontal="center" vertical="center" wrapText="1"/>
    </xf>
    <xf numFmtId="0" fontId="52" fillId="0" borderId="162"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0" borderId="58" xfId="42" applyFont="1" applyFill="1" applyBorder="1" applyAlignment="1" applyProtection="1">
      <alignment horizontal="center" vertical="center" wrapText="1"/>
    </xf>
    <xf numFmtId="0" fontId="59" fillId="0" borderId="85" xfId="42" applyFont="1" applyFill="1" applyBorder="1" applyAlignment="1" applyProtection="1">
      <alignment horizontal="center" vertical="center" wrapText="1"/>
    </xf>
    <xf numFmtId="0" fontId="59" fillId="0" borderId="55" xfId="42" applyFont="1" applyFill="1" applyBorder="1" applyAlignment="1" applyProtection="1">
      <alignment horizontal="center" vertical="center" wrapText="1"/>
    </xf>
    <xf numFmtId="0" fontId="59" fillId="0" borderId="0" xfId="42" applyFont="1" applyFill="1" applyBorder="1" applyAlignment="1" applyProtection="1">
      <alignment horizontal="center" vertical="center" wrapText="1"/>
    </xf>
    <xf numFmtId="0" fontId="22" fillId="0" borderId="163" xfId="42" applyFont="1" applyFill="1" applyBorder="1" applyAlignment="1" applyProtection="1">
      <alignment horizontal="center" vertical="center"/>
    </xf>
    <xf numFmtId="0" fontId="22" fillId="0" borderId="164" xfId="42" applyFont="1" applyFill="1" applyBorder="1" applyAlignment="1" applyProtection="1">
      <alignment horizontal="center" vertical="center"/>
    </xf>
    <xf numFmtId="0" fontId="22" fillId="0" borderId="165" xfId="42" applyFont="1" applyFill="1" applyBorder="1" applyAlignment="1" applyProtection="1">
      <alignment horizontal="center" vertical="center"/>
    </xf>
    <xf numFmtId="0" fontId="22" fillId="0" borderId="0" xfId="42" applyFont="1" applyFill="1" applyBorder="1" applyAlignment="1" applyProtection="1">
      <alignment horizontal="center" vertical="center"/>
    </xf>
    <xf numFmtId="0" fontId="22" fillId="0" borderId="21" xfId="42" applyFont="1" applyFill="1" applyBorder="1" applyAlignment="1" applyProtection="1">
      <alignment horizontal="center" vertical="center"/>
    </xf>
    <xf numFmtId="0" fontId="22" fillId="0" borderId="48" xfId="42" applyFont="1" applyFill="1" applyBorder="1" applyAlignment="1" applyProtection="1">
      <alignment horizontal="center" vertical="center"/>
    </xf>
    <xf numFmtId="0" fontId="52" fillId="0" borderId="55" xfId="42" applyFont="1" applyFill="1" applyBorder="1" applyAlignment="1" applyProtection="1">
      <alignment horizontal="right" vertical="center" textRotation="255" shrinkToFit="1"/>
    </xf>
    <xf numFmtId="0" fontId="52" fillId="0" borderId="21" xfId="42" applyFont="1" applyFill="1" applyBorder="1" applyAlignment="1" applyProtection="1">
      <alignment horizontal="right" vertical="center" textRotation="255" shrinkToFit="1"/>
    </xf>
    <xf numFmtId="0" fontId="52" fillId="0" borderId="56" xfId="42" applyFont="1" applyFill="1" applyBorder="1" applyAlignment="1" applyProtection="1">
      <alignment horizontal="right" vertical="center" textRotation="255" shrinkToFit="1"/>
    </xf>
    <xf numFmtId="0" fontId="52" fillId="0" borderId="39" xfId="42" applyFont="1" applyFill="1" applyBorder="1" applyAlignment="1" applyProtection="1">
      <alignment horizontal="right" vertical="center" textRotation="255" shrinkToFit="1"/>
    </xf>
    <xf numFmtId="0" fontId="22" fillId="0" borderId="124" xfId="42" applyFill="1" applyBorder="1" applyAlignment="1" applyProtection="1">
      <alignment horizontal="center" vertical="center" wrapText="1"/>
    </xf>
    <xf numFmtId="0" fontId="22" fillId="0" borderId="43" xfId="42" applyFill="1" applyBorder="1" applyAlignment="1" applyProtection="1">
      <alignment horizontal="center" vertical="center" wrapText="1"/>
    </xf>
    <xf numFmtId="0" fontId="22" fillId="0" borderId="129" xfId="42" applyFill="1" applyBorder="1" applyAlignment="1" applyProtection="1">
      <alignment horizontal="center" vertical="center" wrapText="1"/>
    </xf>
    <xf numFmtId="0" fontId="22" fillId="0" borderId="37" xfId="42" applyFill="1" applyBorder="1" applyAlignment="1" applyProtection="1">
      <alignment horizontal="center" vertical="center" wrapText="1"/>
    </xf>
    <xf numFmtId="0" fontId="55" fillId="45" borderId="46" xfId="42" applyFont="1" applyFill="1" applyBorder="1" applyAlignment="1" applyProtection="1">
      <alignment horizontal="left" vertical="center" shrinkToFit="1"/>
      <protection locked="0"/>
    </xf>
    <xf numFmtId="0" fontId="55" fillId="45" borderId="47" xfId="42" applyFont="1" applyFill="1" applyBorder="1" applyAlignment="1" applyProtection="1">
      <alignment horizontal="left" vertical="center" shrinkToFit="1"/>
      <protection locked="0"/>
    </xf>
    <xf numFmtId="179" fontId="58" fillId="40" borderId="196" xfId="42" applyNumberFormat="1" applyFont="1" applyFill="1" applyBorder="1" applyAlignment="1" applyProtection="1">
      <alignment horizontal="center" vertical="center" shrinkToFit="1"/>
    </xf>
    <xf numFmtId="179" fontId="58" fillId="40" borderId="51" xfId="42" applyNumberFormat="1" applyFont="1" applyFill="1" applyBorder="1" applyAlignment="1" applyProtection="1">
      <alignment horizontal="center" vertical="center" shrinkToFit="1"/>
    </xf>
    <xf numFmtId="179" fontId="58" fillId="40" borderId="56" xfId="42" applyNumberFormat="1" applyFont="1" applyFill="1" applyBorder="1" applyAlignment="1" applyProtection="1">
      <alignment horizontal="center" vertical="center" shrinkToFit="1"/>
    </xf>
    <xf numFmtId="179" fontId="58" fillId="40" borderId="38" xfId="42" applyNumberFormat="1" applyFont="1" applyFill="1" applyBorder="1" applyAlignment="1" applyProtection="1">
      <alignment horizontal="center" vertical="center" shrinkToFit="1"/>
    </xf>
    <xf numFmtId="179" fontId="67" fillId="40" borderId="146" xfId="42" applyNumberFormat="1" applyFont="1" applyFill="1" applyBorder="1" applyAlignment="1" applyProtection="1">
      <alignment horizontal="center" vertical="center" shrinkToFit="1"/>
    </xf>
    <xf numFmtId="179" fontId="67" fillId="40" borderId="135" xfId="42" applyNumberFormat="1" applyFont="1" applyFill="1" applyBorder="1" applyAlignment="1" applyProtection="1">
      <alignment horizontal="center" vertical="center" shrinkToFit="1"/>
    </xf>
    <xf numFmtId="179" fontId="67" fillId="40" borderId="144" xfId="42" applyNumberFormat="1" applyFont="1" applyFill="1" applyBorder="1" applyAlignment="1" applyProtection="1">
      <alignment horizontal="center" vertical="center" shrinkToFit="1"/>
    </xf>
    <xf numFmtId="179" fontId="67" fillId="40" borderId="203" xfId="42" applyNumberFormat="1" applyFont="1" applyFill="1" applyBorder="1" applyAlignment="1" applyProtection="1">
      <alignment horizontal="center" vertical="center" shrinkToFit="1"/>
    </xf>
    <xf numFmtId="179" fontId="67" fillId="40" borderId="119" xfId="42" applyNumberFormat="1" applyFont="1" applyFill="1" applyBorder="1" applyAlignment="1" applyProtection="1">
      <alignment horizontal="center" vertical="center" shrinkToFit="1"/>
    </xf>
    <xf numFmtId="179" fontId="67" fillId="40" borderId="120" xfId="42" applyNumberFormat="1" applyFont="1" applyFill="1" applyBorder="1" applyAlignment="1" applyProtection="1">
      <alignment horizontal="center" vertical="center" shrinkToFit="1"/>
    </xf>
    <xf numFmtId="0" fontId="67" fillId="40" borderId="51" xfId="42" applyNumberFormat="1" applyFont="1" applyFill="1" applyBorder="1" applyAlignment="1" applyProtection="1">
      <alignment horizontal="center" vertical="center" shrinkToFit="1"/>
      <protection locked="0"/>
    </xf>
    <xf numFmtId="0" fontId="22" fillId="0" borderId="51" xfId="42" applyBorder="1" applyProtection="1">
      <alignment vertical="center"/>
      <protection locked="0"/>
    </xf>
    <xf numFmtId="0" fontId="22" fillId="0" borderId="52"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22" fillId="0" borderId="122" xfId="42" applyFill="1" applyBorder="1" applyAlignment="1" applyProtection="1">
      <alignment horizontal="center" vertical="center"/>
    </xf>
    <xf numFmtId="0" fontId="22" fillId="0" borderId="162" xfId="42" applyFill="1" applyBorder="1" applyAlignment="1" applyProtection="1">
      <alignment horizontal="center" vertical="center"/>
    </xf>
    <xf numFmtId="0" fontId="22" fillId="0" borderId="57" xfId="42" applyFill="1" applyBorder="1" applyAlignment="1" applyProtection="1">
      <alignment horizontal="center" vertical="center"/>
    </xf>
    <xf numFmtId="0" fontId="22" fillId="0" borderId="157" xfId="42" applyFill="1" applyBorder="1" applyAlignment="1" applyProtection="1">
      <alignment horizontal="center" vertical="center"/>
    </xf>
    <xf numFmtId="0" fontId="22" fillId="0" borderId="159" xfId="42" applyFill="1" applyBorder="1" applyAlignment="1" applyProtection="1">
      <alignment horizontal="center" vertical="center"/>
    </xf>
    <xf numFmtId="0" fontId="70" fillId="40" borderId="46" xfId="42" applyFont="1" applyFill="1" applyBorder="1" applyAlignment="1" applyProtection="1">
      <alignment horizontal="center" vertical="center"/>
      <protection locked="0"/>
    </xf>
    <xf numFmtId="0" fontId="70" fillId="40" borderId="123" xfId="42" applyFont="1" applyFill="1" applyBorder="1" applyAlignment="1" applyProtection="1">
      <alignment horizontal="center" vertical="center"/>
      <protection locked="0"/>
    </xf>
    <xf numFmtId="0" fontId="70" fillId="40" borderId="0" xfId="42" applyFont="1" applyFill="1" applyBorder="1" applyAlignment="1" applyProtection="1">
      <alignment horizontal="center" vertical="center"/>
      <protection locked="0"/>
    </xf>
    <xf numFmtId="0" fontId="70" fillId="40" borderId="19" xfId="42" applyFont="1" applyFill="1" applyBorder="1" applyAlignment="1" applyProtection="1">
      <alignment horizontal="center" vertical="center"/>
      <protection locked="0"/>
    </xf>
    <xf numFmtId="0" fontId="70" fillId="40" borderId="20" xfId="42" applyFont="1" applyFill="1" applyBorder="1" applyAlignment="1" applyProtection="1">
      <alignment horizontal="center" vertical="center"/>
      <protection locked="0"/>
    </xf>
    <xf numFmtId="0" fontId="71" fillId="0" borderId="54" xfId="42" applyFont="1" applyFill="1" applyBorder="1" applyAlignment="1" applyProtection="1">
      <alignment horizontal="center" vertical="center" wrapText="1"/>
    </xf>
    <xf numFmtId="0" fontId="71" fillId="0" borderId="162" xfId="42" applyFont="1" applyFill="1" applyBorder="1" applyAlignment="1" applyProtection="1">
      <alignment horizontal="center" vertical="center" wrapText="1"/>
    </xf>
    <xf numFmtId="0" fontId="71" fillId="0" borderId="18" xfId="42" applyFont="1" applyFill="1" applyBorder="1" applyAlignment="1" applyProtection="1">
      <alignment horizontal="center" vertical="center" wrapText="1"/>
    </xf>
    <xf numFmtId="0" fontId="71" fillId="0" borderId="159" xfId="42" applyFont="1" applyFill="1" applyBorder="1" applyAlignment="1" applyProtection="1">
      <alignment horizontal="center" vertical="center" wrapText="1"/>
    </xf>
    <xf numFmtId="0" fontId="22" fillId="0" borderId="46" xfId="42" applyFill="1" applyBorder="1" applyAlignment="1" applyProtection="1">
      <alignment horizontal="right" vertical="center"/>
    </xf>
    <xf numFmtId="0" fontId="22" fillId="0" borderId="157" xfId="42" applyFill="1" applyBorder="1" applyAlignment="1" applyProtection="1">
      <alignment horizontal="right" vertical="center"/>
    </xf>
    <xf numFmtId="0" fontId="67" fillId="40" borderId="196" xfId="42" applyNumberFormat="1" applyFont="1" applyFill="1" applyBorder="1" applyAlignment="1" applyProtection="1">
      <alignment horizontal="center" vertical="center" wrapText="1"/>
      <protection locked="0"/>
    </xf>
    <xf numFmtId="0" fontId="67" fillId="40" borderId="51" xfId="42" applyNumberFormat="1" applyFont="1" applyFill="1" applyBorder="1" applyAlignment="1" applyProtection="1">
      <alignment horizontal="center" vertical="center" wrapText="1"/>
      <protection locked="0"/>
    </xf>
    <xf numFmtId="0" fontId="67" fillId="40" borderId="57" xfId="42" applyNumberFormat="1" applyFont="1" applyFill="1" applyBorder="1" applyAlignment="1" applyProtection="1">
      <alignment horizontal="center" vertical="center" wrapText="1"/>
      <protection locked="0"/>
    </xf>
    <xf numFmtId="0" fontId="67" fillId="40" borderId="19" xfId="42" applyNumberFormat="1" applyFont="1" applyFill="1" applyBorder="1" applyAlignment="1" applyProtection="1">
      <alignment horizontal="center" vertical="center" wrapText="1"/>
      <protection locked="0"/>
    </xf>
    <xf numFmtId="0" fontId="86" fillId="0" borderId="77" xfId="42" applyNumberFormat="1" applyFont="1" applyFill="1" applyBorder="1" applyAlignment="1" applyProtection="1">
      <alignment horizontal="center" vertical="center"/>
      <protection locked="0"/>
    </xf>
    <xf numFmtId="0" fontId="86" fillId="0" borderId="51" xfId="42" applyNumberFormat="1" applyFont="1" applyFill="1" applyBorder="1" applyAlignment="1" applyProtection="1">
      <alignment horizontal="center" vertical="center"/>
      <protection locked="0"/>
    </xf>
    <xf numFmtId="0" fontId="86" fillId="0" borderId="110" xfId="42" applyNumberFormat="1" applyFont="1" applyFill="1" applyBorder="1" applyAlignment="1" applyProtection="1">
      <alignment horizontal="center" vertical="center"/>
      <protection locked="0"/>
    </xf>
    <xf numFmtId="0" fontId="86" fillId="0" borderId="200" xfId="42" applyNumberFormat="1" applyFont="1" applyFill="1" applyBorder="1" applyAlignment="1" applyProtection="1">
      <alignment horizontal="center" vertical="center"/>
      <protection locked="0"/>
    </xf>
    <xf numFmtId="0" fontId="86" fillId="0" borderId="19" xfId="42" applyNumberFormat="1" applyFont="1" applyFill="1" applyBorder="1" applyAlignment="1" applyProtection="1">
      <alignment horizontal="center" vertical="center"/>
      <protection locked="0"/>
    </xf>
    <xf numFmtId="0" fontId="86" fillId="0" borderId="20" xfId="42" applyNumberFormat="1" applyFont="1" applyFill="1" applyBorder="1" applyAlignment="1" applyProtection="1">
      <alignment horizontal="center" vertical="center"/>
      <protection locked="0"/>
    </xf>
    <xf numFmtId="0" fontId="67" fillId="40" borderId="109" xfId="42" applyFont="1" applyFill="1" applyBorder="1" applyAlignment="1" applyProtection="1">
      <alignment horizontal="center" vertical="center" wrapText="1" shrinkToFit="1"/>
    </xf>
    <xf numFmtId="0" fontId="67" fillId="40" borderId="51" xfId="42" applyFont="1" applyFill="1" applyBorder="1" applyAlignment="1" applyProtection="1">
      <alignment horizontal="center" vertical="center" wrapText="1" shrinkToFit="1"/>
    </xf>
    <xf numFmtId="0" fontId="67" fillId="40" borderId="18" xfId="42" applyFont="1" applyFill="1" applyBorder="1" applyAlignment="1" applyProtection="1">
      <alignment horizontal="center" vertical="center" wrapText="1" shrinkToFit="1"/>
    </xf>
    <xf numFmtId="0" fontId="67" fillId="40" borderId="157" xfId="42" applyFont="1" applyFill="1" applyBorder="1" applyAlignment="1" applyProtection="1">
      <alignment horizontal="center" vertical="center" wrapText="1" shrinkToFit="1"/>
    </xf>
    <xf numFmtId="0" fontId="67" fillId="45" borderId="138" xfId="42" applyFont="1" applyFill="1" applyBorder="1" applyAlignment="1" applyProtection="1">
      <alignment horizontal="center" vertical="center" shrinkToFit="1"/>
    </xf>
    <xf numFmtId="0" fontId="67" fillId="45" borderId="63" xfId="42" applyFont="1" applyFill="1" applyBorder="1" applyAlignment="1" applyProtection="1">
      <alignment horizontal="center" vertical="center" shrinkToFit="1"/>
    </xf>
    <xf numFmtId="0" fontId="67" fillId="45" borderId="134" xfId="42" applyFont="1" applyFill="1" applyBorder="1" applyAlignment="1" applyProtection="1">
      <alignment horizontal="center" vertical="center" shrinkToFit="1"/>
    </xf>
    <xf numFmtId="0" fontId="67" fillId="45" borderId="194" xfId="42" applyFont="1" applyFill="1" applyBorder="1" applyAlignment="1" applyProtection="1">
      <alignment horizontal="center" vertical="center" shrinkToFit="1"/>
    </xf>
    <xf numFmtId="0" fontId="67" fillId="45" borderId="65" xfId="42" applyFont="1" applyFill="1" applyBorder="1" applyAlignment="1" applyProtection="1">
      <alignment horizontal="center" vertical="center" shrinkToFit="1"/>
    </xf>
    <xf numFmtId="0" fontId="67" fillId="45" borderId="136" xfId="42" applyFont="1" applyFill="1" applyBorder="1" applyAlignment="1" applyProtection="1">
      <alignment horizontal="center" vertical="center" shrinkToFit="1"/>
    </xf>
    <xf numFmtId="0" fontId="58" fillId="45" borderId="109" xfId="42" applyFont="1" applyFill="1" applyBorder="1" applyAlignment="1" applyProtection="1">
      <alignment horizontal="center" vertical="center" shrinkToFit="1"/>
    </xf>
    <xf numFmtId="0" fontId="58" fillId="45" borderId="51" xfId="42" applyFont="1" applyFill="1" applyBorder="1" applyAlignment="1" applyProtection="1">
      <alignment horizontal="center" vertical="center" shrinkToFit="1"/>
    </xf>
    <xf numFmtId="0" fontId="58" fillId="45" borderId="52" xfId="42" applyFont="1" applyFill="1" applyBorder="1" applyAlignment="1" applyProtection="1">
      <alignment horizontal="center" vertical="center" shrinkToFit="1"/>
    </xf>
    <xf numFmtId="0" fontId="58" fillId="45" borderId="18" xfId="42" applyFont="1" applyFill="1" applyBorder="1" applyAlignment="1" applyProtection="1">
      <alignment horizontal="center" vertical="center" shrinkToFit="1"/>
    </xf>
    <xf numFmtId="0" fontId="58" fillId="45" borderId="157" xfId="42" applyFont="1" applyFill="1" applyBorder="1" applyAlignment="1" applyProtection="1">
      <alignment horizontal="center" vertical="center" shrinkToFit="1"/>
    </xf>
    <xf numFmtId="0" fontId="58" fillId="45" borderId="189" xfId="42" applyFont="1" applyFill="1" applyBorder="1" applyAlignment="1" applyProtection="1">
      <alignment horizontal="center" vertical="center" shrinkToFit="1"/>
    </xf>
    <xf numFmtId="0" fontId="71" fillId="0" borderId="34" xfId="42" applyFont="1" applyFill="1" applyBorder="1" applyAlignment="1" applyProtection="1">
      <alignment horizontal="center" vertical="center" wrapText="1"/>
    </xf>
    <xf numFmtId="0" fontId="71" fillId="0" borderId="13" xfId="42" applyFont="1" applyFill="1" applyBorder="1" applyAlignment="1" applyProtection="1">
      <alignment horizontal="center" vertical="center" wrapText="1"/>
    </xf>
    <xf numFmtId="0" fontId="71" fillId="0" borderId="156" xfId="42" applyFont="1" applyFill="1" applyBorder="1" applyAlignment="1" applyProtection="1">
      <alignment horizontal="center" vertical="center" wrapText="1"/>
    </xf>
    <xf numFmtId="0" fontId="71" fillId="0" borderId="201" xfId="42" applyFont="1" applyFill="1" applyBorder="1" applyAlignment="1" applyProtection="1">
      <alignment horizontal="center" vertical="center" wrapText="1"/>
    </xf>
    <xf numFmtId="0" fontId="71" fillId="0" borderId="187" xfId="42" applyFont="1" applyFill="1" applyBorder="1" applyAlignment="1" applyProtection="1">
      <alignment horizontal="center" vertical="center" wrapText="1"/>
    </xf>
    <xf numFmtId="0" fontId="71" fillId="0" borderId="202" xfId="42" applyFont="1" applyFill="1" applyBorder="1" applyAlignment="1" applyProtection="1">
      <alignment horizontal="center" vertical="center" wrapText="1"/>
    </xf>
    <xf numFmtId="0" fontId="71" fillId="0" borderId="154" xfId="42" applyFont="1" applyFill="1" applyBorder="1" applyAlignment="1" applyProtection="1">
      <alignment horizontal="center" vertical="center" wrapText="1"/>
    </xf>
    <xf numFmtId="0" fontId="71" fillId="0" borderId="195" xfId="42" applyFont="1" applyFill="1" applyBorder="1" applyAlignment="1" applyProtection="1">
      <alignment horizontal="center" vertical="center" wrapText="1"/>
    </xf>
    <xf numFmtId="0" fontId="22" fillId="0" borderId="31" xfId="42" applyBorder="1" applyAlignment="1" applyProtection="1">
      <alignment horizontal="center" vertical="center"/>
    </xf>
    <xf numFmtId="0" fontId="22" fillId="0" borderId="59" xfId="42" applyBorder="1" applyAlignment="1" applyProtection="1">
      <alignment horizontal="center" vertical="center"/>
    </xf>
    <xf numFmtId="0" fontId="22" fillId="0" borderId="33" xfId="42" applyBorder="1" applyAlignment="1" applyProtection="1">
      <alignment horizontal="center" vertical="center"/>
    </xf>
    <xf numFmtId="0" fontId="22" fillId="0" borderId="60" xfId="42" applyBorder="1" applyAlignment="1" applyProtection="1">
      <alignment horizontal="center" vertical="center"/>
    </xf>
    <xf numFmtId="0" fontId="71" fillId="0" borderId="190" xfId="42" applyFont="1" applyFill="1" applyBorder="1" applyAlignment="1" applyProtection="1">
      <alignment horizontal="center" vertical="center"/>
    </xf>
    <xf numFmtId="0" fontId="71" fillId="0" borderId="183" xfId="42" applyFont="1" applyFill="1" applyBorder="1" applyAlignment="1" applyProtection="1">
      <alignment horizontal="center" vertical="center"/>
    </xf>
    <xf numFmtId="0" fontId="71" fillId="0" borderId="191" xfId="42" applyFont="1" applyFill="1" applyBorder="1" applyAlignment="1" applyProtection="1">
      <alignment horizontal="center" vertical="center"/>
    </xf>
    <xf numFmtId="0" fontId="71" fillId="0" borderId="192" xfId="42" applyFont="1" applyFill="1" applyBorder="1" applyAlignment="1" applyProtection="1">
      <alignment horizontal="center" vertical="center"/>
    </xf>
    <xf numFmtId="0" fontId="71" fillId="0" borderId="182" xfId="42" applyFont="1" applyFill="1" applyBorder="1" applyAlignment="1" applyProtection="1">
      <alignment horizontal="center" vertical="center"/>
    </xf>
    <xf numFmtId="0" fontId="22" fillId="0" borderId="183" xfId="42" applyFill="1" applyBorder="1" applyAlignment="1" applyProtection="1">
      <alignment horizontal="center" vertical="center" shrinkToFit="1"/>
    </xf>
    <xf numFmtId="0" fontId="22" fillId="0" borderId="193" xfId="42" applyFill="1" applyBorder="1" applyAlignment="1" applyProtection="1">
      <alignment horizontal="center" vertical="center" shrinkToFit="1"/>
    </xf>
    <xf numFmtId="0" fontId="89" fillId="0" borderId="0" xfId="42" applyNumberFormat="1" applyFont="1" applyAlignment="1" applyProtection="1">
      <alignment horizontal="center" vertical="center"/>
    </xf>
    <xf numFmtId="0" fontId="89" fillId="0" borderId="0" xfId="42" applyFont="1" applyAlignment="1" applyProtection="1">
      <alignment horizontal="center" vertical="center"/>
    </xf>
    <xf numFmtId="0" fontId="89" fillId="0" borderId="0" xfId="42" applyFont="1" applyBorder="1" applyAlignment="1" applyProtection="1">
      <alignment horizontal="center" vertical="center"/>
    </xf>
    <xf numFmtId="0" fontId="60"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0" borderId="185" xfId="42" applyFont="1" applyBorder="1" applyAlignment="1" applyProtection="1">
      <alignment horizontal="center" vertical="center" shrinkToFit="1"/>
    </xf>
    <xf numFmtId="0" fontId="22" fillId="0" borderId="188" xfId="42" applyFont="1" applyBorder="1" applyAlignment="1" applyProtection="1">
      <alignment horizontal="center" vertical="center" shrinkToFit="1"/>
    </xf>
    <xf numFmtId="0" fontId="22" fillId="0" borderId="186" xfId="42" applyFont="1" applyBorder="1" applyAlignment="1" applyProtection="1">
      <alignment horizontal="center" vertical="center" shrinkToFit="1"/>
    </xf>
    <xf numFmtId="0" fontId="22" fillId="0" borderId="113" xfId="42" applyFill="1" applyBorder="1" applyAlignment="1" applyProtection="1">
      <alignment horizontal="center" vertical="center"/>
    </xf>
    <xf numFmtId="0" fontId="22" fillId="0" borderId="114" xfId="42" applyFill="1" applyBorder="1" applyAlignment="1" applyProtection="1">
      <alignment horizontal="center" vertical="center"/>
    </xf>
    <xf numFmtId="0" fontId="22" fillId="0" borderId="180" xfId="42" applyFill="1" applyBorder="1" applyAlignment="1" applyProtection="1">
      <alignment horizontal="center" vertical="center"/>
    </xf>
    <xf numFmtId="0" fontId="64" fillId="40" borderId="111" xfId="42" applyFont="1" applyFill="1" applyBorder="1" applyAlignment="1" applyProtection="1">
      <alignment horizontal="center" vertical="center"/>
      <protection locked="0"/>
    </xf>
    <xf numFmtId="0" fontId="64" fillId="40" borderId="112" xfId="42" applyFont="1" applyFill="1" applyBorder="1" applyAlignment="1" applyProtection="1">
      <alignment horizontal="center" vertical="center"/>
      <protection locked="0"/>
    </xf>
    <xf numFmtId="0" fontId="22" fillId="0" borderId="115" xfId="42" applyFill="1" applyBorder="1" applyAlignment="1" applyProtection="1">
      <alignment horizontal="center" vertical="center"/>
    </xf>
    <xf numFmtId="0" fontId="22" fillId="0" borderId="116" xfId="42" applyFill="1" applyBorder="1" applyAlignment="1" applyProtection="1">
      <alignment horizontal="center" vertical="center"/>
    </xf>
    <xf numFmtId="0" fontId="22" fillId="0" borderId="117" xfId="42" applyFill="1" applyBorder="1" applyAlignment="1" applyProtection="1">
      <alignment horizontal="center" vertical="center"/>
    </xf>
    <xf numFmtId="0" fontId="22" fillId="0" borderId="118" xfId="42" applyFill="1" applyBorder="1" applyAlignment="1" applyProtection="1">
      <alignment horizontal="center" vertical="center"/>
    </xf>
    <xf numFmtId="0" fontId="22" fillId="0" borderId="119" xfId="42" applyFill="1" applyBorder="1" applyAlignment="1" applyProtection="1">
      <alignment horizontal="center" vertical="center"/>
    </xf>
    <xf numFmtId="0" fontId="22" fillId="0" borderId="120" xfId="42" applyFill="1" applyBorder="1" applyAlignment="1" applyProtection="1">
      <alignment horizontal="center" vertical="center"/>
    </xf>
    <xf numFmtId="0" fontId="30" fillId="46" borderId="138" xfId="42" applyFont="1" applyFill="1" applyBorder="1" applyAlignment="1" applyProtection="1">
      <alignment horizontal="center" vertical="center" shrinkToFit="1"/>
    </xf>
    <xf numFmtId="0" fontId="30" fillId="46" borderId="63" xfId="42" applyFont="1" applyFill="1" applyBorder="1" applyAlignment="1" applyProtection="1">
      <alignment horizontal="center" vertical="center" shrinkToFit="1"/>
    </xf>
    <xf numFmtId="0" fontId="85" fillId="46" borderId="76" xfId="42" applyFont="1" applyFill="1" applyBorder="1" applyAlignment="1" applyProtection="1">
      <alignment horizontal="center" vertical="center" shrinkToFit="1"/>
    </xf>
    <xf numFmtId="0" fontId="85" fillId="46" borderId="49" xfId="42" applyFont="1" applyFill="1" applyBorder="1" applyAlignment="1" applyProtection="1">
      <alignment horizontal="center" vertical="center" shrinkToFit="1"/>
    </xf>
    <xf numFmtId="0" fontId="85" fillId="46" borderId="91" xfId="42" applyFont="1" applyFill="1" applyBorder="1" applyAlignment="1" applyProtection="1">
      <alignment horizontal="center" vertical="center" shrinkToFit="1"/>
    </xf>
    <xf numFmtId="0" fontId="30" fillId="46" borderId="138" xfId="42" applyFont="1" applyFill="1" applyBorder="1" applyAlignment="1" applyProtection="1">
      <alignment vertical="center" shrinkToFit="1"/>
    </xf>
    <xf numFmtId="0" fontId="30" fillId="46" borderId="63" xfId="42" applyFont="1" applyFill="1" applyBorder="1" applyAlignment="1" applyProtection="1">
      <alignment vertical="center" shrinkToFit="1"/>
    </xf>
    <xf numFmtId="0" fontId="85" fillId="46" borderId="77" xfId="42" applyFont="1" applyFill="1" applyBorder="1" applyAlignment="1" applyProtection="1">
      <alignment horizontal="center" vertical="center" wrapText="1"/>
    </xf>
    <xf numFmtId="0" fontId="85" fillId="46" borderId="51" xfId="42" applyFont="1" applyFill="1" applyBorder="1" applyAlignment="1" applyProtection="1">
      <alignment horizontal="center" vertical="center" wrapText="1"/>
    </xf>
    <xf numFmtId="0" fontId="85" fillId="46" borderId="160" xfId="42" applyFont="1" applyFill="1" applyBorder="1" applyAlignment="1" applyProtection="1">
      <alignment horizontal="center" vertical="center" wrapText="1"/>
    </xf>
    <xf numFmtId="0" fontId="85" fillId="46" borderId="76" xfId="42" applyFont="1" applyFill="1" applyBorder="1" applyAlignment="1" applyProtection="1">
      <alignment horizontal="center" vertical="center" wrapText="1"/>
    </xf>
    <xf numFmtId="0" fontId="85" fillId="46" borderId="49" xfId="42" applyFont="1" applyFill="1" applyBorder="1" applyAlignment="1" applyProtection="1">
      <alignment horizontal="center" vertical="center" wrapText="1"/>
    </xf>
    <xf numFmtId="0" fontId="85" fillId="46" borderId="91" xfId="42" applyFont="1" applyFill="1" applyBorder="1" applyAlignment="1" applyProtection="1">
      <alignment horizontal="center" vertical="center" wrapText="1"/>
    </xf>
    <xf numFmtId="0" fontId="30" fillId="46" borderId="143" xfId="42" applyFont="1" applyFill="1" applyBorder="1" applyAlignment="1" applyProtection="1">
      <alignment vertical="center" shrinkToFit="1"/>
    </xf>
    <xf numFmtId="0" fontId="30" fillId="46" borderId="132" xfId="42" applyFont="1" applyFill="1" applyBorder="1" applyAlignment="1" applyProtection="1">
      <alignment vertical="center" shrinkToFit="1"/>
    </xf>
    <xf numFmtId="0" fontId="30" fillId="46" borderId="133" xfId="42" applyFont="1" applyFill="1" applyBorder="1" applyAlignment="1" applyProtection="1">
      <alignment vertical="center" shrinkToFi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5"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0" fontId="25" fillId="33" borderId="103" xfId="42" applyFont="1" applyFill="1" applyBorder="1" applyAlignment="1">
      <alignment horizontal="center" vertical="center" wrapText="1"/>
    </xf>
    <xf numFmtId="0" fontId="25" fillId="33" borderId="150" xfId="42" applyFont="1" applyFill="1" applyBorder="1" applyAlignment="1">
      <alignment horizontal="center" vertical="center" wrapText="1"/>
    </xf>
    <xf numFmtId="178" fontId="25" fillId="33" borderId="103" xfId="42" applyNumberFormat="1" applyFont="1" applyFill="1" applyBorder="1" applyAlignment="1">
      <alignment horizontal="center" vertical="center" wrapText="1"/>
    </xf>
    <xf numFmtId="178" fontId="25" fillId="33" borderId="104" xfId="42" applyNumberFormat="1" applyFont="1" applyFill="1" applyBorder="1" applyAlignment="1">
      <alignment horizontal="center" vertical="center" wrapText="1"/>
    </xf>
    <xf numFmtId="0" fontId="25" fillId="33" borderId="106" xfId="42" applyFont="1" applyFill="1" applyBorder="1" applyAlignment="1">
      <alignment horizontal="left" vertical="center" wrapText="1"/>
    </xf>
    <xf numFmtId="0" fontId="25" fillId="33" borderId="21"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181" fontId="25" fillId="33" borderId="103" xfId="42" applyNumberFormat="1" applyFont="1" applyFill="1" applyBorder="1" applyAlignment="1">
      <alignment horizontal="right" vertical="center" wrapText="1"/>
    </xf>
    <xf numFmtId="181" fontId="25" fillId="33" borderId="106" xfId="42" applyNumberFormat="1" applyFont="1" applyFill="1" applyBorder="1" applyAlignment="1">
      <alignment horizontal="right" vertical="center" wrapText="1"/>
    </xf>
    <xf numFmtId="181" fontId="25" fillId="33" borderId="104" xfId="42"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49" xfId="42" applyFont="1" applyFill="1" applyBorder="1" applyAlignment="1">
      <alignment horizontal="center" vertical="center" wrapText="1"/>
    </xf>
    <xf numFmtId="185" fontId="23" fillId="0" borderId="19" xfId="42" applyNumberFormat="1" applyFont="1" applyFill="1" applyBorder="1" applyAlignment="1" applyProtection="1">
      <alignment horizontal="center" vertical="center" wrapText="1"/>
    </xf>
    <xf numFmtId="181" fontId="25" fillId="33" borderId="103" xfId="42" quotePrefix="1" applyNumberFormat="1" applyFont="1" applyFill="1" applyBorder="1" applyAlignment="1">
      <alignment horizontal="right" vertical="center" wrapText="1"/>
    </xf>
    <xf numFmtId="0" fontId="18" fillId="35" borderId="61" xfId="0" applyFont="1" applyFill="1" applyBorder="1" applyAlignment="1" applyProtection="1">
      <alignment horizontal="center" vertical="center" wrapText="1"/>
    </xf>
    <xf numFmtId="0" fontId="18" fillId="35" borderId="188" xfId="0" applyFont="1" applyFill="1" applyBorder="1" applyAlignment="1" applyProtection="1">
      <alignment horizontal="center" vertical="center" wrapText="1"/>
    </xf>
    <xf numFmtId="0" fontId="18" fillId="35" borderId="197" xfId="0" applyFont="1" applyFill="1" applyBorder="1" applyAlignment="1" applyProtection="1">
      <alignment horizontal="center" vertical="center" wrapText="1"/>
    </xf>
    <xf numFmtId="0" fontId="50" fillId="35" borderId="61" xfId="0" applyFont="1" applyFill="1" applyBorder="1" applyAlignment="1" applyProtection="1">
      <alignment horizontal="center" vertical="center"/>
    </xf>
    <xf numFmtId="0" fontId="50" fillId="35" borderId="188" xfId="0" applyFont="1" applyFill="1" applyBorder="1" applyAlignment="1" applyProtection="1">
      <alignment horizontal="center" vertical="center"/>
    </xf>
    <xf numFmtId="0" fontId="50" fillId="35" borderId="186" xfId="0" applyFont="1" applyFill="1" applyBorder="1" applyAlignment="1" applyProtection="1">
      <alignment horizontal="center" vertical="center"/>
    </xf>
    <xf numFmtId="0" fontId="18" fillId="35" borderId="185" xfId="0" applyFont="1" applyFill="1" applyBorder="1" applyAlignment="1" applyProtection="1">
      <alignment horizontal="center" vertical="center" wrapText="1"/>
    </xf>
    <xf numFmtId="0" fontId="31" fillId="35" borderId="61" xfId="0" applyNumberFormat="1" applyFont="1" applyFill="1" applyBorder="1" applyAlignment="1" applyProtection="1">
      <alignment horizontal="center" vertical="center"/>
    </xf>
    <xf numFmtId="0" fontId="31" fillId="35" borderId="188" xfId="0" applyNumberFormat="1" applyFont="1" applyFill="1" applyBorder="1" applyAlignment="1" applyProtection="1">
      <alignment horizontal="center" vertical="center"/>
    </xf>
    <xf numFmtId="0" fontId="31" fillId="35" borderId="186" xfId="0" applyNumberFormat="1" applyFont="1" applyFill="1" applyBorder="1" applyAlignment="1" applyProtection="1">
      <alignment horizontal="center" vertical="center"/>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43" borderId="58" xfId="0" applyFont="1" applyFill="1" applyBorder="1" applyAlignment="1" applyProtection="1">
      <alignment horizontal="center" vertical="center" wrapText="1"/>
    </xf>
    <xf numFmtId="0" fontId="33" fillId="43" borderId="16" xfId="0" applyFont="1" applyFill="1" applyBorder="1" applyAlignment="1" applyProtection="1">
      <alignment horizontal="center" vertical="center" wrapText="1"/>
    </xf>
    <xf numFmtId="0" fontId="33" fillId="43" borderId="17" xfId="0" applyFont="1" applyFill="1" applyBorder="1" applyAlignment="1" applyProtection="1">
      <alignment horizontal="center" vertical="center" wrapText="1"/>
    </xf>
    <xf numFmtId="0" fontId="33" fillId="43" borderId="57" xfId="0" applyFont="1" applyFill="1" applyBorder="1" applyAlignment="1" applyProtection="1">
      <alignment horizontal="center" vertical="center" wrapText="1"/>
    </xf>
    <xf numFmtId="0" fontId="33" fillId="43" borderId="19" xfId="0" applyFont="1" applyFill="1" applyBorder="1" applyAlignment="1" applyProtection="1">
      <alignment horizontal="center" vertical="center" wrapText="1"/>
    </xf>
    <xf numFmtId="0" fontId="33" fillId="43" borderId="20" xfId="0" applyFont="1" applyFill="1" applyBorder="1" applyAlignment="1" applyProtection="1">
      <alignment horizontal="center" vertical="center" wrapText="1"/>
    </xf>
    <xf numFmtId="38" fontId="42" fillId="43" borderId="188" xfId="0" applyNumberFormat="1" applyFont="1" applyFill="1" applyBorder="1" applyAlignment="1" applyProtection="1">
      <alignment horizontal="left" vertical="center"/>
      <protection locked="0"/>
    </xf>
    <xf numFmtId="0" fontId="42" fillId="43" borderId="188" xfId="0" applyFont="1" applyFill="1" applyBorder="1" applyAlignment="1" applyProtection="1">
      <alignment horizontal="left" vertical="center"/>
      <protection locked="0"/>
    </xf>
    <xf numFmtId="38" fontId="31" fillId="43" borderId="157" xfId="0" applyNumberFormat="1" applyFont="1" applyFill="1" applyBorder="1" applyAlignment="1" applyProtection="1">
      <alignment horizontal="left" vertical="center"/>
      <protection locked="0"/>
    </xf>
    <xf numFmtId="0" fontId="31" fillId="43" borderId="157" xfId="0" applyFont="1" applyFill="1" applyBorder="1" applyAlignment="1" applyProtection="1">
      <alignment horizontal="left" vertical="center"/>
      <protection locked="0"/>
    </xf>
    <xf numFmtId="0" fontId="33" fillId="34" borderId="157" xfId="0" applyFont="1" applyFill="1" applyBorder="1" applyAlignment="1">
      <alignment horizontal="left" vertical="center" wrapText="1"/>
    </xf>
    <xf numFmtId="0" fontId="33" fillId="34" borderId="158" xfId="0" applyFont="1" applyFill="1" applyBorder="1" applyAlignment="1">
      <alignment horizontal="left" vertical="center" wrapText="1"/>
    </xf>
    <xf numFmtId="0" fontId="33" fillId="34" borderId="58" xfId="0" applyFont="1" applyFill="1" applyBorder="1" applyAlignment="1">
      <alignment horizontal="center" vertical="center" wrapText="1"/>
    </xf>
    <xf numFmtId="0" fontId="33" fillId="34" borderId="85" xfId="0" applyFont="1" applyFill="1" applyBorder="1" applyAlignment="1">
      <alignment horizontal="center" vertical="center" wrapText="1"/>
    </xf>
    <xf numFmtId="0" fontId="33" fillId="34" borderId="86" xfId="0" applyFont="1" applyFill="1" applyBorder="1" applyAlignment="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center" vertical="center"/>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33" fillId="34" borderId="19" xfId="0" applyFont="1" applyFill="1" applyBorder="1" applyAlignment="1" applyProtection="1">
      <alignment horizontal="left" vertical="center" wrapText="1"/>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43" borderId="72" xfId="0" applyFont="1" applyFill="1" applyBorder="1" applyAlignment="1" applyProtection="1">
      <alignment horizontal="right" vertical="center"/>
    </xf>
    <xf numFmtId="0" fontId="33" fillId="43"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4" fillId="0" borderId="19" xfId="0" applyFont="1" applyBorder="1" applyAlignment="1" applyProtection="1">
      <alignment horizontal="center"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32" xfId="0" applyFont="1" applyBorder="1" applyAlignment="1" applyProtection="1">
      <alignment horizontal="center" vertical="center"/>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180" fontId="43" fillId="35" borderId="26" xfId="0" applyNumberFormat="1" applyFont="1" applyFill="1" applyBorder="1" applyAlignment="1" applyProtection="1">
      <alignment horizontal="center" vertical="center"/>
    </xf>
    <xf numFmtId="180" fontId="43" fillId="35" borderId="72" xfId="0" applyNumberFormat="1" applyFont="1" applyFill="1" applyBorder="1" applyAlignment="1" applyProtection="1">
      <alignment horizontal="center"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180" fontId="43" fillId="35" borderId="74" xfId="0" applyNumberFormat="1" applyFont="1" applyFill="1" applyBorder="1" applyAlignment="1" applyProtection="1">
      <alignment horizontal="center" vertical="center"/>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7"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184" fontId="23" fillId="0" borderId="25" xfId="42" applyNumberFormat="1" applyFont="1" applyFill="1" applyBorder="1" applyAlignment="1" applyProtection="1">
      <alignment horizontal="distributed" vertical="center" wrapText="1" justifyLastLine="1"/>
    </xf>
    <xf numFmtId="0" fontId="80" fillId="33" borderId="0" xfId="42" applyFont="1" applyFill="1" applyBorder="1" applyAlignment="1">
      <alignment horizontal="center" vertical="center" wrapText="1"/>
    </xf>
    <xf numFmtId="0" fontId="25" fillId="33" borderId="0" xfId="42" applyFont="1" applyFill="1" applyBorder="1" applyAlignment="1">
      <alignment horizontal="center" vertical="top" wrapText="1"/>
    </xf>
    <xf numFmtId="0" fontId="25" fillId="33" borderId="151"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99"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23" xfId="42" applyFont="1" applyFill="1" applyBorder="1" applyAlignment="1">
      <alignment horizontal="left" vertical="center" wrapText="1"/>
    </xf>
    <xf numFmtId="0" fontId="25" fillId="33" borderId="152" xfId="42" applyFont="1" applyFill="1" applyBorder="1" applyAlignment="1">
      <alignment horizontal="lef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183" fontId="26" fillId="33" borderId="102"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182" fontId="26" fillId="33" borderId="101"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52"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90" fillId="0" borderId="26" xfId="42" applyFont="1" applyFill="1" applyBorder="1" applyAlignment="1" applyProtection="1">
      <alignment horizontal="center" vertical="center" shrinkToFit="1"/>
    </xf>
    <xf numFmtId="0" fontId="90" fillId="0" borderId="72" xfId="42" applyFont="1" applyFill="1" applyBorder="1" applyAlignment="1" applyProtection="1">
      <alignment horizontal="center" vertical="center" shrinkToFit="1"/>
    </xf>
    <xf numFmtId="0" fontId="90" fillId="0" borderId="88" xfId="42" applyFont="1" applyFill="1" applyBorder="1" applyAlignment="1" applyProtection="1">
      <alignment horizontal="center" vertical="center" shrinkToFit="1"/>
    </xf>
    <xf numFmtId="0" fontId="90" fillId="0" borderId="89" xfId="42" applyFont="1" applyFill="1" applyBorder="1" applyAlignment="1" applyProtection="1">
      <alignment horizontal="center" vertical="center" shrinkToFit="1"/>
    </xf>
    <xf numFmtId="0" fontId="90" fillId="0" borderId="85" xfId="42" applyFont="1" applyFill="1" applyBorder="1" applyAlignment="1" applyProtection="1">
      <alignment horizontal="center" vertical="center" shrinkToFit="1"/>
    </xf>
    <xf numFmtId="0" fontId="90" fillId="0" borderId="86" xfId="42" applyFont="1" applyFill="1" applyBorder="1" applyAlignment="1" applyProtection="1">
      <alignment horizontal="center" vertical="center" shrinkToFit="1"/>
    </xf>
    <xf numFmtId="0" fontId="24" fillId="33" borderId="144" xfId="42" applyFont="1" applyFill="1" applyBorder="1" applyAlignment="1" applyProtection="1">
      <alignment horizontal="center" vertical="center" wrapText="1"/>
    </xf>
    <xf numFmtId="0" fontId="24" fillId="33" borderId="145"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45" xfId="42" applyNumberFormat="1" applyFont="1" applyFill="1" applyBorder="1" applyAlignment="1" applyProtection="1">
      <alignment horizontal="center" vertical="center"/>
    </xf>
    <xf numFmtId="0" fontId="43" fillId="0" borderId="145" xfId="42" applyFont="1" applyFill="1" applyBorder="1" applyAlignment="1" applyProtection="1">
      <alignment horizontal="center" vertical="center"/>
    </xf>
    <xf numFmtId="0" fontId="43" fillId="0" borderId="146"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cellXfs>
  <cellStyles count="61">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0000000}"/>
    <cellStyle name="桁区切り 2 2" xfId="58" xr:uid="{00000000-0005-0000-0000-000021000000}"/>
    <cellStyle name="桁区切り 3" xfId="46" xr:uid="{00000000-0005-0000-0000-000022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60" xr:uid="{4377E33A-9A32-48D3-95A3-1FE4F326032F}"/>
    <cellStyle name="標準 2" xfId="42" xr:uid="{00000000-0005-0000-0000-00002C000000}"/>
    <cellStyle name="標準 2 2" xfId="56" xr:uid="{00000000-0005-0000-0000-00002D000000}"/>
    <cellStyle name="標準 3" xfId="44" xr:uid="{00000000-0005-0000-0000-00002E000000}"/>
    <cellStyle name="標準 4" xfId="45" xr:uid="{00000000-0005-0000-0000-00002F000000}"/>
    <cellStyle name="標準 5" xfId="47" xr:uid="{00000000-0005-0000-0000-000030000000}"/>
    <cellStyle name="標準 5 2" xfId="48" xr:uid="{00000000-0005-0000-0000-000031000000}"/>
    <cellStyle name="標準 5 3" xfId="49" xr:uid="{00000000-0005-0000-0000-000032000000}"/>
    <cellStyle name="標準 5 4" xfId="50" xr:uid="{00000000-0005-0000-0000-000033000000}"/>
    <cellStyle name="標準 5 5" xfId="51" xr:uid="{00000000-0005-0000-0000-000034000000}"/>
    <cellStyle name="標準 5 6" xfId="52" xr:uid="{00000000-0005-0000-0000-000035000000}"/>
    <cellStyle name="標準 5 7" xfId="53" xr:uid="{00000000-0005-0000-0000-000036000000}"/>
    <cellStyle name="標準 5 8" xfId="54" xr:uid="{00000000-0005-0000-0000-000037000000}"/>
    <cellStyle name="標準 6" xfId="55" xr:uid="{00000000-0005-0000-0000-000038000000}"/>
    <cellStyle name="標準 7" xfId="59" xr:uid="{00000000-0005-0000-0000-000039000000}"/>
    <cellStyle name="標準_予算詳細コード表７.11" xfId="57" xr:uid="{00000000-0005-0000-0000-00003F000000}"/>
    <cellStyle name="良い" xfId="6" builtinId="26" customBuiltin="1"/>
  </cellStyles>
  <dxfs count="19">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1B5846D8-09DA-4C2B-AFED-FFE251E8A248}"/>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317D73C0-AFA6-4F3B-85FA-7FE4D705D1CE}"/>
            </a:ext>
          </a:extLst>
        </xdr:cNvPr>
        <xdr:cNvSpPr/>
      </xdr:nvSpPr>
      <xdr:spPr bwMode="auto">
        <a:xfrm>
          <a:off x="8743950" y="665797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C63ACA57-1EDC-4086-B286-F740451F241F}"/>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6F175F4B-6F5D-4FC0-B0B0-EC3A1A8F96B5}"/>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9C3158A1-37E5-4BE6-A922-656EBFB118F3}"/>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A292CE55-C8A0-4C17-A00A-E2F468C469F3}"/>
            </a:ext>
          </a:extLst>
        </xdr:cNvPr>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0BF500AA-4EE6-43E4-BB71-CEA393AA75EC}"/>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DA88FF90-79E4-47E9-B929-9F93D6DE3B12}"/>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33.86.102.32\kan-kaikei\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JIMU\AppData\Local\Microsoft\Windows\Temporary%20Internet%20Files\Content.Outlook\WGUWPI0R\0_ryohi_shiharai_tuutish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25-28%20kan_kaikei\&#12304;05&#12305;&#20104;&#31639;&#12539;&#27770;&#31639;&#12539;&#22519;&#34892;&#35336;&#30011;\&#20104;&#31639;&#35443;&#32048;&#19968;&#35239;\&#12304;2019&#12305;&#36092;&#20837;&#31561;&#20381;&#38972;&#26360;&#12288;&#12510;&#12473;&#12479;&#12540;&#29256;&#65288;&#20104;&#31639;&#35443;&#32048;&#20316;&#26989;&#32773;&#23554;&#29992;&#65289;\2019&#19968;&#24335;&#65288;&#12371;&#12371;&#12363;&#12425;&#21462;&#12387;&#12390;&#65289;&#12288;&#20104;&#31639;&#35443;&#32048;&#31561;&#20316;&#26989;&#32066;&#20102;&#24460;&#12289;&#12371;&#12398;&#12501;&#12457;&#12523;&#12480;&#12395;&#19968;&#24335;&#12467;&#12500;&#12540;&#12379;&#12424;\31&#65288;2019&#65289;&#26053;&#36027;&#25903;&#25173;&#36890;&#30693;&#26360;202003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支払通知"/>
      <sheetName val="旅行命令簿（内国旅行）1号甲"/>
      <sheetName val="出張報告書＆旅費精算書（両面印刷推奨）"/>
      <sheetName val="日帰出張　6号"/>
      <sheetName val="リスト②"/>
      <sheetName val="予算詳細コード"/>
    </sheetNames>
    <sheetDataSet>
      <sheetData sheetId="0">
        <row r="30">
          <cell r="M30" t="str">
            <v>～</v>
          </cell>
        </row>
        <row r="33">
          <cell r="M33" t="str">
            <v>～</v>
          </cell>
        </row>
      </sheetData>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リスト1_11555" displayName="リスト1_11555" ref="I1:K7" totalsRowShown="0" headerRowDxfId="14" dataDxfId="12" headerRowBorderDxfId="13" tableBorderDxfId="11" totalsRowBorderDxfId="10">
  <tableColumns count="3">
    <tableColumn id="1" xr3:uid="{00000000-0010-0000-0000-000001000000}" name="財源コード" dataDxfId="9"/>
    <tableColumn id="2" xr3:uid="{00000000-0010-0000-0000-000002000000}" name="列2" dataDxfId="8"/>
    <tableColumn id="3" xr3:uid="{00000000-0010-0000-0000-000003000000}" name="列3"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リスト21481556" displayName="リスト21481556" ref="T1:V74" insertRowShift="1" totalsRowShown="0" headerRowDxfId="6" headerRowBorderDxfId="5" tableBorderDxfId="4" totalsRowBorderDxfId="3">
  <autoFilter ref="T1:V74" xr:uid="{00000000-0009-0000-0100-000003000000}"/>
  <tableColumns count="3">
    <tableColumn id="1" xr3:uid="{00000000-0010-0000-0100-000001000000}" name="列2" dataDxfId="2"/>
    <tableColumn id="2" xr3:uid="{00000000-0010-0000-0100-000002000000}" name="予算種別2" dataDxfId="1" dataCellStyle="標準 2"/>
    <tableColumn id="3" xr3:uid="{00000000-0010-0000-0100-000003000000}" name="列1"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10C1-2A28-4E39-92EC-AAC8845F55DD}">
  <sheetPr>
    <pageSetUpPr fitToPage="1"/>
  </sheetPr>
  <dimension ref="A1:AP59"/>
  <sheetViews>
    <sheetView topLeftCell="A31" zoomScaleNormal="100" workbookViewId="0">
      <selection sqref="A1:C2"/>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680" t="s">
        <v>580</v>
      </c>
      <c r="B1" s="681"/>
      <c r="C1" s="681"/>
      <c r="D1" s="683" t="str">
        <f>IF(A1="科","科研費","")</f>
        <v/>
      </c>
      <c r="E1" s="683"/>
      <c r="F1" s="683"/>
      <c r="G1" s="135"/>
      <c r="H1" s="136"/>
      <c r="I1" s="136"/>
      <c r="J1" s="684" t="s">
        <v>144</v>
      </c>
      <c r="K1" s="684"/>
      <c r="L1" s="684"/>
      <c r="M1" s="684"/>
      <c r="N1" s="684"/>
      <c r="O1" s="684"/>
      <c r="P1" s="684"/>
      <c r="Q1" s="684"/>
      <c r="R1" s="684"/>
      <c r="S1" s="684"/>
      <c r="T1" s="136"/>
      <c r="U1" s="136"/>
      <c r="V1" s="136"/>
      <c r="W1" s="136"/>
      <c r="X1" s="136"/>
      <c r="Y1" s="685" t="s">
        <v>431</v>
      </c>
      <c r="Z1" s="686"/>
      <c r="AA1" s="686"/>
      <c r="AB1" s="686"/>
      <c r="AC1" s="687"/>
    </row>
    <row r="2" spans="1:42" ht="24.75" customHeight="1" thickBot="1">
      <c r="A2" s="682"/>
      <c r="B2" s="682"/>
      <c r="C2" s="682"/>
      <c r="D2" s="136"/>
      <c r="E2" s="136"/>
      <c r="F2" s="136"/>
      <c r="G2" s="138" t="s">
        <v>145</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688" t="s">
        <v>146</v>
      </c>
      <c r="B3" s="689"/>
      <c r="C3" s="689"/>
      <c r="D3" s="690"/>
      <c r="E3" s="691" t="s">
        <v>349</v>
      </c>
      <c r="F3" s="691"/>
      <c r="G3" s="691"/>
      <c r="H3" s="691"/>
      <c r="I3" s="691"/>
      <c r="J3" s="692"/>
      <c r="K3" s="140"/>
      <c r="L3" s="140"/>
      <c r="M3" s="140"/>
      <c r="N3" s="140"/>
      <c r="O3" s="693" t="s">
        <v>507</v>
      </c>
      <c r="P3" s="694"/>
      <c r="Q3" s="695"/>
      <c r="R3" s="669"/>
      <c r="S3" s="669"/>
      <c r="T3" s="669"/>
      <c r="U3" s="669"/>
      <c r="V3" s="669"/>
      <c r="W3" s="669"/>
      <c r="X3" s="669"/>
      <c r="Y3" s="669"/>
      <c r="Z3" s="669"/>
      <c r="AA3" s="669"/>
      <c r="AB3" s="669"/>
      <c r="AC3" s="671"/>
    </row>
    <row r="4" spans="1:42" s="146" customFormat="1" ht="17.25" customHeight="1" thickBot="1">
      <c r="A4" s="141"/>
      <c r="B4" s="141"/>
      <c r="C4" s="141"/>
      <c r="D4" s="141"/>
      <c r="E4" s="141"/>
      <c r="F4" s="141"/>
      <c r="G4" s="142"/>
      <c r="H4" s="141"/>
      <c r="I4" s="141"/>
      <c r="J4" s="143"/>
      <c r="K4" s="143"/>
      <c r="L4" s="144"/>
      <c r="M4" s="144"/>
      <c r="N4" s="144"/>
      <c r="O4" s="696"/>
      <c r="P4" s="697"/>
      <c r="Q4" s="698"/>
      <c r="R4" s="670"/>
      <c r="S4" s="670"/>
      <c r="T4" s="670"/>
      <c r="U4" s="670"/>
      <c r="V4" s="670"/>
      <c r="W4" s="670"/>
      <c r="X4" s="670"/>
      <c r="Y4" s="670"/>
      <c r="Z4" s="670"/>
      <c r="AA4" s="670"/>
      <c r="AB4" s="670"/>
      <c r="AC4" s="672"/>
      <c r="AD4" s="145"/>
    </row>
    <row r="5" spans="1:42" ht="14.25" customHeight="1" thickBot="1">
      <c r="A5" s="341" t="s">
        <v>557</v>
      </c>
      <c r="B5" s="324"/>
      <c r="C5" s="324"/>
      <c r="D5" s="324"/>
      <c r="E5" s="340"/>
      <c r="F5" s="340"/>
      <c r="G5" s="340"/>
      <c r="H5" s="340"/>
      <c r="I5" s="340"/>
      <c r="J5" s="340"/>
      <c r="K5" s="340" t="s">
        <v>557</v>
      </c>
      <c r="L5" s="340"/>
      <c r="M5" s="340"/>
      <c r="N5" s="340"/>
      <c r="O5" s="340"/>
      <c r="P5" s="340"/>
      <c r="Q5" s="340"/>
      <c r="R5" s="340"/>
      <c r="S5" s="340" t="s">
        <v>568</v>
      </c>
      <c r="T5" s="340"/>
      <c r="U5" s="340"/>
      <c r="V5" s="340"/>
      <c r="W5" s="340"/>
      <c r="X5" s="342"/>
      <c r="Y5" s="342"/>
      <c r="Z5" s="342"/>
      <c r="AA5" s="342"/>
      <c r="AB5" s="342"/>
      <c r="AC5" s="342"/>
      <c r="AD5" s="147"/>
      <c r="AE5" s="148"/>
      <c r="AF5" s="148"/>
      <c r="AG5" s="148"/>
      <c r="AH5" s="148"/>
      <c r="AI5" s="148"/>
      <c r="AJ5" s="148"/>
      <c r="AK5" s="148"/>
      <c r="AL5" s="148"/>
      <c r="AM5" s="148"/>
      <c r="AN5" s="149"/>
      <c r="AP5" s="149"/>
    </row>
    <row r="6" spans="1:42" ht="14.25" customHeight="1">
      <c r="A6" s="673" t="s">
        <v>552</v>
      </c>
      <c r="B6" s="674"/>
      <c r="C6" s="674"/>
      <c r="D6" s="674"/>
      <c r="E6" s="674"/>
      <c r="F6" s="674"/>
      <c r="G6" s="675" t="s">
        <v>553</v>
      </c>
      <c r="H6" s="674"/>
      <c r="I6" s="674"/>
      <c r="J6" s="676"/>
      <c r="K6" s="677" t="s">
        <v>554</v>
      </c>
      <c r="L6" s="674"/>
      <c r="M6" s="674"/>
      <c r="N6" s="674"/>
      <c r="O6" s="674"/>
      <c r="P6" s="674"/>
      <c r="Q6" s="674"/>
      <c r="R6" s="674"/>
      <c r="S6" s="675" t="s">
        <v>555</v>
      </c>
      <c r="T6" s="674"/>
      <c r="U6" s="674"/>
      <c r="V6" s="676"/>
      <c r="W6" s="678" t="s">
        <v>556</v>
      </c>
      <c r="X6" s="678"/>
      <c r="Y6" s="678"/>
      <c r="Z6" s="678"/>
      <c r="AA6" s="678"/>
      <c r="AB6" s="678"/>
      <c r="AC6" s="679"/>
    </row>
    <row r="7" spans="1:42" ht="24" customHeight="1">
      <c r="A7" s="635" t="s">
        <v>515</v>
      </c>
      <c r="B7" s="636"/>
      <c r="C7" s="636"/>
      <c r="D7" s="636"/>
      <c r="E7" s="636"/>
      <c r="F7" s="636"/>
      <c r="G7" s="639">
        <f>IF(ISERROR(VLOOKUP($A$7,リスト!$H$1:$I$13,2,0))=TRUE,"",VLOOKUP($A$7,リスト!$H$1:$I$13,2,0))</f>
        <v>11</v>
      </c>
      <c r="H7" s="640"/>
      <c r="I7" s="640"/>
      <c r="J7" s="641"/>
      <c r="K7" s="645" t="s">
        <v>522</v>
      </c>
      <c r="L7" s="646"/>
      <c r="M7" s="646"/>
      <c r="N7" s="646"/>
      <c r="O7" s="646"/>
      <c r="P7" s="646"/>
      <c r="Q7" s="646"/>
      <c r="R7" s="646"/>
      <c r="S7" s="649">
        <v>1060601</v>
      </c>
      <c r="T7" s="650"/>
      <c r="U7" s="650"/>
      <c r="V7" s="651"/>
      <c r="W7" s="655" t="s">
        <v>563</v>
      </c>
      <c r="X7" s="656"/>
      <c r="Y7" s="656"/>
      <c r="Z7" s="656"/>
      <c r="AA7" s="656"/>
      <c r="AB7" s="656"/>
      <c r="AC7" s="657"/>
    </row>
    <row r="8" spans="1:42" ht="16.5" customHeight="1">
      <c r="A8" s="637"/>
      <c r="B8" s="638"/>
      <c r="C8" s="638"/>
      <c r="D8" s="638"/>
      <c r="E8" s="638"/>
      <c r="F8" s="638"/>
      <c r="G8" s="642"/>
      <c r="H8" s="643"/>
      <c r="I8" s="643"/>
      <c r="J8" s="644"/>
      <c r="K8" s="647"/>
      <c r="L8" s="648"/>
      <c r="M8" s="648"/>
      <c r="N8" s="648"/>
      <c r="O8" s="648"/>
      <c r="P8" s="648"/>
      <c r="Q8" s="648"/>
      <c r="R8" s="648"/>
      <c r="S8" s="652"/>
      <c r="T8" s="653"/>
      <c r="U8" s="653"/>
      <c r="V8" s="654"/>
      <c r="W8" s="658"/>
      <c r="X8" s="659"/>
      <c r="Y8" s="659"/>
      <c r="Z8" s="659"/>
      <c r="AA8" s="659"/>
      <c r="AB8" s="659"/>
      <c r="AC8" s="660"/>
    </row>
    <row r="9" spans="1:42" ht="15" customHeight="1">
      <c r="A9" s="661" t="s">
        <v>147</v>
      </c>
      <c r="B9" s="662"/>
      <c r="C9" s="662"/>
      <c r="D9" s="662"/>
      <c r="E9" s="662"/>
      <c r="F9" s="662"/>
      <c r="G9" s="662"/>
      <c r="H9" s="663"/>
      <c r="I9" s="664" t="s">
        <v>558</v>
      </c>
      <c r="J9" s="665"/>
      <c r="K9" s="665"/>
      <c r="L9" s="665"/>
      <c r="M9" s="665"/>
      <c r="N9" s="665"/>
      <c r="O9" s="665"/>
      <c r="P9" s="665"/>
      <c r="Q9" s="665"/>
      <c r="R9" s="666"/>
      <c r="S9" s="667" t="s">
        <v>148</v>
      </c>
      <c r="T9" s="667"/>
      <c r="U9" s="667"/>
      <c r="V9" s="667"/>
      <c r="W9" s="667"/>
      <c r="X9" s="667"/>
      <c r="Y9" s="667"/>
      <c r="Z9" s="667"/>
      <c r="AA9" s="667"/>
      <c r="AB9" s="667"/>
      <c r="AC9" s="668"/>
      <c r="AD9" s="150"/>
    </row>
    <row r="10" spans="1:42" ht="12.75" customHeight="1">
      <c r="A10" s="604" t="s">
        <v>579</v>
      </c>
      <c r="B10" s="605"/>
      <c r="C10" s="605"/>
      <c r="D10" s="605"/>
      <c r="E10" s="605"/>
      <c r="F10" s="605"/>
      <c r="G10" s="605"/>
      <c r="H10" s="605"/>
      <c r="I10" s="608"/>
      <c r="J10" s="609"/>
      <c r="K10" s="609"/>
      <c r="L10" s="609"/>
      <c r="M10" s="609"/>
      <c r="N10" s="609"/>
      <c r="O10" s="609"/>
      <c r="P10" s="609"/>
      <c r="Q10" s="609"/>
      <c r="R10" s="610"/>
      <c r="S10" s="614"/>
      <c r="T10" s="615"/>
      <c r="U10" s="615"/>
      <c r="V10" s="615"/>
      <c r="W10" s="615"/>
      <c r="X10" s="615"/>
      <c r="Y10" s="615"/>
      <c r="Z10" s="615"/>
      <c r="AA10" s="615"/>
      <c r="AB10" s="615"/>
      <c r="AC10" s="616"/>
    </row>
    <row r="11" spans="1:42" ht="12.75" customHeight="1" thickBot="1">
      <c r="A11" s="606"/>
      <c r="B11" s="607"/>
      <c r="C11" s="607"/>
      <c r="D11" s="607"/>
      <c r="E11" s="607"/>
      <c r="F11" s="607"/>
      <c r="G11" s="607"/>
      <c r="H11" s="607"/>
      <c r="I11" s="611"/>
      <c r="J11" s="612"/>
      <c r="K11" s="612"/>
      <c r="L11" s="612"/>
      <c r="M11" s="612"/>
      <c r="N11" s="612"/>
      <c r="O11" s="612"/>
      <c r="P11" s="612"/>
      <c r="Q11" s="612"/>
      <c r="R11" s="613"/>
      <c r="S11" s="617"/>
      <c r="T11" s="617"/>
      <c r="U11" s="617"/>
      <c r="V11" s="617"/>
      <c r="W11" s="617"/>
      <c r="X11" s="617"/>
      <c r="Y11" s="617"/>
      <c r="Z11" s="617"/>
      <c r="AA11" s="617"/>
      <c r="AB11" s="617"/>
      <c r="AC11" s="618"/>
      <c r="AE11" s="151"/>
    </row>
    <row r="12" spans="1:42" ht="6.75" customHeight="1">
      <c r="A12" s="305"/>
      <c r="B12" s="305"/>
      <c r="C12" s="305"/>
      <c r="D12" s="305"/>
      <c r="E12" s="305"/>
      <c r="F12" s="305"/>
      <c r="G12" s="305"/>
      <c r="H12" s="305"/>
      <c r="I12" s="306"/>
      <c r="J12" s="306"/>
      <c r="K12" s="306"/>
      <c r="L12" s="306"/>
      <c r="M12" s="306"/>
      <c r="N12" s="306"/>
      <c r="O12" s="306"/>
      <c r="P12" s="306"/>
      <c r="Q12" s="306"/>
      <c r="R12" s="306"/>
      <c r="S12" s="179"/>
      <c r="T12" s="179"/>
      <c r="U12" s="179"/>
      <c r="V12" s="179"/>
      <c r="W12" s="179"/>
      <c r="X12" s="179"/>
      <c r="Y12" s="179"/>
      <c r="Z12" s="179"/>
      <c r="AA12" s="179"/>
      <c r="AB12" s="179"/>
      <c r="AC12" s="179"/>
      <c r="AE12" s="151"/>
    </row>
    <row r="13" spans="1:42" s="146" customFormat="1" ht="17.25" customHeight="1" thickBot="1">
      <c r="A13" s="324"/>
      <c r="B13" s="324"/>
      <c r="C13" s="324"/>
      <c r="D13" s="324"/>
      <c r="E13" s="357"/>
      <c r="F13" s="357"/>
      <c r="G13" s="357"/>
      <c r="I13" s="144"/>
      <c r="J13" s="138" t="s">
        <v>145</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619" t="s">
        <v>149</v>
      </c>
      <c r="B14" s="581"/>
      <c r="C14" s="581"/>
      <c r="D14" s="581"/>
      <c r="E14" s="620"/>
      <c r="F14" s="624" t="s">
        <v>150</v>
      </c>
      <c r="G14" s="624"/>
      <c r="H14" s="624"/>
      <c r="I14" s="624"/>
      <c r="J14" s="624"/>
      <c r="K14" s="624"/>
      <c r="L14" s="624"/>
      <c r="M14" s="624"/>
      <c r="N14" s="624"/>
      <c r="O14" s="624"/>
      <c r="P14" s="625"/>
      <c r="Q14" s="629" t="s">
        <v>509</v>
      </c>
      <c r="R14" s="630"/>
      <c r="S14" s="307" t="s">
        <v>508</v>
      </c>
      <c r="T14" s="292"/>
      <c r="U14" s="633" t="s">
        <v>510</v>
      </c>
      <c r="V14" s="581"/>
      <c r="W14" s="581"/>
      <c r="X14" s="581" t="s">
        <v>151</v>
      </c>
      <c r="Y14" s="581"/>
      <c r="Z14" s="581"/>
      <c r="AA14" s="581"/>
      <c r="AB14" s="581" t="s">
        <v>138</v>
      </c>
      <c r="AC14" s="582"/>
      <c r="AD14" s="150"/>
      <c r="AE14" s="358"/>
      <c r="AF14" s="156"/>
    </row>
    <row r="15" spans="1:42" s="157" customFormat="1" ht="12.75" customHeight="1" thickBot="1">
      <c r="A15" s="621"/>
      <c r="B15" s="622"/>
      <c r="C15" s="622"/>
      <c r="D15" s="622"/>
      <c r="E15" s="623"/>
      <c r="F15" s="626"/>
      <c r="G15" s="626"/>
      <c r="H15" s="626"/>
      <c r="I15" s="626"/>
      <c r="J15" s="626"/>
      <c r="K15" s="626"/>
      <c r="L15" s="626"/>
      <c r="M15" s="626"/>
      <c r="N15" s="627"/>
      <c r="O15" s="627"/>
      <c r="P15" s="628"/>
      <c r="Q15" s="631"/>
      <c r="R15" s="632"/>
      <c r="S15" s="291"/>
      <c r="T15" s="291"/>
      <c r="U15" s="634"/>
      <c r="V15" s="532"/>
      <c r="W15" s="532"/>
      <c r="X15" s="532"/>
      <c r="Y15" s="532"/>
      <c r="Z15" s="532"/>
      <c r="AA15" s="532"/>
      <c r="AB15" s="532"/>
      <c r="AC15" s="583"/>
      <c r="AD15" s="137"/>
      <c r="AE15" s="137"/>
      <c r="AF15" s="137"/>
      <c r="AG15" s="137"/>
      <c r="AH15" s="137"/>
      <c r="AI15" s="137"/>
      <c r="AJ15" s="137"/>
      <c r="AK15" s="137"/>
      <c r="AL15" s="137"/>
      <c r="AM15" s="137"/>
      <c r="AN15" s="137"/>
      <c r="AO15" s="137"/>
      <c r="AP15" s="137"/>
    </row>
    <row r="16" spans="1:42" ht="15.75" customHeight="1" thickTop="1">
      <c r="A16" s="584" t="str">
        <f>IF(A1="科","総 額（不課税）","総      額")</f>
        <v>総      額</v>
      </c>
      <c r="B16" s="585"/>
      <c r="C16" s="585"/>
      <c r="D16" s="585"/>
      <c r="E16" s="585"/>
      <c r="F16" s="588" t="s">
        <v>152</v>
      </c>
      <c r="G16" s="589"/>
      <c r="H16" s="589"/>
      <c r="I16" s="589"/>
      <c r="J16" s="589"/>
      <c r="K16" s="589"/>
      <c r="L16" s="589"/>
      <c r="M16" s="590"/>
      <c r="N16" s="591" t="s">
        <v>153</v>
      </c>
      <c r="O16" s="591"/>
      <c r="P16" s="591"/>
      <c r="Q16" s="591"/>
      <c r="R16" s="591"/>
      <c r="S16" s="591"/>
      <c r="T16" s="591"/>
      <c r="U16" s="592"/>
      <c r="V16" s="591" t="s">
        <v>154</v>
      </c>
      <c r="W16" s="591"/>
      <c r="X16" s="591"/>
      <c r="Y16" s="591"/>
      <c r="Z16" s="591"/>
      <c r="AA16" s="591"/>
      <c r="AB16" s="591"/>
      <c r="AC16" s="593"/>
    </row>
    <row r="17" spans="1:42" ht="32.25" customHeight="1" thickBot="1">
      <c r="A17" s="586"/>
      <c r="B17" s="587"/>
      <c r="C17" s="587"/>
      <c r="D17" s="587"/>
      <c r="E17" s="587"/>
      <c r="F17" s="308"/>
      <c r="G17" s="309"/>
      <c r="H17" s="310"/>
      <c r="I17" s="309"/>
      <c r="J17" s="311"/>
      <c r="K17" s="309"/>
      <c r="L17" s="309"/>
      <c r="M17" s="312"/>
      <c r="N17" s="313"/>
      <c r="O17" s="313"/>
      <c r="P17" s="314"/>
      <c r="Q17" s="313"/>
      <c r="R17" s="315"/>
      <c r="S17" s="313"/>
      <c r="T17" s="313"/>
      <c r="U17" s="316"/>
      <c r="V17" s="313"/>
      <c r="W17" s="313"/>
      <c r="X17" s="314"/>
      <c r="Y17" s="313"/>
      <c r="Z17" s="315"/>
      <c r="AA17" s="313"/>
      <c r="AB17" s="313"/>
      <c r="AC17" s="317"/>
    </row>
    <row r="18" spans="1:42" ht="18.75" customHeight="1" thickTop="1">
      <c r="A18" s="594" t="s">
        <v>155</v>
      </c>
      <c r="B18" s="595"/>
      <c r="C18" s="598" t="str">
        <f>IF($A$1="科","―","課税")</f>
        <v>課税</v>
      </c>
      <c r="D18" s="598"/>
      <c r="E18" s="599"/>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596"/>
      <c r="B19" s="597"/>
      <c r="C19" s="600" t="str">
        <f>IF($A$1="科","―","不課税")</f>
        <v>不課税</v>
      </c>
      <c r="D19" s="600"/>
      <c r="E19" s="601"/>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569" t="s">
        <v>156</v>
      </c>
      <c r="B20" s="569"/>
      <c r="C20" s="569"/>
      <c r="D20" s="569"/>
      <c r="E20" s="357"/>
      <c r="F20" s="357"/>
      <c r="G20" s="357"/>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570" t="s">
        <v>334</v>
      </c>
      <c r="B21" s="571"/>
      <c r="C21" s="571"/>
      <c r="D21" s="572"/>
      <c r="E21" s="573" t="s">
        <v>175</v>
      </c>
      <c r="F21" s="574"/>
      <c r="G21" s="574"/>
      <c r="H21" s="574"/>
      <c r="I21" s="574"/>
      <c r="J21" s="574"/>
      <c r="K21" s="575" t="s">
        <v>335</v>
      </c>
      <c r="L21" s="576"/>
      <c r="M21" s="577" t="s">
        <v>492</v>
      </c>
      <c r="N21" s="577"/>
      <c r="O21" s="577"/>
      <c r="P21" s="577"/>
      <c r="Q21" s="577"/>
      <c r="R21" s="577"/>
      <c r="S21" s="577"/>
      <c r="T21" s="578" t="s">
        <v>157</v>
      </c>
      <c r="U21" s="579"/>
      <c r="V21" s="580"/>
      <c r="W21" s="602"/>
      <c r="X21" s="602"/>
      <c r="Y21" s="602"/>
      <c r="Z21" s="602"/>
      <c r="AA21" s="602"/>
      <c r="AB21" s="602"/>
      <c r="AC21" s="603"/>
    </row>
    <row r="22" spans="1:42" ht="25.5" customHeight="1">
      <c r="A22" s="554" t="s">
        <v>333</v>
      </c>
      <c r="B22" s="555"/>
      <c r="C22" s="555"/>
      <c r="D22" s="556"/>
      <c r="E22" s="557" t="s">
        <v>337</v>
      </c>
      <c r="F22" s="557"/>
      <c r="G22" s="557"/>
      <c r="H22" s="557"/>
      <c r="I22" s="557"/>
      <c r="J22" s="557"/>
      <c r="K22" s="558" t="s">
        <v>336</v>
      </c>
      <c r="L22" s="559"/>
      <c r="M22" s="560" t="s">
        <v>366</v>
      </c>
      <c r="N22" s="561"/>
      <c r="O22" s="562" t="s">
        <v>158</v>
      </c>
      <c r="P22" s="563"/>
      <c r="Q22" s="560" t="s">
        <v>350</v>
      </c>
      <c r="R22" s="560"/>
      <c r="S22" s="561"/>
      <c r="T22" s="564" t="s">
        <v>352</v>
      </c>
      <c r="U22" s="565"/>
      <c r="V22" s="566"/>
      <c r="W22" s="567" t="s">
        <v>159</v>
      </c>
      <c r="X22" s="567"/>
      <c r="Y22" s="322" t="s">
        <v>160</v>
      </c>
      <c r="Z22" s="568" t="s">
        <v>354</v>
      </c>
      <c r="AA22" s="567"/>
      <c r="AB22" s="567"/>
      <c r="AC22" s="323" t="s">
        <v>161</v>
      </c>
    </row>
    <row r="23" spans="1:42" ht="25.5" customHeight="1" thickBot="1">
      <c r="A23" s="541" t="str">
        <f>IF(M22="その他","","定期区間
（通勤経路）")</f>
        <v>定期区間
（通勤経路）</v>
      </c>
      <c r="B23" s="542"/>
      <c r="C23" s="542"/>
      <c r="D23" s="543"/>
      <c r="E23" s="544" t="str">
        <f>IF(M22="その他","","自　宅")</f>
        <v>自　宅</v>
      </c>
      <c r="F23" s="544"/>
      <c r="G23" s="321" t="str">
        <f>IF($M$22="その他","","→")</f>
        <v>→</v>
      </c>
      <c r="H23" s="545"/>
      <c r="I23" s="545"/>
      <c r="J23" s="545"/>
      <c r="K23" s="545"/>
      <c r="L23" s="545"/>
      <c r="M23" s="545"/>
      <c r="N23" s="545"/>
      <c r="O23" s="545"/>
      <c r="P23" s="545"/>
      <c r="Q23" s="545"/>
      <c r="R23" s="545"/>
      <c r="S23" s="545"/>
      <c r="T23" s="545"/>
      <c r="U23" s="545"/>
      <c r="V23" s="545"/>
      <c r="W23" s="545"/>
      <c r="X23" s="545"/>
      <c r="Y23" s="545"/>
      <c r="Z23" s="321" t="str">
        <f>IF($M$22="その他","","→")</f>
        <v>→</v>
      </c>
      <c r="AA23" s="544" t="str">
        <f>IF($M$22="その他","","南大沢（大学）")</f>
        <v>南大沢（大学）</v>
      </c>
      <c r="AB23" s="544"/>
      <c r="AC23" s="546"/>
    </row>
    <row r="24" spans="1:42" s="146" customFormat="1" ht="25.5" customHeight="1" thickBot="1">
      <c r="A24" s="222" t="s">
        <v>355</v>
      </c>
      <c r="B24" s="222"/>
      <c r="C24" s="222"/>
      <c r="D24" s="222"/>
      <c r="E24" s="249" t="s">
        <v>351</v>
      </c>
      <c r="G24" s="357"/>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547" t="s">
        <v>162</v>
      </c>
      <c r="B25" s="548"/>
      <c r="C25" s="548"/>
      <c r="D25" s="548"/>
      <c r="E25" s="549" t="s">
        <v>401</v>
      </c>
      <c r="F25" s="550"/>
      <c r="G25" s="551">
        <v>43922</v>
      </c>
      <c r="H25" s="552"/>
      <c r="I25" s="552"/>
      <c r="J25" s="552"/>
      <c r="K25" s="552"/>
      <c r="L25" s="552"/>
      <c r="M25" s="553" t="str">
        <f>IF(E25="宿泊","～","・")</f>
        <v>～</v>
      </c>
      <c r="N25" s="553"/>
      <c r="O25" s="552">
        <v>43926</v>
      </c>
      <c r="P25" s="552"/>
      <c r="Q25" s="552"/>
      <c r="R25" s="552"/>
      <c r="S25" s="552"/>
      <c r="T25" s="552"/>
      <c r="U25" s="318">
        <f>IF(E25="宿泊",O25-G25,"")</f>
        <v>4</v>
      </c>
      <c r="V25" s="355" t="s">
        <v>137</v>
      </c>
      <c r="W25" s="318">
        <f>IF(E25="宿泊",U25+1,"")</f>
        <v>5</v>
      </c>
      <c r="X25" s="355" t="s">
        <v>138</v>
      </c>
      <c r="Y25" s="319" t="s">
        <v>356</v>
      </c>
      <c r="Z25" s="319"/>
      <c r="AA25" s="319"/>
      <c r="AB25" s="348"/>
      <c r="AC25" s="320" t="s">
        <v>357</v>
      </c>
    </row>
    <row r="26" spans="1:42" s="174" customFormat="1" ht="25.5" customHeight="1">
      <c r="A26" s="518" t="s">
        <v>402</v>
      </c>
      <c r="B26" s="519"/>
      <c r="C26" s="519"/>
      <c r="D26" s="519"/>
      <c r="E26" s="520" t="s">
        <v>166</v>
      </c>
      <c r="F26" s="521"/>
      <c r="G26" s="521"/>
      <c r="H26" s="522"/>
      <c r="I26" s="523"/>
      <c r="J26" s="523"/>
      <c r="K26" s="523"/>
      <c r="L26" s="524"/>
      <c r="M26" s="525" t="s">
        <v>167</v>
      </c>
      <c r="N26" s="526"/>
      <c r="O26" s="527"/>
      <c r="P26" s="523"/>
      <c r="Q26" s="523"/>
      <c r="R26" s="523"/>
      <c r="S26" s="523"/>
      <c r="T26" s="359"/>
      <c r="U26" s="350"/>
      <c r="V26" s="350"/>
      <c r="W26" s="350"/>
      <c r="X26" s="350"/>
      <c r="Y26" s="350"/>
      <c r="Z26" s="356"/>
      <c r="AA26" s="351"/>
      <c r="AB26" s="356"/>
      <c r="AC26" s="352"/>
      <c r="AD26" s="137"/>
      <c r="AE26" s="137"/>
      <c r="AF26" s="137"/>
    </row>
    <row r="27" spans="1:42" ht="22.5" customHeight="1">
      <c r="A27" s="460" t="s">
        <v>358</v>
      </c>
      <c r="B27" s="461"/>
      <c r="C27" s="461"/>
      <c r="D27" s="462"/>
      <c r="E27" s="469" t="s">
        <v>407</v>
      </c>
      <c r="F27" s="470"/>
      <c r="G27" s="471"/>
      <c r="H27" s="472">
        <v>43922</v>
      </c>
      <c r="I27" s="472"/>
      <c r="J27" s="472"/>
      <c r="K27" s="472"/>
      <c r="L27" s="472"/>
      <c r="M27" s="354" t="s">
        <v>408</v>
      </c>
      <c r="N27" s="472">
        <v>43923</v>
      </c>
      <c r="O27" s="472"/>
      <c r="P27" s="472"/>
      <c r="Q27" s="472"/>
      <c r="R27" s="473"/>
      <c r="S27" s="474" t="s">
        <v>362</v>
      </c>
      <c r="T27" s="475"/>
      <c r="U27" s="476"/>
      <c r="V27" s="477"/>
      <c r="W27" s="477"/>
      <c r="X27" s="477"/>
      <c r="Y27" s="477"/>
      <c r="Z27" s="477"/>
      <c r="AA27" s="477"/>
      <c r="AB27" s="477"/>
      <c r="AC27" s="478"/>
    </row>
    <row r="28" spans="1:42" ht="22.5" customHeight="1">
      <c r="A28" s="463"/>
      <c r="B28" s="464"/>
      <c r="C28" s="464"/>
      <c r="D28" s="465"/>
      <c r="E28" s="479" t="s">
        <v>361</v>
      </c>
      <c r="F28" s="480"/>
      <c r="G28" s="481"/>
      <c r="H28" s="482" t="s">
        <v>410</v>
      </c>
      <c r="I28" s="482"/>
      <c r="J28" s="483"/>
      <c r="K28" s="484" t="s">
        <v>413</v>
      </c>
      <c r="L28" s="485"/>
      <c r="M28" s="485"/>
      <c r="N28" s="485"/>
      <c r="O28" s="485"/>
      <c r="P28" s="485"/>
      <c r="Q28" s="485"/>
      <c r="R28" s="486"/>
      <c r="S28" s="487" t="s">
        <v>164</v>
      </c>
      <c r="T28" s="488"/>
      <c r="U28" s="489"/>
      <c r="V28" s="490" t="s">
        <v>415</v>
      </c>
      <c r="W28" s="490"/>
      <c r="X28" s="490"/>
      <c r="Y28" s="490"/>
      <c r="Z28" s="490"/>
      <c r="AA28" s="490"/>
      <c r="AB28" s="490"/>
      <c r="AC28" s="491"/>
    </row>
    <row r="29" spans="1:42" ht="22.5" customHeight="1">
      <c r="A29" s="528"/>
      <c r="B29" s="529"/>
      <c r="C29" s="529"/>
      <c r="D29" s="530"/>
      <c r="E29" s="531" t="s">
        <v>165</v>
      </c>
      <c r="F29" s="532"/>
      <c r="G29" s="533"/>
      <c r="H29" s="534" t="s">
        <v>424</v>
      </c>
      <c r="I29" s="534"/>
      <c r="J29" s="534"/>
      <c r="K29" s="534"/>
      <c r="L29" s="534"/>
      <c r="M29" s="534"/>
      <c r="N29" s="534"/>
      <c r="O29" s="534"/>
      <c r="P29" s="534"/>
      <c r="Q29" s="534"/>
      <c r="R29" s="535"/>
      <c r="S29" s="536" t="s">
        <v>353</v>
      </c>
      <c r="T29" s="537"/>
      <c r="U29" s="538"/>
      <c r="V29" s="539" t="s">
        <v>416</v>
      </c>
      <c r="W29" s="539"/>
      <c r="X29" s="539"/>
      <c r="Y29" s="539"/>
      <c r="Z29" s="539"/>
      <c r="AA29" s="539"/>
      <c r="AB29" s="539"/>
      <c r="AC29" s="540"/>
    </row>
    <row r="30" spans="1:42" ht="22.5" customHeight="1">
      <c r="A30" s="463" t="s">
        <v>359</v>
      </c>
      <c r="B30" s="464"/>
      <c r="C30" s="464"/>
      <c r="D30" s="465"/>
      <c r="E30" s="500" t="s">
        <v>407</v>
      </c>
      <c r="F30" s="501"/>
      <c r="G30" s="502"/>
      <c r="H30" s="503">
        <v>43924</v>
      </c>
      <c r="I30" s="503"/>
      <c r="J30" s="503"/>
      <c r="K30" s="503"/>
      <c r="L30" s="503"/>
      <c r="M30" s="353" t="s">
        <v>408</v>
      </c>
      <c r="N30" s="503">
        <v>43925</v>
      </c>
      <c r="O30" s="503"/>
      <c r="P30" s="503"/>
      <c r="Q30" s="503"/>
      <c r="R30" s="504"/>
      <c r="S30" s="505" t="s">
        <v>362</v>
      </c>
      <c r="T30" s="506"/>
      <c r="U30" s="507"/>
      <c r="V30" s="508"/>
      <c r="W30" s="508"/>
      <c r="X30" s="508"/>
      <c r="Y30" s="508"/>
      <c r="Z30" s="508"/>
      <c r="AA30" s="508"/>
      <c r="AB30" s="508"/>
      <c r="AC30" s="509"/>
    </row>
    <row r="31" spans="1:42" ht="22.5" customHeight="1">
      <c r="A31" s="463"/>
      <c r="B31" s="464"/>
      <c r="C31" s="464"/>
      <c r="D31" s="465"/>
      <c r="E31" s="479" t="s">
        <v>361</v>
      </c>
      <c r="F31" s="480"/>
      <c r="G31" s="481"/>
      <c r="H31" s="482" t="s">
        <v>411</v>
      </c>
      <c r="I31" s="482"/>
      <c r="J31" s="483"/>
      <c r="K31" s="484" t="s">
        <v>414</v>
      </c>
      <c r="L31" s="485"/>
      <c r="M31" s="485"/>
      <c r="N31" s="485"/>
      <c r="O31" s="485"/>
      <c r="P31" s="485"/>
      <c r="Q31" s="485"/>
      <c r="R31" s="486"/>
      <c r="S31" s="487" t="s">
        <v>164</v>
      </c>
      <c r="T31" s="488"/>
      <c r="U31" s="489"/>
      <c r="V31" s="490" t="s">
        <v>417</v>
      </c>
      <c r="W31" s="490"/>
      <c r="X31" s="490"/>
      <c r="Y31" s="490"/>
      <c r="Z31" s="490"/>
      <c r="AA31" s="490"/>
      <c r="AB31" s="490"/>
      <c r="AC31" s="491"/>
    </row>
    <row r="32" spans="1:42" ht="22.5" customHeight="1">
      <c r="A32" s="463"/>
      <c r="B32" s="464"/>
      <c r="C32" s="464"/>
      <c r="D32" s="465"/>
      <c r="E32" s="510" t="s">
        <v>165</v>
      </c>
      <c r="F32" s="435"/>
      <c r="G32" s="436"/>
      <c r="H32" s="511" t="s">
        <v>420</v>
      </c>
      <c r="I32" s="511"/>
      <c r="J32" s="511"/>
      <c r="K32" s="511"/>
      <c r="L32" s="511"/>
      <c r="M32" s="511"/>
      <c r="N32" s="511"/>
      <c r="O32" s="511"/>
      <c r="P32" s="511"/>
      <c r="Q32" s="511"/>
      <c r="R32" s="512"/>
      <c r="S32" s="513" t="s">
        <v>353</v>
      </c>
      <c r="T32" s="514"/>
      <c r="U32" s="515"/>
      <c r="V32" s="516" t="s">
        <v>418</v>
      </c>
      <c r="W32" s="516"/>
      <c r="X32" s="516"/>
      <c r="Y32" s="516"/>
      <c r="Z32" s="516"/>
      <c r="AA32" s="516"/>
      <c r="AB32" s="516"/>
      <c r="AC32" s="517"/>
    </row>
    <row r="33" spans="1:42" ht="22.5" customHeight="1">
      <c r="A33" s="460" t="s">
        <v>360</v>
      </c>
      <c r="B33" s="461"/>
      <c r="C33" s="461"/>
      <c r="D33" s="462"/>
      <c r="E33" s="469" t="s">
        <v>407</v>
      </c>
      <c r="F33" s="470"/>
      <c r="G33" s="471"/>
      <c r="H33" s="472">
        <v>43926</v>
      </c>
      <c r="I33" s="472"/>
      <c r="J33" s="472"/>
      <c r="K33" s="472"/>
      <c r="L33" s="472"/>
      <c r="M33" s="354" t="s">
        <v>408</v>
      </c>
      <c r="N33" s="472"/>
      <c r="O33" s="472"/>
      <c r="P33" s="472"/>
      <c r="Q33" s="472"/>
      <c r="R33" s="473"/>
      <c r="S33" s="474" t="s">
        <v>362</v>
      </c>
      <c r="T33" s="475"/>
      <c r="U33" s="476"/>
      <c r="V33" s="477"/>
      <c r="W33" s="477"/>
      <c r="X33" s="477"/>
      <c r="Y33" s="477"/>
      <c r="Z33" s="477"/>
      <c r="AA33" s="477"/>
      <c r="AB33" s="477"/>
      <c r="AC33" s="478"/>
    </row>
    <row r="34" spans="1:42" ht="22.5" customHeight="1">
      <c r="A34" s="463"/>
      <c r="B34" s="464"/>
      <c r="C34" s="464"/>
      <c r="D34" s="465"/>
      <c r="E34" s="479" t="s">
        <v>361</v>
      </c>
      <c r="F34" s="480"/>
      <c r="G34" s="481"/>
      <c r="H34" s="482" t="s">
        <v>412</v>
      </c>
      <c r="I34" s="482"/>
      <c r="J34" s="483"/>
      <c r="K34" s="484" t="s">
        <v>419</v>
      </c>
      <c r="L34" s="485"/>
      <c r="M34" s="485"/>
      <c r="N34" s="485"/>
      <c r="O34" s="485"/>
      <c r="P34" s="485"/>
      <c r="Q34" s="485"/>
      <c r="R34" s="486"/>
      <c r="S34" s="487" t="s">
        <v>164</v>
      </c>
      <c r="T34" s="488"/>
      <c r="U34" s="489"/>
      <c r="V34" s="490" t="s">
        <v>566</v>
      </c>
      <c r="W34" s="490"/>
      <c r="X34" s="490"/>
      <c r="Y34" s="490"/>
      <c r="Z34" s="490"/>
      <c r="AA34" s="490"/>
      <c r="AB34" s="490"/>
      <c r="AC34" s="491"/>
    </row>
    <row r="35" spans="1:42" ht="22.5" customHeight="1" thickBot="1">
      <c r="A35" s="466"/>
      <c r="B35" s="467"/>
      <c r="C35" s="467"/>
      <c r="D35" s="468"/>
      <c r="E35" s="492" t="s">
        <v>165</v>
      </c>
      <c r="F35" s="438"/>
      <c r="G35" s="439"/>
      <c r="H35" s="493" t="s">
        <v>423</v>
      </c>
      <c r="I35" s="493"/>
      <c r="J35" s="493"/>
      <c r="K35" s="493"/>
      <c r="L35" s="493"/>
      <c r="M35" s="493"/>
      <c r="N35" s="493"/>
      <c r="O35" s="493"/>
      <c r="P35" s="493"/>
      <c r="Q35" s="493"/>
      <c r="R35" s="494"/>
      <c r="S35" s="495" t="s">
        <v>353</v>
      </c>
      <c r="T35" s="496"/>
      <c r="U35" s="497"/>
      <c r="V35" s="498" t="s">
        <v>422</v>
      </c>
      <c r="W35" s="498"/>
      <c r="X35" s="498"/>
      <c r="Y35" s="498"/>
      <c r="Z35" s="498"/>
      <c r="AA35" s="498"/>
      <c r="AB35" s="498"/>
      <c r="AC35" s="499"/>
    </row>
    <row r="36" spans="1:42" s="146" customFormat="1" ht="22.5" customHeight="1" thickBot="1">
      <c r="A36" s="280" t="s">
        <v>168</v>
      </c>
      <c r="B36" s="250"/>
      <c r="C36" s="250"/>
      <c r="D36" s="250"/>
      <c r="E36" s="422" t="s">
        <v>567</v>
      </c>
      <c r="F36" s="422"/>
      <c r="G36" s="422"/>
      <c r="H36" s="423" t="str">
        <f>IF(E37="減額","↓減額後の支給額をご記入ください。","")</f>
        <v/>
      </c>
      <c r="I36" s="423"/>
      <c r="J36" s="423"/>
      <c r="K36" s="423"/>
      <c r="L36" s="423"/>
      <c r="M36" s="423"/>
      <c r="N36" s="423"/>
      <c r="O36" s="358"/>
      <c r="P36" s="358"/>
      <c r="Q36" s="358"/>
      <c r="R36" s="281"/>
      <c r="S36" s="281"/>
      <c r="T36" s="422" t="s">
        <v>421</v>
      </c>
      <c r="U36" s="422"/>
      <c r="V36" s="422"/>
      <c r="W36" s="424" t="str">
        <f>IF(T37="減額","↓減額後の支給額をご記入ください。","")</f>
        <v/>
      </c>
      <c r="X36" s="424"/>
      <c r="Y36" s="424"/>
      <c r="Z36" s="424"/>
      <c r="AA36" s="424"/>
      <c r="AB36" s="424"/>
      <c r="AC36" s="424"/>
    </row>
    <row r="37" spans="1:42" ht="19.5" customHeight="1">
      <c r="A37" s="446" t="s">
        <v>169</v>
      </c>
      <c r="B37" s="447"/>
      <c r="C37" s="447"/>
      <c r="D37" s="448"/>
      <c r="E37" s="449" t="s">
        <v>367</v>
      </c>
      <c r="F37" s="449"/>
      <c r="G37" s="450"/>
      <c r="H37" s="451"/>
      <c r="I37" s="452"/>
      <c r="J37" s="452"/>
      <c r="K37" s="452"/>
      <c r="L37" s="452"/>
      <c r="M37" s="452"/>
      <c r="N37" s="452"/>
      <c r="O37" s="453"/>
      <c r="P37" s="454" t="s">
        <v>170</v>
      </c>
      <c r="Q37" s="455"/>
      <c r="R37" s="455"/>
      <c r="S37" s="456"/>
      <c r="T37" s="449" t="s">
        <v>367</v>
      </c>
      <c r="U37" s="449"/>
      <c r="V37" s="449"/>
      <c r="W37" s="457"/>
      <c r="X37" s="458"/>
      <c r="Y37" s="458"/>
      <c r="Z37" s="458"/>
      <c r="AA37" s="458"/>
      <c r="AB37" s="458"/>
      <c r="AC37" s="459"/>
      <c r="AG37" s="174"/>
      <c r="AH37" s="174"/>
      <c r="AI37" s="174"/>
      <c r="AJ37" s="174"/>
      <c r="AK37" s="174"/>
      <c r="AL37" s="174"/>
      <c r="AM37" s="174"/>
      <c r="AN37" s="174"/>
      <c r="AO37" s="174"/>
      <c r="AP37" s="174"/>
    </row>
    <row r="38" spans="1:42" ht="19.5" customHeight="1">
      <c r="A38" s="425" t="s">
        <v>511</v>
      </c>
      <c r="B38" s="426"/>
      <c r="C38" s="426"/>
      <c r="D38" s="427"/>
      <c r="E38" s="428" t="s">
        <v>406</v>
      </c>
      <c r="F38" s="428"/>
      <c r="G38" s="429"/>
      <c r="H38" s="430"/>
      <c r="I38" s="431"/>
      <c r="J38" s="431"/>
      <c r="K38" s="431"/>
      <c r="L38" s="431"/>
      <c r="M38" s="431"/>
      <c r="N38" s="431"/>
      <c r="O38" s="431"/>
      <c r="P38" s="431"/>
      <c r="Q38" s="431"/>
      <c r="R38" s="431"/>
      <c r="S38" s="431"/>
      <c r="T38" s="431"/>
      <c r="U38" s="431"/>
      <c r="V38" s="431"/>
      <c r="W38" s="431"/>
      <c r="X38" s="432" t="str">
        <f>IF(E38="なし","","←支給内容をご記入ください。")</f>
        <v/>
      </c>
      <c r="Y38" s="432"/>
      <c r="Z38" s="432"/>
      <c r="AA38" s="432"/>
      <c r="AB38" s="432"/>
      <c r="AC38" s="433"/>
      <c r="AG38" s="174"/>
      <c r="AH38" s="174"/>
      <c r="AI38" s="174"/>
      <c r="AJ38" s="174"/>
      <c r="AK38" s="174"/>
      <c r="AL38" s="174"/>
      <c r="AM38" s="174"/>
      <c r="AN38" s="174"/>
      <c r="AO38" s="174"/>
      <c r="AP38" s="174"/>
    </row>
    <row r="39" spans="1:42" ht="19.5" customHeight="1">
      <c r="A39" s="434" t="s">
        <v>163</v>
      </c>
      <c r="B39" s="435"/>
      <c r="C39" s="435"/>
      <c r="D39" s="436"/>
      <c r="E39" s="440"/>
      <c r="F39" s="441"/>
      <c r="G39" s="441"/>
      <c r="H39" s="441"/>
      <c r="I39" s="441"/>
      <c r="J39" s="441"/>
      <c r="K39" s="441"/>
      <c r="L39" s="441"/>
      <c r="M39" s="441"/>
      <c r="N39" s="441"/>
      <c r="O39" s="441"/>
      <c r="P39" s="441"/>
      <c r="Q39" s="441"/>
      <c r="R39" s="441"/>
      <c r="S39" s="441"/>
      <c r="T39" s="441"/>
      <c r="U39" s="441"/>
      <c r="V39" s="441"/>
      <c r="W39" s="441"/>
      <c r="X39" s="441"/>
      <c r="Y39" s="441"/>
      <c r="Z39" s="441"/>
      <c r="AA39" s="441"/>
      <c r="AB39" s="441"/>
      <c r="AC39" s="442"/>
      <c r="AD39" s="146"/>
      <c r="AE39" s="146"/>
      <c r="AF39" s="146"/>
      <c r="AG39" s="174"/>
      <c r="AH39" s="174"/>
    </row>
    <row r="40" spans="1:42" ht="19.5" customHeight="1" thickBot="1">
      <c r="A40" s="437"/>
      <c r="B40" s="438"/>
      <c r="C40" s="438"/>
      <c r="D40" s="439"/>
      <c r="E40" s="443"/>
      <c r="F40" s="444"/>
      <c r="G40" s="444"/>
      <c r="H40" s="444"/>
      <c r="I40" s="444"/>
      <c r="J40" s="444"/>
      <c r="K40" s="444"/>
      <c r="L40" s="444"/>
      <c r="M40" s="444"/>
      <c r="N40" s="444"/>
      <c r="O40" s="444"/>
      <c r="P40" s="444"/>
      <c r="Q40" s="444"/>
      <c r="R40" s="444"/>
      <c r="S40" s="444"/>
      <c r="T40" s="444"/>
      <c r="U40" s="444"/>
      <c r="V40" s="444"/>
      <c r="W40" s="444"/>
      <c r="X40" s="444"/>
      <c r="Y40" s="444"/>
      <c r="Z40" s="444"/>
      <c r="AA40" s="444"/>
      <c r="AB40" s="444"/>
      <c r="AC40" s="445"/>
      <c r="AD40" s="146"/>
      <c r="AE40" s="146"/>
      <c r="AF40" s="146"/>
      <c r="AG40" s="174"/>
      <c r="AH40" s="174"/>
    </row>
    <row r="41" spans="1:42" s="146" customFormat="1" ht="17.25" customHeight="1">
      <c r="A41" s="293" t="s">
        <v>493</v>
      </c>
      <c r="B41" s="293"/>
      <c r="C41" s="293"/>
      <c r="D41" s="293"/>
      <c r="E41" s="293"/>
      <c r="F41" s="293"/>
      <c r="G41" s="293"/>
      <c r="H41" s="293"/>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95"/>
      <c r="B42" s="296"/>
      <c r="C42" s="296"/>
      <c r="D42" s="296"/>
      <c r="E42" s="296"/>
      <c r="F42" s="296"/>
      <c r="G42" s="296"/>
      <c r="H42" s="296"/>
      <c r="I42" s="296"/>
      <c r="J42" s="296"/>
      <c r="K42" s="296"/>
      <c r="L42" s="296"/>
      <c r="M42" s="296"/>
      <c r="N42" s="296"/>
      <c r="O42" s="296"/>
      <c r="P42" s="296"/>
      <c r="Q42" s="296"/>
      <c r="R42" s="296"/>
      <c r="S42" s="296"/>
      <c r="T42" s="296"/>
      <c r="U42" s="296"/>
      <c r="V42" s="296"/>
      <c r="W42" s="296"/>
      <c r="X42" s="296"/>
      <c r="Y42" s="296"/>
      <c r="Z42" s="296"/>
      <c r="AA42" s="418" t="str">
        <f>IF(A1="科","科研費","")</f>
        <v/>
      </c>
      <c r="AB42" s="418"/>
      <c r="AC42" s="419"/>
      <c r="AD42" s="146"/>
    </row>
    <row r="43" spans="1:42" ht="16.5" customHeight="1">
      <c r="A43" s="297" t="s">
        <v>494</v>
      </c>
      <c r="B43" s="176"/>
      <c r="C43" s="176"/>
      <c r="D43" s="176"/>
      <c r="E43" s="176"/>
      <c r="F43" s="176"/>
      <c r="G43" s="176"/>
      <c r="H43" s="176"/>
      <c r="I43" s="285"/>
      <c r="J43" s="286"/>
      <c r="K43" s="175"/>
      <c r="L43" s="175"/>
      <c r="M43" s="287"/>
      <c r="N43" s="287"/>
      <c r="O43" s="287"/>
      <c r="P43" s="287"/>
      <c r="Q43" s="144"/>
      <c r="R43" s="144"/>
      <c r="S43" s="144"/>
      <c r="T43" s="144"/>
      <c r="U43" s="144"/>
      <c r="V43" s="144"/>
      <c r="W43" s="144"/>
      <c r="X43" s="144"/>
      <c r="Y43" s="144"/>
      <c r="Z43" s="144"/>
      <c r="AA43" s="420"/>
      <c r="AB43" s="420"/>
      <c r="AC43" s="421"/>
      <c r="AD43" s="146"/>
    </row>
    <row r="44" spans="1:42" ht="16.5" customHeight="1">
      <c r="A44" s="297"/>
      <c r="B44" s="144" t="s">
        <v>502</v>
      </c>
      <c r="C44" s="144"/>
      <c r="D44" s="144"/>
      <c r="E44" s="144"/>
      <c r="F44" s="283"/>
      <c r="G44" s="283"/>
      <c r="H44" s="283"/>
      <c r="I44" s="286"/>
      <c r="J44" s="286"/>
      <c r="K44" s="175"/>
      <c r="L44" s="175"/>
      <c r="M44" s="288"/>
      <c r="N44" s="289"/>
      <c r="O44" s="290" t="s">
        <v>504</v>
      </c>
      <c r="P44" s="144"/>
      <c r="Q44" s="144"/>
      <c r="R44" s="144"/>
      <c r="S44" s="144"/>
      <c r="T44" s="144"/>
      <c r="U44" s="144"/>
      <c r="V44" s="144"/>
      <c r="W44" s="144"/>
      <c r="X44" s="144"/>
      <c r="Y44" s="144"/>
      <c r="Z44" s="144"/>
      <c r="AA44" s="179"/>
      <c r="AB44" s="179"/>
      <c r="AC44" s="298"/>
    </row>
    <row r="45" spans="1:42" ht="16.5" customHeight="1">
      <c r="A45" s="297"/>
      <c r="B45" s="144"/>
      <c r="C45" s="378" t="s">
        <v>495</v>
      </c>
      <c r="D45" s="379"/>
      <c r="E45" s="379"/>
      <c r="F45" s="379"/>
      <c r="G45" s="380" t="s">
        <v>499</v>
      </c>
      <c r="H45" s="381"/>
      <c r="I45" s="381"/>
      <c r="J45" s="381"/>
      <c r="K45" s="381"/>
      <c r="L45" s="381"/>
      <c r="M45" s="382"/>
      <c r="N45" s="289"/>
      <c r="O45" s="287"/>
      <c r="P45" s="412" t="s">
        <v>495</v>
      </c>
      <c r="Q45" s="413"/>
      <c r="R45" s="414"/>
      <c r="S45" s="415" t="s">
        <v>501</v>
      </c>
      <c r="T45" s="416"/>
      <c r="U45" s="416"/>
      <c r="V45" s="416"/>
      <c r="W45" s="416"/>
      <c r="X45" s="416"/>
      <c r="Y45" s="416"/>
      <c r="Z45" s="416"/>
      <c r="AA45" s="416"/>
      <c r="AB45" s="417"/>
      <c r="AC45" s="298"/>
    </row>
    <row r="46" spans="1:42" ht="16.5" customHeight="1">
      <c r="A46" s="297"/>
      <c r="B46" s="144"/>
      <c r="C46" s="378" t="s">
        <v>496</v>
      </c>
      <c r="D46" s="379"/>
      <c r="E46" s="379"/>
      <c r="F46" s="379"/>
      <c r="G46" s="380" t="s">
        <v>499</v>
      </c>
      <c r="H46" s="381"/>
      <c r="I46" s="381"/>
      <c r="J46" s="381"/>
      <c r="K46" s="381"/>
      <c r="L46" s="381"/>
      <c r="M46" s="382"/>
      <c r="N46" s="289"/>
      <c r="O46" s="287"/>
      <c r="P46" s="412" t="s">
        <v>496</v>
      </c>
      <c r="Q46" s="413"/>
      <c r="R46" s="414"/>
      <c r="S46" s="415" t="s">
        <v>512</v>
      </c>
      <c r="T46" s="416"/>
      <c r="U46" s="416"/>
      <c r="V46" s="416"/>
      <c r="W46" s="416"/>
      <c r="X46" s="416"/>
      <c r="Y46" s="416"/>
      <c r="Z46" s="416"/>
      <c r="AA46" s="416"/>
      <c r="AB46" s="417"/>
      <c r="AC46" s="298"/>
    </row>
    <row r="47" spans="1:42" ht="16.5" customHeight="1">
      <c r="A47" s="297"/>
      <c r="B47" s="144"/>
      <c r="C47" s="378" t="s">
        <v>497</v>
      </c>
      <c r="D47" s="379"/>
      <c r="E47" s="379"/>
      <c r="F47" s="379"/>
      <c r="G47" s="380" t="s">
        <v>506</v>
      </c>
      <c r="H47" s="381"/>
      <c r="I47" s="381"/>
      <c r="J47" s="381"/>
      <c r="K47" s="381"/>
      <c r="L47" s="381"/>
      <c r="M47" s="382"/>
      <c r="N47" s="287"/>
      <c r="O47" s="287"/>
      <c r="P47" s="412" t="s">
        <v>498</v>
      </c>
      <c r="Q47" s="413"/>
      <c r="R47" s="414"/>
      <c r="S47" s="415" t="s">
        <v>500</v>
      </c>
      <c r="T47" s="416"/>
      <c r="U47" s="416"/>
      <c r="V47" s="416"/>
      <c r="W47" s="416"/>
      <c r="X47" s="416"/>
      <c r="Y47" s="416"/>
      <c r="Z47" s="416"/>
      <c r="AA47" s="416"/>
      <c r="AB47" s="417"/>
      <c r="AC47" s="299"/>
    </row>
    <row r="48" spans="1:42" ht="16.5" customHeight="1">
      <c r="A48" s="297"/>
      <c r="B48" s="144"/>
      <c r="C48" s="378" t="s">
        <v>498</v>
      </c>
      <c r="D48" s="379"/>
      <c r="E48" s="379"/>
      <c r="F48" s="379"/>
      <c r="G48" s="380" t="s">
        <v>500</v>
      </c>
      <c r="H48" s="381"/>
      <c r="I48" s="381"/>
      <c r="J48" s="381"/>
      <c r="K48" s="381"/>
      <c r="L48" s="381"/>
      <c r="M48" s="382"/>
      <c r="N48" s="141"/>
      <c r="O48" s="144"/>
      <c r="P48" s="383" t="s">
        <v>565</v>
      </c>
      <c r="Q48" s="384"/>
      <c r="R48" s="384"/>
      <c r="S48" s="384"/>
      <c r="T48" s="384"/>
      <c r="U48" s="385" t="s">
        <v>559</v>
      </c>
      <c r="V48" s="386"/>
      <c r="W48" s="386"/>
      <c r="X48" s="386"/>
      <c r="Y48" s="386"/>
      <c r="Z48" s="386"/>
      <c r="AA48" s="386"/>
      <c r="AB48" s="387"/>
      <c r="AC48" s="299"/>
    </row>
    <row r="49" spans="1:29" ht="16.5" customHeight="1">
      <c r="A49" s="297"/>
      <c r="B49" s="144"/>
      <c r="C49" s="144"/>
      <c r="D49" s="144"/>
      <c r="E49" s="144"/>
      <c r="F49" s="283"/>
      <c r="G49" s="283"/>
      <c r="H49" s="283"/>
      <c r="I49" s="285"/>
      <c r="J49" s="286"/>
      <c r="K49" s="175"/>
      <c r="L49" s="175"/>
      <c r="M49" s="287"/>
      <c r="N49" s="287"/>
      <c r="O49" s="287"/>
      <c r="P49" s="383" t="s">
        <v>560</v>
      </c>
      <c r="Q49" s="384"/>
      <c r="R49" s="384"/>
      <c r="S49" s="384"/>
      <c r="T49" s="384"/>
      <c r="U49" s="385" t="s">
        <v>561</v>
      </c>
      <c r="V49" s="386"/>
      <c r="W49" s="386"/>
      <c r="X49" s="386"/>
      <c r="Y49" s="386"/>
      <c r="Z49" s="386"/>
      <c r="AA49" s="386"/>
      <c r="AB49" s="387"/>
      <c r="AC49" s="299"/>
    </row>
    <row r="50" spans="1:29" ht="16.5" customHeight="1">
      <c r="A50" s="297"/>
      <c r="B50" s="176" t="s">
        <v>503</v>
      </c>
      <c r="C50" s="141"/>
      <c r="D50" s="177"/>
      <c r="E50" s="177"/>
      <c r="F50" s="177"/>
      <c r="G50" s="177"/>
      <c r="H50" s="177"/>
      <c r="I50" s="286"/>
      <c r="J50" s="286"/>
      <c r="K50" s="175"/>
      <c r="L50" s="175"/>
      <c r="M50" s="288"/>
      <c r="N50" s="289"/>
      <c r="O50" s="146"/>
      <c r="P50" s="289"/>
      <c r="Q50" s="289"/>
      <c r="R50" s="289"/>
      <c r="S50" s="144"/>
      <c r="T50" s="144"/>
      <c r="U50" s="144"/>
      <c r="V50" s="144"/>
      <c r="W50" s="304"/>
      <c r="X50" s="304"/>
      <c r="Y50" s="304"/>
      <c r="Z50" s="388" t="s">
        <v>505</v>
      </c>
      <c r="AA50" s="389"/>
      <c r="AB50" s="390"/>
      <c r="AC50" s="299"/>
    </row>
    <row r="51" spans="1:29" ht="16.5" customHeight="1">
      <c r="A51" s="297"/>
      <c r="B51" s="176"/>
      <c r="C51" s="378" t="s">
        <v>495</v>
      </c>
      <c r="D51" s="379"/>
      <c r="E51" s="379"/>
      <c r="F51" s="379"/>
      <c r="G51" s="385" t="s">
        <v>501</v>
      </c>
      <c r="H51" s="386"/>
      <c r="I51" s="386"/>
      <c r="J51" s="386"/>
      <c r="K51" s="386"/>
      <c r="L51" s="386"/>
      <c r="M51" s="387"/>
      <c r="N51" s="289"/>
      <c r="O51" s="146"/>
      <c r="P51" s="289"/>
      <c r="Q51" s="144"/>
      <c r="R51" s="144"/>
      <c r="S51" s="144"/>
      <c r="T51" s="144"/>
      <c r="U51" s="144"/>
      <c r="V51" s="144"/>
      <c r="W51" s="289"/>
      <c r="X51" s="144"/>
      <c r="Y51" s="144"/>
      <c r="Z51" s="391"/>
      <c r="AA51" s="392"/>
      <c r="AB51" s="393"/>
      <c r="AC51" s="299"/>
    </row>
    <row r="52" spans="1:29" ht="16.5" customHeight="1">
      <c r="A52" s="297"/>
      <c r="B52" s="176"/>
      <c r="C52" s="378" t="s">
        <v>496</v>
      </c>
      <c r="D52" s="379"/>
      <c r="E52" s="379"/>
      <c r="F52" s="379"/>
      <c r="G52" s="385" t="s">
        <v>501</v>
      </c>
      <c r="H52" s="386"/>
      <c r="I52" s="386"/>
      <c r="J52" s="386"/>
      <c r="K52" s="386"/>
      <c r="L52" s="386"/>
      <c r="M52" s="387"/>
      <c r="N52" s="289"/>
      <c r="O52" s="146"/>
      <c r="P52" s="400" t="s">
        <v>513</v>
      </c>
      <c r="Q52" s="401"/>
      <c r="R52" s="402"/>
      <c r="S52" s="406" t="s">
        <v>562</v>
      </c>
      <c r="T52" s="407"/>
      <c r="U52" s="407"/>
      <c r="V52" s="407"/>
      <c r="W52" s="407"/>
      <c r="X52" s="408"/>
      <c r="Y52" s="144"/>
      <c r="Z52" s="394"/>
      <c r="AA52" s="395"/>
      <c r="AB52" s="396"/>
      <c r="AC52" s="299"/>
    </row>
    <row r="53" spans="1:29" ht="16.5" customHeight="1">
      <c r="A53" s="300"/>
      <c r="B53" s="284"/>
      <c r="C53" s="378" t="s">
        <v>498</v>
      </c>
      <c r="D53" s="379"/>
      <c r="E53" s="379"/>
      <c r="F53" s="379"/>
      <c r="G53" s="380" t="s">
        <v>500</v>
      </c>
      <c r="H53" s="381"/>
      <c r="I53" s="381"/>
      <c r="J53" s="381"/>
      <c r="K53" s="381"/>
      <c r="L53" s="381"/>
      <c r="M53" s="382"/>
      <c r="N53" s="289"/>
      <c r="O53" s="146"/>
      <c r="P53" s="403"/>
      <c r="Q53" s="404"/>
      <c r="R53" s="405"/>
      <c r="S53" s="409"/>
      <c r="T53" s="410"/>
      <c r="U53" s="410"/>
      <c r="V53" s="410"/>
      <c r="W53" s="410"/>
      <c r="X53" s="411"/>
      <c r="Y53" s="144"/>
      <c r="Z53" s="397"/>
      <c r="AA53" s="398"/>
      <c r="AB53" s="399"/>
      <c r="AC53" s="299"/>
    </row>
    <row r="54" spans="1:29" ht="5.25" customHeight="1">
      <c r="A54" s="301"/>
      <c r="B54" s="302"/>
      <c r="C54" s="302"/>
      <c r="D54" s="302"/>
      <c r="E54" s="302"/>
      <c r="F54" s="302"/>
      <c r="G54" s="302"/>
      <c r="H54" s="302"/>
      <c r="I54" s="302"/>
      <c r="J54" s="302"/>
      <c r="K54" s="302"/>
      <c r="L54" s="302"/>
      <c r="M54" s="302"/>
      <c r="N54" s="302"/>
      <c r="O54" s="302"/>
      <c r="P54" s="302"/>
      <c r="Q54" s="302"/>
      <c r="R54" s="302"/>
      <c r="S54" s="302"/>
      <c r="T54" s="302"/>
      <c r="U54" s="302"/>
      <c r="V54" s="302"/>
      <c r="W54" s="302"/>
      <c r="X54" s="302"/>
      <c r="Y54" s="302"/>
      <c r="Z54" s="302"/>
      <c r="AA54" s="302"/>
      <c r="AB54" s="302"/>
      <c r="AC54" s="303"/>
    </row>
    <row r="55" spans="1:29" s="178" customFormat="1" ht="25.5" customHeight="1">
      <c r="A55" s="294"/>
      <c r="B55" s="294"/>
      <c r="C55" s="294"/>
      <c r="D55" s="294"/>
      <c r="E55" s="294"/>
      <c r="F55" s="294"/>
      <c r="G55" s="294"/>
      <c r="H55" s="294"/>
      <c r="I55" s="294"/>
      <c r="J55" s="294"/>
      <c r="K55" s="294"/>
      <c r="L55" s="294"/>
      <c r="M55" s="294"/>
      <c r="N55" s="294"/>
      <c r="O55" s="294"/>
      <c r="P55" s="294"/>
      <c r="Q55" s="294"/>
      <c r="R55" s="294" t="s">
        <v>425</v>
      </c>
      <c r="S55" s="294"/>
      <c r="T55" s="294"/>
      <c r="U55" s="294"/>
      <c r="V55" s="294"/>
      <c r="W55" s="294"/>
      <c r="X55" s="294"/>
      <c r="Y55" s="294" t="s">
        <v>172</v>
      </c>
      <c r="Z55" s="294"/>
      <c r="AA55" s="294"/>
      <c r="AB55" s="294"/>
      <c r="AC55" s="294"/>
    </row>
    <row r="56" spans="1:29" ht="16.5" customHeight="1"/>
    <row r="57" spans="1:29" ht="16.5" customHeight="1"/>
    <row r="58" spans="1:29" ht="16.5" customHeight="1"/>
    <row r="59" spans="1:29" ht="16.5" customHeight="1"/>
  </sheetData>
  <sheetProtection algorithmName="SHA-512" hashValue="kIBSi3cqhUrt+6gv7HpMqgeRp85OiRNxz+WBsaAXPMLHDsn+rrW4BEfr5JwsuKXHdXZJmxB3nxlQ1vUdENRj1A==" saltValue="IYq8RorHbc9133NG/SfRzA==" spinCount="100000" sheet="1" objects="1" selectLockedCells="1" selectUnlockedCells="1"/>
  <dataConsolidate/>
  <mergeCells count="165">
    <mergeCell ref="A1:C2"/>
    <mergeCell ref="D1:F1"/>
    <mergeCell ref="J1:S1"/>
    <mergeCell ref="Y1:AC1"/>
    <mergeCell ref="A3:D3"/>
    <mergeCell ref="E3:J3"/>
    <mergeCell ref="O3:Q4"/>
    <mergeCell ref="R3:S4"/>
    <mergeCell ref="T3:U4"/>
    <mergeCell ref="V3:W4"/>
    <mergeCell ref="A7:F8"/>
    <mergeCell ref="G7:J8"/>
    <mergeCell ref="K7:R8"/>
    <mergeCell ref="S7:V8"/>
    <mergeCell ref="W7:AC8"/>
    <mergeCell ref="A9:H9"/>
    <mergeCell ref="I9:R9"/>
    <mergeCell ref="S9:AC9"/>
    <mergeCell ref="X3:Y4"/>
    <mergeCell ref="Z3:AA4"/>
    <mergeCell ref="AB3:AC4"/>
    <mergeCell ref="A6:F6"/>
    <mergeCell ref="G6:J6"/>
    <mergeCell ref="K6:R6"/>
    <mergeCell ref="S6:V6"/>
    <mergeCell ref="W6:AC6"/>
    <mergeCell ref="A10:H11"/>
    <mergeCell ref="I10:R11"/>
    <mergeCell ref="S10:AC11"/>
    <mergeCell ref="A14:E15"/>
    <mergeCell ref="F14:P15"/>
    <mergeCell ref="Q14:R15"/>
    <mergeCell ref="U14:U15"/>
    <mergeCell ref="V14:W15"/>
    <mergeCell ref="X14:Y15"/>
    <mergeCell ref="Z14:AA15"/>
    <mergeCell ref="A20:D20"/>
    <mergeCell ref="A21:D21"/>
    <mergeCell ref="E21:J21"/>
    <mergeCell ref="K21:L21"/>
    <mergeCell ref="M21:S21"/>
    <mergeCell ref="T21:V21"/>
    <mergeCell ref="AB14:AC15"/>
    <mergeCell ref="A16:E17"/>
    <mergeCell ref="F16:M16"/>
    <mergeCell ref="N16:U16"/>
    <mergeCell ref="V16:AC16"/>
    <mergeCell ref="A18:B19"/>
    <mergeCell ref="C18:E18"/>
    <mergeCell ref="C19:E19"/>
    <mergeCell ref="W21:AC21"/>
    <mergeCell ref="A22:D22"/>
    <mergeCell ref="E22:J22"/>
    <mergeCell ref="K22:L22"/>
    <mergeCell ref="M22:N22"/>
    <mergeCell ref="O22:P22"/>
    <mergeCell ref="Q22:S22"/>
    <mergeCell ref="T22:V22"/>
    <mergeCell ref="W22:X22"/>
    <mergeCell ref="Z22:AB22"/>
    <mergeCell ref="A23:D23"/>
    <mergeCell ref="E23:F23"/>
    <mergeCell ref="H23:Y23"/>
    <mergeCell ref="AA23:AC23"/>
    <mergeCell ref="A25:D25"/>
    <mergeCell ref="E25:F25"/>
    <mergeCell ref="G25:L25"/>
    <mergeCell ref="M25:N25"/>
    <mergeCell ref="O25:T25"/>
    <mergeCell ref="V27:AC27"/>
    <mergeCell ref="E28:G28"/>
    <mergeCell ref="H28:J28"/>
    <mergeCell ref="K28:R28"/>
    <mergeCell ref="S28:U28"/>
    <mergeCell ref="V28:AC28"/>
    <mergeCell ref="A26:D26"/>
    <mergeCell ref="E26:H26"/>
    <mergeCell ref="I26:L26"/>
    <mergeCell ref="M26:O26"/>
    <mergeCell ref="P26:S26"/>
    <mergeCell ref="A27:D29"/>
    <mergeCell ref="E27:G27"/>
    <mergeCell ref="H27:L27"/>
    <mergeCell ref="N27:R27"/>
    <mergeCell ref="S27:U27"/>
    <mergeCell ref="E29:G29"/>
    <mergeCell ref="H29:R29"/>
    <mergeCell ref="S29:U29"/>
    <mergeCell ref="V29:AC29"/>
    <mergeCell ref="A30:D32"/>
    <mergeCell ref="E30:G30"/>
    <mergeCell ref="H30:L30"/>
    <mergeCell ref="N30:R30"/>
    <mergeCell ref="S30:U30"/>
    <mergeCell ref="V30:AC30"/>
    <mergeCell ref="E31:G31"/>
    <mergeCell ref="H31:J31"/>
    <mergeCell ref="K31:R31"/>
    <mergeCell ref="S31:U31"/>
    <mergeCell ref="V31:AC31"/>
    <mergeCell ref="E32:G32"/>
    <mergeCell ref="H32:R32"/>
    <mergeCell ref="S32:U32"/>
    <mergeCell ref="V32:AC32"/>
    <mergeCell ref="A33:D35"/>
    <mergeCell ref="E33:G33"/>
    <mergeCell ref="H33:L33"/>
    <mergeCell ref="N33:R33"/>
    <mergeCell ref="S33:U33"/>
    <mergeCell ref="V33:AC33"/>
    <mergeCell ref="E34:G34"/>
    <mergeCell ref="H34:J34"/>
    <mergeCell ref="K34:R34"/>
    <mergeCell ref="S34:U34"/>
    <mergeCell ref="V34:AC34"/>
    <mergeCell ref="E35:G35"/>
    <mergeCell ref="H35:R35"/>
    <mergeCell ref="S35:U35"/>
    <mergeCell ref="V35:AC35"/>
    <mergeCell ref="E36:G36"/>
    <mergeCell ref="H36:N36"/>
    <mergeCell ref="T36:V36"/>
    <mergeCell ref="W36:AC36"/>
    <mergeCell ref="A38:D38"/>
    <mergeCell ref="E38:G38"/>
    <mergeCell ref="H38:W38"/>
    <mergeCell ref="X38:AC38"/>
    <mergeCell ref="A39:D40"/>
    <mergeCell ref="E39:AC39"/>
    <mergeCell ref="E40:AC40"/>
    <mergeCell ref="A37:D37"/>
    <mergeCell ref="E37:G37"/>
    <mergeCell ref="H37:O37"/>
    <mergeCell ref="P37:S37"/>
    <mergeCell ref="T37:V37"/>
    <mergeCell ref="W37:AC37"/>
    <mergeCell ref="C47:F47"/>
    <mergeCell ref="G47:M47"/>
    <mergeCell ref="P47:R47"/>
    <mergeCell ref="S47:AB47"/>
    <mergeCell ref="C48:F48"/>
    <mergeCell ref="G48:M48"/>
    <mergeCell ref="P48:T48"/>
    <mergeCell ref="U48:AB48"/>
    <mergeCell ref="AA42:AC43"/>
    <mergeCell ref="C45:F45"/>
    <mergeCell ref="G45:M45"/>
    <mergeCell ref="P45:R45"/>
    <mergeCell ref="S45:AB45"/>
    <mergeCell ref="C46:F46"/>
    <mergeCell ref="G46:M46"/>
    <mergeCell ref="P46:R46"/>
    <mergeCell ref="S46:AB46"/>
    <mergeCell ref="C53:F53"/>
    <mergeCell ref="G53:M53"/>
    <mergeCell ref="P49:T49"/>
    <mergeCell ref="U49:AB49"/>
    <mergeCell ref="Z50:AB50"/>
    <mergeCell ref="C51:F51"/>
    <mergeCell ref="G51:M51"/>
    <mergeCell ref="Z51:AB53"/>
    <mergeCell ref="C52:F52"/>
    <mergeCell ref="G52:M52"/>
    <mergeCell ref="P52:R53"/>
    <mergeCell ref="S52:X53"/>
  </mergeCells>
  <phoneticPr fontId="20"/>
  <conditionalFormatting sqref="D1 G1">
    <cfRule type="cellIs" dxfId="18" priority="2" stopIfTrue="1" operator="equal">
      <formula>"科研費"</formula>
    </cfRule>
  </conditionalFormatting>
  <conditionalFormatting sqref="AA42">
    <cfRule type="cellIs" dxfId="17" priority="1" stopIfTrue="1" operator="equal">
      <formula>"科研費"</formula>
    </cfRule>
  </conditionalFormatting>
  <dataValidations count="21">
    <dataValidation type="list" allowBlank="1" showInputMessage="1" showErrorMessage="1" sqref="I10:R11" xr:uid="{434AB81A-DED3-4D87-B50A-DA54211F4F5F}">
      <formula1>INDIRECT(A10)</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S10:AC11" xr:uid="{2509EF82-9B50-4AA4-8E6C-B8065ABAFDBA}">
      <formula1>INDIRECT(A10)</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0B925A59-EB8D-4D12-B47C-9DC4125DE3B5}">
      <formula1>INDIRECT(A65534)</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EA764F34-1799-4626-8071-653954EAA1FE}">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68A63FED-5F62-47C5-92A1-4A5F1C67B702}">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E7034ED5-818B-473E-9AA4-6535810C179B}">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863AF00B-C844-4993-BD3C-D636A85CE928}">
      <formula1>"定額,減額,不支給"</formula1>
    </dataValidation>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8F03AA80-9B72-431C-82F5-5062C9483B7A}">
      <formula1>"現金等による立替払い,法人カード(個人決裁型）"</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CBE34ADD-A4D9-47FC-A84F-F3B70DBFCE54}"/>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F45E6494-E334-44B6-88EA-EE7D80D75415}">
      <formula1>"確定払(国内),確定(外国),概算払(国内),概算(外国),現金"</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2C900A6D-B66C-4828-B144-FDE5C2800D41}">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A71DDD7A-6F5D-4F41-AB4A-A73E90B34A50}">
      <formula1>"現金,口座振替"</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00A92F34-BF59-4640-8ADC-2728E0FDBCB8}">
      <formula1>"教授,准教授,助教,特任助教,学生"</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986879F0-C267-4B91-855B-1FA7BAA6BF42}">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2991B945-6743-4F2B-9BFB-BB32985207F7}">
      <formula1>INDIRECT(IW10)</formula1>
    </dataValidation>
    <dataValidation type="list" allowBlank="1" showInputMessage="1" sqref="M21" xr:uid="{2E52A799-3781-4712-8D74-F3669DDB345B}">
      <formula1>INDIRECT(E21)</formula1>
    </dataValidation>
    <dataValidation type="list" allowBlank="1" sqref="E38:G38" xr:uid="{D80024D3-E1A4-4AC3-BBD1-9D348919E262}">
      <formula1>"なし,一部支給,全額支給"</formula1>
    </dataValidation>
    <dataValidation type="list" allowBlank="1" showInputMessage="1" showErrorMessage="1" sqref="Q22:S22" xr:uid="{F239F3B7-E98C-406A-9038-D594C31CCCC8}">
      <formula1>"電車,バス・電車,バス,自動車,徒歩,自転車"</formula1>
    </dataValidation>
    <dataValidation type="list" allowBlank="1" showInputMessage="1" showErrorMessage="1" sqref="E25:F25" xr:uid="{2F9928DF-5221-40DB-9AC5-C7B50997580C}">
      <formula1>"宿泊,日帰り"</formula1>
    </dataValidation>
    <dataValidation type="list" allowBlank="1" showInputMessage="1" sqref="M22:N22" xr:uid="{CA0F4010-5C73-45DD-8EA2-142A65505AEE}">
      <formula1>"教授,准教授,助教,特任教員,RA,学部生,院生,その他"</formula1>
    </dataValidation>
    <dataValidation type="list" allowBlank="1" showInputMessage="1" sqref="H28:J28 H31:J31 H34:J34" xr:uid="{53804292-4F7F-461B-837B-8EC2DBEB6A38}">
      <formula1>"学会参加,調査視察,情報収集,その他"</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16B306F-0035-4479-BBF5-7435870B2956}">
          <x14:formula1>
            <xm:f>リスト!$A$42:$A$50</xm:f>
          </x14:formula1>
          <xm:sqref>A10:H11</xm:sqref>
        </x14:dataValidation>
        <x14:dataValidation type="list" allowBlank="1" showInputMessage="1" showErrorMessage="1" xr:uid="{12EEC4AC-27D2-4548-A74A-1890252BDBAD}">
          <x14:formula1>
            <xm:f>リスト!$C$42:$C$70</xm:f>
          </x14:formula1>
          <xm:sqref>K7:R8</xm:sqref>
        </x14:dataValidation>
        <x14:dataValidation type="list" imeMode="halfAlpha" allowBlank="1" showInputMessage="1" showErrorMessage="1" xr:uid="{0CCFE180-9D25-43A2-8B88-15D4AD5B0E23}">
          <x14:formula1>
            <xm:f>リスト!$B$42:$B$54</xm:f>
          </x14:formula1>
          <xm:sqref>A7:F8</xm:sqref>
        </x14:dataValidation>
        <x14:dataValidation type="list" allowBlank="1" showInputMessage="1" showErrorMessage="1" xr:uid="{961F05C2-BF0F-4F4A-8D5A-3E64C635B066}">
          <x14:formula1>
            <xm:f>リスト!$A$1:$F$1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FD87-A08C-4935-8EEC-585D99ED9958}">
  <sheetPr>
    <tabColor rgb="FF00B050"/>
    <pageSetUpPr fitToPage="1"/>
  </sheetPr>
  <dimension ref="A1:AP59"/>
  <sheetViews>
    <sheetView tabSelected="1" topLeftCell="A25" zoomScaleNormal="100" workbookViewId="0">
      <selection activeCell="AG43" sqref="AG43"/>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680" t="str">
        <f>IF(ISERROR(VLOOKUP($K$7,リスト!$C$12:$D$64,2,0))=TRUE,"",VLOOKUP($K$7,リスト!$C$12:$D$64,2,0))</f>
        <v/>
      </c>
      <c r="B1" s="681"/>
      <c r="C1" s="681"/>
      <c r="D1" s="683" t="str">
        <f>IF(A1="科","科研費","")</f>
        <v/>
      </c>
      <c r="E1" s="683"/>
      <c r="F1" s="683"/>
      <c r="G1" s="135"/>
      <c r="H1" s="136"/>
      <c r="I1" s="136"/>
      <c r="J1" s="684" t="s">
        <v>144</v>
      </c>
      <c r="K1" s="684"/>
      <c r="L1" s="684"/>
      <c r="M1" s="684"/>
      <c r="N1" s="684"/>
      <c r="O1" s="684"/>
      <c r="P1" s="684"/>
      <c r="Q1" s="684"/>
      <c r="R1" s="684"/>
      <c r="S1" s="684"/>
      <c r="T1" s="136"/>
      <c r="U1" s="136"/>
      <c r="V1" s="136"/>
      <c r="W1" s="136"/>
      <c r="X1" s="136"/>
      <c r="Y1" s="685" t="s">
        <v>431</v>
      </c>
      <c r="Z1" s="686"/>
      <c r="AA1" s="686"/>
      <c r="AB1" s="686"/>
      <c r="AC1" s="687"/>
    </row>
    <row r="2" spans="1:42" ht="24.75" customHeight="1" thickBot="1">
      <c r="A2" s="682"/>
      <c r="B2" s="682"/>
      <c r="C2" s="682"/>
      <c r="D2" s="136"/>
      <c r="E2" s="136"/>
      <c r="F2" s="136"/>
      <c r="G2" s="138" t="s">
        <v>145</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688" t="s">
        <v>146</v>
      </c>
      <c r="B3" s="689"/>
      <c r="C3" s="689"/>
      <c r="D3" s="690"/>
      <c r="E3" s="691" t="s">
        <v>349</v>
      </c>
      <c r="F3" s="691"/>
      <c r="G3" s="691"/>
      <c r="H3" s="691"/>
      <c r="I3" s="691"/>
      <c r="J3" s="692"/>
      <c r="K3" s="140"/>
      <c r="L3" s="140"/>
      <c r="M3" s="140"/>
      <c r="N3" s="140"/>
      <c r="O3" s="693" t="s">
        <v>507</v>
      </c>
      <c r="P3" s="694"/>
      <c r="Q3" s="695"/>
      <c r="R3" s="669"/>
      <c r="S3" s="669"/>
      <c r="T3" s="669"/>
      <c r="U3" s="669"/>
      <c r="V3" s="669"/>
      <c r="W3" s="669"/>
      <c r="X3" s="669"/>
      <c r="Y3" s="669"/>
      <c r="Z3" s="669"/>
      <c r="AA3" s="669"/>
      <c r="AB3" s="669"/>
      <c r="AC3" s="671"/>
    </row>
    <row r="4" spans="1:42" s="146" customFormat="1" ht="17.25" customHeight="1" thickBot="1">
      <c r="A4" s="141"/>
      <c r="B4" s="141"/>
      <c r="C4" s="141"/>
      <c r="D4" s="141"/>
      <c r="E4" s="141"/>
      <c r="F4" s="141"/>
      <c r="G4" s="142"/>
      <c r="H4" s="141"/>
      <c r="I4" s="141"/>
      <c r="J4" s="143"/>
      <c r="K4" s="143"/>
      <c r="L4" s="144"/>
      <c r="M4" s="144"/>
      <c r="N4" s="144"/>
      <c r="O4" s="696"/>
      <c r="P4" s="697"/>
      <c r="Q4" s="698"/>
      <c r="R4" s="670"/>
      <c r="S4" s="670"/>
      <c r="T4" s="670"/>
      <c r="U4" s="670"/>
      <c r="V4" s="670"/>
      <c r="W4" s="670"/>
      <c r="X4" s="670"/>
      <c r="Y4" s="670"/>
      <c r="Z4" s="670"/>
      <c r="AA4" s="670"/>
      <c r="AB4" s="670"/>
      <c r="AC4" s="672"/>
      <c r="AD4" s="145"/>
    </row>
    <row r="5" spans="1:42" ht="14.25" customHeight="1" thickBot="1">
      <c r="A5" s="341" t="s">
        <v>557</v>
      </c>
      <c r="B5" s="324"/>
      <c r="C5" s="324"/>
      <c r="D5" s="324"/>
      <c r="E5" s="340"/>
      <c r="F5" s="340"/>
      <c r="G5" s="340"/>
      <c r="H5" s="340"/>
      <c r="I5" s="340"/>
      <c r="J5" s="340"/>
      <c r="K5" s="340" t="s">
        <v>557</v>
      </c>
      <c r="L5" s="340"/>
      <c r="M5" s="340"/>
      <c r="N5" s="340"/>
      <c r="O5" s="340"/>
      <c r="P5" s="340"/>
      <c r="Q5" s="340"/>
      <c r="R5" s="340"/>
      <c r="S5" s="340" t="s">
        <v>568</v>
      </c>
      <c r="T5" s="340"/>
      <c r="U5" s="340"/>
      <c r="V5" s="340"/>
      <c r="W5" s="340"/>
      <c r="X5" s="342"/>
      <c r="Y5" s="342"/>
      <c r="Z5" s="342"/>
      <c r="AA5" s="342"/>
      <c r="AB5" s="342"/>
      <c r="AC5" s="342"/>
      <c r="AD5" s="147"/>
      <c r="AE5" s="148"/>
      <c r="AF5" s="148"/>
      <c r="AG5" s="148"/>
      <c r="AH5" s="148"/>
      <c r="AI5" s="148"/>
      <c r="AJ5" s="148"/>
      <c r="AK5" s="148"/>
      <c r="AL5" s="148"/>
      <c r="AM5" s="148"/>
      <c r="AN5" s="149"/>
      <c r="AP5" s="149"/>
    </row>
    <row r="6" spans="1:42" ht="14.25" customHeight="1">
      <c r="A6" s="673" t="s">
        <v>552</v>
      </c>
      <c r="B6" s="674"/>
      <c r="C6" s="674"/>
      <c r="D6" s="674"/>
      <c r="E6" s="674"/>
      <c r="F6" s="674"/>
      <c r="G6" s="675" t="s">
        <v>553</v>
      </c>
      <c r="H6" s="674"/>
      <c r="I6" s="674"/>
      <c r="J6" s="676"/>
      <c r="K6" s="677" t="s">
        <v>554</v>
      </c>
      <c r="L6" s="674"/>
      <c r="M6" s="674"/>
      <c r="N6" s="674"/>
      <c r="O6" s="674"/>
      <c r="P6" s="674"/>
      <c r="Q6" s="674"/>
      <c r="R6" s="674"/>
      <c r="S6" s="675" t="s">
        <v>555</v>
      </c>
      <c r="T6" s="674"/>
      <c r="U6" s="674"/>
      <c r="V6" s="676"/>
      <c r="W6" s="678" t="s">
        <v>556</v>
      </c>
      <c r="X6" s="678"/>
      <c r="Y6" s="678"/>
      <c r="Z6" s="678"/>
      <c r="AA6" s="678"/>
      <c r="AB6" s="678"/>
      <c r="AC6" s="679"/>
    </row>
    <row r="7" spans="1:42" ht="24" customHeight="1">
      <c r="A7" s="635"/>
      <c r="B7" s="636"/>
      <c r="C7" s="636"/>
      <c r="D7" s="636"/>
      <c r="E7" s="636"/>
      <c r="F7" s="636"/>
      <c r="G7" s="639" t="str">
        <f>IF(ISERROR(VLOOKUP($A$7,リスト!$H$1:$I$13,2,0))=TRUE,"",VLOOKUP($A$7,リスト!$H$1:$I$13,2,0))</f>
        <v/>
      </c>
      <c r="H7" s="640"/>
      <c r="I7" s="640"/>
      <c r="J7" s="641"/>
      <c r="K7" s="645"/>
      <c r="L7" s="646"/>
      <c r="M7" s="646"/>
      <c r="N7" s="646"/>
      <c r="O7" s="646"/>
      <c r="P7" s="646"/>
      <c r="Q7" s="646"/>
      <c r="R7" s="646"/>
      <c r="S7" s="649"/>
      <c r="T7" s="650"/>
      <c r="U7" s="650"/>
      <c r="V7" s="651"/>
      <c r="W7" s="655"/>
      <c r="X7" s="656"/>
      <c r="Y7" s="656"/>
      <c r="Z7" s="656"/>
      <c r="AA7" s="656"/>
      <c r="AB7" s="656"/>
      <c r="AC7" s="657"/>
    </row>
    <row r="8" spans="1:42" ht="16.5" customHeight="1">
      <c r="A8" s="637"/>
      <c r="B8" s="638"/>
      <c r="C8" s="638"/>
      <c r="D8" s="638"/>
      <c r="E8" s="638"/>
      <c r="F8" s="638"/>
      <c r="G8" s="642"/>
      <c r="H8" s="643"/>
      <c r="I8" s="643"/>
      <c r="J8" s="644"/>
      <c r="K8" s="647"/>
      <c r="L8" s="648"/>
      <c r="M8" s="648"/>
      <c r="N8" s="648"/>
      <c r="O8" s="648"/>
      <c r="P8" s="648"/>
      <c r="Q8" s="648"/>
      <c r="R8" s="648"/>
      <c r="S8" s="652"/>
      <c r="T8" s="653"/>
      <c r="U8" s="653"/>
      <c r="V8" s="654"/>
      <c r="W8" s="658"/>
      <c r="X8" s="659"/>
      <c r="Y8" s="659"/>
      <c r="Z8" s="659"/>
      <c r="AA8" s="659"/>
      <c r="AB8" s="659"/>
      <c r="AC8" s="660"/>
    </row>
    <row r="9" spans="1:42" ht="15" customHeight="1">
      <c r="A9" s="661" t="s">
        <v>147</v>
      </c>
      <c r="B9" s="662"/>
      <c r="C9" s="662"/>
      <c r="D9" s="662"/>
      <c r="E9" s="662"/>
      <c r="F9" s="662"/>
      <c r="G9" s="662"/>
      <c r="H9" s="663"/>
      <c r="I9" s="664" t="s">
        <v>558</v>
      </c>
      <c r="J9" s="665"/>
      <c r="K9" s="665"/>
      <c r="L9" s="665"/>
      <c r="M9" s="665"/>
      <c r="N9" s="665"/>
      <c r="O9" s="665"/>
      <c r="P9" s="665"/>
      <c r="Q9" s="665"/>
      <c r="R9" s="666"/>
      <c r="S9" s="667" t="s">
        <v>148</v>
      </c>
      <c r="T9" s="667"/>
      <c r="U9" s="667"/>
      <c r="V9" s="667"/>
      <c r="W9" s="667"/>
      <c r="X9" s="667"/>
      <c r="Y9" s="667"/>
      <c r="Z9" s="667"/>
      <c r="AA9" s="667"/>
      <c r="AB9" s="667"/>
      <c r="AC9" s="668"/>
      <c r="AD9" s="150"/>
    </row>
    <row r="10" spans="1:42" ht="12.75" customHeight="1">
      <c r="A10" s="604"/>
      <c r="B10" s="605"/>
      <c r="C10" s="605"/>
      <c r="D10" s="605"/>
      <c r="E10" s="605"/>
      <c r="F10" s="605"/>
      <c r="G10" s="605"/>
      <c r="H10" s="605"/>
      <c r="I10" s="608"/>
      <c r="J10" s="609"/>
      <c r="K10" s="609"/>
      <c r="L10" s="609"/>
      <c r="M10" s="609"/>
      <c r="N10" s="609"/>
      <c r="O10" s="609"/>
      <c r="P10" s="609"/>
      <c r="Q10" s="609"/>
      <c r="R10" s="610"/>
      <c r="S10" s="614"/>
      <c r="T10" s="615"/>
      <c r="U10" s="615"/>
      <c r="V10" s="615"/>
      <c r="W10" s="615"/>
      <c r="X10" s="615"/>
      <c r="Y10" s="615"/>
      <c r="Z10" s="615"/>
      <c r="AA10" s="615"/>
      <c r="AB10" s="615"/>
      <c r="AC10" s="616"/>
    </row>
    <row r="11" spans="1:42" ht="12.75" customHeight="1" thickBot="1">
      <c r="A11" s="606"/>
      <c r="B11" s="607"/>
      <c r="C11" s="607"/>
      <c r="D11" s="607"/>
      <c r="E11" s="607"/>
      <c r="F11" s="607"/>
      <c r="G11" s="607"/>
      <c r="H11" s="607"/>
      <c r="I11" s="611"/>
      <c r="J11" s="612"/>
      <c r="K11" s="612"/>
      <c r="L11" s="612"/>
      <c r="M11" s="612"/>
      <c r="N11" s="612"/>
      <c r="O11" s="612"/>
      <c r="P11" s="612"/>
      <c r="Q11" s="612"/>
      <c r="R11" s="613"/>
      <c r="S11" s="617"/>
      <c r="T11" s="617"/>
      <c r="U11" s="617"/>
      <c r="V11" s="617"/>
      <c r="W11" s="617"/>
      <c r="X11" s="617"/>
      <c r="Y11" s="617"/>
      <c r="Z11" s="617"/>
      <c r="AA11" s="617"/>
      <c r="AB11" s="617"/>
      <c r="AC11" s="618"/>
      <c r="AE11" s="151"/>
    </row>
    <row r="12" spans="1:42" ht="6.75" customHeight="1">
      <c r="A12" s="305"/>
      <c r="B12" s="305"/>
      <c r="C12" s="305"/>
      <c r="D12" s="305"/>
      <c r="E12" s="305"/>
      <c r="F12" s="305"/>
      <c r="G12" s="305"/>
      <c r="H12" s="305"/>
      <c r="I12" s="306"/>
      <c r="J12" s="306"/>
      <c r="K12" s="306"/>
      <c r="L12" s="306"/>
      <c r="M12" s="306"/>
      <c r="N12" s="306"/>
      <c r="O12" s="306"/>
      <c r="P12" s="306"/>
      <c r="Q12" s="306"/>
      <c r="R12" s="306"/>
      <c r="S12" s="179"/>
      <c r="T12" s="179"/>
      <c r="U12" s="179"/>
      <c r="V12" s="179"/>
      <c r="W12" s="179"/>
      <c r="X12" s="179"/>
      <c r="Y12" s="179"/>
      <c r="Z12" s="179"/>
      <c r="AA12" s="179"/>
      <c r="AB12" s="179"/>
      <c r="AC12" s="179"/>
      <c r="AE12" s="151"/>
    </row>
    <row r="13" spans="1:42" s="146" customFormat="1" ht="17.25" customHeight="1" thickBot="1">
      <c r="A13" s="324"/>
      <c r="B13" s="324"/>
      <c r="C13" s="324"/>
      <c r="D13" s="324"/>
      <c r="E13" s="152"/>
      <c r="F13" s="152"/>
      <c r="G13" s="152"/>
      <c r="I13" s="144"/>
      <c r="J13" s="138" t="s">
        <v>145</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619" t="s">
        <v>149</v>
      </c>
      <c r="B14" s="581"/>
      <c r="C14" s="581"/>
      <c r="D14" s="581"/>
      <c r="E14" s="620"/>
      <c r="F14" s="624" t="s">
        <v>150</v>
      </c>
      <c r="G14" s="624"/>
      <c r="H14" s="624"/>
      <c r="I14" s="624"/>
      <c r="J14" s="624"/>
      <c r="K14" s="624"/>
      <c r="L14" s="624"/>
      <c r="M14" s="624"/>
      <c r="N14" s="624"/>
      <c r="O14" s="624"/>
      <c r="P14" s="625"/>
      <c r="Q14" s="629" t="s">
        <v>509</v>
      </c>
      <c r="R14" s="630"/>
      <c r="S14" s="307" t="s">
        <v>508</v>
      </c>
      <c r="T14" s="292"/>
      <c r="U14" s="633" t="s">
        <v>510</v>
      </c>
      <c r="V14" s="581"/>
      <c r="W14" s="581"/>
      <c r="X14" s="581" t="s">
        <v>151</v>
      </c>
      <c r="Y14" s="581"/>
      <c r="Z14" s="581"/>
      <c r="AA14" s="581"/>
      <c r="AB14" s="581" t="s">
        <v>138</v>
      </c>
      <c r="AC14" s="582"/>
      <c r="AD14" s="150"/>
      <c r="AE14" s="155"/>
      <c r="AF14" s="156"/>
    </row>
    <row r="15" spans="1:42" s="157" customFormat="1" ht="12.75" customHeight="1" thickBot="1">
      <c r="A15" s="621"/>
      <c r="B15" s="622"/>
      <c r="C15" s="622"/>
      <c r="D15" s="622"/>
      <c r="E15" s="623"/>
      <c r="F15" s="626"/>
      <c r="G15" s="626"/>
      <c r="H15" s="626"/>
      <c r="I15" s="626"/>
      <c r="J15" s="626"/>
      <c r="K15" s="626"/>
      <c r="L15" s="626"/>
      <c r="M15" s="626"/>
      <c r="N15" s="627"/>
      <c r="O15" s="627"/>
      <c r="P15" s="628"/>
      <c r="Q15" s="631"/>
      <c r="R15" s="632"/>
      <c r="S15" s="291"/>
      <c r="T15" s="291"/>
      <c r="U15" s="634"/>
      <c r="V15" s="532"/>
      <c r="W15" s="532"/>
      <c r="X15" s="532"/>
      <c r="Y15" s="532"/>
      <c r="Z15" s="532"/>
      <c r="AA15" s="532"/>
      <c r="AB15" s="532"/>
      <c r="AC15" s="583"/>
      <c r="AD15" s="137"/>
      <c r="AE15" s="137"/>
      <c r="AF15" s="137"/>
      <c r="AG15" s="137"/>
      <c r="AH15" s="137"/>
      <c r="AI15" s="137"/>
      <c r="AJ15" s="137"/>
      <c r="AK15" s="137"/>
      <c r="AL15" s="137"/>
      <c r="AM15" s="137"/>
      <c r="AN15" s="137"/>
      <c r="AO15" s="137"/>
      <c r="AP15" s="137"/>
    </row>
    <row r="16" spans="1:42" ht="15.75" customHeight="1" thickTop="1">
      <c r="A16" s="584" t="str">
        <f>IF(A1="科","総 額（不課税）","総      額")</f>
        <v>総      額</v>
      </c>
      <c r="B16" s="585"/>
      <c r="C16" s="585"/>
      <c r="D16" s="585"/>
      <c r="E16" s="585"/>
      <c r="F16" s="588" t="s">
        <v>152</v>
      </c>
      <c r="G16" s="589"/>
      <c r="H16" s="589"/>
      <c r="I16" s="589"/>
      <c r="J16" s="589"/>
      <c r="K16" s="589"/>
      <c r="L16" s="589"/>
      <c r="M16" s="590"/>
      <c r="N16" s="591" t="s">
        <v>153</v>
      </c>
      <c r="O16" s="591"/>
      <c r="P16" s="591"/>
      <c r="Q16" s="591"/>
      <c r="R16" s="591"/>
      <c r="S16" s="591"/>
      <c r="T16" s="591"/>
      <c r="U16" s="592"/>
      <c r="V16" s="591" t="s">
        <v>154</v>
      </c>
      <c r="W16" s="591"/>
      <c r="X16" s="591"/>
      <c r="Y16" s="591"/>
      <c r="Z16" s="591"/>
      <c r="AA16" s="591"/>
      <c r="AB16" s="591"/>
      <c r="AC16" s="593"/>
    </row>
    <row r="17" spans="1:42" ht="32.25" customHeight="1" thickBot="1">
      <c r="A17" s="586"/>
      <c r="B17" s="587"/>
      <c r="C17" s="587"/>
      <c r="D17" s="587"/>
      <c r="E17" s="587"/>
      <c r="F17" s="308"/>
      <c r="G17" s="309"/>
      <c r="H17" s="310"/>
      <c r="I17" s="309"/>
      <c r="J17" s="311"/>
      <c r="K17" s="309"/>
      <c r="L17" s="309"/>
      <c r="M17" s="312"/>
      <c r="N17" s="313"/>
      <c r="O17" s="313"/>
      <c r="P17" s="314"/>
      <c r="Q17" s="313"/>
      <c r="R17" s="315"/>
      <c r="S17" s="313"/>
      <c r="T17" s="313"/>
      <c r="U17" s="316"/>
      <c r="V17" s="313"/>
      <c r="W17" s="313"/>
      <c r="X17" s="314"/>
      <c r="Y17" s="313"/>
      <c r="Z17" s="315"/>
      <c r="AA17" s="313"/>
      <c r="AB17" s="313"/>
      <c r="AC17" s="317"/>
    </row>
    <row r="18" spans="1:42" ht="18.75" customHeight="1" thickTop="1">
      <c r="A18" s="594" t="s">
        <v>155</v>
      </c>
      <c r="B18" s="595"/>
      <c r="C18" s="598" t="str">
        <f>IF($A$1="科","―","課税")</f>
        <v>課税</v>
      </c>
      <c r="D18" s="598"/>
      <c r="E18" s="599"/>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596"/>
      <c r="B19" s="597"/>
      <c r="C19" s="600" t="str">
        <f>IF($A$1="科","―","不課税")</f>
        <v>不課税</v>
      </c>
      <c r="D19" s="600"/>
      <c r="E19" s="601"/>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569" t="s">
        <v>156</v>
      </c>
      <c r="B20" s="569"/>
      <c r="C20" s="569"/>
      <c r="D20" s="569"/>
      <c r="E20" s="152"/>
      <c r="F20" s="152"/>
      <c r="G20" s="152"/>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570" t="s">
        <v>334</v>
      </c>
      <c r="B21" s="571"/>
      <c r="C21" s="571"/>
      <c r="D21" s="572"/>
      <c r="E21" s="573"/>
      <c r="F21" s="574"/>
      <c r="G21" s="574"/>
      <c r="H21" s="574"/>
      <c r="I21" s="574"/>
      <c r="J21" s="574"/>
      <c r="K21" s="575" t="s">
        <v>335</v>
      </c>
      <c r="L21" s="576"/>
      <c r="M21" s="577"/>
      <c r="N21" s="577"/>
      <c r="O21" s="577"/>
      <c r="P21" s="577"/>
      <c r="Q21" s="577"/>
      <c r="R21" s="577"/>
      <c r="S21" s="577"/>
      <c r="T21" s="578" t="s">
        <v>157</v>
      </c>
      <c r="U21" s="579"/>
      <c r="V21" s="580"/>
      <c r="W21" s="602"/>
      <c r="X21" s="602"/>
      <c r="Y21" s="602"/>
      <c r="Z21" s="602"/>
      <c r="AA21" s="602"/>
      <c r="AB21" s="602"/>
      <c r="AC21" s="603"/>
    </row>
    <row r="22" spans="1:42" ht="25.5" customHeight="1">
      <c r="A22" s="554" t="s">
        <v>333</v>
      </c>
      <c r="B22" s="555"/>
      <c r="C22" s="555"/>
      <c r="D22" s="556"/>
      <c r="E22" s="557"/>
      <c r="F22" s="557"/>
      <c r="G22" s="557"/>
      <c r="H22" s="557"/>
      <c r="I22" s="557"/>
      <c r="J22" s="557"/>
      <c r="K22" s="558" t="s">
        <v>336</v>
      </c>
      <c r="L22" s="559"/>
      <c r="M22" s="560"/>
      <c r="N22" s="561"/>
      <c r="O22" s="562" t="s">
        <v>158</v>
      </c>
      <c r="P22" s="563"/>
      <c r="Q22" s="560"/>
      <c r="R22" s="560"/>
      <c r="S22" s="561"/>
      <c r="T22" s="564" t="s">
        <v>352</v>
      </c>
      <c r="U22" s="565"/>
      <c r="V22" s="566"/>
      <c r="W22" s="567"/>
      <c r="X22" s="567"/>
      <c r="Y22" s="322" t="s">
        <v>160</v>
      </c>
      <c r="Z22" s="568"/>
      <c r="AA22" s="567"/>
      <c r="AB22" s="567"/>
      <c r="AC22" s="323" t="s">
        <v>161</v>
      </c>
    </row>
    <row r="23" spans="1:42" ht="25.5" customHeight="1" thickBot="1">
      <c r="A23" s="541" t="str">
        <f>IF(M22="その他","","定期区間
（通勤経路）")</f>
        <v>定期区間
（通勤経路）</v>
      </c>
      <c r="B23" s="542"/>
      <c r="C23" s="542"/>
      <c r="D23" s="543"/>
      <c r="E23" s="544" t="str">
        <f>IF(M22="その他","","自　宅")</f>
        <v>自　宅</v>
      </c>
      <c r="F23" s="544"/>
      <c r="G23" s="321" t="str">
        <f>IF($M$22="その他","","→")</f>
        <v>→</v>
      </c>
      <c r="H23" s="545"/>
      <c r="I23" s="545"/>
      <c r="J23" s="545"/>
      <c r="K23" s="545"/>
      <c r="L23" s="545"/>
      <c r="M23" s="545"/>
      <c r="N23" s="545"/>
      <c r="O23" s="545"/>
      <c r="P23" s="545"/>
      <c r="Q23" s="545"/>
      <c r="R23" s="545"/>
      <c r="S23" s="545"/>
      <c r="T23" s="545"/>
      <c r="U23" s="545"/>
      <c r="V23" s="545"/>
      <c r="W23" s="545"/>
      <c r="X23" s="545"/>
      <c r="Y23" s="545"/>
      <c r="Z23" s="321" t="str">
        <f>IF($M$22="その他","","→")</f>
        <v>→</v>
      </c>
      <c r="AA23" s="544" t="str">
        <f>IF($M$22="その他","","南大沢（大学）")</f>
        <v>南大沢（大学）</v>
      </c>
      <c r="AB23" s="544"/>
      <c r="AC23" s="546"/>
    </row>
    <row r="24" spans="1:42" s="146" customFormat="1" ht="25.5" customHeight="1" thickBot="1">
      <c r="A24" s="222" t="s">
        <v>355</v>
      </c>
      <c r="B24" s="222"/>
      <c r="C24" s="222"/>
      <c r="D24" s="222"/>
      <c r="E24" s="249" t="s">
        <v>351</v>
      </c>
      <c r="G24" s="152"/>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547" t="s">
        <v>162</v>
      </c>
      <c r="B25" s="548"/>
      <c r="C25" s="548"/>
      <c r="D25" s="548"/>
      <c r="E25" s="549"/>
      <c r="F25" s="550"/>
      <c r="G25" s="551"/>
      <c r="H25" s="552"/>
      <c r="I25" s="552"/>
      <c r="J25" s="552"/>
      <c r="K25" s="552"/>
      <c r="L25" s="552"/>
      <c r="M25" s="553" t="str">
        <f>IF(E25="宿泊","～","・")</f>
        <v>・</v>
      </c>
      <c r="N25" s="553"/>
      <c r="O25" s="552"/>
      <c r="P25" s="552"/>
      <c r="Q25" s="552"/>
      <c r="R25" s="552"/>
      <c r="S25" s="552"/>
      <c r="T25" s="552"/>
      <c r="U25" s="318" t="str">
        <f>IF(E25="宿泊",O25-G25,"")</f>
        <v/>
      </c>
      <c r="V25" s="282" t="s">
        <v>137</v>
      </c>
      <c r="W25" s="318" t="str">
        <f>IF(E25="宿泊",U25+1,"")</f>
        <v/>
      </c>
      <c r="X25" s="282" t="s">
        <v>138</v>
      </c>
      <c r="Y25" s="319" t="s">
        <v>356</v>
      </c>
      <c r="Z25" s="319"/>
      <c r="AA25" s="319"/>
      <c r="AB25" s="348"/>
      <c r="AC25" s="320" t="s">
        <v>357</v>
      </c>
    </row>
    <row r="26" spans="1:42" s="174" customFormat="1" ht="25.5" customHeight="1">
      <c r="A26" s="518" t="s">
        <v>402</v>
      </c>
      <c r="B26" s="519"/>
      <c r="C26" s="519"/>
      <c r="D26" s="519"/>
      <c r="E26" s="520" t="s">
        <v>166</v>
      </c>
      <c r="F26" s="521"/>
      <c r="G26" s="521"/>
      <c r="H26" s="522"/>
      <c r="I26" s="523"/>
      <c r="J26" s="523"/>
      <c r="K26" s="523"/>
      <c r="L26" s="524"/>
      <c r="M26" s="525" t="s">
        <v>167</v>
      </c>
      <c r="N26" s="526"/>
      <c r="O26" s="527"/>
      <c r="P26" s="523"/>
      <c r="Q26" s="523"/>
      <c r="R26" s="523"/>
      <c r="S26" s="523"/>
      <c r="T26" s="359"/>
      <c r="U26" s="350"/>
      <c r="V26" s="350"/>
      <c r="W26" s="350"/>
      <c r="X26" s="350"/>
      <c r="Y26" s="350"/>
      <c r="Z26" s="349"/>
      <c r="AA26" s="351"/>
      <c r="AB26" s="349"/>
      <c r="AC26" s="352"/>
      <c r="AD26" s="137"/>
      <c r="AE26" s="137"/>
      <c r="AF26" s="137"/>
    </row>
    <row r="27" spans="1:42" ht="22.5" customHeight="1">
      <c r="A27" s="460" t="s">
        <v>358</v>
      </c>
      <c r="B27" s="461"/>
      <c r="C27" s="461"/>
      <c r="D27" s="462"/>
      <c r="E27" s="469" t="s">
        <v>407</v>
      </c>
      <c r="F27" s="470"/>
      <c r="G27" s="471"/>
      <c r="H27" s="472"/>
      <c r="I27" s="472"/>
      <c r="J27" s="472"/>
      <c r="K27" s="472"/>
      <c r="L27" s="472"/>
      <c r="M27" s="354" t="s">
        <v>408</v>
      </c>
      <c r="N27" s="472"/>
      <c r="O27" s="472"/>
      <c r="P27" s="472"/>
      <c r="Q27" s="472"/>
      <c r="R27" s="473"/>
      <c r="S27" s="474" t="s">
        <v>362</v>
      </c>
      <c r="T27" s="475"/>
      <c r="U27" s="476"/>
      <c r="V27" s="477"/>
      <c r="W27" s="477"/>
      <c r="X27" s="477"/>
      <c r="Y27" s="477"/>
      <c r="Z27" s="477"/>
      <c r="AA27" s="477"/>
      <c r="AB27" s="477"/>
      <c r="AC27" s="478"/>
    </row>
    <row r="28" spans="1:42" ht="22.5" customHeight="1">
      <c r="A28" s="463"/>
      <c r="B28" s="464"/>
      <c r="C28" s="464"/>
      <c r="D28" s="465"/>
      <c r="E28" s="479" t="s">
        <v>361</v>
      </c>
      <c r="F28" s="480"/>
      <c r="G28" s="481"/>
      <c r="H28" s="482"/>
      <c r="I28" s="482"/>
      <c r="J28" s="483"/>
      <c r="K28" s="484"/>
      <c r="L28" s="485"/>
      <c r="M28" s="485"/>
      <c r="N28" s="485"/>
      <c r="O28" s="485"/>
      <c r="P28" s="485"/>
      <c r="Q28" s="485"/>
      <c r="R28" s="486"/>
      <c r="S28" s="487" t="s">
        <v>164</v>
      </c>
      <c r="T28" s="488"/>
      <c r="U28" s="489"/>
      <c r="V28" s="490"/>
      <c r="W28" s="490"/>
      <c r="X28" s="490"/>
      <c r="Y28" s="490"/>
      <c r="Z28" s="490"/>
      <c r="AA28" s="490"/>
      <c r="AB28" s="490"/>
      <c r="AC28" s="491"/>
    </row>
    <row r="29" spans="1:42" ht="22.5" customHeight="1">
      <c r="A29" s="528"/>
      <c r="B29" s="529"/>
      <c r="C29" s="529"/>
      <c r="D29" s="530"/>
      <c r="E29" s="531" t="s">
        <v>165</v>
      </c>
      <c r="F29" s="532"/>
      <c r="G29" s="533"/>
      <c r="H29" s="534"/>
      <c r="I29" s="534"/>
      <c r="J29" s="534"/>
      <c r="K29" s="534"/>
      <c r="L29" s="534"/>
      <c r="M29" s="534"/>
      <c r="N29" s="534"/>
      <c r="O29" s="534"/>
      <c r="P29" s="534"/>
      <c r="Q29" s="534"/>
      <c r="R29" s="535"/>
      <c r="S29" s="536" t="s">
        <v>353</v>
      </c>
      <c r="T29" s="537"/>
      <c r="U29" s="538"/>
      <c r="V29" s="539"/>
      <c r="W29" s="539"/>
      <c r="X29" s="539"/>
      <c r="Y29" s="539"/>
      <c r="Z29" s="539"/>
      <c r="AA29" s="539"/>
      <c r="AB29" s="539"/>
      <c r="AC29" s="540"/>
    </row>
    <row r="30" spans="1:42" ht="22.5" customHeight="1">
      <c r="A30" s="463" t="s">
        <v>359</v>
      </c>
      <c r="B30" s="464"/>
      <c r="C30" s="464"/>
      <c r="D30" s="465"/>
      <c r="E30" s="500" t="s">
        <v>407</v>
      </c>
      <c r="F30" s="501"/>
      <c r="G30" s="502"/>
      <c r="H30" s="503"/>
      <c r="I30" s="503"/>
      <c r="J30" s="503"/>
      <c r="K30" s="503"/>
      <c r="L30" s="503"/>
      <c r="M30" s="353" t="s">
        <v>408</v>
      </c>
      <c r="N30" s="503"/>
      <c r="O30" s="503"/>
      <c r="P30" s="503"/>
      <c r="Q30" s="503"/>
      <c r="R30" s="504"/>
      <c r="S30" s="505" t="s">
        <v>362</v>
      </c>
      <c r="T30" s="506"/>
      <c r="U30" s="507"/>
      <c r="V30" s="508"/>
      <c r="W30" s="508"/>
      <c r="X30" s="508"/>
      <c r="Y30" s="508"/>
      <c r="Z30" s="508"/>
      <c r="AA30" s="508"/>
      <c r="AB30" s="508"/>
      <c r="AC30" s="509"/>
    </row>
    <row r="31" spans="1:42" ht="22.5" customHeight="1">
      <c r="A31" s="463"/>
      <c r="B31" s="464"/>
      <c r="C31" s="464"/>
      <c r="D31" s="465"/>
      <c r="E31" s="479" t="s">
        <v>361</v>
      </c>
      <c r="F31" s="480"/>
      <c r="G31" s="481"/>
      <c r="H31" s="482"/>
      <c r="I31" s="482"/>
      <c r="J31" s="483"/>
      <c r="K31" s="484"/>
      <c r="L31" s="485"/>
      <c r="M31" s="485"/>
      <c r="N31" s="485"/>
      <c r="O31" s="485"/>
      <c r="P31" s="485"/>
      <c r="Q31" s="485"/>
      <c r="R31" s="486"/>
      <c r="S31" s="487" t="s">
        <v>164</v>
      </c>
      <c r="T31" s="488"/>
      <c r="U31" s="489"/>
      <c r="V31" s="490"/>
      <c r="W31" s="490"/>
      <c r="X31" s="490"/>
      <c r="Y31" s="490"/>
      <c r="Z31" s="490"/>
      <c r="AA31" s="490"/>
      <c r="AB31" s="490"/>
      <c r="AC31" s="491"/>
    </row>
    <row r="32" spans="1:42" ht="22.5" customHeight="1">
      <c r="A32" s="463"/>
      <c r="B32" s="464"/>
      <c r="C32" s="464"/>
      <c r="D32" s="465"/>
      <c r="E32" s="510" t="s">
        <v>165</v>
      </c>
      <c r="F32" s="435"/>
      <c r="G32" s="436"/>
      <c r="H32" s="511"/>
      <c r="I32" s="511"/>
      <c r="J32" s="511"/>
      <c r="K32" s="511"/>
      <c r="L32" s="511"/>
      <c r="M32" s="511"/>
      <c r="N32" s="511"/>
      <c r="O32" s="511"/>
      <c r="P32" s="511"/>
      <c r="Q32" s="511"/>
      <c r="R32" s="512"/>
      <c r="S32" s="513" t="s">
        <v>353</v>
      </c>
      <c r="T32" s="514"/>
      <c r="U32" s="515"/>
      <c r="V32" s="516"/>
      <c r="W32" s="516"/>
      <c r="X32" s="516"/>
      <c r="Y32" s="516"/>
      <c r="Z32" s="516"/>
      <c r="AA32" s="516"/>
      <c r="AB32" s="516"/>
      <c r="AC32" s="517"/>
    </row>
    <row r="33" spans="1:42" ht="22.5" customHeight="1">
      <c r="A33" s="460" t="s">
        <v>360</v>
      </c>
      <c r="B33" s="461"/>
      <c r="C33" s="461"/>
      <c r="D33" s="462"/>
      <c r="E33" s="469" t="s">
        <v>407</v>
      </c>
      <c r="F33" s="470"/>
      <c r="G33" s="471"/>
      <c r="H33" s="472"/>
      <c r="I33" s="472"/>
      <c r="J33" s="472"/>
      <c r="K33" s="472"/>
      <c r="L33" s="472"/>
      <c r="M33" s="354" t="s">
        <v>408</v>
      </c>
      <c r="N33" s="472"/>
      <c r="O33" s="472"/>
      <c r="P33" s="472"/>
      <c r="Q33" s="472"/>
      <c r="R33" s="473"/>
      <c r="S33" s="474" t="s">
        <v>362</v>
      </c>
      <c r="T33" s="475"/>
      <c r="U33" s="476"/>
      <c r="V33" s="477"/>
      <c r="W33" s="477"/>
      <c r="X33" s="477"/>
      <c r="Y33" s="477"/>
      <c r="Z33" s="477"/>
      <c r="AA33" s="477"/>
      <c r="AB33" s="477"/>
      <c r="AC33" s="478"/>
    </row>
    <row r="34" spans="1:42" ht="22.5" customHeight="1">
      <c r="A34" s="463"/>
      <c r="B34" s="464"/>
      <c r="C34" s="464"/>
      <c r="D34" s="465"/>
      <c r="E34" s="479" t="s">
        <v>361</v>
      </c>
      <c r="F34" s="480"/>
      <c r="G34" s="481"/>
      <c r="H34" s="482"/>
      <c r="I34" s="482"/>
      <c r="J34" s="483"/>
      <c r="K34" s="484"/>
      <c r="L34" s="485"/>
      <c r="M34" s="485"/>
      <c r="N34" s="485"/>
      <c r="O34" s="485"/>
      <c r="P34" s="485"/>
      <c r="Q34" s="485"/>
      <c r="R34" s="486"/>
      <c r="S34" s="487" t="s">
        <v>164</v>
      </c>
      <c r="T34" s="488"/>
      <c r="U34" s="489"/>
      <c r="V34" s="490"/>
      <c r="W34" s="490"/>
      <c r="X34" s="490"/>
      <c r="Y34" s="490"/>
      <c r="Z34" s="490"/>
      <c r="AA34" s="490"/>
      <c r="AB34" s="490"/>
      <c r="AC34" s="491"/>
    </row>
    <row r="35" spans="1:42" ht="22.5" customHeight="1" thickBot="1">
      <c r="A35" s="466"/>
      <c r="B35" s="467"/>
      <c r="C35" s="467"/>
      <c r="D35" s="468"/>
      <c r="E35" s="492" t="s">
        <v>165</v>
      </c>
      <c r="F35" s="438"/>
      <c r="G35" s="439"/>
      <c r="H35" s="493"/>
      <c r="I35" s="493"/>
      <c r="J35" s="493"/>
      <c r="K35" s="493"/>
      <c r="L35" s="493"/>
      <c r="M35" s="493"/>
      <c r="N35" s="493"/>
      <c r="O35" s="493"/>
      <c r="P35" s="493"/>
      <c r="Q35" s="493"/>
      <c r="R35" s="494"/>
      <c r="S35" s="495" t="s">
        <v>353</v>
      </c>
      <c r="T35" s="496"/>
      <c r="U35" s="497"/>
      <c r="V35" s="498"/>
      <c r="W35" s="498"/>
      <c r="X35" s="498"/>
      <c r="Y35" s="498"/>
      <c r="Z35" s="498"/>
      <c r="AA35" s="498"/>
      <c r="AB35" s="498"/>
      <c r="AC35" s="499"/>
    </row>
    <row r="36" spans="1:42" s="146" customFormat="1" ht="22.5" customHeight="1" thickBot="1">
      <c r="A36" s="280" t="s">
        <v>168</v>
      </c>
      <c r="B36" s="250"/>
      <c r="C36" s="250"/>
      <c r="D36" s="250"/>
      <c r="E36" s="422" t="s">
        <v>567</v>
      </c>
      <c r="F36" s="422"/>
      <c r="G36" s="422"/>
      <c r="H36" s="423" t="str">
        <f>IF(E37="減額","↓減額後の支給額をご記入ください。","")</f>
        <v/>
      </c>
      <c r="I36" s="423"/>
      <c r="J36" s="423"/>
      <c r="K36" s="423"/>
      <c r="L36" s="423"/>
      <c r="M36" s="423"/>
      <c r="N36" s="423"/>
      <c r="O36" s="155"/>
      <c r="P36" s="155"/>
      <c r="Q36" s="155"/>
      <c r="R36" s="281"/>
      <c r="S36" s="281"/>
      <c r="T36" s="422" t="s">
        <v>421</v>
      </c>
      <c r="U36" s="422"/>
      <c r="V36" s="422"/>
      <c r="W36" s="424" t="str">
        <f>IF(T37="減額","↓減額後の支給額をご記入ください。","")</f>
        <v/>
      </c>
      <c r="X36" s="424"/>
      <c r="Y36" s="424"/>
      <c r="Z36" s="424"/>
      <c r="AA36" s="424"/>
      <c r="AB36" s="424"/>
      <c r="AC36" s="424"/>
    </row>
    <row r="37" spans="1:42" ht="19.5" customHeight="1">
      <c r="A37" s="446" t="s">
        <v>169</v>
      </c>
      <c r="B37" s="447"/>
      <c r="C37" s="447"/>
      <c r="D37" s="448"/>
      <c r="E37" s="449" t="s">
        <v>367</v>
      </c>
      <c r="F37" s="449"/>
      <c r="G37" s="450"/>
      <c r="H37" s="451"/>
      <c r="I37" s="452"/>
      <c r="J37" s="452"/>
      <c r="K37" s="452"/>
      <c r="L37" s="452"/>
      <c r="M37" s="452"/>
      <c r="N37" s="452"/>
      <c r="O37" s="453"/>
      <c r="P37" s="454" t="s">
        <v>170</v>
      </c>
      <c r="Q37" s="455"/>
      <c r="R37" s="455"/>
      <c r="S37" s="456"/>
      <c r="T37" s="449" t="s">
        <v>367</v>
      </c>
      <c r="U37" s="449"/>
      <c r="V37" s="449"/>
      <c r="W37" s="457"/>
      <c r="X37" s="458"/>
      <c r="Y37" s="458"/>
      <c r="Z37" s="458"/>
      <c r="AA37" s="458"/>
      <c r="AB37" s="458"/>
      <c r="AC37" s="459"/>
      <c r="AG37" s="174"/>
      <c r="AH37" s="174"/>
      <c r="AI37" s="174"/>
      <c r="AJ37" s="174"/>
      <c r="AK37" s="174"/>
      <c r="AL37" s="174"/>
      <c r="AM37" s="174"/>
      <c r="AN37" s="174"/>
      <c r="AO37" s="174"/>
      <c r="AP37" s="174"/>
    </row>
    <row r="38" spans="1:42" ht="19.5" customHeight="1">
      <c r="A38" s="425" t="s">
        <v>511</v>
      </c>
      <c r="B38" s="426"/>
      <c r="C38" s="426"/>
      <c r="D38" s="427"/>
      <c r="E38" s="428" t="s">
        <v>406</v>
      </c>
      <c r="F38" s="428"/>
      <c r="G38" s="429"/>
      <c r="H38" s="430"/>
      <c r="I38" s="431"/>
      <c r="J38" s="431"/>
      <c r="K38" s="431"/>
      <c r="L38" s="431"/>
      <c r="M38" s="431"/>
      <c r="N38" s="431"/>
      <c r="O38" s="431"/>
      <c r="P38" s="431"/>
      <c r="Q38" s="431"/>
      <c r="R38" s="431"/>
      <c r="S38" s="431"/>
      <c r="T38" s="431"/>
      <c r="U38" s="431"/>
      <c r="V38" s="431"/>
      <c r="W38" s="431"/>
      <c r="X38" s="432" t="str">
        <f>IF(E38="なし","","←支給内容をご記入ください。")</f>
        <v/>
      </c>
      <c r="Y38" s="432"/>
      <c r="Z38" s="432"/>
      <c r="AA38" s="432"/>
      <c r="AB38" s="432"/>
      <c r="AC38" s="433"/>
      <c r="AG38" s="174"/>
      <c r="AH38" s="174"/>
      <c r="AI38" s="174"/>
      <c r="AJ38" s="174"/>
      <c r="AK38" s="174"/>
      <c r="AL38" s="174"/>
      <c r="AM38" s="174"/>
      <c r="AN38" s="174"/>
      <c r="AO38" s="174"/>
      <c r="AP38" s="174"/>
    </row>
    <row r="39" spans="1:42" ht="19.5" customHeight="1">
      <c r="A39" s="434" t="s">
        <v>163</v>
      </c>
      <c r="B39" s="435"/>
      <c r="C39" s="435"/>
      <c r="D39" s="436"/>
      <c r="E39" s="440"/>
      <c r="F39" s="441"/>
      <c r="G39" s="441"/>
      <c r="H39" s="441"/>
      <c r="I39" s="441"/>
      <c r="J39" s="441"/>
      <c r="K39" s="441"/>
      <c r="L39" s="441"/>
      <c r="M39" s="441"/>
      <c r="N39" s="441"/>
      <c r="O39" s="441"/>
      <c r="P39" s="441"/>
      <c r="Q39" s="441"/>
      <c r="R39" s="441"/>
      <c r="S39" s="441"/>
      <c r="T39" s="441"/>
      <c r="U39" s="441"/>
      <c r="V39" s="441"/>
      <c r="W39" s="441"/>
      <c r="X39" s="441"/>
      <c r="Y39" s="441"/>
      <c r="Z39" s="441"/>
      <c r="AA39" s="441"/>
      <c r="AB39" s="441"/>
      <c r="AC39" s="442"/>
      <c r="AD39" s="146"/>
      <c r="AE39" s="146"/>
      <c r="AF39" s="146"/>
      <c r="AG39" s="174"/>
      <c r="AH39" s="174"/>
    </row>
    <row r="40" spans="1:42" ht="19.5" customHeight="1" thickBot="1">
      <c r="A40" s="437"/>
      <c r="B40" s="438"/>
      <c r="C40" s="438"/>
      <c r="D40" s="439"/>
      <c r="E40" s="443"/>
      <c r="F40" s="444"/>
      <c r="G40" s="444"/>
      <c r="H40" s="444"/>
      <c r="I40" s="444"/>
      <c r="J40" s="444"/>
      <c r="K40" s="444"/>
      <c r="L40" s="444"/>
      <c r="M40" s="444"/>
      <c r="N40" s="444"/>
      <c r="O40" s="444"/>
      <c r="P40" s="444"/>
      <c r="Q40" s="444"/>
      <c r="R40" s="444"/>
      <c r="S40" s="444"/>
      <c r="T40" s="444"/>
      <c r="U40" s="444"/>
      <c r="V40" s="444"/>
      <c r="W40" s="444"/>
      <c r="X40" s="444"/>
      <c r="Y40" s="444"/>
      <c r="Z40" s="444"/>
      <c r="AA40" s="444"/>
      <c r="AB40" s="444"/>
      <c r="AC40" s="445"/>
      <c r="AD40" s="146"/>
      <c r="AE40" s="146"/>
      <c r="AF40" s="146"/>
      <c r="AG40" s="174"/>
      <c r="AH40" s="174"/>
    </row>
    <row r="41" spans="1:42" s="146" customFormat="1" ht="17.25" customHeight="1">
      <c r="A41" s="293" t="s">
        <v>493</v>
      </c>
      <c r="B41" s="293"/>
      <c r="C41" s="293"/>
      <c r="D41" s="293"/>
      <c r="E41" s="293"/>
      <c r="F41" s="293"/>
      <c r="G41" s="293"/>
      <c r="H41" s="293"/>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95"/>
      <c r="B42" s="296"/>
      <c r="C42" s="296"/>
      <c r="D42" s="296"/>
      <c r="E42" s="296"/>
      <c r="F42" s="296"/>
      <c r="G42" s="296"/>
      <c r="H42" s="296"/>
      <c r="I42" s="296"/>
      <c r="J42" s="296"/>
      <c r="K42" s="296"/>
      <c r="L42" s="296"/>
      <c r="M42" s="296"/>
      <c r="N42" s="296"/>
      <c r="O42" s="296"/>
      <c r="P42" s="296"/>
      <c r="Q42" s="296"/>
      <c r="R42" s="296"/>
      <c r="S42" s="296"/>
      <c r="T42" s="296"/>
      <c r="U42" s="296"/>
      <c r="V42" s="296"/>
      <c r="W42" s="296"/>
      <c r="X42" s="296"/>
      <c r="Y42" s="296"/>
      <c r="Z42" s="296"/>
      <c r="AA42" s="418" t="str">
        <f>IF(A1="科","科研費","")</f>
        <v/>
      </c>
      <c r="AB42" s="418"/>
      <c r="AC42" s="419"/>
      <c r="AD42" s="146"/>
    </row>
    <row r="43" spans="1:42" ht="16.5" customHeight="1">
      <c r="A43" s="297" t="s">
        <v>494</v>
      </c>
      <c r="B43" s="176"/>
      <c r="C43" s="176"/>
      <c r="D43" s="176"/>
      <c r="E43" s="176"/>
      <c r="F43" s="176"/>
      <c r="G43" s="176"/>
      <c r="H43" s="176"/>
      <c r="I43" s="285"/>
      <c r="J43" s="286"/>
      <c r="K43" s="175"/>
      <c r="L43" s="175"/>
      <c r="M43" s="287"/>
      <c r="N43" s="287"/>
      <c r="O43" s="287"/>
      <c r="P43" s="287"/>
      <c r="Q43" s="144"/>
      <c r="R43" s="144"/>
      <c r="S43" s="144"/>
      <c r="T43" s="144"/>
      <c r="U43" s="144"/>
      <c r="V43" s="144"/>
      <c r="W43" s="144"/>
      <c r="X43" s="144"/>
      <c r="Y43" s="144"/>
      <c r="Z43" s="144"/>
      <c r="AA43" s="420"/>
      <c r="AB43" s="420"/>
      <c r="AC43" s="421"/>
      <c r="AD43" s="146"/>
    </row>
    <row r="44" spans="1:42" ht="16.5" customHeight="1">
      <c r="A44" s="297"/>
      <c r="B44" s="144" t="s">
        <v>502</v>
      </c>
      <c r="C44" s="144"/>
      <c r="D44" s="144"/>
      <c r="E44" s="144"/>
      <c r="F44" s="283"/>
      <c r="G44" s="283"/>
      <c r="H44" s="283"/>
      <c r="I44" s="286"/>
      <c r="J44" s="286"/>
      <c r="K44" s="175"/>
      <c r="L44" s="175"/>
      <c r="M44" s="288"/>
      <c r="N44" s="289"/>
      <c r="O44" s="290" t="s">
        <v>504</v>
      </c>
      <c r="P44" s="144"/>
      <c r="Q44" s="144"/>
      <c r="R44" s="144"/>
      <c r="S44" s="144"/>
      <c r="T44" s="144"/>
      <c r="U44" s="144"/>
      <c r="V44" s="144"/>
      <c r="W44" s="144"/>
      <c r="X44" s="144"/>
      <c r="Y44" s="144"/>
      <c r="Z44" s="144"/>
      <c r="AA44" s="179"/>
      <c r="AB44" s="179"/>
      <c r="AC44" s="298"/>
    </row>
    <row r="45" spans="1:42" ht="16.5" customHeight="1">
      <c r="A45" s="297"/>
      <c r="B45" s="144"/>
      <c r="C45" s="704" t="s">
        <v>495</v>
      </c>
      <c r="D45" s="705"/>
      <c r="E45" s="705"/>
      <c r="F45" s="705"/>
      <c r="G45" s="380" t="s">
        <v>499</v>
      </c>
      <c r="H45" s="381"/>
      <c r="I45" s="381"/>
      <c r="J45" s="381"/>
      <c r="K45" s="381"/>
      <c r="L45" s="381"/>
      <c r="M45" s="382"/>
      <c r="N45" s="289"/>
      <c r="O45" s="287"/>
      <c r="P45" s="712" t="s">
        <v>495</v>
      </c>
      <c r="Q45" s="713"/>
      <c r="R45" s="714"/>
      <c r="S45" s="415" t="s">
        <v>501</v>
      </c>
      <c r="T45" s="416"/>
      <c r="U45" s="416"/>
      <c r="V45" s="416"/>
      <c r="W45" s="416"/>
      <c r="X45" s="416"/>
      <c r="Y45" s="416"/>
      <c r="Z45" s="416"/>
      <c r="AA45" s="416"/>
      <c r="AB45" s="417"/>
      <c r="AC45" s="298"/>
    </row>
    <row r="46" spans="1:42" ht="16.5" customHeight="1">
      <c r="A46" s="297"/>
      <c r="B46" s="144"/>
      <c r="C46" s="704" t="s">
        <v>496</v>
      </c>
      <c r="D46" s="705"/>
      <c r="E46" s="705"/>
      <c r="F46" s="705"/>
      <c r="G46" s="380" t="s">
        <v>499</v>
      </c>
      <c r="H46" s="381"/>
      <c r="I46" s="381"/>
      <c r="J46" s="381"/>
      <c r="K46" s="381"/>
      <c r="L46" s="381"/>
      <c r="M46" s="382"/>
      <c r="N46" s="289"/>
      <c r="O46" s="287"/>
      <c r="P46" s="712" t="s">
        <v>496</v>
      </c>
      <c r="Q46" s="713"/>
      <c r="R46" s="714"/>
      <c r="S46" s="415" t="s">
        <v>512</v>
      </c>
      <c r="T46" s="416"/>
      <c r="U46" s="416"/>
      <c r="V46" s="416"/>
      <c r="W46" s="416"/>
      <c r="X46" s="416"/>
      <c r="Y46" s="416"/>
      <c r="Z46" s="416"/>
      <c r="AA46" s="416"/>
      <c r="AB46" s="417"/>
      <c r="AC46" s="298"/>
    </row>
    <row r="47" spans="1:42" ht="16.5" customHeight="1">
      <c r="A47" s="297"/>
      <c r="B47" s="144"/>
      <c r="C47" s="704" t="s">
        <v>497</v>
      </c>
      <c r="D47" s="705"/>
      <c r="E47" s="705"/>
      <c r="F47" s="705"/>
      <c r="G47" s="380" t="s">
        <v>506</v>
      </c>
      <c r="H47" s="381"/>
      <c r="I47" s="381"/>
      <c r="J47" s="381"/>
      <c r="K47" s="381"/>
      <c r="L47" s="381"/>
      <c r="M47" s="382"/>
      <c r="N47" s="287"/>
      <c r="O47" s="287"/>
      <c r="P47" s="712" t="s">
        <v>498</v>
      </c>
      <c r="Q47" s="713"/>
      <c r="R47" s="714"/>
      <c r="S47" s="415" t="s">
        <v>500</v>
      </c>
      <c r="T47" s="416"/>
      <c r="U47" s="416"/>
      <c r="V47" s="416"/>
      <c r="W47" s="416"/>
      <c r="X47" s="416"/>
      <c r="Y47" s="416"/>
      <c r="Z47" s="416"/>
      <c r="AA47" s="416"/>
      <c r="AB47" s="417"/>
      <c r="AC47" s="299"/>
    </row>
    <row r="48" spans="1:42" ht="16.5" customHeight="1">
      <c r="A48" s="297"/>
      <c r="B48" s="144"/>
      <c r="C48" s="704" t="s">
        <v>498</v>
      </c>
      <c r="D48" s="705"/>
      <c r="E48" s="705"/>
      <c r="F48" s="705"/>
      <c r="G48" s="380" t="s">
        <v>500</v>
      </c>
      <c r="H48" s="381"/>
      <c r="I48" s="381"/>
      <c r="J48" s="381"/>
      <c r="K48" s="381"/>
      <c r="L48" s="381"/>
      <c r="M48" s="382"/>
      <c r="N48" s="141"/>
      <c r="O48" s="144"/>
      <c r="P48" s="699" t="s">
        <v>565</v>
      </c>
      <c r="Q48" s="700"/>
      <c r="R48" s="700"/>
      <c r="S48" s="700"/>
      <c r="T48" s="700"/>
      <c r="U48" s="385" t="s">
        <v>559</v>
      </c>
      <c r="V48" s="386"/>
      <c r="W48" s="386"/>
      <c r="X48" s="386"/>
      <c r="Y48" s="386"/>
      <c r="Z48" s="386"/>
      <c r="AA48" s="386"/>
      <c r="AB48" s="387"/>
      <c r="AC48" s="299"/>
    </row>
    <row r="49" spans="1:29" ht="16.5" customHeight="1">
      <c r="A49" s="297"/>
      <c r="B49" s="144"/>
      <c r="C49" s="144"/>
      <c r="D49" s="144"/>
      <c r="E49" s="144"/>
      <c r="F49" s="283"/>
      <c r="G49" s="283"/>
      <c r="H49" s="283"/>
      <c r="I49" s="285"/>
      <c r="J49" s="286"/>
      <c r="K49" s="175"/>
      <c r="L49" s="175"/>
      <c r="M49" s="287"/>
      <c r="N49" s="287"/>
      <c r="O49" s="287"/>
      <c r="P49" s="699" t="s">
        <v>560</v>
      </c>
      <c r="Q49" s="700"/>
      <c r="R49" s="700"/>
      <c r="S49" s="700"/>
      <c r="T49" s="700"/>
      <c r="U49" s="385" t="s">
        <v>561</v>
      </c>
      <c r="V49" s="386"/>
      <c r="W49" s="386"/>
      <c r="X49" s="386"/>
      <c r="Y49" s="386"/>
      <c r="Z49" s="386"/>
      <c r="AA49" s="386"/>
      <c r="AB49" s="387"/>
      <c r="AC49" s="299"/>
    </row>
    <row r="50" spans="1:29" ht="16.5" customHeight="1">
      <c r="A50" s="297"/>
      <c r="B50" s="176" t="s">
        <v>503</v>
      </c>
      <c r="C50" s="141"/>
      <c r="D50" s="177"/>
      <c r="E50" s="177"/>
      <c r="F50" s="177"/>
      <c r="G50" s="177"/>
      <c r="H50" s="177"/>
      <c r="I50" s="286"/>
      <c r="J50" s="286"/>
      <c r="K50" s="175"/>
      <c r="L50" s="175"/>
      <c r="M50" s="288"/>
      <c r="N50" s="289"/>
      <c r="O50" s="146"/>
      <c r="P50" s="289"/>
      <c r="Q50" s="289"/>
      <c r="R50" s="289"/>
      <c r="S50" s="144"/>
      <c r="T50" s="144"/>
      <c r="U50" s="144"/>
      <c r="V50" s="144"/>
      <c r="W50" s="304"/>
      <c r="X50" s="304"/>
      <c r="Y50" s="304"/>
      <c r="Z50" s="701" t="s">
        <v>505</v>
      </c>
      <c r="AA50" s="702"/>
      <c r="AB50" s="703"/>
      <c r="AC50" s="299"/>
    </row>
    <row r="51" spans="1:29" ht="16.5" customHeight="1">
      <c r="A51" s="297"/>
      <c r="B51" s="176"/>
      <c r="C51" s="704" t="s">
        <v>495</v>
      </c>
      <c r="D51" s="705"/>
      <c r="E51" s="705"/>
      <c r="F51" s="705"/>
      <c r="G51" s="385" t="s">
        <v>501</v>
      </c>
      <c r="H51" s="386"/>
      <c r="I51" s="386"/>
      <c r="J51" s="386"/>
      <c r="K51" s="386"/>
      <c r="L51" s="386"/>
      <c r="M51" s="387"/>
      <c r="N51" s="289"/>
      <c r="O51" s="146"/>
      <c r="P51" s="289"/>
      <c r="Q51" s="144"/>
      <c r="R51" s="144"/>
      <c r="S51" s="144"/>
      <c r="T51" s="144"/>
      <c r="U51" s="144"/>
      <c r="V51" s="144"/>
      <c r="W51" s="289"/>
      <c r="X51" s="144"/>
      <c r="Y51" s="144"/>
      <c r="Z51" s="391"/>
      <c r="AA51" s="392"/>
      <c r="AB51" s="393"/>
      <c r="AC51" s="299"/>
    </row>
    <row r="52" spans="1:29" ht="16.5" customHeight="1">
      <c r="A52" s="297"/>
      <c r="B52" s="176"/>
      <c r="C52" s="704" t="s">
        <v>496</v>
      </c>
      <c r="D52" s="705"/>
      <c r="E52" s="705"/>
      <c r="F52" s="705"/>
      <c r="G52" s="385" t="s">
        <v>501</v>
      </c>
      <c r="H52" s="386"/>
      <c r="I52" s="386"/>
      <c r="J52" s="386"/>
      <c r="K52" s="386"/>
      <c r="L52" s="386"/>
      <c r="M52" s="387"/>
      <c r="N52" s="289"/>
      <c r="O52" s="146"/>
      <c r="P52" s="706" t="s">
        <v>513</v>
      </c>
      <c r="Q52" s="707"/>
      <c r="R52" s="708"/>
      <c r="S52" s="406" t="s">
        <v>562</v>
      </c>
      <c r="T52" s="407"/>
      <c r="U52" s="407"/>
      <c r="V52" s="407"/>
      <c r="W52" s="407"/>
      <c r="X52" s="408"/>
      <c r="Y52" s="144"/>
      <c r="Z52" s="394"/>
      <c r="AA52" s="395"/>
      <c r="AB52" s="396"/>
      <c r="AC52" s="299"/>
    </row>
    <row r="53" spans="1:29" ht="16.5" customHeight="1">
      <c r="A53" s="300"/>
      <c r="B53" s="284"/>
      <c r="C53" s="704" t="s">
        <v>498</v>
      </c>
      <c r="D53" s="705"/>
      <c r="E53" s="705"/>
      <c r="F53" s="705"/>
      <c r="G53" s="380" t="s">
        <v>500</v>
      </c>
      <c r="H53" s="381"/>
      <c r="I53" s="381"/>
      <c r="J53" s="381"/>
      <c r="K53" s="381"/>
      <c r="L53" s="381"/>
      <c r="M53" s="382"/>
      <c r="N53" s="289"/>
      <c r="O53" s="146"/>
      <c r="P53" s="709"/>
      <c r="Q53" s="710"/>
      <c r="R53" s="711"/>
      <c r="S53" s="409"/>
      <c r="T53" s="410"/>
      <c r="U53" s="410"/>
      <c r="V53" s="410"/>
      <c r="W53" s="410"/>
      <c r="X53" s="411"/>
      <c r="Y53" s="144"/>
      <c r="Z53" s="397"/>
      <c r="AA53" s="398"/>
      <c r="AB53" s="399"/>
      <c r="AC53" s="299"/>
    </row>
    <row r="54" spans="1:29" ht="5.25" customHeight="1">
      <c r="A54" s="301"/>
      <c r="B54" s="302"/>
      <c r="C54" s="302"/>
      <c r="D54" s="302"/>
      <c r="E54" s="302"/>
      <c r="F54" s="302"/>
      <c r="G54" s="302"/>
      <c r="H54" s="302"/>
      <c r="I54" s="302"/>
      <c r="J54" s="302"/>
      <c r="K54" s="302"/>
      <c r="L54" s="302"/>
      <c r="M54" s="302"/>
      <c r="N54" s="302"/>
      <c r="O54" s="302"/>
      <c r="P54" s="302"/>
      <c r="Q54" s="302"/>
      <c r="R54" s="302"/>
      <c r="S54" s="302"/>
      <c r="T54" s="302"/>
      <c r="U54" s="302"/>
      <c r="V54" s="302"/>
      <c r="W54" s="302"/>
      <c r="X54" s="302"/>
      <c r="Y54" s="302"/>
      <c r="Z54" s="302"/>
      <c r="AA54" s="302"/>
      <c r="AB54" s="302"/>
      <c r="AC54" s="303"/>
    </row>
    <row r="55" spans="1:29" s="178" customFormat="1" ht="25.5" customHeight="1">
      <c r="A55" s="294"/>
      <c r="B55" s="294"/>
      <c r="C55" s="294"/>
      <c r="D55" s="294"/>
      <c r="E55" s="294"/>
      <c r="F55" s="294"/>
      <c r="G55" s="294"/>
      <c r="H55" s="294"/>
      <c r="I55" s="294"/>
      <c r="J55" s="294"/>
      <c r="K55" s="294"/>
      <c r="L55" s="294"/>
      <c r="M55" s="294"/>
      <c r="N55" s="294"/>
      <c r="O55" s="294"/>
      <c r="P55" s="294"/>
      <c r="Q55" s="294"/>
      <c r="R55" s="294" t="s">
        <v>425</v>
      </c>
      <c r="S55" s="294"/>
      <c r="T55" s="294"/>
      <c r="U55" s="294"/>
      <c r="V55" s="294"/>
      <c r="W55" s="294"/>
      <c r="X55" s="294"/>
      <c r="Y55" s="294" t="s">
        <v>172</v>
      </c>
      <c r="Z55" s="294"/>
      <c r="AA55" s="294"/>
      <c r="AB55" s="294"/>
      <c r="AC55" s="294"/>
    </row>
    <row r="56" spans="1:29" ht="16.5" customHeight="1"/>
    <row r="57" spans="1:29" ht="16.5" customHeight="1"/>
    <row r="58" spans="1:29" ht="16.5" customHeight="1"/>
    <row r="59" spans="1:29" ht="16.5" customHeight="1"/>
  </sheetData>
  <sheetProtection formatCells="0"/>
  <dataConsolidate/>
  <mergeCells count="165">
    <mergeCell ref="C46:F46"/>
    <mergeCell ref="G46:M46"/>
    <mergeCell ref="P46:R46"/>
    <mergeCell ref="S46:AB46"/>
    <mergeCell ref="C47:F47"/>
    <mergeCell ref="G47:M47"/>
    <mergeCell ref="P47:R47"/>
    <mergeCell ref="S47:AB47"/>
    <mergeCell ref="C48:F48"/>
    <mergeCell ref="G48:M48"/>
    <mergeCell ref="A38:D38"/>
    <mergeCell ref="E38:G38"/>
    <mergeCell ref="H38:W38"/>
    <mergeCell ref="X38:AC38"/>
    <mergeCell ref="A39:D40"/>
    <mergeCell ref="E39:AC39"/>
    <mergeCell ref="E40:AC40"/>
    <mergeCell ref="C45:F45"/>
    <mergeCell ref="G45:M45"/>
    <mergeCell ref="P45:R45"/>
    <mergeCell ref="S45:AB45"/>
    <mergeCell ref="A37:D37"/>
    <mergeCell ref="E37:G37"/>
    <mergeCell ref="H37:O37"/>
    <mergeCell ref="P37:S37"/>
    <mergeCell ref="T37:V37"/>
    <mergeCell ref="W37:AC37"/>
    <mergeCell ref="V34:AC34"/>
    <mergeCell ref="E35:G35"/>
    <mergeCell ref="H35:R35"/>
    <mergeCell ref="S35:U35"/>
    <mergeCell ref="V35:AC35"/>
    <mergeCell ref="E36:G36"/>
    <mergeCell ref="H36:N36"/>
    <mergeCell ref="T36:V36"/>
    <mergeCell ref="W36:AC36"/>
    <mergeCell ref="A33:D35"/>
    <mergeCell ref="E33:G33"/>
    <mergeCell ref="H33:L33"/>
    <mergeCell ref="N33:R33"/>
    <mergeCell ref="S33:U33"/>
    <mergeCell ref="V33:AC33"/>
    <mergeCell ref="E34:G34"/>
    <mergeCell ref="H34:J34"/>
    <mergeCell ref="K34:R34"/>
    <mergeCell ref="A30:D32"/>
    <mergeCell ref="E30:G30"/>
    <mergeCell ref="H30:L30"/>
    <mergeCell ref="N30:R30"/>
    <mergeCell ref="S30:U30"/>
    <mergeCell ref="V30:AC30"/>
    <mergeCell ref="S34:U34"/>
    <mergeCell ref="E31:G31"/>
    <mergeCell ref="H31:J31"/>
    <mergeCell ref="K31:R31"/>
    <mergeCell ref="S31:U31"/>
    <mergeCell ref="V31:AC31"/>
    <mergeCell ref="E32:G32"/>
    <mergeCell ref="H32:R32"/>
    <mergeCell ref="S32:U32"/>
    <mergeCell ref="V32:AC32"/>
    <mergeCell ref="A25:D25"/>
    <mergeCell ref="E25:F25"/>
    <mergeCell ref="G25:L25"/>
    <mergeCell ref="M25:N25"/>
    <mergeCell ref="O25:T25"/>
    <mergeCell ref="V27:AC27"/>
    <mergeCell ref="E28:G28"/>
    <mergeCell ref="H28:J28"/>
    <mergeCell ref="K28:R28"/>
    <mergeCell ref="S28:U28"/>
    <mergeCell ref="V28:AC28"/>
    <mergeCell ref="A26:D26"/>
    <mergeCell ref="E26:H26"/>
    <mergeCell ref="I26:L26"/>
    <mergeCell ref="M26:O26"/>
    <mergeCell ref="P26:S26"/>
    <mergeCell ref="A27:D29"/>
    <mergeCell ref="E27:G27"/>
    <mergeCell ref="H27:L27"/>
    <mergeCell ref="N27:R27"/>
    <mergeCell ref="S27:U27"/>
    <mergeCell ref="E29:G29"/>
    <mergeCell ref="H29:R29"/>
    <mergeCell ref="S29:U29"/>
    <mergeCell ref="K22:L22"/>
    <mergeCell ref="M22:N22"/>
    <mergeCell ref="O22:P22"/>
    <mergeCell ref="Q22:S22"/>
    <mergeCell ref="T22:V22"/>
    <mergeCell ref="W22:X22"/>
    <mergeCell ref="Z22:AB22"/>
    <mergeCell ref="A23:D23"/>
    <mergeCell ref="E23:F23"/>
    <mergeCell ref="H23:Y23"/>
    <mergeCell ref="AA23:AC23"/>
    <mergeCell ref="AB3:AC4"/>
    <mergeCell ref="A1:C2"/>
    <mergeCell ref="D1:F1"/>
    <mergeCell ref="J1:S1"/>
    <mergeCell ref="A3:D3"/>
    <mergeCell ref="E3:J3"/>
    <mergeCell ref="O3:Q4"/>
    <mergeCell ref="R3:S4"/>
    <mergeCell ref="T3:U4"/>
    <mergeCell ref="Y1:AC1"/>
    <mergeCell ref="C52:F52"/>
    <mergeCell ref="G52:M52"/>
    <mergeCell ref="C53:F53"/>
    <mergeCell ref="G53:M53"/>
    <mergeCell ref="P52:R53"/>
    <mergeCell ref="S52:X53"/>
    <mergeCell ref="V3:W4"/>
    <mergeCell ref="X3:Y4"/>
    <mergeCell ref="Z3:AA4"/>
    <mergeCell ref="A9:H9"/>
    <mergeCell ref="I9:R9"/>
    <mergeCell ref="S9:AC9"/>
    <mergeCell ref="A10:H11"/>
    <mergeCell ref="I10:R11"/>
    <mergeCell ref="S10:AC11"/>
    <mergeCell ref="A6:F6"/>
    <mergeCell ref="A7:F8"/>
    <mergeCell ref="G6:J6"/>
    <mergeCell ref="G7:J8"/>
    <mergeCell ref="K6:R6"/>
    <mergeCell ref="K7:R8"/>
    <mergeCell ref="S6:V6"/>
    <mergeCell ref="A14:E15"/>
    <mergeCell ref="F14:P15"/>
    <mergeCell ref="C51:F51"/>
    <mergeCell ref="G51:M51"/>
    <mergeCell ref="V14:W15"/>
    <mergeCell ref="X14:Y15"/>
    <mergeCell ref="Z14:AA15"/>
    <mergeCell ref="AB14:AC15"/>
    <mergeCell ref="Q14:R15"/>
    <mergeCell ref="U14:U15"/>
    <mergeCell ref="A20:D20"/>
    <mergeCell ref="A21:D21"/>
    <mergeCell ref="E21:J21"/>
    <mergeCell ref="K21:L21"/>
    <mergeCell ref="M21:S21"/>
    <mergeCell ref="T21:V21"/>
    <mergeCell ref="A16:E17"/>
    <mergeCell ref="F16:M16"/>
    <mergeCell ref="N16:U16"/>
    <mergeCell ref="V16:AC16"/>
    <mergeCell ref="A18:B19"/>
    <mergeCell ref="C18:E18"/>
    <mergeCell ref="C19:E19"/>
    <mergeCell ref="W21:AC21"/>
    <mergeCell ref="A22:D22"/>
    <mergeCell ref="E22:J22"/>
    <mergeCell ref="Z51:AB53"/>
    <mergeCell ref="S7:V8"/>
    <mergeCell ref="W6:AC6"/>
    <mergeCell ref="W7:AC8"/>
    <mergeCell ref="U48:AB48"/>
    <mergeCell ref="P48:T48"/>
    <mergeCell ref="U49:AB49"/>
    <mergeCell ref="P49:T49"/>
    <mergeCell ref="Z50:AB50"/>
    <mergeCell ref="V29:AC29"/>
    <mergeCell ref="AA42:AC43"/>
  </mergeCells>
  <phoneticPr fontId="20"/>
  <conditionalFormatting sqref="D1 G1">
    <cfRule type="cellIs" dxfId="16" priority="3" stopIfTrue="1" operator="equal">
      <formula>"科研費"</formula>
    </cfRule>
  </conditionalFormatting>
  <conditionalFormatting sqref="AA42">
    <cfRule type="cellIs" dxfId="15" priority="1" stopIfTrue="1" operator="equal">
      <formula>"科研費"</formula>
    </cfRule>
  </conditionalFormatting>
  <dataValidations count="21">
    <dataValidation type="list" allowBlank="1" showInputMessage="1" sqref="H28:J28 H31:J31 H34:J34" xr:uid="{3305910F-A892-4CFF-8AD0-F42ADC6DB707}">
      <formula1>"学会参加,調査視察,情報収集,その他"</formula1>
    </dataValidation>
    <dataValidation type="list" allowBlank="1" showInputMessage="1" sqref="M22:N22" xr:uid="{E4F297DA-9D27-402E-9F83-61DDC1D2B85C}">
      <formula1>"教授,准教授,助教,特任教員,RA,学部生,院生,その他"</formula1>
    </dataValidation>
    <dataValidation type="list" allowBlank="1" showInputMessage="1" showErrorMessage="1" sqref="E25:F25" xr:uid="{F62A8F74-A674-4C8A-BC99-A947130A9006}">
      <formula1>"宿泊,日帰り"</formula1>
    </dataValidation>
    <dataValidation type="list" allowBlank="1" showInputMessage="1" showErrorMessage="1" sqref="Q22:S22" xr:uid="{18610D7F-FAE3-4A99-84BD-DB5BFADE8E61}">
      <formula1>"電車,バス・電車,バス,自動車,徒歩,自転車"</formula1>
    </dataValidation>
    <dataValidation type="list" allowBlank="1" sqref="E38:G38" xr:uid="{1E4111FE-1668-46A7-90FC-47989F82B49E}">
      <formula1>"なし,一部支給,全額支給"</formula1>
    </dataValidation>
    <dataValidation type="list" allowBlank="1" showInputMessage="1" sqref="M21" xr:uid="{E7D720AB-A2A8-49DC-8E3C-43EC18B8F30B}">
      <formula1>INDIRECT(E21)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D641E637-6764-44CC-8BA9-32605D27E9DB}">
      <formula1>INDIRECT(IW10)</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AA441AE5-794F-40C9-9845-689A19AFA8C2}">
      <formula1>"・,～"</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B8F4E3D5-0FE4-4ECF-8A85-50E066699A89}">
      <formula1>"教授,准教授,助教,特任助教,学生"</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36D825F7-B69B-407A-8AD6-75923E80A839}">
      <formula1>"現金,口座振替"</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9FDBD2AB-43CD-4704-B1FD-8BFC708E2E18}">
      <formula1>"電車,バス,自動車,徒歩,自転車"</formula1>
    </dataValidation>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58E3B279-9E18-4322-99B1-7DC55A375419}">
      <formula1>"確定払(国内),確定(外国),概算払(国内),概算(外国),現金"</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A5C85BB1-11B8-4037-8E0C-8B26B2FF1C23}"/>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AFA15F91-FAFC-4ABD-B1FE-202A57B7F58B}">
      <formula1>"現金等による立替払い,法人カード(個人決裁型）"</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79B9955B-FE8E-4BDD-9638-842F301139CC}">
      <formula1>"定額,減額,不支給"</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D174F910-983D-49B0-98D6-A3912077C359}">
      <formula1>"定額,減額,不支給"</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211B1576-BE71-4F0F-A45B-A583738F619D}">
      <formula1>"学会参加,調査視察,情報収集,学会等での研究発表,その他"</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2FE7C641-903F-415E-BAC8-417E92705324}">
      <formula1>"大学,自宅"</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43A071E5-D419-42AF-8828-2AD9B8D3A0AE}">
      <formula1>INDIRECT(A65534)</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S10:AC11" xr:uid="{25155960-5FFA-41D5-9546-A78D362817BF}">
      <formula1>INDIRECT(A10)</formula1>
    </dataValidation>
    <dataValidation type="list" allowBlank="1" showInputMessage="1" showErrorMessage="1" sqref="I10:R11" xr:uid="{1BE66DA7-A143-4882-B6C3-24F4D7FF518B}">
      <formula1>INDIRECT(A10)</formula1>
    </dataValidation>
  </dataValidations>
  <pageMargins left="0.6692913385826772" right="0" top="0.23622047244094491" bottom="0.19685039370078741" header="0.51181102362204722" footer="0.19685039370078741"/>
  <pageSetup paperSize="9" scale="84" orientation="portrait"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7732B717-03C4-43BE-9019-A770E32AF330}">
          <x14:formula1>
            <xm:f>リスト!$A$1:$F$1</xm:f>
          </x14:formula1>
          <xm:sqref>E21</xm:sqref>
        </x14:dataValidation>
        <x14:dataValidation type="list" imeMode="halfAlpha" allowBlank="1" showInputMessage="1" showErrorMessage="1" xr:uid="{B90CD130-1C6C-4A38-A239-27349E6F1A59}">
          <x14:formula1>
            <xm:f>リスト!$B$42:$B$54</xm:f>
          </x14:formula1>
          <xm:sqref>A7:F8</xm:sqref>
        </x14:dataValidation>
        <x14:dataValidation type="list" allowBlank="1" showInputMessage="1" showErrorMessage="1" xr:uid="{48F4984C-C55D-425D-BAEA-0EEA109493FF}">
          <x14:formula1>
            <xm:f>リスト!$C$42:$C$70</xm:f>
          </x14:formula1>
          <xm:sqref>K7:R8</xm:sqref>
        </x14:dataValidation>
        <x14:dataValidation type="list" allowBlank="1" showInputMessage="1" showErrorMessage="1" xr:uid="{AE3EA96D-2625-4784-8417-D44880C0373A}">
          <x14:formula1>
            <xm:f>リスト!$A$42:$A$50</xm:f>
          </x14:formula1>
          <xm:sqref>A10:H11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25"/>
  <sheetViews>
    <sheetView workbookViewId="0">
      <selection activeCell="O9" sqref="O9"/>
    </sheetView>
  </sheetViews>
  <sheetFormatPr defaultColWidth="3.75" defaultRowHeight="27" customHeight="1"/>
  <cols>
    <col min="1" max="1" width="1.875" style="232" customWidth="1"/>
    <col min="2" max="3" width="3.75" style="232" customWidth="1"/>
    <col min="4" max="6" width="7.5" style="232" customWidth="1"/>
    <col min="7" max="8" width="3.75" style="232" customWidth="1"/>
    <col min="9" max="10" width="7.5" style="232" customWidth="1"/>
    <col min="11" max="11" width="3.75" style="232" customWidth="1"/>
    <col min="12" max="12" width="5.625" style="232" customWidth="1"/>
    <col min="13" max="14" width="3.75" style="232" customWidth="1"/>
    <col min="15" max="15" width="16.875" style="232" customWidth="1"/>
    <col min="16" max="17" width="3.75" style="232" customWidth="1"/>
    <col min="18" max="18" width="11.75" style="232" customWidth="1"/>
    <col min="19" max="19" width="4.75" style="232" customWidth="1"/>
    <col min="20" max="20" width="3.375" style="232" customWidth="1"/>
    <col min="21" max="21" width="4.125" style="232" customWidth="1"/>
    <col min="22" max="22" width="3.5" style="232" customWidth="1"/>
    <col min="23" max="23" width="5.875" style="232" customWidth="1"/>
    <col min="24" max="24" width="1.875" style="232" customWidth="1"/>
    <col min="25" max="256" width="3.75" style="232"/>
    <col min="257" max="257" width="1.875" style="232" customWidth="1"/>
    <col min="258" max="259" width="3.75" style="232" customWidth="1"/>
    <col min="260" max="262" width="7.5" style="232" customWidth="1"/>
    <col min="263" max="264" width="3.75" style="232" customWidth="1"/>
    <col min="265" max="266" width="7.5" style="232" customWidth="1"/>
    <col min="267" max="267" width="3.75" style="232" customWidth="1"/>
    <col min="268" max="268" width="5.625" style="232" customWidth="1"/>
    <col min="269" max="270" width="3.75" style="232" customWidth="1"/>
    <col min="271" max="271" width="16.875" style="232" customWidth="1"/>
    <col min="272" max="273" width="3.75" style="232" customWidth="1"/>
    <col min="274" max="274" width="11.75" style="232" customWidth="1"/>
    <col min="275" max="275" width="4.75" style="232" customWidth="1"/>
    <col min="276" max="276" width="3.375" style="232" customWidth="1"/>
    <col min="277" max="277" width="4.125" style="232" customWidth="1"/>
    <col min="278" max="278" width="3.5" style="232" customWidth="1"/>
    <col min="279" max="279" width="5.875" style="232" customWidth="1"/>
    <col min="280" max="280" width="1.875" style="232" customWidth="1"/>
    <col min="281" max="512" width="3.75" style="232"/>
    <col min="513" max="513" width="1.875" style="232" customWidth="1"/>
    <col min="514" max="515" width="3.75" style="232" customWidth="1"/>
    <col min="516" max="518" width="7.5" style="232" customWidth="1"/>
    <col min="519" max="520" width="3.75" style="232" customWidth="1"/>
    <col min="521" max="522" width="7.5" style="232" customWidth="1"/>
    <col min="523" max="523" width="3.75" style="232" customWidth="1"/>
    <col min="524" max="524" width="5.625" style="232" customWidth="1"/>
    <col min="525" max="526" width="3.75" style="232" customWidth="1"/>
    <col min="527" max="527" width="16.875" style="232" customWidth="1"/>
    <col min="528" max="529" width="3.75" style="232" customWidth="1"/>
    <col min="530" max="530" width="11.75" style="232" customWidth="1"/>
    <col min="531" max="531" width="4.75" style="232" customWidth="1"/>
    <col min="532" max="532" width="3.375" style="232" customWidth="1"/>
    <col min="533" max="533" width="4.125" style="232" customWidth="1"/>
    <col min="534" max="534" width="3.5" style="232" customWidth="1"/>
    <col min="535" max="535" width="5.875" style="232" customWidth="1"/>
    <col min="536" max="536" width="1.875" style="232" customWidth="1"/>
    <col min="537" max="768" width="3.75" style="232"/>
    <col min="769" max="769" width="1.875" style="232" customWidth="1"/>
    <col min="770" max="771" width="3.75" style="232" customWidth="1"/>
    <col min="772" max="774" width="7.5" style="232" customWidth="1"/>
    <col min="775" max="776" width="3.75" style="232" customWidth="1"/>
    <col min="777" max="778" width="7.5" style="232" customWidth="1"/>
    <col min="779" max="779" width="3.75" style="232" customWidth="1"/>
    <col min="780" max="780" width="5.625" style="232" customWidth="1"/>
    <col min="781" max="782" width="3.75" style="232" customWidth="1"/>
    <col min="783" max="783" width="16.875" style="232" customWidth="1"/>
    <col min="784" max="785" width="3.75" style="232" customWidth="1"/>
    <col min="786" max="786" width="11.75" style="232" customWidth="1"/>
    <col min="787" max="787" width="4.75" style="232" customWidth="1"/>
    <col min="788" max="788" width="3.375" style="232" customWidth="1"/>
    <col min="789" max="789" width="4.125" style="232" customWidth="1"/>
    <col min="790" max="790" width="3.5" style="232" customWidth="1"/>
    <col min="791" max="791" width="5.875" style="232" customWidth="1"/>
    <col min="792" max="792" width="1.875" style="232" customWidth="1"/>
    <col min="793" max="1024" width="3.75" style="232"/>
    <col min="1025" max="1025" width="1.875" style="232" customWidth="1"/>
    <col min="1026" max="1027" width="3.75" style="232" customWidth="1"/>
    <col min="1028" max="1030" width="7.5" style="232" customWidth="1"/>
    <col min="1031" max="1032" width="3.75" style="232" customWidth="1"/>
    <col min="1033" max="1034" width="7.5" style="232" customWidth="1"/>
    <col min="1035" max="1035" width="3.75" style="232" customWidth="1"/>
    <col min="1036" max="1036" width="5.625" style="232" customWidth="1"/>
    <col min="1037" max="1038" width="3.75" style="232" customWidth="1"/>
    <col min="1039" max="1039" width="16.875" style="232" customWidth="1"/>
    <col min="1040" max="1041" width="3.75" style="232" customWidth="1"/>
    <col min="1042" max="1042" width="11.75" style="232" customWidth="1"/>
    <col min="1043" max="1043" width="4.75" style="232" customWidth="1"/>
    <col min="1044" max="1044" width="3.375" style="232" customWidth="1"/>
    <col min="1045" max="1045" width="4.125" style="232" customWidth="1"/>
    <col min="1046" max="1046" width="3.5" style="232" customWidth="1"/>
    <col min="1047" max="1047" width="5.875" style="232" customWidth="1"/>
    <col min="1048" max="1048" width="1.875" style="232" customWidth="1"/>
    <col min="1049" max="1280" width="3.75" style="232"/>
    <col min="1281" max="1281" width="1.875" style="232" customWidth="1"/>
    <col min="1282" max="1283" width="3.75" style="232" customWidth="1"/>
    <col min="1284" max="1286" width="7.5" style="232" customWidth="1"/>
    <col min="1287" max="1288" width="3.75" style="232" customWidth="1"/>
    <col min="1289" max="1290" width="7.5" style="232" customWidth="1"/>
    <col min="1291" max="1291" width="3.75" style="232" customWidth="1"/>
    <col min="1292" max="1292" width="5.625" style="232" customWidth="1"/>
    <col min="1293" max="1294" width="3.75" style="232" customWidth="1"/>
    <col min="1295" max="1295" width="16.875" style="232" customWidth="1"/>
    <col min="1296" max="1297" width="3.75" style="232" customWidth="1"/>
    <col min="1298" max="1298" width="11.75" style="232" customWidth="1"/>
    <col min="1299" max="1299" width="4.75" style="232" customWidth="1"/>
    <col min="1300" max="1300" width="3.375" style="232" customWidth="1"/>
    <col min="1301" max="1301" width="4.125" style="232" customWidth="1"/>
    <col min="1302" max="1302" width="3.5" style="232" customWidth="1"/>
    <col min="1303" max="1303" width="5.875" style="232" customWidth="1"/>
    <col min="1304" max="1304" width="1.875" style="232" customWidth="1"/>
    <col min="1305" max="1536" width="3.75" style="232"/>
    <col min="1537" max="1537" width="1.875" style="232" customWidth="1"/>
    <col min="1538" max="1539" width="3.75" style="232" customWidth="1"/>
    <col min="1540" max="1542" width="7.5" style="232" customWidth="1"/>
    <col min="1543" max="1544" width="3.75" style="232" customWidth="1"/>
    <col min="1545" max="1546" width="7.5" style="232" customWidth="1"/>
    <col min="1547" max="1547" width="3.75" style="232" customWidth="1"/>
    <col min="1548" max="1548" width="5.625" style="232" customWidth="1"/>
    <col min="1549" max="1550" width="3.75" style="232" customWidth="1"/>
    <col min="1551" max="1551" width="16.875" style="232" customWidth="1"/>
    <col min="1552" max="1553" width="3.75" style="232" customWidth="1"/>
    <col min="1554" max="1554" width="11.75" style="232" customWidth="1"/>
    <col min="1555" max="1555" width="4.75" style="232" customWidth="1"/>
    <col min="1556" max="1556" width="3.375" style="232" customWidth="1"/>
    <col min="1557" max="1557" width="4.125" style="232" customWidth="1"/>
    <col min="1558" max="1558" width="3.5" style="232" customWidth="1"/>
    <col min="1559" max="1559" width="5.875" style="232" customWidth="1"/>
    <col min="1560" max="1560" width="1.875" style="232" customWidth="1"/>
    <col min="1561" max="1792" width="3.75" style="232"/>
    <col min="1793" max="1793" width="1.875" style="232" customWidth="1"/>
    <col min="1794" max="1795" width="3.75" style="232" customWidth="1"/>
    <col min="1796" max="1798" width="7.5" style="232" customWidth="1"/>
    <col min="1799" max="1800" width="3.75" style="232" customWidth="1"/>
    <col min="1801" max="1802" width="7.5" style="232" customWidth="1"/>
    <col min="1803" max="1803" width="3.75" style="232" customWidth="1"/>
    <col min="1804" max="1804" width="5.625" style="232" customWidth="1"/>
    <col min="1805" max="1806" width="3.75" style="232" customWidth="1"/>
    <col min="1807" max="1807" width="16.875" style="232" customWidth="1"/>
    <col min="1808" max="1809" width="3.75" style="232" customWidth="1"/>
    <col min="1810" max="1810" width="11.75" style="232" customWidth="1"/>
    <col min="1811" max="1811" width="4.75" style="232" customWidth="1"/>
    <col min="1812" max="1812" width="3.375" style="232" customWidth="1"/>
    <col min="1813" max="1813" width="4.125" style="232" customWidth="1"/>
    <col min="1814" max="1814" width="3.5" style="232" customWidth="1"/>
    <col min="1815" max="1815" width="5.875" style="232" customWidth="1"/>
    <col min="1816" max="1816" width="1.875" style="232" customWidth="1"/>
    <col min="1817" max="2048" width="3.75" style="232"/>
    <col min="2049" max="2049" width="1.875" style="232" customWidth="1"/>
    <col min="2050" max="2051" width="3.75" style="232" customWidth="1"/>
    <col min="2052" max="2054" width="7.5" style="232" customWidth="1"/>
    <col min="2055" max="2056" width="3.75" style="232" customWidth="1"/>
    <col min="2057" max="2058" width="7.5" style="232" customWidth="1"/>
    <col min="2059" max="2059" width="3.75" style="232" customWidth="1"/>
    <col min="2060" max="2060" width="5.625" style="232" customWidth="1"/>
    <col min="2061" max="2062" width="3.75" style="232" customWidth="1"/>
    <col min="2063" max="2063" width="16.875" style="232" customWidth="1"/>
    <col min="2064" max="2065" width="3.75" style="232" customWidth="1"/>
    <col min="2066" max="2066" width="11.75" style="232" customWidth="1"/>
    <col min="2067" max="2067" width="4.75" style="232" customWidth="1"/>
    <col min="2068" max="2068" width="3.375" style="232" customWidth="1"/>
    <col min="2069" max="2069" width="4.125" style="232" customWidth="1"/>
    <col min="2070" max="2070" width="3.5" style="232" customWidth="1"/>
    <col min="2071" max="2071" width="5.875" style="232" customWidth="1"/>
    <col min="2072" max="2072" width="1.875" style="232" customWidth="1"/>
    <col min="2073" max="2304" width="3.75" style="232"/>
    <col min="2305" max="2305" width="1.875" style="232" customWidth="1"/>
    <col min="2306" max="2307" width="3.75" style="232" customWidth="1"/>
    <col min="2308" max="2310" width="7.5" style="232" customWidth="1"/>
    <col min="2311" max="2312" width="3.75" style="232" customWidth="1"/>
    <col min="2313" max="2314" width="7.5" style="232" customWidth="1"/>
    <col min="2315" max="2315" width="3.75" style="232" customWidth="1"/>
    <col min="2316" max="2316" width="5.625" style="232" customWidth="1"/>
    <col min="2317" max="2318" width="3.75" style="232" customWidth="1"/>
    <col min="2319" max="2319" width="16.875" style="232" customWidth="1"/>
    <col min="2320" max="2321" width="3.75" style="232" customWidth="1"/>
    <col min="2322" max="2322" width="11.75" style="232" customWidth="1"/>
    <col min="2323" max="2323" width="4.75" style="232" customWidth="1"/>
    <col min="2324" max="2324" width="3.375" style="232" customWidth="1"/>
    <col min="2325" max="2325" width="4.125" style="232" customWidth="1"/>
    <col min="2326" max="2326" width="3.5" style="232" customWidth="1"/>
    <col min="2327" max="2327" width="5.875" style="232" customWidth="1"/>
    <col min="2328" max="2328" width="1.875" style="232" customWidth="1"/>
    <col min="2329" max="2560" width="3.75" style="232"/>
    <col min="2561" max="2561" width="1.875" style="232" customWidth="1"/>
    <col min="2562" max="2563" width="3.75" style="232" customWidth="1"/>
    <col min="2564" max="2566" width="7.5" style="232" customWidth="1"/>
    <col min="2567" max="2568" width="3.75" style="232" customWidth="1"/>
    <col min="2569" max="2570" width="7.5" style="232" customWidth="1"/>
    <col min="2571" max="2571" width="3.75" style="232" customWidth="1"/>
    <col min="2572" max="2572" width="5.625" style="232" customWidth="1"/>
    <col min="2573" max="2574" width="3.75" style="232" customWidth="1"/>
    <col min="2575" max="2575" width="16.875" style="232" customWidth="1"/>
    <col min="2576" max="2577" width="3.75" style="232" customWidth="1"/>
    <col min="2578" max="2578" width="11.75" style="232" customWidth="1"/>
    <col min="2579" max="2579" width="4.75" style="232" customWidth="1"/>
    <col min="2580" max="2580" width="3.375" style="232" customWidth="1"/>
    <col min="2581" max="2581" width="4.125" style="232" customWidth="1"/>
    <col min="2582" max="2582" width="3.5" style="232" customWidth="1"/>
    <col min="2583" max="2583" width="5.875" style="232" customWidth="1"/>
    <col min="2584" max="2584" width="1.875" style="232" customWidth="1"/>
    <col min="2585" max="2816" width="3.75" style="232"/>
    <col min="2817" max="2817" width="1.875" style="232" customWidth="1"/>
    <col min="2818" max="2819" width="3.75" style="232" customWidth="1"/>
    <col min="2820" max="2822" width="7.5" style="232" customWidth="1"/>
    <col min="2823" max="2824" width="3.75" style="232" customWidth="1"/>
    <col min="2825" max="2826" width="7.5" style="232" customWidth="1"/>
    <col min="2827" max="2827" width="3.75" style="232" customWidth="1"/>
    <col min="2828" max="2828" width="5.625" style="232" customWidth="1"/>
    <col min="2829" max="2830" width="3.75" style="232" customWidth="1"/>
    <col min="2831" max="2831" width="16.875" style="232" customWidth="1"/>
    <col min="2832" max="2833" width="3.75" style="232" customWidth="1"/>
    <col min="2834" max="2834" width="11.75" style="232" customWidth="1"/>
    <col min="2835" max="2835" width="4.75" style="232" customWidth="1"/>
    <col min="2836" max="2836" width="3.375" style="232" customWidth="1"/>
    <col min="2837" max="2837" width="4.125" style="232" customWidth="1"/>
    <col min="2838" max="2838" width="3.5" style="232" customWidth="1"/>
    <col min="2839" max="2839" width="5.875" style="232" customWidth="1"/>
    <col min="2840" max="2840" width="1.875" style="232" customWidth="1"/>
    <col min="2841" max="3072" width="3.75" style="232"/>
    <col min="3073" max="3073" width="1.875" style="232" customWidth="1"/>
    <col min="3074" max="3075" width="3.75" style="232" customWidth="1"/>
    <col min="3076" max="3078" width="7.5" style="232" customWidth="1"/>
    <col min="3079" max="3080" width="3.75" style="232" customWidth="1"/>
    <col min="3081" max="3082" width="7.5" style="232" customWidth="1"/>
    <col min="3083" max="3083" width="3.75" style="232" customWidth="1"/>
    <col min="3084" max="3084" width="5.625" style="232" customWidth="1"/>
    <col min="3085" max="3086" width="3.75" style="232" customWidth="1"/>
    <col min="3087" max="3087" width="16.875" style="232" customWidth="1"/>
    <col min="3088" max="3089" width="3.75" style="232" customWidth="1"/>
    <col min="3090" max="3090" width="11.75" style="232" customWidth="1"/>
    <col min="3091" max="3091" width="4.75" style="232" customWidth="1"/>
    <col min="3092" max="3092" width="3.375" style="232" customWidth="1"/>
    <col min="3093" max="3093" width="4.125" style="232" customWidth="1"/>
    <col min="3094" max="3094" width="3.5" style="232" customWidth="1"/>
    <col min="3095" max="3095" width="5.875" style="232" customWidth="1"/>
    <col min="3096" max="3096" width="1.875" style="232" customWidth="1"/>
    <col min="3097" max="3328" width="3.75" style="232"/>
    <col min="3329" max="3329" width="1.875" style="232" customWidth="1"/>
    <col min="3330" max="3331" width="3.75" style="232" customWidth="1"/>
    <col min="3332" max="3334" width="7.5" style="232" customWidth="1"/>
    <col min="3335" max="3336" width="3.75" style="232" customWidth="1"/>
    <col min="3337" max="3338" width="7.5" style="232" customWidth="1"/>
    <col min="3339" max="3339" width="3.75" style="232" customWidth="1"/>
    <col min="3340" max="3340" width="5.625" style="232" customWidth="1"/>
    <col min="3341" max="3342" width="3.75" style="232" customWidth="1"/>
    <col min="3343" max="3343" width="16.875" style="232" customWidth="1"/>
    <col min="3344" max="3345" width="3.75" style="232" customWidth="1"/>
    <col min="3346" max="3346" width="11.75" style="232" customWidth="1"/>
    <col min="3347" max="3347" width="4.75" style="232" customWidth="1"/>
    <col min="3348" max="3348" width="3.375" style="232" customWidth="1"/>
    <col min="3349" max="3349" width="4.125" style="232" customWidth="1"/>
    <col min="3350" max="3350" width="3.5" style="232" customWidth="1"/>
    <col min="3351" max="3351" width="5.875" style="232" customWidth="1"/>
    <col min="3352" max="3352" width="1.875" style="232" customWidth="1"/>
    <col min="3353" max="3584" width="3.75" style="232"/>
    <col min="3585" max="3585" width="1.875" style="232" customWidth="1"/>
    <col min="3586" max="3587" width="3.75" style="232" customWidth="1"/>
    <col min="3588" max="3590" width="7.5" style="232" customWidth="1"/>
    <col min="3591" max="3592" width="3.75" style="232" customWidth="1"/>
    <col min="3593" max="3594" width="7.5" style="232" customWidth="1"/>
    <col min="3595" max="3595" width="3.75" style="232" customWidth="1"/>
    <col min="3596" max="3596" width="5.625" style="232" customWidth="1"/>
    <col min="3597" max="3598" width="3.75" style="232" customWidth="1"/>
    <col min="3599" max="3599" width="16.875" style="232" customWidth="1"/>
    <col min="3600" max="3601" width="3.75" style="232" customWidth="1"/>
    <col min="3602" max="3602" width="11.75" style="232" customWidth="1"/>
    <col min="3603" max="3603" width="4.75" style="232" customWidth="1"/>
    <col min="3604" max="3604" width="3.375" style="232" customWidth="1"/>
    <col min="3605" max="3605" width="4.125" style="232" customWidth="1"/>
    <col min="3606" max="3606" width="3.5" style="232" customWidth="1"/>
    <col min="3607" max="3607" width="5.875" style="232" customWidth="1"/>
    <col min="3608" max="3608" width="1.875" style="232" customWidth="1"/>
    <col min="3609" max="3840" width="3.75" style="232"/>
    <col min="3841" max="3841" width="1.875" style="232" customWidth="1"/>
    <col min="3842" max="3843" width="3.75" style="232" customWidth="1"/>
    <col min="3844" max="3846" width="7.5" style="232" customWidth="1"/>
    <col min="3847" max="3848" width="3.75" style="232" customWidth="1"/>
    <col min="3849" max="3850" width="7.5" style="232" customWidth="1"/>
    <col min="3851" max="3851" width="3.75" style="232" customWidth="1"/>
    <col min="3852" max="3852" width="5.625" style="232" customWidth="1"/>
    <col min="3853" max="3854" width="3.75" style="232" customWidth="1"/>
    <col min="3855" max="3855" width="16.875" style="232" customWidth="1"/>
    <col min="3856" max="3857" width="3.75" style="232" customWidth="1"/>
    <col min="3858" max="3858" width="11.75" style="232" customWidth="1"/>
    <col min="3859" max="3859" width="4.75" style="232" customWidth="1"/>
    <col min="3860" max="3860" width="3.375" style="232" customWidth="1"/>
    <col min="3861" max="3861" width="4.125" style="232" customWidth="1"/>
    <col min="3862" max="3862" width="3.5" style="232" customWidth="1"/>
    <col min="3863" max="3863" width="5.875" style="232" customWidth="1"/>
    <col min="3864" max="3864" width="1.875" style="232" customWidth="1"/>
    <col min="3865" max="4096" width="3.75" style="232"/>
    <col min="4097" max="4097" width="1.875" style="232" customWidth="1"/>
    <col min="4098" max="4099" width="3.75" style="232" customWidth="1"/>
    <col min="4100" max="4102" width="7.5" style="232" customWidth="1"/>
    <col min="4103" max="4104" width="3.75" style="232" customWidth="1"/>
    <col min="4105" max="4106" width="7.5" style="232" customWidth="1"/>
    <col min="4107" max="4107" width="3.75" style="232" customWidth="1"/>
    <col min="4108" max="4108" width="5.625" style="232" customWidth="1"/>
    <col min="4109" max="4110" width="3.75" style="232" customWidth="1"/>
    <col min="4111" max="4111" width="16.875" style="232" customWidth="1"/>
    <col min="4112" max="4113" width="3.75" style="232" customWidth="1"/>
    <col min="4114" max="4114" width="11.75" style="232" customWidth="1"/>
    <col min="4115" max="4115" width="4.75" style="232" customWidth="1"/>
    <col min="4116" max="4116" width="3.375" style="232" customWidth="1"/>
    <col min="4117" max="4117" width="4.125" style="232" customWidth="1"/>
    <col min="4118" max="4118" width="3.5" style="232" customWidth="1"/>
    <col min="4119" max="4119" width="5.875" style="232" customWidth="1"/>
    <col min="4120" max="4120" width="1.875" style="232" customWidth="1"/>
    <col min="4121" max="4352" width="3.75" style="232"/>
    <col min="4353" max="4353" width="1.875" style="232" customWidth="1"/>
    <col min="4354" max="4355" width="3.75" style="232" customWidth="1"/>
    <col min="4356" max="4358" width="7.5" style="232" customWidth="1"/>
    <col min="4359" max="4360" width="3.75" style="232" customWidth="1"/>
    <col min="4361" max="4362" width="7.5" style="232" customWidth="1"/>
    <col min="4363" max="4363" width="3.75" style="232" customWidth="1"/>
    <col min="4364" max="4364" width="5.625" style="232" customWidth="1"/>
    <col min="4365" max="4366" width="3.75" style="232" customWidth="1"/>
    <col min="4367" max="4367" width="16.875" style="232" customWidth="1"/>
    <col min="4368" max="4369" width="3.75" style="232" customWidth="1"/>
    <col min="4370" max="4370" width="11.75" style="232" customWidth="1"/>
    <col min="4371" max="4371" width="4.75" style="232" customWidth="1"/>
    <col min="4372" max="4372" width="3.375" style="232" customWidth="1"/>
    <col min="4373" max="4373" width="4.125" style="232" customWidth="1"/>
    <col min="4374" max="4374" width="3.5" style="232" customWidth="1"/>
    <col min="4375" max="4375" width="5.875" style="232" customWidth="1"/>
    <col min="4376" max="4376" width="1.875" style="232" customWidth="1"/>
    <col min="4377" max="4608" width="3.75" style="232"/>
    <col min="4609" max="4609" width="1.875" style="232" customWidth="1"/>
    <col min="4610" max="4611" width="3.75" style="232" customWidth="1"/>
    <col min="4612" max="4614" width="7.5" style="232" customWidth="1"/>
    <col min="4615" max="4616" width="3.75" style="232" customWidth="1"/>
    <col min="4617" max="4618" width="7.5" style="232" customWidth="1"/>
    <col min="4619" max="4619" width="3.75" style="232" customWidth="1"/>
    <col min="4620" max="4620" width="5.625" style="232" customWidth="1"/>
    <col min="4621" max="4622" width="3.75" style="232" customWidth="1"/>
    <col min="4623" max="4623" width="16.875" style="232" customWidth="1"/>
    <col min="4624" max="4625" width="3.75" style="232" customWidth="1"/>
    <col min="4626" max="4626" width="11.75" style="232" customWidth="1"/>
    <col min="4627" max="4627" width="4.75" style="232" customWidth="1"/>
    <col min="4628" max="4628" width="3.375" style="232" customWidth="1"/>
    <col min="4629" max="4629" width="4.125" style="232" customWidth="1"/>
    <col min="4630" max="4630" width="3.5" style="232" customWidth="1"/>
    <col min="4631" max="4631" width="5.875" style="232" customWidth="1"/>
    <col min="4632" max="4632" width="1.875" style="232" customWidth="1"/>
    <col min="4633" max="4864" width="3.75" style="232"/>
    <col min="4865" max="4865" width="1.875" style="232" customWidth="1"/>
    <col min="4866" max="4867" width="3.75" style="232" customWidth="1"/>
    <col min="4868" max="4870" width="7.5" style="232" customWidth="1"/>
    <col min="4871" max="4872" width="3.75" style="232" customWidth="1"/>
    <col min="4873" max="4874" width="7.5" style="232" customWidth="1"/>
    <col min="4875" max="4875" width="3.75" style="232" customWidth="1"/>
    <col min="4876" max="4876" width="5.625" style="232" customWidth="1"/>
    <col min="4877" max="4878" width="3.75" style="232" customWidth="1"/>
    <col min="4879" max="4879" width="16.875" style="232" customWidth="1"/>
    <col min="4880" max="4881" width="3.75" style="232" customWidth="1"/>
    <col min="4882" max="4882" width="11.75" style="232" customWidth="1"/>
    <col min="4883" max="4883" width="4.75" style="232" customWidth="1"/>
    <col min="4884" max="4884" width="3.375" style="232" customWidth="1"/>
    <col min="4885" max="4885" width="4.125" style="232" customWidth="1"/>
    <col min="4886" max="4886" width="3.5" style="232" customWidth="1"/>
    <col min="4887" max="4887" width="5.875" style="232" customWidth="1"/>
    <col min="4888" max="4888" width="1.875" style="232" customWidth="1"/>
    <col min="4889" max="5120" width="3.75" style="232"/>
    <col min="5121" max="5121" width="1.875" style="232" customWidth="1"/>
    <col min="5122" max="5123" width="3.75" style="232" customWidth="1"/>
    <col min="5124" max="5126" width="7.5" style="232" customWidth="1"/>
    <col min="5127" max="5128" width="3.75" style="232" customWidth="1"/>
    <col min="5129" max="5130" width="7.5" style="232" customWidth="1"/>
    <col min="5131" max="5131" width="3.75" style="232" customWidth="1"/>
    <col min="5132" max="5132" width="5.625" style="232" customWidth="1"/>
    <col min="5133" max="5134" width="3.75" style="232" customWidth="1"/>
    <col min="5135" max="5135" width="16.875" style="232" customWidth="1"/>
    <col min="5136" max="5137" width="3.75" style="232" customWidth="1"/>
    <col min="5138" max="5138" width="11.75" style="232" customWidth="1"/>
    <col min="5139" max="5139" width="4.75" style="232" customWidth="1"/>
    <col min="5140" max="5140" width="3.375" style="232" customWidth="1"/>
    <col min="5141" max="5141" width="4.125" style="232" customWidth="1"/>
    <col min="5142" max="5142" width="3.5" style="232" customWidth="1"/>
    <col min="5143" max="5143" width="5.875" style="232" customWidth="1"/>
    <col min="5144" max="5144" width="1.875" style="232" customWidth="1"/>
    <col min="5145" max="5376" width="3.75" style="232"/>
    <col min="5377" max="5377" width="1.875" style="232" customWidth="1"/>
    <col min="5378" max="5379" width="3.75" style="232" customWidth="1"/>
    <col min="5380" max="5382" width="7.5" style="232" customWidth="1"/>
    <col min="5383" max="5384" width="3.75" style="232" customWidth="1"/>
    <col min="5385" max="5386" width="7.5" style="232" customWidth="1"/>
    <col min="5387" max="5387" width="3.75" style="232" customWidth="1"/>
    <col min="5388" max="5388" width="5.625" style="232" customWidth="1"/>
    <col min="5389" max="5390" width="3.75" style="232" customWidth="1"/>
    <col min="5391" max="5391" width="16.875" style="232" customWidth="1"/>
    <col min="5392" max="5393" width="3.75" style="232" customWidth="1"/>
    <col min="5394" max="5394" width="11.75" style="232" customWidth="1"/>
    <col min="5395" max="5395" width="4.75" style="232" customWidth="1"/>
    <col min="5396" max="5396" width="3.375" style="232" customWidth="1"/>
    <col min="5397" max="5397" width="4.125" style="232" customWidth="1"/>
    <col min="5398" max="5398" width="3.5" style="232" customWidth="1"/>
    <col min="5399" max="5399" width="5.875" style="232" customWidth="1"/>
    <col min="5400" max="5400" width="1.875" style="232" customWidth="1"/>
    <col min="5401" max="5632" width="3.75" style="232"/>
    <col min="5633" max="5633" width="1.875" style="232" customWidth="1"/>
    <col min="5634" max="5635" width="3.75" style="232" customWidth="1"/>
    <col min="5636" max="5638" width="7.5" style="232" customWidth="1"/>
    <col min="5639" max="5640" width="3.75" style="232" customWidth="1"/>
    <col min="5641" max="5642" width="7.5" style="232" customWidth="1"/>
    <col min="5643" max="5643" width="3.75" style="232" customWidth="1"/>
    <col min="5644" max="5644" width="5.625" style="232" customWidth="1"/>
    <col min="5645" max="5646" width="3.75" style="232" customWidth="1"/>
    <col min="5647" max="5647" width="16.875" style="232" customWidth="1"/>
    <col min="5648" max="5649" width="3.75" style="232" customWidth="1"/>
    <col min="5650" max="5650" width="11.75" style="232" customWidth="1"/>
    <col min="5651" max="5651" width="4.75" style="232" customWidth="1"/>
    <col min="5652" max="5652" width="3.375" style="232" customWidth="1"/>
    <col min="5653" max="5653" width="4.125" style="232" customWidth="1"/>
    <col min="5654" max="5654" width="3.5" style="232" customWidth="1"/>
    <col min="5655" max="5655" width="5.875" style="232" customWidth="1"/>
    <col min="5656" max="5656" width="1.875" style="232" customWidth="1"/>
    <col min="5657" max="5888" width="3.75" style="232"/>
    <col min="5889" max="5889" width="1.875" style="232" customWidth="1"/>
    <col min="5890" max="5891" width="3.75" style="232" customWidth="1"/>
    <col min="5892" max="5894" width="7.5" style="232" customWidth="1"/>
    <col min="5895" max="5896" width="3.75" style="232" customWidth="1"/>
    <col min="5897" max="5898" width="7.5" style="232" customWidth="1"/>
    <col min="5899" max="5899" width="3.75" style="232" customWidth="1"/>
    <col min="5900" max="5900" width="5.625" style="232" customWidth="1"/>
    <col min="5901" max="5902" width="3.75" style="232" customWidth="1"/>
    <col min="5903" max="5903" width="16.875" style="232" customWidth="1"/>
    <col min="5904" max="5905" width="3.75" style="232" customWidth="1"/>
    <col min="5906" max="5906" width="11.75" style="232" customWidth="1"/>
    <col min="5907" max="5907" width="4.75" style="232" customWidth="1"/>
    <col min="5908" max="5908" width="3.375" style="232" customWidth="1"/>
    <col min="5909" max="5909" width="4.125" style="232" customWidth="1"/>
    <col min="5910" max="5910" width="3.5" style="232" customWidth="1"/>
    <col min="5911" max="5911" width="5.875" style="232" customWidth="1"/>
    <col min="5912" max="5912" width="1.875" style="232" customWidth="1"/>
    <col min="5913" max="6144" width="3.75" style="232"/>
    <col min="6145" max="6145" width="1.875" style="232" customWidth="1"/>
    <col min="6146" max="6147" width="3.75" style="232" customWidth="1"/>
    <col min="6148" max="6150" width="7.5" style="232" customWidth="1"/>
    <col min="6151" max="6152" width="3.75" style="232" customWidth="1"/>
    <col min="6153" max="6154" width="7.5" style="232" customWidth="1"/>
    <col min="6155" max="6155" width="3.75" style="232" customWidth="1"/>
    <col min="6156" max="6156" width="5.625" style="232" customWidth="1"/>
    <col min="6157" max="6158" width="3.75" style="232" customWidth="1"/>
    <col min="6159" max="6159" width="16.875" style="232" customWidth="1"/>
    <col min="6160" max="6161" width="3.75" style="232" customWidth="1"/>
    <col min="6162" max="6162" width="11.75" style="232" customWidth="1"/>
    <col min="6163" max="6163" width="4.75" style="232" customWidth="1"/>
    <col min="6164" max="6164" width="3.375" style="232" customWidth="1"/>
    <col min="6165" max="6165" width="4.125" style="232" customWidth="1"/>
    <col min="6166" max="6166" width="3.5" style="232" customWidth="1"/>
    <col min="6167" max="6167" width="5.875" style="232" customWidth="1"/>
    <col min="6168" max="6168" width="1.875" style="232" customWidth="1"/>
    <col min="6169" max="6400" width="3.75" style="232"/>
    <col min="6401" max="6401" width="1.875" style="232" customWidth="1"/>
    <col min="6402" max="6403" width="3.75" style="232" customWidth="1"/>
    <col min="6404" max="6406" width="7.5" style="232" customWidth="1"/>
    <col min="6407" max="6408" width="3.75" style="232" customWidth="1"/>
    <col min="6409" max="6410" width="7.5" style="232" customWidth="1"/>
    <col min="6411" max="6411" width="3.75" style="232" customWidth="1"/>
    <col min="6412" max="6412" width="5.625" style="232" customWidth="1"/>
    <col min="6413" max="6414" width="3.75" style="232" customWidth="1"/>
    <col min="6415" max="6415" width="16.875" style="232" customWidth="1"/>
    <col min="6416" max="6417" width="3.75" style="232" customWidth="1"/>
    <col min="6418" max="6418" width="11.75" style="232" customWidth="1"/>
    <col min="6419" max="6419" width="4.75" style="232" customWidth="1"/>
    <col min="6420" max="6420" width="3.375" style="232" customWidth="1"/>
    <col min="6421" max="6421" width="4.125" style="232" customWidth="1"/>
    <col min="6422" max="6422" width="3.5" style="232" customWidth="1"/>
    <col min="6423" max="6423" width="5.875" style="232" customWidth="1"/>
    <col min="6424" max="6424" width="1.875" style="232" customWidth="1"/>
    <col min="6425" max="6656" width="3.75" style="232"/>
    <col min="6657" max="6657" width="1.875" style="232" customWidth="1"/>
    <col min="6658" max="6659" width="3.75" style="232" customWidth="1"/>
    <col min="6660" max="6662" width="7.5" style="232" customWidth="1"/>
    <col min="6663" max="6664" width="3.75" style="232" customWidth="1"/>
    <col min="6665" max="6666" width="7.5" style="232" customWidth="1"/>
    <col min="6667" max="6667" width="3.75" style="232" customWidth="1"/>
    <col min="6668" max="6668" width="5.625" style="232" customWidth="1"/>
    <col min="6669" max="6670" width="3.75" style="232" customWidth="1"/>
    <col min="6671" max="6671" width="16.875" style="232" customWidth="1"/>
    <col min="6672" max="6673" width="3.75" style="232" customWidth="1"/>
    <col min="6674" max="6674" width="11.75" style="232" customWidth="1"/>
    <col min="6675" max="6675" width="4.75" style="232" customWidth="1"/>
    <col min="6676" max="6676" width="3.375" style="232" customWidth="1"/>
    <col min="6677" max="6677" width="4.125" style="232" customWidth="1"/>
    <col min="6678" max="6678" width="3.5" style="232" customWidth="1"/>
    <col min="6679" max="6679" width="5.875" style="232" customWidth="1"/>
    <col min="6680" max="6680" width="1.875" style="232" customWidth="1"/>
    <col min="6681" max="6912" width="3.75" style="232"/>
    <col min="6913" max="6913" width="1.875" style="232" customWidth="1"/>
    <col min="6914" max="6915" width="3.75" style="232" customWidth="1"/>
    <col min="6916" max="6918" width="7.5" style="232" customWidth="1"/>
    <col min="6919" max="6920" width="3.75" style="232" customWidth="1"/>
    <col min="6921" max="6922" width="7.5" style="232" customWidth="1"/>
    <col min="6923" max="6923" width="3.75" style="232" customWidth="1"/>
    <col min="6924" max="6924" width="5.625" style="232" customWidth="1"/>
    <col min="6925" max="6926" width="3.75" style="232" customWidth="1"/>
    <col min="6927" max="6927" width="16.875" style="232" customWidth="1"/>
    <col min="6928" max="6929" width="3.75" style="232" customWidth="1"/>
    <col min="6930" max="6930" width="11.75" style="232" customWidth="1"/>
    <col min="6931" max="6931" width="4.75" style="232" customWidth="1"/>
    <col min="6932" max="6932" width="3.375" style="232" customWidth="1"/>
    <col min="6933" max="6933" width="4.125" style="232" customWidth="1"/>
    <col min="6934" max="6934" width="3.5" style="232" customWidth="1"/>
    <col min="6935" max="6935" width="5.875" style="232" customWidth="1"/>
    <col min="6936" max="6936" width="1.875" style="232" customWidth="1"/>
    <col min="6937" max="7168" width="3.75" style="232"/>
    <col min="7169" max="7169" width="1.875" style="232" customWidth="1"/>
    <col min="7170" max="7171" width="3.75" style="232" customWidth="1"/>
    <col min="7172" max="7174" width="7.5" style="232" customWidth="1"/>
    <col min="7175" max="7176" width="3.75" style="232" customWidth="1"/>
    <col min="7177" max="7178" width="7.5" style="232" customWidth="1"/>
    <col min="7179" max="7179" width="3.75" style="232" customWidth="1"/>
    <col min="7180" max="7180" width="5.625" style="232" customWidth="1"/>
    <col min="7181" max="7182" width="3.75" style="232" customWidth="1"/>
    <col min="7183" max="7183" width="16.875" style="232" customWidth="1"/>
    <col min="7184" max="7185" width="3.75" style="232" customWidth="1"/>
    <col min="7186" max="7186" width="11.75" style="232" customWidth="1"/>
    <col min="7187" max="7187" width="4.75" style="232" customWidth="1"/>
    <col min="7188" max="7188" width="3.375" style="232" customWidth="1"/>
    <col min="7189" max="7189" width="4.125" style="232" customWidth="1"/>
    <col min="7190" max="7190" width="3.5" style="232" customWidth="1"/>
    <col min="7191" max="7191" width="5.875" style="232" customWidth="1"/>
    <col min="7192" max="7192" width="1.875" style="232" customWidth="1"/>
    <col min="7193" max="7424" width="3.75" style="232"/>
    <col min="7425" max="7425" width="1.875" style="232" customWidth="1"/>
    <col min="7426" max="7427" width="3.75" style="232" customWidth="1"/>
    <col min="7428" max="7430" width="7.5" style="232" customWidth="1"/>
    <col min="7431" max="7432" width="3.75" style="232" customWidth="1"/>
    <col min="7433" max="7434" width="7.5" style="232" customWidth="1"/>
    <col min="7435" max="7435" width="3.75" style="232" customWidth="1"/>
    <col min="7436" max="7436" width="5.625" style="232" customWidth="1"/>
    <col min="7437" max="7438" width="3.75" style="232" customWidth="1"/>
    <col min="7439" max="7439" width="16.875" style="232" customWidth="1"/>
    <col min="7440" max="7441" width="3.75" style="232" customWidth="1"/>
    <col min="7442" max="7442" width="11.75" style="232" customWidth="1"/>
    <col min="7443" max="7443" width="4.75" style="232" customWidth="1"/>
    <col min="7444" max="7444" width="3.375" style="232" customWidth="1"/>
    <col min="7445" max="7445" width="4.125" style="232" customWidth="1"/>
    <col min="7446" max="7446" width="3.5" style="232" customWidth="1"/>
    <col min="7447" max="7447" width="5.875" style="232" customWidth="1"/>
    <col min="7448" max="7448" width="1.875" style="232" customWidth="1"/>
    <col min="7449" max="7680" width="3.75" style="232"/>
    <col min="7681" max="7681" width="1.875" style="232" customWidth="1"/>
    <col min="7682" max="7683" width="3.75" style="232" customWidth="1"/>
    <col min="7684" max="7686" width="7.5" style="232" customWidth="1"/>
    <col min="7687" max="7688" width="3.75" style="232" customWidth="1"/>
    <col min="7689" max="7690" width="7.5" style="232" customWidth="1"/>
    <col min="7691" max="7691" width="3.75" style="232" customWidth="1"/>
    <col min="7692" max="7692" width="5.625" style="232" customWidth="1"/>
    <col min="7693" max="7694" width="3.75" style="232" customWidth="1"/>
    <col min="7695" max="7695" width="16.875" style="232" customWidth="1"/>
    <col min="7696" max="7697" width="3.75" style="232" customWidth="1"/>
    <col min="7698" max="7698" width="11.75" style="232" customWidth="1"/>
    <col min="7699" max="7699" width="4.75" style="232" customWidth="1"/>
    <col min="7700" max="7700" width="3.375" style="232" customWidth="1"/>
    <col min="7701" max="7701" width="4.125" style="232" customWidth="1"/>
    <col min="7702" max="7702" width="3.5" style="232" customWidth="1"/>
    <col min="7703" max="7703" width="5.875" style="232" customWidth="1"/>
    <col min="7704" max="7704" width="1.875" style="232" customWidth="1"/>
    <col min="7705" max="7936" width="3.75" style="232"/>
    <col min="7937" max="7937" width="1.875" style="232" customWidth="1"/>
    <col min="7938" max="7939" width="3.75" style="232" customWidth="1"/>
    <col min="7940" max="7942" width="7.5" style="232" customWidth="1"/>
    <col min="7943" max="7944" width="3.75" style="232" customWidth="1"/>
    <col min="7945" max="7946" width="7.5" style="232" customWidth="1"/>
    <col min="7947" max="7947" width="3.75" style="232" customWidth="1"/>
    <col min="7948" max="7948" width="5.625" style="232" customWidth="1"/>
    <col min="7949" max="7950" width="3.75" style="232" customWidth="1"/>
    <col min="7951" max="7951" width="16.875" style="232" customWidth="1"/>
    <col min="7952" max="7953" width="3.75" style="232" customWidth="1"/>
    <col min="7954" max="7954" width="11.75" style="232" customWidth="1"/>
    <col min="7955" max="7955" width="4.75" style="232" customWidth="1"/>
    <col min="7956" max="7956" width="3.375" style="232" customWidth="1"/>
    <col min="7957" max="7957" width="4.125" style="232" customWidth="1"/>
    <col min="7958" max="7958" width="3.5" style="232" customWidth="1"/>
    <col min="7959" max="7959" width="5.875" style="232" customWidth="1"/>
    <col min="7960" max="7960" width="1.875" style="232" customWidth="1"/>
    <col min="7961" max="8192" width="3.75" style="232"/>
    <col min="8193" max="8193" width="1.875" style="232" customWidth="1"/>
    <col min="8194" max="8195" width="3.75" style="232" customWidth="1"/>
    <col min="8196" max="8198" width="7.5" style="232" customWidth="1"/>
    <col min="8199" max="8200" width="3.75" style="232" customWidth="1"/>
    <col min="8201" max="8202" width="7.5" style="232" customWidth="1"/>
    <col min="8203" max="8203" width="3.75" style="232" customWidth="1"/>
    <col min="8204" max="8204" width="5.625" style="232" customWidth="1"/>
    <col min="8205" max="8206" width="3.75" style="232" customWidth="1"/>
    <col min="8207" max="8207" width="16.875" style="232" customWidth="1"/>
    <col min="8208" max="8209" width="3.75" style="232" customWidth="1"/>
    <col min="8210" max="8210" width="11.75" style="232" customWidth="1"/>
    <col min="8211" max="8211" width="4.75" style="232" customWidth="1"/>
    <col min="8212" max="8212" width="3.375" style="232" customWidth="1"/>
    <col min="8213" max="8213" width="4.125" style="232" customWidth="1"/>
    <col min="8214" max="8214" width="3.5" style="232" customWidth="1"/>
    <col min="8215" max="8215" width="5.875" style="232" customWidth="1"/>
    <col min="8216" max="8216" width="1.875" style="232" customWidth="1"/>
    <col min="8217" max="8448" width="3.75" style="232"/>
    <col min="8449" max="8449" width="1.875" style="232" customWidth="1"/>
    <col min="8450" max="8451" width="3.75" style="232" customWidth="1"/>
    <col min="8452" max="8454" width="7.5" style="232" customWidth="1"/>
    <col min="8455" max="8456" width="3.75" style="232" customWidth="1"/>
    <col min="8457" max="8458" width="7.5" style="232" customWidth="1"/>
    <col min="8459" max="8459" width="3.75" style="232" customWidth="1"/>
    <col min="8460" max="8460" width="5.625" style="232" customWidth="1"/>
    <col min="8461" max="8462" width="3.75" style="232" customWidth="1"/>
    <col min="8463" max="8463" width="16.875" style="232" customWidth="1"/>
    <col min="8464" max="8465" width="3.75" style="232" customWidth="1"/>
    <col min="8466" max="8466" width="11.75" style="232" customWidth="1"/>
    <col min="8467" max="8467" width="4.75" style="232" customWidth="1"/>
    <col min="8468" max="8468" width="3.375" style="232" customWidth="1"/>
    <col min="8469" max="8469" width="4.125" style="232" customWidth="1"/>
    <col min="8470" max="8470" width="3.5" style="232" customWidth="1"/>
    <col min="8471" max="8471" width="5.875" style="232" customWidth="1"/>
    <col min="8472" max="8472" width="1.875" style="232" customWidth="1"/>
    <col min="8473" max="8704" width="3.75" style="232"/>
    <col min="8705" max="8705" width="1.875" style="232" customWidth="1"/>
    <col min="8706" max="8707" width="3.75" style="232" customWidth="1"/>
    <col min="8708" max="8710" width="7.5" style="232" customWidth="1"/>
    <col min="8711" max="8712" width="3.75" style="232" customWidth="1"/>
    <col min="8713" max="8714" width="7.5" style="232" customWidth="1"/>
    <col min="8715" max="8715" width="3.75" style="232" customWidth="1"/>
    <col min="8716" max="8716" width="5.625" style="232" customWidth="1"/>
    <col min="8717" max="8718" width="3.75" style="232" customWidth="1"/>
    <col min="8719" max="8719" width="16.875" style="232" customWidth="1"/>
    <col min="8720" max="8721" width="3.75" style="232" customWidth="1"/>
    <col min="8722" max="8722" width="11.75" style="232" customWidth="1"/>
    <col min="8723" max="8723" width="4.75" style="232" customWidth="1"/>
    <col min="8724" max="8724" width="3.375" style="232" customWidth="1"/>
    <col min="8725" max="8725" width="4.125" style="232" customWidth="1"/>
    <col min="8726" max="8726" width="3.5" style="232" customWidth="1"/>
    <col min="8727" max="8727" width="5.875" style="232" customWidth="1"/>
    <col min="8728" max="8728" width="1.875" style="232" customWidth="1"/>
    <col min="8729" max="8960" width="3.75" style="232"/>
    <col min="8961" max="8961" width="1.875" style="232" customWidth="1"/>
    <col min="8962" max="8963" width="3.75" style="232" customWidth="1"/>
    <col min="8964" max="8966" width="7.5" style="232" customWidth="1"/>
    <col min="8967" max="8968" width="3.75" style="232" customWidth="1"/>
    <col min="8969" max="8970" width="7.5" style="232" customWidth="1"/>
    <col min="8971" max="8971" width="3.75" style="232" customWidth="1"/>
    <col min="8972" max="8972" width="5.625" style="232" customWidth="1"/>
    <col min="8973" max="8974" width="3.75" style="232" customWidth="1"/>
    <col min="8975" max="8975" width="16.875" style="232" customWidth="1"/>
    <col min="8976" max="8977" width="3.75" style="232" customWidth="1"/>
    <col min="8978" max="8978" width="11.75" style="232" customWidth="1"/>
    <col min="8979" max="8979" width="4.75" style="232" customWidth="1"/>
    <col min="8980" max="8980" width="3.375" style="232" customWidth="1"/>
    <col min="8981" max="8981" width="4.125" style="232" customWidth="1"/>
    <col min="8982" max="8982" width="3.5" style="232" customWidth="1"/>
    <col min="8983" max="8983" width="5.875" style="232" customWidth="1"/>
    <col min="8984" max="8984" width="1.875" style="232" customWidth="1"/>
    <col min="8985" max="9216" width="3.75" style="232"/>
    <col min="9217" max="9217" width="1.875" style="232" customWidth="1"/>
    <col min="9218" max="9219" width="3.75" style="232" customWidth="1"/>
    <col min="9220" max="9222" width="7.5" style="232" customWidth="1"/>
    <col min="9223" max="9224" width="3.75" style="232" customWidth="1"/>
    <col min="9225" max="9226" width="7.5" style="232" customWidth="1"/>
    <col min="9227" max="9227" width="3.75" style="232" customWidth="1"/>
    <col min="9228" max="9228" width="5.625" style="232" customWidth="1"/>
    <col min="9229" max="9230" width="3.75" style="232" customWidth="1"/>
    <col min="9231" max="9231" width="16.875" style="232" customWidth="1"/>
    <col min="9232" max="9233" width="3.75" style="232" customWidth="1"/>
    <col min="9234" max="9234" width="11.75" style="232" customWidth="1"/>
    <col min="9235" max="9235" width="4.75" style="232" customWidth="1"/>
    <col min="9236" max="9236" width="3.375" style="232" customWidth="1"/>
    <col min="9237" max="9237" width="4.125" style="232" customWidth="1"/>
    <col min="9238" max="9238" width="3.5" style="232" customWidth="1"/>
    <col min="9239" max="9239" width="5.875" style="232" customWidth="1"/>
    <col min="9240" max="9240" width="1.875" style="232" customWidth="1"/>
    <col min="9241" max="9472" width="3.75" style="232"/>
    <col min="9473" max="9473" width="1.875" style="232" customWidth="1"/>
    <col min="9474" max="9475" width="3.75" style="232" customWidth="1"/>
    <col min="9476" max="9478" width="7.5" style="232" customWidth="1"/>
    <col min="9479" max="9480" width="3.75" style="232" customWidth="1"/>
    <col min="9481" max="9482" width="7.5" style="232" customWidth="1"/>
    <col min="9483" max="9483" width="3.75" style="232" customWidth="1"/>
    <col min="9484" max="9484" width="5.625" style="232" customWidth="1"/>
    <col min="9485" max="9486" width="3.75" style="232" customWidth="1"/>
    <col min="9487" max="9487" width="16.875" style="232" customWidth="1"/>
    <col min="9488" max="9489" width="3.75" style="232" customWidth="1"/>
    <col min="9490" max="9490" width="11.75" style="232" customWidth="1"/>
    <col min="9491" max="9491" width="4.75" style="232" customWidth="1"/>
    <col min="9492" max="9492" width="3.375" style="232" customWidth="1"/>
    <col min="9493" max="9493" width="4.125" style="232" customWidth="1"/>
    <col min="9494" max="9494" width="3.5" style="232" customWidth="1"/>
    <col min="9495" max="9495" width="5.875" style="232" customWidth="1"/>
    <col min="9496" max="9496" width="1.875" style="232" customWidth="1"/>
    <col min="9497" max="9728" width="3.75" style="232"/>
    <col min="9729" max="9729" width="1.875" style="232" customWidth="1"/>
    <col min="9730" max="9731" width="3.75" style="232" customWidth="1"/>
    <col min="9732" max="9734" width="7.5" style="232" customWidth="1"/>
    <col min="9735" max="9736" width="3.75" style="232" customWidth="1"/>
    <col min="9737" max="9738" width="7.5" style="232" customWidth="1"/>
    <col min="9739" max="9739" width="3.75" style="232" customWidth="1"/>
    <col min="9740" max="9740" width="5.625" style="232" customWidth="1"/>
    <col min="9741" max="9742" width="3.75" style="232" customWidth="1"/>
    <col min="9743" max="9743" width="16.875" style="232" customWidth="1"/>
    <col min="9744" max="9745" width="3.75" style="232" customWidth="1"/>
    <col min="9746" max="9746" width="11.75" style="232" customWidth="1"/>
    <col min="9747" max="9747" width="4.75" style="232" customWidth="1"/>
    <col min="9748" max="9748" width="3.375" style="232" customWidth="1"/>
    <col min="9749" max="9749" width="4.125" style="232" customWidth="1"/>
    <col min="9750" max="9750" width="3.5" style="232" customWidth="1"/>
    <col min="9751" max="9751" width="5.875" style="232" customWidth="1"/>
    <col min="9752" max="9752" width="1.875" style="232" customWidth="1"/>
    <col min="9753" max="9984" width="3.75" style="232"/>
    <col min="9985" max="9985" width="1.875" style="232" customWidth="1"/>
    <col min="9986" max="9987" width="3.75" style="232" customWidth="1"/>
    <col min="9988" max="9990" width="7.5" style="232" customWidth="1"/>
    <col min="9991" max="9992" width="3.75" style="232" customWidth="1"/>
    <col min="9993" max="9994" width="7.5" style="232" customWidth="1"/>
    <col min="9995" max="9995" width="3.75" style="232" customWidth="1"/>
    <col min="9996" max="9996" width="5.625" style="232" customWidth="1"/>
    <col min="9997" max="9998" width="3.75" style="232" customWidth="1"/>
    <col min="9999" max="9999" width="16.875" style="232" customWidth="1"/>
    <col min="10000" max="10001" width="3.75" style="232" customWidth="1"/>
    <col min="10002" max="10002" width="11.75" style="232" customWidth="1"/>
    <col min="10003" max="10003" width="4.75" style="232" customWidth="1"/>
    <col min="10004" max="10004" width="3.375" style="232" customWidth="1"/>
    <col min="10005" max="10005" width="4.125" style="232" customWidth="1"/>
    <col min="10006" max="10006" width="3.5" style="232" customWidth="1"/>
    <col min="10007" max="10007" width="5.875" style="232" customWidth="1"/>
    <col min="10008" max="10008" width="1.875" style="232" customWidth="1"/>
    <col min="10009" max="10240" width="3.75" style="232"/>
    <col min="10241" max="10241" width="1.875" style="232" customWidth="1"/>
    <col min="10242" max="10243" width="3.75" style="232" customWidth="1"/>
    <col min="10244" max="10246" width="7.5" style="232" customWidth="1"/>
    <col min="10247" max="10248" width="3.75" style="232" customWidth="1"/>
    <col min="10249" max="10250" width="7.5" style="232" customWidth="1"/>
    <col min="10251" max="10251" width="3.75" style="232" customWidth="1"/>
    <col min="10252" max="10252" width="5.625" style="232" customWidth="1"/>
    <col min="10253" max="10254" width="3.75" style="232" customWidth="1"/>
    <col min="10255" max="10255" width="16.875" style="232" customWidth="1"/>
    <col min="10256" max="10257" width="3.75" style="232" customWidth="1"/>
    <col min="10258" max="10258" width="11.75" style="232" customWidth="1"/>
    <col min="10259" max="10259" width="4.75" style="232" customWidth="1"/>
    <col min="10260" max="10260" width="3.375" style="232" customWidth="1"/>
    <col min="10261" max="10261" width="4.125" style="232" customWidth="1"/>
    <col min="10262" max="10262" width="3.5" style="232" customWidth="1"/>
    <col min="10263" max="10263" width="5.875" style="232" customWidth="1"/>
    <col min="10264" max="10264" width="1.875" style="232" customWidth="1"/>
    <col min="10265" max="10496" width="3.75" style="232"/>
    <col min="10497" max="10497" width="1.875" style="232" customWidth="1"/>
    <col min="10498" max="10499" width="3.75" style="232" customWidth="1"/>
    <col min="10500" max="10502" width="7.5" style="232" customWidth="1"/>
    <col min="10503" max="10504" width="3.75" style="232" customWidth="1"/>
    <col min="10505" max="10506" width="7.5" style="232" customWidth="1"/>
    <col min="10507" max="10507" width="3.75" style="232" customWidth="1"/>
    <col min="10508" max="10508" width="5.625" style="232" customWidth="1"/>
    <col min="10509" max="10510" width="3.75" style="232" customWidth="1"/>
    <col min="10511" max="10511" width="16.875" style="232" customWidth="1"/>
    <col min="10512" max="10513" width="3.75" style="232" customWidth="1"/>
    <col min="10514" max="10514" width="11.75" style="232" customWidth="1"/>
    <col min="10515" max="10515" width="4.75" style="232" customWidth="1"/>
    <col min="10516" max="10516" width="3.375" style="232" customWidth="1"/>
    <col min="10517" max="10517" width="4.125" style="232" customWidth="1"/>
    <col min="10518" max="10518" width="3.5" style="232" customWidth="1"/>
    <col min="10519" max="10519" width="5.875" style="232" customWidth="1"/>
    <col min="10520" max="10520" width="1.875" style="232" customWidth="1"/>
    <col min="10521" max="10752" width="3.75" style="232"/>
    <col min="10753" max="10753" width="1.875" style="232" customWidth="1"/>
    <col min="10754" max="10755" width="3.75" style="232" customWidth="1"/>
    <col min="10756" max="10758" width="7.5" style="232" customWidth="1"/>
    <col min="10759" max="10760" width="3.75" style="232" customWidth="1"/>
    <col min="10761" max="10762" width="7.5" style="232" customWidth="1"/>
    <col min="10763" max="10763" width="3.75" style="232" customWidth="1"/>
    <col min="10764" max="10764" width="5.625" style="232" customWidth="1"/>
    <col min="10765" max="10766" width="3.75" style="232" customWidth="1"/>
    <col min="10767" max="10767" width="16.875" style="232" customWidth="1"/>
    <col min="10768" max="10769" width="3.75" style="232" customWidth="1"/>
    <col min="10770" max="10770" width="11.75" style="232" customWidth="1"/>
    <col min="10771" max="10771" width="4.75" style="232" customWidth="1"/>
    <col min="10772" max="10772" width="3.375" style="232" customWidth="1"/>
    <col min="10773" max="10773" width="4.125" style="232" customWidth="1"/>
    <col min="10774" max="10774" width="3.5" style="232" customWidth="1"/>
    <col min="10775" max="10775" width="5.875" style="232" customWidth="1"/>
    <col min="10776" max="10776" width="1.875" style="232" customWidth="1"/>
    <col min="10777" max="11008" width="3.75" style="232"/>
    <col min="11009" max="11009" width="1.875" style="232" customWidth="1"/>
    <col min="11010" max="11011" width="3.75" style="232" customWidth="1"/>
    <col min="11012" max="11014" width="7.5" style="232" customWidth="1"/>
    <col min="11015" max="11016" width="3.75" style="232" customWidth="1"/>
    <col min="11017" max="11018" width="7.5" style="232" customWidth="1"/>
    <col min="11019" max="11019" width="3.75" style="232" customWidth="1"/>
    <col min="11020" max="11020" width="5.625" style="232" customWidth="1"/>
    <col min="11021" max="11022" width="3.75" style="232" customWidth="1"/>
    <col min="11023" max="11023" width="16.875" style="232" customWidth="1"/>
    <col min="11024" max="11025" width="3.75" style="232" customWidth="1"/>
    <col min="11026" max="11026" width="11.75" style="232" customWidth="1"/>
    <col min="11027" max="11027" width="4.75" style="232" customWidth="1"/>
    <col min="11028" max="11028" width="3.375" style="232" customWidth="1"/>
    <col min="11029" max="11029" width="4.125" style="232" customWidth="1"/>
    <col min="11030" max="11030" width="3.5" style="232" customWidth="1"/>
    <col min="11031" max="11031" width="5.875" style="232" customWidth="1"/>
    <col min="11032" max="11032" width="1.875" style="232" customWidth="1"/>
    <col min="11033" max="11264" width="3.75" style="232"/>
    <col min="11265" max="11265" width="1.875" style="232" customWidth="1"/>
    <col min="11266" max="11267" width="3.75" style="232" customWidth="1"/>
    <col min="11268" max="11270" width="7.5" style="232" customWidth="1"/>
    <col min="11271" max="11272" width="3.75" style="232" customWidth="1"/>
    <col min="11273" max="11274" width="7.5" style="232" customWidth="1"/>
    <col min="11275" max="11275" width="3.75" style="232" customWidth="1"/>
    <col min="11276" max="11276" width="5.625" style="232" customWidth="1"/>
    <col min="11277" max="11278" width="3.75" style="232" customWidth="1"/>
    <col min="11279" max="11279" width="16.875" style="232" customWidth="1"/>
    <col min="11280" max="11281" width="3.75" style="232" customWidth="1"/>
    <col min="11282" max="11282" width="11.75" style="232" customWidth="1"/>
    <col min="11283" max="11283" width="4.75" style="232" customWidth="1"/>
    <col min="11284" max="11284" width="3.375" style="232" customWidth="1"/>
    <col min="11285" max="11285" width="4.125" style="232" customWidth="1"/>
    <col min="11286" max="11286" width="3.5" style="232" customWidth="1"/>
    <col min="11287" max="11287" width="5.875" style="232" customWidth="1"/>
    <col min="11288" max="11288" width="1.875" style="232" customWidth="1"/>
    <col min="11289" max="11520" width="3.75" style="232"/>
    <col min="11521" max="11521" width="1.875" style="232" customWidth="1"/>
    <col min="11522" max="11523" width="3.75" style="232" customWidth="1"/>
    <col min="11524" max="11526" width="7.5" style="232" customWidth="1"/>
    <col min="11527" max="11528" width="3.75" style="232" customWidth="1"/>
    <col min="11529" max="11530" width="7.5" style="232" customWidth="1"/>
    <col min="11531" max="11531" width="3.75" style="232" customWidth="1"/>
    <col min="11532" max="11532" width="5.625" style="232" customWidth="1"/>
    <col min="11533" max="11534" width="3.75" style="232" customWidth="1"/>
    <col min="11535" max="11535" width="16.875" style="232" customWidth="1"/>
    <col min="11536" max="11537" width="3.75" style="232" customWidth="1"/>
    <col min="11538" max="11538" width="11.75" style="232" customWidth="1"/>
    <col min="11539" max="11539" width="4.75" style="232" customWidth="1"/>
    <col min="11540" max="11540" width="3.375" style="232" customWidth="1"/>
    <col min="11541" max="11541" width="4.125" style="232" customWidth="1"/>
    <col min="11542" max="11542" width="3.5" style="232" customWidth="1"/>
    <col min="11543" max="11543" width="5.875" style="232" customWidth="1"/>
    <col min="11544" max="11544" width="1.875" style="232" customWidth="1"/>
    <col min="11545" max="11776" width="3.75" style="232"/>
    <col min="11777" max="11777" width="1.875" style="232" customWidth="1"/>
    <col min="11778" max="11779" width="3.75" style="232" customWidth="1"/>
    <col min="11780" max="11782" width="7.5" style="232" customWidth="1"/>
    <col min="11783" max="11784" width="3.75" style="232" customWidth="1"/>
    <col min="11785" max="11786" width="7.5" style="232" customWidth="1"/>
    <col min="11787" max="11787" width="3.75" style="232" customWidth="1"/>
    <col min="11788" max="11788" width="5.625" style="232" customWidth="1"/>
    <col min="11789" max="11790" width="3.75" style="232" customWidth="1"/>
    <col min="11791" max="11791" width="16.875" style="232" customWidth="1"/>
    <col min="11792" max="11793" width="3.75" style="232" customWidth="1"/>
    <col min="11794" max="11794" width="11.75" style="232" customWidth="1"/>
    <col min="11795" max="11795" width="4.75" style="232" customWidth="1"/>
    <col min="11796" max="11796" width="3.375" style="232" customWidth="1"/>
    <col min="11797" max="11797" width="4.125" style="232" customWidth="1"/>
    <col min="11798" max="11798" width="3.5" style="232" customWidth="1"/>
    <col min="11799" max="11799" width="5.875" style="232" customWidth="1"/>
    <col min="11800" max="11800" width="1.875" style="232" customWidth="1"/>
    <col min="11801" max="12032" width="3.75" style="232"/>
    <col min="12033" max="12033" width="1.875" style="232" customWidth="1"/>
    <col min="12034" max="12035" width="3.75" style="232" customWidth="1"/>
    <col min="12036" max="12038" width="7.5" style="232" customWidth="1"/>
    <col min="12039" max="12040" width="3.75" style="232" customWidth="1"/>
    <col min="12041" max="12042" width="7.5" style="232" customWidth="1"/>
    <col min="12043" max="12043" width="3.75" style="232" customWidth="1"/>
    <col min="12044" max="12044" width="5.625" style="232" customWidth="1"/>
    <col min="12045" max="12046" width="3.75" style="232" customWidth="1"/>
    <col min="12047" max="12047" width="16.875" style="232" customWidth="1"/>
    <col min="12048" max="12049" width="3.75" style="232" customWidth="1"/>
    <col min="12050" max="12050" width="11.75" style="232" customWidth="1"/>
    <col min="12051" max="12051" width="4.75" style="232" customWidth="1"/>
    <col min="12052" max="12052" width="3.375" style="232" customWidth="1"/>
    <col min="12053" max="12053" width="4.125" style="232" customWidth="1"/>
    <col min="12054" max="12054" width="3.5" style="232" customWidth="1"/>
    <col min="12055" max="12055" width="5.875" style="232" customWidth="1"/>
    <col min="12056" max="12056" width="1.875" style="232" customWidth="1"/>
    <col min="12057" max="12288" width="3.75" style="232"/>
    <col min="12289" max="12289" width="1.875" style="232" customWidth="1"/>
    <col min="12290" max="12291" width="3.75" style="232" customWidth="1"/>
    <col min="12292" max="12294" width="7.5" style="232" customWidth="1"/>
    <col min="12295" max="12296" width="3.75" style="232" customWidth="1"/>
    <col min="12297" max="12298" width="7.5" style="232" customWidth="1"/>
    <col min="12299" max="12299" width="3.75" style="232" customWidth="1"/>
    <col min="12300" max="12300" width="5.625" style="232" customWidth="1"/>
    <col min="12301" max="12302" width="3.75" style="232" customWidth="1"/>
    <col min="12303" max="12303" width="16.875" style="232" customWidth="1"/>
    <col min="12304" max="12305" width="3.75" style="232" customWidth="1"/>
    <col min="12306" max="12306" width="11.75" style="232" customWidth="1"/>
    <col min="12307" max="12307" width="4.75" style="232" customWidth="1"/>
    <col min="12308" max="12308" width="3.375" style="232" customWidth="1"/>
    <col min="12309" max="12309" width="4.125" style="232" customWidth="1"/>
    <col min="12310" max="12310" width="3.5" style="232" customWidth="1"/>
    <col min="12311" max="12311" width="5.875" style="232" customWidth="1"/>
    <col min="12312" max="12312" width="1.875" style="232" customWidth="1"/>
    <col min="12313" max="12544" width="3.75" style="232"/>
    <col min="12545" max="12545" width="1.875" style="232" customWidth="1"/>
    <col min="12546" max="12547" width="3.75" style="232" customWidth="1"/>
    <col min="12548" max="12550" width="7.5" style="232" customWidth="1"/>
    <col min="12551" max="12552" width="3.75" style="232" customWidth="1"/>
    <col min="12553" max="12554" width="7.5" style="232" customWidth="1"/>
    <col min="12555" max="12555" width="3.75" style="232" customWidth="1"/>
    <col min="12556" max="12556" width="5.625" style="232" customWidth="1"/>
    <col min="12557" max="12558" width="3.75" style="232" customWidth="1"/>
    <col min="12559" max="12559" width="16.875" style="232" customWidth="1"/>
    <col min="12560" max="12561" width="3.75" style="232" customWidth="1"/>
    <col min="12562" max="12562" width="11.75" style="232" customWidth="1"/>
    <col min="12563" max="12563" width="4.75" style="232" customWidth="1"/>
    <col min="12564" max="12564" width="3.375" style="232" customWidth="1"/>
    <col min="12565" max="12565" width="4.125" style="232" customWidth="1"/>
    <col min="12566" max="12566" width="3.5" style="232" customWidth="1"/>
    <col min="12567" max="12567" width="5.875" style="232" customWidth="1"/>
    <col min="12568" max="12568" width="1.875" style="232" customWidth="1"/>
    <col min="12569" max="12800" width="3.75" style="232"/>
    <col min="12801" max="12801" width="1.875" style="232" customWidth="1"/>
    <col min="12802" max="12803" width="3.75" style="232" customWidth="1"/>
    <col min="12804" max="12806" width="7.5" style="232" customWidth="1"/>
    <col min="12807" max="12808" width="3.75" style="232" customWidth="1"/>
    <col min="12809" max="12810" width="7.5" style="232" customWidth="1"/>
    <col min="12811" max="12811" width="3.75" style="232" customWidth="1"/>
    <col min="12812" max="12812" width="5.625" style="232" customWidth="1"/>
    <col min="12813" max="12814" width="3.75" style="232" customWidth="1"/>
    <col min="12815" max="12815" width="16.875" style="232" customWidth="1"/>
    <col min="12816" max="12817" width="3.75" style="232" customWidth="1"/>
    <col min="12818" max="12818" width="11.75" style="232" customWidth="1"/>
    <col min="12819" max="12819" width="4.75" style="232" customWidth="1"/>
    <col min="12820" max="12820" width="3.375" style="232" customWidth="1"/>
    <col min="12821" max="12821" width="4.125" style="232" customWidth="1"/>
    <col min="12822" max="12822" width="3.5" style="232" customWidth="1"/>
    <col min="12823" max="12823" width="5.875" style="232" customWidth="1"/>
    <col min="12824" max="12824" width="1.875" style="232" customWidth="1"/>
    <col min="12825" max="13056" width="3.75" style="232"/>
    <col min="13057" max="13057" width="1.875" style="232" customWidth="1"/>
    <col min="13058" max="13059" width="3.75" style="232" customWidth="1"/>
    <col min="13060" max="13062" width="7.5" style="232" customWidth="1"/>
    <col min="13063" max="13064" width="3.75" style="232" customWidth="1"/>
    <col min="13065" max="13066" width="7.5" style="232" customWidth="1"/>
    <col min="13067" max="13067" width="3.75" style="232" customWidth="1"/>
    <col min="13068" max="13068" width="5.625" style="232" customWidth="1"/>
    <col min="13069" max="13070" width="3.75" style="232" customWidth="1"/>
    <col min="13071" max="13071" width="16.875" style="232" customWidth="1"/>
    <col min="13072" max="13073" width="3.75" style="232" customWidth="1"/>
    <col min="13074" max="13074" width="11.75" style="232" customWidth="1"/>
    <col min="13075" max="13075" width="4.75" style="232" customWidth="1"/>
    <col min="13076" max="13076" width="3.375" style="232" customWidth="1"/>
    <col min="13077" max="13077" width="4.125" style="232" customWidth="1"/>
    <col min="13078" max="13078" width="3.5" style="232" customWidth="1"/>
    <col min="13079" max="13079" width="5.875" style="232" customWidth="1"/>
    <col min="13080" max="13080" width="1.875" style="232" customWidth="1"/>
    <col min="13081" max="13312" width="3.75" style="232"/>
    <col min="13313" max="13313" width="1.875" style="232" customWidth="1"/>
    <col min="13314" max="13315" width="3.75" style="232" customWidth="1"/>
    <col min="13316" max="13318" width="7.5" style="232" customWidth="1"/>
    <col min="13319" max="13320" width="3.75" style="232" customWidth="1"/>
    <col min="13321" max="13322" width="7.5" style="232" customWidth="1"/>
    <col min="13323" max="13323" width="3.75" style="232" customWidth="1"/>
    <col min="13324" max="13324" width="5.625" style="232" customWidth="1"/>
    <col min="13325" max="13326" width="3.75" style="232" customWidth="1"/>
    <col min="13327" max="13327" width="16.875" style="232" customWidth="1"/>
    <col min="13328" max="13329" width="3.75" style="232" customWidth="1"/>
    <col min="13330" max="13330" width="11.75" style="232" customWidth="1"/>
    <col min="13331" max="13331" width="4.75" style="232" customWidth="1"/>
    <col min="13332" max="13332" width="3.375" style="232" customWidth="1"/>
    <col min="13333" max="13333" width="4.125" style="232" customWidth="1"/>
    <col min="13334" max="13334" width="3.5" style="232" customWidth="1"/>
    <col min="13335" max="13335" width="5.875" style="232" customWidth="1"/>
    <col min="13336" max="13336" width="1.875" style="232" customWidth="1"/>
    <col min="13337" max="13568" width="3.75" style="232"/>
    <col min="13569" max="13569" width="1.875" style="232" customWidth="1"/>
    <col min="13570" max="13571" width="3.75" style="232" customWidth="1"/>
    <col min="13572" max="13574" width="7.5" style="232" customWidth="1"/>
    <col min="13575" max="13576" width="3.75" style="232" customWidth="1"/>
    <col min="13577" max="13578" width="7.5" style="232" customWidth="1"/>
    <col min="13579" max="13579" width="3.75" style="232" customWidth="1"/>
    <col min="13580" max="13580" width="5.625" style="232" customWidth="1"/>
    <col min="13581" max="13582" width="3.75" style="232" customWidth="1"/>
    <col min="13583" max="13583" width="16.875" style="232" customWidth="1"/>
    <col min="13584" max="13585" width="3.75" style="232" customWidth="1"/>
    <col min="13586" max="13586" width="11.75" style="232" customWidth="1"/>
    <col min="13587" max="13587" width="4.75" style="232" customWidth="1"/>
    <col min="13588" max="13588" width="3.375" style="232" customWidth="1"/>
    <col min="13589" max="13589" width="4.125" style="232" customWidth="1"/>
    <col min="13590" max="13590" width="3.5" style="232" customWidth="1"/>
    <col min="13591" max="13591" width="5.875" style="232" customWidth="1"/>
    <col min="13592" max="13592" width="1.875" style="232" customWidth="1"/>
    <col min="13593" max="13824" width="3.75" style="232"/>
    <col min="13825" max="13825" width="1.875" style="232" customWidth="1"/>
    <col min="13826" max="13827" width="3.75" style="232" customWidth="1"/>
    <col min="13828" max="13830" width="7.5" style="232" customWidth="1"/>
    <col min="13831" max="13832" width="3.75" style="232" customWidth="1"/>
    <col min="13833" max="13834" width="7.5" style="232" customWidth="1"/>
    <col min="13835" max="13835" width="3.75" style="232" customWidth="1"/>
    <col min="13836" max="13836" width="5.625" style="232" customWidth="1"/>
    <col min="13837" max="13838" width="3.75" style="232" customWidth="1"/>
    <col min="13839" max="13839" width="16.875" style="232" customWidth="1"/>
    <col min="13840" max="13841" width="3.75" style="232" customWidth="1"/>
    <col min="13842" max="13842" width="11.75" style="232" customWidth="1"/>
    <col min="13843" max="13843" width="4.75" style="232" customWidth="1"/>
    <col min="13844" max="13844" width="3.375" style="232" customWidth="1"/>
    <col min="13845" max="13845" width="4.125" style="232" customWidth="1"/>
    <col min="13846" max="13846" width="3.5" style="232" customWidth="1"/>
    <col min="13847" max="13847" width="5.875" style="232" customWidth="1"/>
    <col min="13848" max="13848" width="1.875" style="232" customWidth="1"/>
    <col min="13849" max="14080" width="3.75" style="232"/>
    <col min="14081" max="14081" width="1.875" style="232" customWidth="1"/>
    <col min="14082" max="14083" width="3.75" style="232" customWidth="1"/>
    <col min="14084" max="14086" width="7.5" style="232" customWidth="1"/>
    <col min="14087" max="14088" width="3.75" style="232" customWidth="1"/>
    <col min="14089" max="14090" width="7.5" style="232" customWidth="1"/>
    <col min="14091" max="14091" width="3.75" style="232" customWidth="1"/>
    <col min="14092" max="14092" width="5.625" style="232" customWidth="1"/>
    <col min="14093" max="14094" width="3.75" style="232" customWidth="1"/>
    <col min="14095" max="14095" width="16.875" style="232" customWidth="1"/>
    <col min="14096" max="14097" width="3.75" style="232" customWidth="1"/>
    <col min="14098" max="14098" width="11.75" style="232" customWidth="1"/>
    <col min="14099" max="14099" width="4.75" style="232" customWidth="1"/>
    <col min="14100" max="14100" width="3.375" style="232" customWidth="1"/>
    <col min="14101" max="14101" width="4.125" style="232" customWidth="1"/>
    <col min="14102" max="14102" width="3.5" style="232" customWidth="1"/>
    <col min="14103" max="14103" width="5.875" style="232" customWidth="1"/>
    <col min="14104" max="14104" width="1.875" style="232" customWidth="1"/>
    <col min="14105" max="14336" width="3.75" style="232"/>
    <col min="14337" max="14337" width="1.875" style="232" customWidth="1"/>
    <col min="14338" max="14339" width="3.75" style="232" customWidth="1"/>
    <col min="14340" max="14342" width="7.5" style="232" customWidth="1"/>
    <col min="14343" max="14344" width="3.75" style="232" customWidth="1"/>
    <col min="14345" max="14346" width="7.5" style="232" customWidth="1"/>
    <col min="14347" max="14347" width="3.75" style="232" customWidth="1"/>
    <col min="14348" max="14348" width="5.625" style="232" customWidth="1"/>
    <col min="14349" max="14350" width="3.75" style="232" customWidth="1"/>
    <col min="14351" max="14351" width="16.875" style="232" customWidth="1"/>
    <col min="14352" max="14353" width="3.75" style="232" customWidth="1"/>
    <col min="14354" max="14354" width="11.75" style="232" customWidth="1"/>
    <col min="14355" max="14355" width="4.75" style="232" customWidth="1"/>
    <col min="14356" max="14356" width="3.375" style="232" customWidth="1"/>
    <col min="14357" max="14357" width="4.125" style="232" customWidth="1"/>
    <col min="14358" max="14358" width="3.5" style="232" customWidth="1"/>
    <col min="14359" max="14359" width="5.875" style="232" customWidth="1"/>
    <col min="14360" max="14360" width="1.875" style="232" customWidth="1"/>
    <col min="14361" max="14592" width="3.75" style="232"/>
    <col min="14593" max="14593" width="1.875" style="232" customWidth="1"/>
    <col min="14594" max="14595" width="3.75" style="232" customWidth="1"/>
    <col min="14596" max="14598" width="7.5" style="232" customWidth="1"/>
    <col min="14599" max="14600" width="3.75" style="232" customWidth="1"/>
    <col min="14601" max="14602" width="7.5" style="232" customWidth="1"/>
    <col min="14603" max="14603" width="3.75" style="232" customWidth="1"/>
    <col min="14604" max="14604" width="5.625" style="232" customWidth="1"/>
    <col min="14605" max="14606" width="3.75" style="232" customWidth="1"/>
    <col min="14607" max="14607" width="16.875" style="232" customWidth="1"/>
    <col min="14608" max="14609" width="3.75" style="232" customWidth="1"/>
    <col min="14610" max="14610" width="11.75" style="232" customWidth="1"/>
    <col min="14611" max="14611" width="4.75" style="232" customWidth="1"/>
    <col min="14612" max="14612" width="3.375" style="232" customWidth="1"/>
    <col min="14613" max="14613" width="4.125" style="232" customWidth="1"/>
    <col min="14614" max="14614" width="3.5" style="232" customWidth="1"/>
    <col min="14615" max="14615" width="5.875" style="232" customWidth="1"/>
    <col min="14616" max="14616" width="1.875" style="232" customWidth="1"/>
    <col min="14617" max="14848" width="3.75" style="232"/>
    <col min="14849" max="14849" width="1.875" style="232" customWidth="1"/>
    <col min="14850" max="14851" width="3.75" style="232" customWidth="1"/>
    <col min="14852" max="14854" width="7.5" style="232" customWidth="1"/>
    <col min="14855" max="14856" width="3.75" style="232" customWidth="1"/>
    <col min="14857" max="14858" width="7.5" style="232" customWidth="1"/>
    <col min="14859" max="14859" width="3.75" style="232" customWidth="1"/>
    <col min="14860" max="14860" width="5.625" style="232" customWidth="1"/>
    <col min="14861" max="14862" width="3.75" style="232" customWidth="1"/>
    <col min="14863" max="14863" width="16.875" style="232" customWidth="1"/>
    <col min="14864" max="14865" width="3.75" style="232" customWidth="1"/>
    <col min="14866" max="14866" width="11.75" style="232" customWidth="1"/>
    <col min="14867" max="14867" width="4.75" style="232" customWidth="1"/>
    <col min="14868" max="14868" width="3.375" style="232" customWidth="1"/>
    <col min="14869" max="14869" width="4.125" style="232" customWidth="1"/>
    <col min="14870" max="14870" width="3.5" style="232" customWidth="1"/>
    <col min="14871" max="14871" width="5.875" style="232" customWidth="1"/>
    <col min="14872" max="14872" width="1.875" style="232" customWidth="1"/>
    <col min="14873" max="15104" width="3.75" style="232"/>
    <col min="15105" max="15105" width="1.875" style="232" customWidth="1"/>
    <col min="15106" max="15107" width="3.75" style="232" customWidth="1"/>
    <col min="15108" max="15110" width="7.5" style="232" customWidth="1"/>
    <col min="15111" max="15112" width="3.75" style="232" customWidth="1"/>
    <col min="15113" max="15114" width="7.5" style="232" customWidth="1"/>
    <col min="15115" max="15115" width="3.75" style="232" customWidth="1"/>
    <col min="15116" max="15116" width="5.625" style="232" customWidth="1"/>
    <col min="15117" max="15118" width="3.75" style="232" customWidth="1"/>
    <col min="15119" max="15119" width="16.875" style="232" customWidth="1"/>
    <col min="15120" max="15121" width="3.75" style="232" customWidth="1"/>
    <col min="15122" max="15122" width="11.75" style="232" customWidth="1"/>
    <col min="15123" max="15123" width="4.75" style="232" customWidth="1"/>
    <col min="15124" max="15124" width="3.375" style="232" customWidth="1"/>
    <col min="15125" max="15125" width="4.125" style="232" customWidth="1"/>
    <col min="15126" max="15126" width="3.5" style="232" customWidth="1"/>
    <col min="15127" max="15127" width="5.875" style="232" customWidth="1"/>
    <col min="15128" max="15128" width="1.875" style="232" customWidth="1"/>
    <col min="15129" max="15360" width="3.75" style="232"/>
    <col min="15361" max="15361" width="1.875" style="232" customWidth="1"/>
    <col min="15362" max="15363" width="3.75" style="232" customWidth="1"/>
    <col min="15364" max="15366" width="7.5" style="232" customWidth="1"/>
    <col min="15367" max="15368" width="3.75" style="232" customWidth="1"/>
    <col min="15369" max="15370" width="7.5" style="232" customWidth="1"/>
    <col min="15371" max="15371" width="3.75" style="232" customWidth="1"/>
    <col min="15372" max="15372" width="5.625" style="232" customWidth="1"/>
    <col min="15373" max="15374" width="3.75" style="232" customWidth="1"/>
    <col min="15375" max="15375" width="16.875" style="232" customWidth="1"/>
    <col min="15376" max="15377" width="3.75" style="232" customWidth="1"/>
    <col min="15378" max="15378" width="11.75" style="232" customWidth="1"/>
    <col min="15379" max="15379" width="4.75" style="232" customWidth="1"/>
    <col min="15380" max="15380" width="3.375" style="232" customWidth="1"/>
    <col min="15381" max="15381" width="4.125" style="232" customWidth="1"/>
    <col min="15382" max="15382" width="3.5" style="232" customWidth="1"/>
    <col min="15383" max="15383" width="5.875" style="232" customWidth="1"/>
    <col min="15384" max="15384" width="1.875" style="232" customWidth="1"/>
    <col min="15385" max="15616" width="3.75" style="232"/>
    <col min="15617" max="15617" width="1.875" style="232" customWidth="1"/>
    <col min="15618" max="15619" width="3.75" style="232" customWidth="1"/>
    <col min="15620" max="15622" width="7.5" style="232" customWidth="1"/>
    <col min="15623" max="15624" width="3.75" style="232" customWidth="1"/>
    <col min="15625" max="15626" width="7.5" style="232" customWidth="1"/>
    <col min="15627" max="15627" width="3.75" style="232" customWidth="1"/>
    <col min="15628" max="15628" width="5.625" style="232" customWidth="1"/>
    <col min="15629" max="15630" width="3.75" style="232" customWidth="1"/>
    <col min="15631" max="15631" width="16.875" style="232" customWidth="1"/>
    <col min="15632" max="15633" width="3.75" style="232" customWidth="1"/>
    <col min="15634" max="15634" width="11.75" style="232" customWidth="1"/>
    <col min="15635" max="15635" width="4.75" style="232" customWidth="1"/>
    <col min="15636" max="15636" width="3.375" style="232" customWidth="1"/>
    <col min="15637" max="15637" width="4.125" style="232" customWidth="1"/>
    <col min="15638" max="15638" width="3.5" style="232" customWidth="1"/>
    <col min="15639" max="15639" width="5.875" style="232" customWidth="1"/>
    <col min="15640" max="15640" width="1.875" style="232" customWidth="1"/>
    <col min="15641" max="15872" width="3.75" style="232"/>
    <col min="15873" max="15873" width="1.875" style="232" customWidth="1"/>
    <col min="15874" max="15875" width="3.75" style="232" customWidth="1"/>
    <col min="15876" max="15878" width="7.5" style="232" customWidth="1"/>
    <col min="15879" max="15880" width="3.75" style="232" customWidth="1"/>
    <col min="15881" max="15882" width="7.5" style="232" customWidth="1"/>
    <col min="15883" max="15883" width="3.75" style="232" customWidth="1"/>
    <col min="15884" max="15884" width="5.625" style="232" customWidth="1"/>
    <col min="15885" max="15886" width="3.75" style="232" customWidth="1"/>
    <col min="15887" max="15887" width="16.875" style="232" customWidth="1"/>
    <col min="15888" max="15889" width="3.75" style="232" customWidth="1"/>
    <col min="15890" max="15890" width="11.75" style="232" customWidth="1"/>
    <col min="15891" max="15891" width="4.75" style="232" customWidth="1"/>
    <col min="15892" max="15892" width="3.375" style="232" customWidth="1"/>
    <col min="15893" max="15893" width="4.125" style="232" customWidth="1"/>
    <col min="15894" max="15894" width="3.5" style="232" customWidth="1"/>
    <col min="15895" max="15895" width="5.875" style="232" customWidth="1"/>
    <col min="15896" max="15896" width="1.875" style="232" customWidth="1"/>
    <col min="15897" max="16128" width="3.75" style="232"/>
    <col min="16129" max="16129" width="1.875" style="232" customWidth="1"/>
    <col min="16130" max="16131" width="3.75" style="232" customWidth="1"/>
    <col min="16132" max="16134" width="7.5" style="232" customWidth="1"/>
    <col min="16135" max="16136" width="3.75" style="232" customWidth="1"/>
    <col min="16137" max="16138" width="7.5" style="232" customWidth="1"/>
    <col min="16139" max="16139" width="3.75" style="232" customWidth="1"/>
    <col min="16140" max="16140" width="5.625" style="232" customWidth="1"/>
    <col min="16141" max="16142" width="3.75" style="232" customWidth="1"/>
    <col min="16143" max="16143" width="16.875" style="232" customWidth="1"/>
    <col min="16144" max="16145" width="3.75" style="232" customWidth="1"/>
    <col min="16146" max="16146" width="11.75" style="232" customWidth="1"/>
    <col min="16147" max="16147" width="4.75" style="232" customWidth="1"/>
    <col min="16148" max="16148" width="3.375" style="232" customWidth="1"/>
    <col min="16149" max="16149" width="4.125" style="232" customWidth="1"/>
    <col min="16150" max="16150" width="3.5" style="232" customWidth="1"/>
    <col min="16151" max="16151" width="5.875" style="232" customWidth="1"/>
    <col min="16152" max="16152" width="1.875" style="232" customWidth="1"/>
    <col min="16153" max="16384" width="3.75" style="232"/>
  </cols>
  <sheetData>
    <row r="1" spans="1:24" ht="22.5" customHeight="1">
      <c r="A1" s="231" t="s">
        <v>339</v>
      </c>
    </row>
    <row r="2" spans="1:24" ht="25.5" customHeight="1">
      <c r="A2" s="233"/>
      <c r="B2" s="732" t="s">
        <v>340</v>
      </c>
      <c r="C2" s="732"/>
      <c r="D2" s="732"/>
      <c r="E2" s="732"/>
      <c r="F2" s="732"/>
      <c r="G2" s="732"/>
      <c r="H2" s="732"/>
      <c r="I2" s="732"/>
      <c r="J2" s="732"/>
      <c r="K2" s="734" t="s">
        <v>341</v>
      </c>
      <c r="L2" s="734"/>
      <c r="M2" s="734"/>
      <c r="N2" s="734"/>
      <c r="O2" s="735" t="s">
        <v>16</v>
      </c>
      <c r="P2" s="735"/>
      <c r="Q2" s="735"/>
      <c r="R2" s="735"/>
      <c r="S2" s="234"/>
      <c r="T2" s="234"/>
      <c r="U2" s="234"/>
      <c r="V2" s="234"/>
      <c r="W2" s="234"/>
      <c r="X2" s="233"/>
    </row>
    <row r="3" spans="1:24" ht="25.5" customHeight="1">
      <c r="A3" s="233"/>
      <c r="B3" s="733"/>
      <c r="C3" s="733"/>
      <c r="D3" s="733"/>
      <c r="E3" s="733"/>
      <c r="F3" s="733"/>
      <c r="G3" s="733"/>
      <c r="H3" s="733"/>
      <c r="I3" s="733"/>
      <c r="J3" s="733"/>
      <c r="K3" s="737" t="s">
        <v>342</v>
      </c>
      <c r="L3" s="737"/>
      <c r="M3" s="737"/>
      <c r="N3" s="737"/>
      <c r="O3" s="736"/>
      <c r="P3" s="736"/>
      <c r="Q3" s="736"/>
      <c r="R3" s="736"/>
      <c r="S3" s="776">
        <f>旅費支払通知!G25</f>
        <v>0</v>
      </c>
      <c r="T3" s="776"/>
      <c r="U3" s="776"/>
      <c r="V3" s="776"/>
      <c r="W3" s="776"/>
      <c r="X3" s="235"/>
    </row>
    <row r="4" spans="1:24" ht="22.5" customHeight="1">
      <c r="A4" s="756"/>
      <c r="B4" s="741" t="s">
        <v>15</v>
      </c>
      <c r="C4" s="740" t="str">
        <f>"都市環境学部　"&amp;旅費支払通知!E21</f>
        <v>都市環境学部　</v>
      </c>
      <c r="D4" s="741"/>
      <c r="E4" s="741"/>
      <c r="F4" s="741"/>
      <c r="G4" s="741"/>
      <c r="H4" s="741"/>
      <c r="I4" s="741"/>
      <c r="J4" s="742"/>
      <c r="K4" s="738" t="s">
        <v>121</v>
      </c>
      <c r="L4" s="740">
        <f>旅費支払通知!M22</f>
        <v>0</v>
      </c>
      <c r="M4" s="741"/>
      <c r="N4" s="741"/>
      <c r="O4" s="742"/>
      <c r="P4" s="738" t="s">
        <v>14</v>
      </c>
      <c r="Q4" s="740">
        <f>旅費支払通知!M21</f>
        <v>0</v>
      </c>
      <c r="R4" s="741"/>
      <c r="S4" s="741"/>
      <c r="T4" s="741"/>
      <c r="U4" s="741"/>
      <c r="V4" s="741"/>
      <c r="W4" s="742"/>
      <c r="X4" s="764"/>
    </row>
    <row r="5" spans="1:24" ht="22.5" customHeight="1">
      <c r="A5" s="756"/>
      <c r="B5" s="758"/>
      <c r="C5" s="743"/>
      <c r="D5" s="744"/>
      <c r="E5" s="744"/>
      <c r="F5" s="744"/>
      <c r="G5" s="744"/>
      <c r="H5" s="744"/>
      <c r="I5" s="744"/>
      <c r="J5" s="745"/>
      <c r="K5" s="739"/>
      <c r="L5" s="759"/>
      <c r="M5" s="758"/>
      <c r="N5" s="758"/>
      <c r="O5" s="760"/>
      <c r="P5" s="739"/>
      <c r="Q5" s="743"/>
      <c r="R5" s="744"/>
      <c r="S5" s="744"/>
      <c r="T5" s="744"/>
      <c r="U5" s="744"/>
      <c r="V5" s="744"/>
      <c r="W5" s="745"/>
      <c r="X5" s="764"/>
    </row>
    <row r="6" spans="1:24" ht="14.25" customHeight="1">
      <c r="A6" s="757"/>
      <c r="B6" s="755"/>
      <c r="C6" s="765"/>
      <c r="D6" s="765"/>
      <c r="E6" s="765"/>
      <c r="F6" s="765"/>
      <c r="G6" s="765"/>
      <c r="H6" s="765"/>
      <c r="I6" s="765"/>
      <c r="J6" s="765"/>
      <c r="K6" s="755"/>
      <c r="L6" s="755"/>
      <c r="M6" s="755"/>
      <c r="N6" s="755"/>
      <c r="O6" s="755"/>
      <c r="P6" s="755"/>
      <c r="Q6" s="765"/>
      <c r="R6" s="765"/>
      <c r="S6" s="765"/>
      <c r="T6" s="765"/>
      <c r="U6" s="765"/>
      <c r="V6" s="765"/>
      <c r="W6" s="765"/>
      <c r="X6" s="757"/>
    </row>
    <row r="7" spans="1:24" ht="22.5" customHeight="1">
      <c r="A7" s="756"/>
      <c r="B7" s="766" t="s">
        <v>13</v>
      </c>
      <c r="C7" s="767"/>
      <c r="D7" s="769" t="s">
        <v>12</v>
      </c>
      <c r="E7" s="767"/>
      <c r="F7" s="769" t="s">
        <v>11</v>
      </c>
      <c r="G7" s="766"/>
      <c r="H7" s="767"/>
      <c r="I7" s="769" t="s">
        <v>10</v>
      </c>
      <c r="J7" s="767"/>
      <c r="K7" s="769" t="s">
        <v>9</v>
      </c>
      <c r="L7" s="766"/>
      <c r="M7" s="766"/>
      <c r="N7" s="767"/>
      <c r="O7" s="771" t="s">
        <v>8</v>
      </c>
      <c r="P7" s="769" t="s">
        <v>7</v>
      </c>
      <c r="Q7" s="767"/>
      <c r="R7" s="751" t="s">
        <v>6</v>
      </c>
      <c r="S7" s="773"/>
      <c r="T7" s="773"/>
      <c r="U7" s="774"/>
      <c r="V7" s="769" t="s">
        <v>5</v>
      </c>
      <c r="W7" s="775"/>
      <c r="X7" s="764"/>
    </row>
    <row r="8" spans="1:24" ht="22.5" customHeight="1">
      <c r="A8" s="756"/>
      <c r="B8" s="758"/>
      <c r="C8" s="768"/>
      <c r="D8" s="770"/>
      <c r="E8" s="768"/>
      <c r="F8" s="770"/>
      <c r="G8" s="758"/>
      <c r="H8" s="768"/>
      <c r="I8" s="770"/>
      <c r="J8" s="768"/>
      <c r="K8" s="770"/>
      <c r="L8" s="758"/>
      <c r="M8" s="758"/>
      <c r="N8" s="768"/>
      <c r="O8" s="772"/>
      <c r="P8" s="770"/>
      <c r="Q8" s="768"/>
      <c r="R8" s="236" t="s">
        <v>4</v>
      </c>
      <c r="S8" s="751" t="s">
        <v>3</v>
      </c>
      <c r="T8" s="773"/>
      <c r="U8" s="774"/>
      <c r="V8" s="770"/>
      <c r="W8" s="760"/>
      <c r="X8" s="764"/>
    </row>
    <row r="9" spans="1:24" ht="45" customHeight="1">
      <c r="A9" s="756"/>
      <c r="B9" s="755"/>
      <c r="C9" s="747"/>
      <c r="D9" s="237"/>
      <c r="E9" s="237"/>
      <c r="F9" s="761"/>
      <c r="G9" s="762"/>
      <c r="H9" s="763"/>
      <c r="I9" s="753">
        <f>旅費支払通知!G25</f>
        <v>0</v>
      </c>
      <c r="J9" s="754"/>
      <c r="K9" s="746">
        <f>旅費支払通知!H28</f>
        <v>0</v>
      </c>
      <c r="L9" s="755"/>
      <c r="M9" s="755"/>
      <c r="N9" s="747"/>
      <c r="O9" s="237">
        <f>旅費支払通知!V28</f>
        <v>0</v>
      </c>
      <c r="P9" s="746"/>
      <c r="Q9" s="747"/>
      <c r="R9" s="238" t="s">
        <v>2</v>
      </c>
      <c r="S9" s="748" t="s">
        <v>2</v>
      </c>
      <c r="T9" s="749"/>
      <c r="U9" s="750"/>
      <c r="V9" s="751"/>
      <c r="W9" s="752"/>
      <c r="X9" s="764"/>
    </row>
    <row r="10" spans="1:24" ht="45" customHeight="1">
      <c r="A10" s="756"/>
      <c r="B10" s="755"/>
      <c r="C10" s="747"/>
      <c r="D10" s="237"/>
      <c r="E10" s="237"/>
      <c r="F10" s="761"/>
      <c r="G10" s="762"/>
      <c r="H10" s="763"/>
      <c r="I10" s="753">
        <f>IF(旅費支払通知!$W$25&gt;=2,I9+1,"")</f>
        <v>1</v>
      </c>
      <c r="J10" s="754"/>
      <c r="K10" s="746">
        <f>IF(I10="","",IF(I10&lt;=旅費支払通知!$N$27,旅費支払通知!$H$28,IF(I10&lt;=旅費支払通知!$N$30,旅費支払通知!$H$31,旅費支払通知!$H$34)))</f>
        <v>0</v>
      </c>
      <c r="L10" s="755"/>
      <c r="M10" s="755"/>
      <c r="N10" s="747"/>
      <c r="O10" s="237">
        <f>IF(I10="","",IF(I10&lt;=旅費支払通知!$N$27,旅費支払通知!$V$28,IF(I10&lt;=旅費支払通知!$N$30,旅費支払通知!$V$31,旅費支払通知!$V$34)))</f>
        <v>0</v>
      </c>
      <c r="P10" s="746"/>
      <c r="Q10" s="747"/>
      <c r="R10" s="238" t="s">
        <v>2</v>
      </c>
      <c r="S10" s="748" t="s">
        <v>2</v>
      </c>
      <c r="T10" s="749"/>
      <c r="U10" s="750"/>
      <c r="V10" s="751"/>
      <c r="W10" s="752"/>
      <c r="X10" s="764"/>
    </row>
    <row r="11" spans="1:24" ht="45" customHeight="1">
      <c r="A11" s="756"/>
      <c r="B11" s="755"/>
      <c r="C11" s="747"/>
      <c r="D11" s="237"/>
      <c r="E11" s="237"/>
      <c r="F11" s="761"/>
      <c r="G11" s="762"/>
      <c r="H11" s="763"/>
      <c r="I11" s="753">
        <f>IF(旅費支払通知!$W$25&gt;=3,I10+1,"")</f>
        <v>2</v>
      </c>
      <c r="J11" s="754"/>
      <c r="K11" s="746">
        <f>IF(I11="","",IF(I11&lt;=旅費支払通知!$N$27,旅費支払通知!$H$28,IF(I11&lt;=旅費支払通知!$N$30,旅費支払通知!$H$31,旅費支払通知!$H$34)))</f>
        <v>0</v>
      </c>
      <c r="L11" s="755"/>
      <c r="M11" s="755"/>
      <c r="N11" s="747"/>
      <c r="O11" s="237">
        <f>IF(I11="","",IF(I11&lt;=旅費支払通知!$N$27,旅費支払通知!$V$28,IF(I11&lt;=旅費支払通知!$N$30,旅費支払通知!$V$31,旅費支払通知!$V$34)))</f>
        <v>0</v>
      </c>
      <c r="P11" s="746"/>
      <c r="Q11" s="747"/>
      <c r="R11" s="238" t="s">
        <v>343</v>
      </c>
      <c r="S11" s="748" t="s">
        <v>2</v>
      </c>
      <c r="T11" s="749"/>
      <c r="U11" s="750"/>
      <c r="V11" s="751"/>
      <c r="W11" s="752"/>
      <c r="X11" s="764"/>
    </row>
    <row r="12" spans="1:24" ht="45" customHeight="1">
      <c r="A12" s="756"/>
      <c r="B12" s="755"/>
      <c r="C12" s="747"/>
      <c r="D12" s="237"/>
      <c r="E12" s="237"/>
      <c r="F12" s="777"/>
      <c r="G12" s="762"/>
      <c r="H12" s="763"/>
      <c r="I12" s="753">
        <f>IF(旅費支払通知!$W$25&gt;=4,I11+1,"")</f>
        <v>3</v>
      </c>
      <c r="J12" s="754"/>
      <c r="K12" s="746">
        <f>IF(I12="","",IF(I12&lt;=旅費支払通知!$N$27,旅費支払通知!$H$28,IF(I12&lt;=旅費支払通知!$N$30,旅費支払通知!$H$31,旅費支払通知!$H$34)))</f>
        <v>0</v>
      </c>
      <c r="L12" s="755"/>
      <c r="M12" s="755"/>
      <c r="N12" s="747"/>
      <c r="O12" s="237">
        <f>IF(I12="","",IF(I12&lt;=旅費支払通知!$N$27,旅費支払通知!$V$28,IF(I12&lt;=旅費支払通知!$N$30,旅費支払通知!$V$31,旅費支払通知!$V$34)))</f>
        <v>0</v>
      </c>
      <c r="P12" s="746"/>
      <c r="Q12" s="747"/>
      <c r="R12" s="238" t="s">
        <v>2</v>
      </c>
      <c r="S12" s="748" t="s">
        <v>2</v>
      </c>
      <c r="T12" s="749"/>
      <c r="U12" s="750"/>
      <c r="V12" s="751"/>
      <c r="W12" s="752"/>
      <c r="X12" s="764"/>
    </row>
    <row r="13" spans="1:24" ht="45" customHeight="1">
      <c r="A13" s="756"/>
      <c r="B13" s="755"/>
      <c r="C13" s="747"/>
      <c r="D13" s="237"/>
      <c r="E13" s="237"/>
      <c r="F13" s="761"/>
      <c r="G13" s="762"/>
      <c r="H13" s="763"/>
      <c r="I13" s="753">
        <f>IF(旅費支払通知!$W$25&gt;=5,I12+1,"")</f>
        <v>4</v>
      </c>
      <c r="J13" s="754"/>
      <c r="K13" s="746">
        <f>IF(I13="","",IF(I13&lt;=旅費支払通知!$N$27,旅費支払通知!$H$28,IF(I13&lt;=旅費支払通知!$N$30,旅費支払通知!$H$31,旅費支払通知!$H$34)))</f>
        <v>0</v>
      </c>
      <c r="L13" s="755"/>
      <c r="M13" s="755"/>
      <c r="N13" s="747"/>
      <c r="O13" s="237">
        <f>IF(I13="","",IF(I13&lt;=旅費支払通知!$N$27,旅費支払通知!$V$28,IF(I13&lt;=旅費支払通知!$N$30,旅費支払通知!$V$31,旅費支払通知!$V$34)))</f>
        <v>0</v>
      </c>
      <c r="P13" s="746"/>
      <c r="Q13" s="747"/>
      <c r="R13" s="238" t="s">
        <v>2</v>
      </c>
      <c r="S13" s="748" t="s">
        <v>2</v>
      </c>
      <c r="T13" s="749"/>
      <c r="U13" s="750"/>
      <c r="V13" s="751"/>
      <c r="W13" s="752"/>
      <c r="X13" s="764"/>
    </row>
    <row r="14" spans="1:24" ht="6.75" customHeight="1">
      <c r="A14" s="757"/>
      <c r="B14" s="239"/>
      <c r="C14" s="239"/>
      <c r="D14" s="239"/>
      <c r="E14" s="239"/>
      <c r="F14" s="240"/>
      <c r="G14" s="240"/>
      <c r="H14" s="240"/>
      <c r="I14" s="240"/>
      <c r="J14" s="240"/>
      <c r="K14" s="239"/>
      <c r="L14" s="239"/>
      <c r="M14" s="239"/>
      <c r="N14" s="239"/>
      <c r="O14" s="239"/>
      <c r="P14" s="239"/>
      <c r="Q14" s="239"/>
      <c r="R14" s="241"/>
      <c r="S14" s="241"/>
      <c r="T14" s="241"/>
      <c r="U14" s="241"/>
      <c r="V14" s="241"/>
      <c r="W14" s="240"/>
      <c r="X14" s="757"/>
    </row>
    <row r="15" spans="1:24" ht="13.5" customHeight="1">
      <c r="A15" s="757"/>
      <c r="B15" s="243" t="s">
        <v>1</v>
      </c>
      <c r="C15" s="243"/>
      <c r="D15" s="243"/>
      <c r="E15" s="243"/>
      <c r="F15" s="243"/>
      <c r="G15" s="243"/>
      <c r="H15" s="243"/>
      <c r="I15" s="243"/>
      <c r="J15" s="243"/>
      <c r="K15" s="243"/>
      <c r="L15" s="243"/>
      <c r="M15" s="243"/>
      <c r="N15" s="243"/>
      <c r="O15" s="243"/>
      <c r="P15" s="243"/>
      <c r="Q15" s="243"/>
      <c r="R15" s="243"/>
      <c r="S15" s="243"/>
      <c r="T15" s="243"/>
      <c r="U15" s="243"/>
      <c r="V15" s="243"/>
      <c r="W15" s="243"/>
      <c r="X15" s="757"/>
    </row>
    <row r="16" spans="1:24" ht="13.5" customHeight="1">
      <c r="A16" s="757"/>
      <c r="B16" s="243" t="s">
        <v>0</v>
      </c>
      <c r="C16" s="243"/>
      <c r="D16" s="243"/>
      <c r="E16" s="243"/>
      <c r="F16" s="243"/>
      <c r="G16" s="243"/>
      <c r="H16" s="243"/>
      <c r="I16" s="243"/>
      <c r="J16" s="243"/>
      <c r="K16" s="243"/>
      <c r="L16" s="243"/>
      <c r="M16" s="243"/>
      <c r="N16" s="243"/>
      <c r="O16" s="243"/>
      <c r="R16" s="719" t="s">
        <v>122</v>
      </c>
      <c r="S16" s="720"/>
      <c r="T16" s="720"/>
      <c r="U16" s="720"/>
      <c r="V16" s="720"/>
      <c r="W16" s="721"/>
      <c r="X16" s="757"/>
    </row>
    <row r="17" spans="1:24" ht="13.5" customHeight="1">
      <c r="A17" s="757"/>
      <c r="B17" s="243" t="s">
        <v>344</v>
      </c>
      <c r="C17" s="243"/>
      <c r="D17" s="243"/>
      <c r="E17" s="243"/>
      <c r="F17" s="243"/>
      <c r="G17" s="243"/>
      <c r="H17" s="243"/>
      <c r="I17" s="243"/>
      <c r="J17" s="243"/>
      <c r="K17" s="243"/>
      <c r="L17" s="243"/>
      <c r="M17" s="243"/>
      <c r="N17" s="243"/>
      <c r="O17" s="243"/>
      <c r="R17" s="722" t="str">
        <f>旅費支払通知!K7&amp;"："&amp;旅費支払通知!S7&amp;"/"&amp;旅費支払通知!W7</f>
        <v>：/</v>
      </c>
      <c r="S17" s="723"/>
      <c r="T17" s="723"/>
      <c r="U17" s="723"/>
      <c r="V17" s="723"/>
      <c r="W17" s="724"/>
      <c r="X17" s="757"/>
    </row>
    <row r="18" spans="1:24" ht="13.5" customHeight="1">
      <c r="A18" s="757"/>
      <c r="B18" s="244" t="s">
        <v>345</v>
      </c>
      <c r="C18" s="243"/>
      <c r="D18" s="243"/>
      <c r="E18" s="243"/>
      <c r="F18" s="243"/>
      <c r="G18" s="243"/>
      <c r="H18" s="243"/>
      <c r="I18" s="243"/>
      <c r="J18" s="243"/>
      <c r="K18" s="243"/>
      <c r="L18" s="243"/>
      <c r="M18" s="243"/>
      <c r="N18" s="243"/>
      <c r="O18" s="243"/>
      <c r="R18" s="725"/>
      <c r="S18" s="726"/>
      <c r="T18" s="726"/>
      <c r="U18" s="726"/>
      <c r="V18" s="726"/>
      <c r="W18" s="727"/>
      <c r="X18" s="757"/>
    </row>
    <row r="19" spans="1:24" ht="13.5" customHeight="1">
      <c r="A19" s="757"/>
      <c r="B19" s="243" t="s">
        <v>123</v>
      </c>
      <c r="C19" s="243"/>
      <c r="D19" s="243"/>
      <c r="E19" s="243"/>
      <c r="F19" s="243"/>
      <c r="G19" s="243"/>
      <c r="H19" s="243"/>
      <c r="I19" s="243"/>
      <c r="J19" s="243"/>
      <c r="K19" s="243"/>
      <c r="L19" s="243"/>
      <c r="M19" s="243"/>
      <c r="N19" s="243"/>
      <c r="O19" s="243"/>
      <c r="R19" s="728" t="s">
        <v>133</v>
      </c>
      <c r="S19" s="729"/>
      <c r="T19" s="729"/>
      <c r="U19" s="729"/>
      <c r="V19" s="715" t="str">
        <f>旅費支払通知!E38</f>
        <v>なし</v>
      </c>
      <c r="W19" s="716"/>
      <c r="X19" s="757"/>
    </row>
    <row r="20" spans="1:24" ht="13.5" customHeight="1">
      <c r="A20" s="757"/>
      <c r="B20" s="243" t="s">
        <v>124</v>
      </c>
      <c r="C20" s="243"/>
      <c r="D20" s="243"/>
      <c r="E20" s="243"/>
      <c r="F20" s="243"/>
      <c r="G20" s="243"/>
      <c r="H20" s="243"/>
      <c r="I20" s="243"/>
      <c r="J20" s="243"/>
      <c r="K20" s="243"/>
      <c r="L20" s="243"/>
      <c r="M20" s="243"/>
      <c r="N20" s="243"/>
      <c r="O20" s="243"/>
      <c r="R20" s="730"/>
      <c r="S20" s="731"/>
      <c r="T20" s="731"/>
      <c r="U20" s="731"/>
      <c r="V20" s="717"/>
      <c r="W20" s="718"/>
      <c r="X20" s="757"/>
    </row>
    <row r="21" spans="1:24" ht="13.5" customHeight="1">
      <c r="A21" s="757"/>
      <c r="B21" s="243" t="s">
        <v>125</v>
      </c>
      <c r="C21" s="243"/>
      <c r="D21" s="243"/>
      <c r="E21" s="243"/>
      <c r="F21" s="243"/>
      <c r="G21" s="243"/>
      <c r="H21" s="243"/>
      <c r="I21" s="243"/>
      <c r="J21" s="243"/>
      <c r="K21" s="243"/>
      <c r="L21" s="243"/>
      <c r="M21" s="243"/>
      <c r="N21" s="243"/>
      <c r="O21" s="243"/>
      <c r="P21" s="243"/>
      <c r="Q21" s="243"/>
      <c r="R21" s="243"/>
      <c r="S21" s="243"/>
      <c r="T21" s="243"/>
      <c r="U21" s="243"/>
      <c r="X21" s="757"/>
    </row>
    <row r="22" spans="1:24" ht="13.5" customHeight="1">
      <c r="A22" s="757"/>
      <c r="B22" s="243" t="s">
        <v>347</v>
      </c>
      <c r="C22" s="243"/>
      <c r="D22" s="243"/>
      <c r="E22" s="243"/>
      <c r="F22" s="243"/>
      <c r="G22" s="243"/>
      <c r="H22" s="243"/>
      <c r="I22" s="243"/>
      <c r="J22" s="243"/>
      <c r="K22" s="243"/>
      <c r="L22" s="243"/>
      <c r="M22" s="243"/>
      <c r="N22" s="243"/>
      <c r="O22" s="243"/>
      <c r="P22" s="243"/>
      <c r="Q22" s="243"/>
      <c r="R22" s="243"/>
      <c r="S22" s="243"/>
      <c r="T22" s="243"/>
      <c r="U22" s="243"/>
      <c r="X22" s="757"/>
    </row>
    <row r="23" spans="1:24" ht="13.5" customHeight="1">
      <c r="A23" s="757"/>
      <c r="B23" s="243" t="s">
        <v>346</v>
      </c>
      <c r="C23" s="243"/>
      <c r="D23" s="243"/>
      <c r="E23" s="243"/>
      <c r="F23" s="243"/>
      <c r="G23" s="243"/>
      <c r="H23" s="243"/>
      <c r="I23" s="243"/>
      <c r="J23" s="243"/>
      <c r="K23" s="243"/>
      <c r="L23" s="243"/>
      <c r="M23" s="243"/>
      <c r="N23" s="243"/>
      <c r="O23" s="243"/>
      <c r="P23" s="243"/>
      <c r="Q23" s="243"/>
      <c r="R23" s="243"/>
      <c r="S23" s="243"/>
      <c r="T23" s="243"/>
      <c r="U23" s="243"/>
      <c r="V23" s="243"/>
      <c r="W23" s="243"/>
      <c r="X23" s="757"/>
    </row>
    <row r="24" spans="1:24" s="233" customFormat="1" ht="27" customHeight="1">
      <c r="A24" s="242"/>
      <c r="B24" s="242"/>
      <c r="C24" s="242"/>
      <c r="D24" s="242"/>
      <c r="E24" s="242"/>
      <c r="F24" s="242"/>
      <c r="G24" s="242"/>
      <c r="H24" s="242"/>
      <c r="I24" s="242"/>
      <c r="J24" s="242"/>
      <c r="K24" s="242"/>
      <c r="L24" s="242"/>
      <c r="M24" s="242"/>
      <c r="N24" s="242"/>
      <c r="O24" s="242"/>
      <c r="P24" s="242"/>
      <c r="Q24" s="242"/>
      <c r="R24" s="242"/>
      <c r="S24" s="242"/>
      <c r="T24" s="242"/>
      <c r="U24" s="242"/>
      <c r="V24" s="242"/>
      <c r="W24" s="242"/>
      <c r="X24" s="242"/>
    </row>
    <row r="25" spans="1:24" s="233" customFormat="1" ht="27" customHeight="1"/>
  </sheetData>
  <mergeCells count="63">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04"/>
  <sheetViews>
    <sheetView topLeftCell="A55" workbookViewId="0">
      <selection activeCell="AP68" sqref="AP68"/>
    </sheetView>
  </sheetViews>
  <sheetFormatPr defaultColWidth="9" defaultRowHeight="13.5"/>
  <cols>
    <col min="1" max="16" width="2.625" style="29" customWidth="1"/>
    <col min="17" max="17" width="4.625" style="29" customWidth="1"/>
    <col min="18" max="18" width="5.625" style="29" customWidth="1"/>
    <col min="19" max="19" width="4.625" style="29" customWidth="1"/>
    <col min="20" max="24" width="2.625" style="29" customWidth="1"/>
    <col min="25" max="25" width="1.625" style="29" customWidth="1"/>
    <col min="26" max="26" width="2.625" style="29" customWidth="1"/>
    <col min="27" max="27" width="1.625" style="29" customWidth="1"/>
    <col min="28" max="28" width="2.625" style="29" customWidth="1"/>
    <col min="29" max="29" width="4.625" style="29" customWidth="1"/>
    <col min="30" max="34" width="2.625" style="29" customWidth="1"/>
    <col min="35" max="35" width="1.625" style="29" customWidth="1"/>
    <col min="36" max="36" width="2.625" style="29" customWidth="1"/>
    <col min="37" max="37" width="1.625" style="29" customWidth="1"/>
    <col min="38" max="16384" width="9" style="29"/>
  </cols>
  <sheetData>
    <row r="1" spans="1:37" s="1" customFormat="1" ht="21" customHeight="1">
      <c r="A1" s="985" t="s">
        <v>409</v>
      </c>
      <c r="B1" s="985"/>
      <c r="C1" s="985"/>
      <c r="D1" s="985"/>
      <c r="E1" s="986" t="s">
        <v>365</v>
      </c>
      <c r="F1" s="986"/>
      <c r="G1" s="986"/>
      <c r="H1" s="986"/>
      <c r="I1" s="986" t="s">
        <v>364</v>
      </c>
      <c r="J1" s="986"/>
      <c r="K1" s="986"/>
      <c r="L1" s="986"/>
      <c r="M1" s="986" t="s">
        <v>363</v>
      </c>
      <c r="N1" s="986"/>
      <c r="O1" s="986"/>
      <c r="P1" s="986"/>
      <c r="Q1" s="66"/>
      <c r="R1" s="43" t="s">
        <v>19</v>
      </c>
      <c r="S1" s="43"/>
      <c r="T1" s="43"/>
      <c r="U1" s="43"/>
      <c r="V1" s="43"/>
      <c r="W1" s="43"/>
      <c r="X1" s="43"/>
      <c r="Y1" s="43"/>
      <c r="Z1" s="43"/>
      <c r="AA1" s="43"/>
      <c r="AB1" s="43"/>
      <c r="AC1" s="43"/>
      <c r="AD1" s="43"/>
      <c r="AE1" s="43"/>
      <c r="AF1" s="43"/>
      <c r="AG1" s="43"/>
      <c r="AH1" s="43"/>
    </row>
    <row r="2" spans="1:37" s="3" customFormat="1" ht="13.5" customHeight="1">
      <c r="A2" s="871"/>
      <c r="B2" s="871"/>
      <c r="C2" s="871"/>
      <c r="D2" s="871"/>
      <c r="E2" s="871"/>
      <c r="F2" s="871"/>
      <c r="G2" s="871"/>
      <c r="H2" s="871"/>
      <c r="I2" s="988"/>
      <c r="J2" s="988"/>
      <c r="K2" s="988"/>
      <c r="L2" s="988"/>
      <c r="M2" s="988"/>
      <c r="N2" s="988"/>
      <c r="O2" s="988"/>
      <c r="P2" s="988"/>
      <c r="Q2" s="46"/>
      <c r="R2" s="44" t="s">
        <v>20</v>
      </c>
      <c r="S2" s="44"/>
      <c r="T2" s="44"/>
      <c r="U2" s="44"/>
      <c r="V2" s="44"/>
      <c r="W2" s="44"/>
      <c r="X2" s="44"/>
      <c r="Y2" s="44"/>
      <c r="Z2" s="44"/>
      <c r="AA2" s="44"/>
      <c r="AB2" s="44"/>
      <c r="AC2" s="44"/>
      <c r="AD2" s="44"/>
      <c r="AE2" s="44"/>
      <c r="AF2" s="44"/>
      <c r="AG2" s="44"/>
      <c r="AH2" s="44"/>
      <c r="AI2" s="2"/>
    </row>
    <row r="3" spans="1:37" s="3" customFormat="1" ht="13.5" customHeight="1">
      <c r="A3" s="871"/>
      <c r="B3" s="871"/>
      <c r="C3" s="871"/>
      <c r="D3" s="871"/>
      <c r="E3" s="871"/>
      <c r="F3" s="871"/>
      <c r="G3" s="871"/>
      <c r="H3" s="871"/>
      <c r="I3" s="988"/>
      <c r="J3" s="988"/>
      <c r="K3" s="988"/>
      <c r="L3" s="988"/>
      <c r="M3" s="988"/>
      <c r="N3" s="988"/>
      <c r="O3" s="988"/>
      <c r="P3" s="988"/>
      <c r="Q3" s="46"/>
      <c r="R3" s="5" t="s">
        <v>119</v>
      </c>
      <c r="S3" s="5"/>
      <c r="T3" s="5"/>
      <c r="U3" s="5"/>
      <c r="V3" s="5"/>
      <c r="W3" s="5"/>
      <c r="X3" s="5"/>
      <c r="Y3" s="5"/>
      <c r="Z3" s="5"/>
      <c r="AA3" s="5"/>
      <c r="AB3" s="5"/>
      <c r="AC3" s="5"/>
      <c r="AD3" s="5"/>
      <c r="AE3" s="5"/>
      <c r="AF3" s="5"/>
      <c r="AG3" s="5"/>
      <c r="AH3" s="5"/>
      <c r="AI3" s="4"/>
    </row>
    <row r="4" spans="1:37" s="3" customFormat="1" ht="13.5" customHeight="1">
      <c r="A4" s="871"/>
      <c r="B4" s="871"/>
      <c r="C4" s="871"/>
      <c r="D4" s="871"/>
      <c r="E4" s="871"/>
      <c r="F4" s="871"/>
      <c r="G4" s="871"/>
      <c r="H4" s="871"/>
      <c r="I4" s="988"/>
      <c r="J4" s="988"/>
      <c r="K4" s="988"/>
      <c r="L4" s="988"/>
      <c r="M4" s="988"/>
      <c r="N4" s="988"/>
      <c r="O4" s="988"/>
      <c r="P4" s="988"/>
      <c r="Q4" s="46"/>
      <c r="R4" s="117" t="s">
        <v>129</v>
      </c>
      <c r="S4" s="5"/>
      <c r="T4" s="5"/>
      <c r="U4" s="5"/>
      <c r="V4" s="5"/>
      <c r="W4" s="5"/>
      <c r="X4" s="5"/>
      <c r="Y4" s="5"/>
      <c r="Z4" s="5"/>
      <c r="AA4" s="5"/>
      <c r="AB4" s="5"/>
      <c r="AC4" s="5"/>
      <c r="AD4" s="5"/>
      <c r="AE4" s="5"/>
      <c r="AF4" s="5"/>
      <c r="AG4" s="5"/>
      <c r="AH4" s="5"/>
      <c r="AI4" s="4"/>
    </row>
    <row r="5" spans="1:37" s="3" customFormat="1" ht="13.5" customHeight="1">
      <c r="A5" s="871"/>
      <c r="B5" s="871"/>
      <c r="C5" s="871"/>
      <c r="D5" s="871"/>
      <c r="E5" s="871"/>
      <c r="F5" s="871"/>
      <c r="G5" s="871"/>
      <c r="H5" s="871"/>
      <c r="I5" s="988"/>
      <c r="J5" s="988"/>
      <c r="K5" s="988"/>
      <c r="L5" s="988"/>
      <c r="M5" s="988"/>
      <c r="N5" s="988"/>
      <c r="O5" s="988"/>
      <c r="P5" s="988"/>
      <c r="Q5" s="46"/>
      <c r="R5" s="118" t="s">
        <v>128</v>
      </c>
      <c r="S5" s="45"/>
      <c r="T5" s="45"/>
      <c r="U5" s="45"/>
      <c r="V5" s="45"/>
      <c r="W5" s="45"/>
      <c r="X5" s="45"/>
      <c r="Y5" s="45"/>
      <c r="Z5" s="45"/>
      <c r="AA5" s="45"/>
      <c r="AB5" s="45"/>
      <c r="AC5" s="45"/>
      <c r="AD5" s="45"/>
      <c r="AE5" s="45"/>
      <c r="AF5" s="45"/>
      <c r="AG5" s="45"/>
      <c r="AH5" s="45"/>
      <c r="AI5" s="5"/>
    </row>
    <row r="6" spans="1:37" s="3" customFormat="1" ht="13.5" customHeight="1">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7.25">
      <c r="A7" s="987" t="s">
        <v>21</v>
      </c>
      <c r="B7" s="987"/>
      <c r="C7" s="987"/>
      <c r="D7" s="987"/>
      <c r="E7" s="987"/>
      <c r="F7" s="987"/>
      <c r="G7" s="987"/>
      <c r="H7" s="987"/>
      <c r="I7" s="987"/>
      <c r="J7" s="987"/>
      <c r="K7" s="987"/>
      <c r="L7" s="987"/>
      <c r="M7" s="987"/>
      <c r="N7" s="987"/>
      <c r="O7" s="987"/>
      <c r="P7" s="987"/>
      <c r="Q7" s="987"/>
      <c r="R7" s="987"/>
      <c r="S7" s="987"/>
      <c r="T7" s="987"/>
      <c r="U7" s="987"/>
      <c r="V7" s="987"/>
      <c r="W7" s="987"/>
      <c r="X7" s="987"/>
      <c r="Y7" s="987"/>
      <c r="Z7" s="987"/>
      <c r="AA7" s="987"/>
      <c r="AB7" s="987"/>
      <c r="AC7" s="987"/>
      <c r="AD7" s="987"/>
      <c r="AE7" s="987"/>
      <c r="AF7" s="987"/>
      <c r="AG7" s="987"/>
      <c r="AH7" s="987"/>
      <c r="AI7" s="987"/>
      <c r="AJ7" s="987"/>
      <c r="AK7" s="987"/>
    </row>
    <row r="8" spans="1:37" s="3" customFormat="1" ht="12"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c r="A9" s="12" t="s">
        <v>22</v>
      </c>
      <c r="B9" s="12"/>
      <c r="C9" s="12"/>
      <c r="D9" s="12"/>
      <c r="E9" s="12"/>
      <c r="F9" s="12"/>
      <c r="G9" s="12"/>
      <c r="H9" s="12"/>
      <c r="I9" s="12"/>
      <c r="J9" s="12"/>
      <c r="K9" s="12"/>
      <c r="L9" s="12"/>
      <c r="AA9" s="989" t="s">
        <v>18</v>
      </c>
      <c r="AB9" s="989"/>
      <c r="AC9" s="989"/>
      <c r="AD9" s="990"/>
      <c r="AE9" s="990"/>
      <c r="AF9" s="990"/>
      <c r="AG9" s="990"/>
      <c r="AH9" s="990"/>
      <c r="AI9" s="990"/>
      <c r="AJ9" s="990"/>
    </row>
    <row r="10" spans="1:37" s="3" customFormat="1" ht="9.9499999999999993" customHeight="1" thickBot="1">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c r="A11" s="900" t="s">
        <v>23</v>
      </c>
      <c r="B11" s="913" t="s">
        <v>24</v>
      </c>
      <c r="C11" s="914"/>
      <c r="D11" s="914"/>
      <c r="E11" s="914"/>
      <c r="F11" s="914"/>
      <c r="G11" s="914"/>
      <c r="H11" s="914"/>
      <c r="I11" s="914"/>
      <c r="J11" s="914"/>
      <c r="K11" s="914"/>
      <c r="L11" s="914"/>
      <c r="M11" s="914"/>
      <c r="N11" s="915"/>
      <c r="O11" s="902" t="s">
        <v>25</v>
      </c>
      <c r="P11" s="903"/>
      <c r="Q11" s="903"/>
      <c r="R11" s="903"/>
      <c r="S11" s="925"/>
      <c r="T11" s="902" t="s">
        <v>26</v>
      </c>
      <c r="U11" s="903"/>
      <c r="V11" s="903"/>
      <c r="W11" s="903"/>
      <c r="X11" s="903"/>
      <c r="Y11" s="903"/>
      <c r="Z11" s="903"/>
      <c r="AA11" s="903"/>
      <c r="AB11" s="903"/>
      <c r="AC11" s="903"/>
      <c r="AD11" s="903"/>
      <c r="AE11" s="903"/>
      <c r="AF11" s="903"/>
      <c r="AG11" s="903"/>
      <c r="AH11" s="903"/>
      <c r="AI11" s="903"/>
      <c r="AJ11" s="903"/>
      <c r="AK11" s="904"/>
    </row>
    <row r="12" spans="1:37" s="3" customFormat="1" ht="20.100000000000001" customHeight="1">
      <c r="A12" s="901"/>
      <c r="B12" s="824" t="s">
        <v>338</v>
      </c>
      <c r="C12" s="825"/>
      <c r="D12" s="825"/>
      <c r="E12" s="825"/>
      <c r="F12" s="825"/>
      <c r="G12" s="825"/>
      <c r="H12" s="825"/>
      <c r="I12" s="825"/>
      <c r="J12" s="825"/>
      <c r="K12" s="825"/>
      <c r="L12" s="825"/>
      <c r="M12" s="825"/>
      <c r="N12" s="826"/>
      <c r="O12" s="919">
        <f>旅費支払通知!M22</f>
        <v>0</v>
      </c>
      <c r="P12" s="920"/>
      <c r="Q12" s="920"/>
      <c r="R12" s="920"/>
      <c r="S12" s="921"/>
      <c r="T12" s="905">
        <f>旅費支払通知!M21</f>
        <v>0</v>
      </c>
      <c r="U12" s="906"/>
      <c r="V12" s="906"/>
      <c r="W12" s="906"/>
      <c r="X12" s="906"/>
      <c r="Y12" s="906"/>
      <c r="Z12" s="906"/>
      <c r="AA12" s="906"/>
      <c r="AB12" s="906"/>
      <c r="AC12" s="906"/>
      <c r="AD12" s="906"/>
      <c r="AE12" s="906"/>
      <c r="AF12" s="906"/>
      <c r="AG12" s="906"/>
      <c r="AH12" s="909" t="s">
        <v>27</v>
      </c>
      <c r="AI12" s="909"/>
      <c r="AJ12" s="909"/>
      <c r="AK12" s="910"/>
    </row>
    <row r="13" spans="1:37" s="3" customFormat="1" ht="20.100000000000001" customHeight="1">
      <c r="A13" s="901"/>
      <c r="B13" s="916">
        <f>旅費支払通知!A10</f>
        <v>0</v>
      </c>
      <c r="C13" s="917"/>
      <c r="D13" s="917"/>
      <c r="E13" s="917"/>
      <c r="F13" s="917"/>
      <c r="G13" s="917"/>
      <c r="H13" s="917"/>
      <c r="I13" s="917"/>
      <c r="J13" s="917"/>
      <c r="K13" s="917"/>
      <c r="L13" s="917"/>
      <c r="M13" s="917"/>
      <c r="N13" s="918"/>
      <c r="O13" s="922"/>
      <c r="P13" s="923"/>
      <c r="Q13" s="923"/>
      <c r="R13" s="923"/>
      <c r="S13" s="924"/>
      <c r="T13" s="907"/>
      <c r="U13" s="908"/>
      <c r="V13" s="908"/>
      <c r="W13" s="908"/>
      <c r="X13" s="908"/>
      <c r="Y13" s="908"/>
      <c r="Z13" s="908"/>
      <c r="AA13" s="908"/>
      <c r="AB13" s="908"/>
      <c r="AC13" s="908"/>
      <c r="AD13" s="908"/>
      <c r="AE13" s="908"/>
      <c r="AF13" s="908"/>
      <c r="AG13" s="908"/>
      <c r="AH13" s="911"/>
      <c r="AI13" s="911"/>
      <c r="AJ13" s="911"/>
      <c r="AK13" s="912"/>
    </row>
    <row r="14" spans="1:37" s="3" customFormat="1" ht="27.95" customHeight="1">
      <c r="A14" s="936" t="s">
        <v>17</v>
      </c>
      <c r="B14" s="937"/>
      <c r="C14" s="938"/>
      <c r="D14" s="933"/>
      <c r="E14" s="934"/>
      <c r="F14" s="934"/>
      <c r="G14" s="934"/>
      <c r="H14" s="934"/>
      <c r="I14" s="934"/>
      <c r="J14" s="934"/>
      <c r="K14" s="934"/>
      <c r="L14" s="934"/>
      <c r="M14" s="934"/>
      <c r="N14" s="934"/>
      <c r="O14" s="934"/>
      <c r="P14" s="934"/>
      <c r="Q14" s="934"/>
      <c r="R14" s="934"/>
      <c r="S14" s="934"/>
      <c r="T14" s="934"/>
      <c r="U14" s="934"/>
      <c r="V14" s="934"/>
      <c r="W14" s="934"/>
      <c r="X14" s="934"/>
      <c r="Y14" s="934"/>
      <c r="Z14" s="934"/>
      <c r="AA14" s="934"/>
      <c r="AB14" s="934"/>
      <c r="AC14" s="934"/>
      <c r="AD14" s="934"/>
      <c r="AE14" s="934"/>
      <c r="AF14" s="934"/>
      <c r="AG14" s="934"/>
      <c r="AH14" s="934"/>
      <c r="AI14" s="934"/>
      <c r="AJ14" s="934"/>
      <c r="AK14" s="935"/>
    </row>
    <row r="15" spans="1:37" s="3" customFormat="1" ht="9.9499999999999993" customHeight="1" thickBot="1">
      <c r="A15" s="939"/>
      <c r="B15" s="940"/>
      <c r="C15" s="941"/>
      <c r="D15" s="942" t="s">
        <v>135</v>
      </c>
      <c r="E15" s="943"/>
      <c r="F15" s="943"/>
      <c r="G15" s="943"/>
      <c r="H15" s="943"/>
      <c r="I15" s="943"/>
      <c r="J15" s="943"/>
      <c r="K15" s="943"/>
      <c r="L15" s="943"/>
      <c r="M15" s="943"/>
      <c r="N15" s="943"/>
      <c r="O15" s="943"/>
      <c r="P15" s="943"/>
      <c r="Q15" s="943"/>
      <c r="R15" s="943"/>
      <c r="S15" s="943"/>
      <c r="T15" s="943"/>
      <c r="U15" s="943"/>
      <c r="V15" s="943"/>
      <c r="W15" s="943"/>
      <c r="X15" s="943"/>
      <c r="Y15" s="943"/>
      <c r="Z15" s="943"/>
      <c r="AA15" s="943"/>
      <c r="AB15" s="943"/>
      <c r="AC15" s="943"/>
      <c r="AD15" s="943"/>
      <c r="AE15" s="943"/>
      <c r="AF15" s="943"/>
      <c r="AG15" s="943"/>
      <c r="AH15" s="943"/>
      <c r="AI15" s="943"/>
      <c r="AJ15" s="943"/>
      <c r="AK15" s="944"/>
    </row>
    <row r="16" spans="1:37" s="3" customFormat="1" ht="5.0999999999999996" customHeight="1" thickBot="1">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c r="A17" s="900" t="s">
        <v>28</v>
      </c>
      <c r="B17" s="902" t="s">
        <v>29</v>
      </c>
      <c r="C17" s="903"/>
      <c r="D17" s="903"/>
      <c r="E17" s="903"/>
      <c r="F17" s="903"/>
      <c r="G17" s="903"/>
      <c r="H17" s="903"/>
      <c r="I17" s="903"/>
      <c r="J17" s="903"/>
      <c r="K17" s="903"/>
      <c r="L17" s="903"/>
      <c r="M17" s="903"/>
      <c r="N17" s="903"/>
      <c r="O17" s="903"/>
      <c r="P17" s="903"/>
      <c r="Q17" s="903"/>
      <c r="R17" s="925"/>
      <c r="S17" s="902" t="s">
        <v>30</v>
      </c>
      <c r="T17" s="903"/>
      <c r="U17" s="903"/>
      <c r="V17" s="903"/>
      <c r="W17" s="903"/>
      <c r="X17" s="903"/>
      <c r="Y17" s="903"/>
      <c r="Z17" s="903"/>
      <c r="AA17" s="903"/>
      <c r="AB17" s="903"/>
      <c r="AC17" s="903"/>
      <c r="AD17" s="903"/>
      <c r="AE17" s="903"/>
      <c r="AF17" s="903"/>
      <c r="AG17" s="903"/>
      <c r="AH17" s="903"/>
      <c r="AI17" s="903"/>
      <c r="AJ17" s="903"/>
      <c r="AK17" s="904"/>
    </row>
    <row r="18" spans="1:37" s="3" customFormat="1" ht="20.100000000000001" customHeight="1">
      <c r="A18" s="901"/>
      <c r="B18" s="824" t="str">
        <f>旅費支払通知!H29&amp;"　　"&amp;旅費支払通知!H32&amp;"　　"&amp;旅費支払通知!H35</f>
        <v>　　　　</v>
      </c>
      <c r="C18" s="825"/>
      <c r="D18" s="825"/>
      <c r="E18" s="825"/>
      <c r="F18" s="825"/>
      <c r="G18" s="825"/>
      <c r="H18" s="825"/>
      <c r="I18" s="825"/>
      <c r="J18" s="825"/>
      <c r="K18" s="825"/>
      <c r="L18" s="825"/>
      <c r="M18" s="825"/>
      <c r="N18" s="825"/>
      <c r="O18" s="825"/>
      <c r="P18" s="825"/>
      <c r="Q18" s="825"/>
      <c r="R18" s="826"/>
      <c r="S18" s="977">
        <f>旅費支払通知!G25</f>
        <v>0</v>
      </c>
      <c r="T18" s="978"/>
      <c r="U18" s="978"/>
      <c r="V18" s="978"/>
      <c r="W18" s="978"/>
      <c r="X18" s="978"/>
      <c r="Y18" s="978"/>
      <c r="Z18" s="978"/>
      <c r="AA18" s="978"/>
      <c r="AB18" s="25" t="s">
        <v>32</v>
      </c>
      <c r="AC18" s="978">
        <f>旅費支払通知!O25</f>
        <v>0</v>
      </c>
      <c r="AD18" s="978"/>
      <c r="AE18" s="978"/>
      <c r="AF18" s="978"/>
      <c r="AG18" s="978"/>
      <c r="AH18" s="978"/>
      <c r="AI18" s="978"/>
      <c r="AJ18" s="978"/>
      <c r="AK18" s="991"/>
    </row>
    <row r="19" spans="1:37" s="3" customFormat="1" ht="20.100000000000001" customHeight="1">
      <c r="A19" s="901"/>
      <c r="B19" s="916"/>
      <c r="C19" s="917"/>
      <c r="D19" s="917"/>
      <c r="E19" s="917"/>
      <c r="F19" s="917"/>
      <c r="G19" s="917"/>
      <c r="H19" s="917"/>
      <c r="I19" s="917"/>
      <c r="J19" s="917"/>
      <c r="K19" s="917"/>
      <c r="L19" s="917"/>
      <c r="M19" s="917"/>
      <c r="N19" s="917"/>
      <c r="O19" s="917"/>
      <c r="P19" s="917"/>
      <c r="Q19" s="917"/>
      <c r="R19" s="918"/>
      <c r="S19" s="27"/>
      <c r="T19" s="26"/>
      <c r="U19" s="116">
        <f>AC18-S18</f>
        <v>0</v>
      </c>
      <c r="V19" s="25" t="s">
        <v>33</v>
      </c>
      <c r="W19" s="116">
        <f>U19+1</f>
        <v>1</v>
      </c>
      <c r="X19" s="25" t="s">
        <v>31</v>
      </c>
      <c r="Y19" s="26"/>
      <c r="Z19" s="26"/>
      <c r="AA19" s="26"/>
      <c r="AB19" s="28"/>
      <c r="AC19" s="932" t="s">
        <v>117</v>
      </c>
      <c r="AD19" s="932"/>
      <c r="AE19" s="932"/>
      <c r="AF19" s="932"/>
      <c r="AG19" s="230">
        <f>旅費支払通知!AB25</f>
        <v>0</v>
      </c>
      <c r="AH19" s="909" t="s">
        <v>33</v>
      </c>
      <c r="AI19" s="909"/>
      <c r="AJ19" s="59"/>
      <c r="AK19" s="17"/>
    </row>
    <row r="20" spans="1:37" s="3" customFormat="1" ht="13.5" customHeight="1">
      <c r="A20" s="901"/>
      <c r="B20" s="18"/>
      <c r="C20" s="959" t="s">
        <v>34</v>
      </c>
      <c r="D20" s="960"/>
      <c r="E20" s="960"/>
      <c r="F20" s="960"/>
      <c r="G20" s="960"/>
      <c r="H20" s="961"/>
      <c r="I20" s="959" t="s">
        <v>35</v>
      </c>
      <c r="J20" s="960"/>
      <c r="K20" s="960"/>
      <c r="L20" s="960"/>
      <c r="M20" s="960"/>
      <c r="N20" s="960"/>
      <c r="O20" s="960"/>
      <c r="P20" s="961"/>
      <c r="Q20" s="926" t="s">
        <v>36</v>
      </c>
      <c r="R20" s="927"/>
      <c r="S20" s="927"/>
      <c r="T20" s="927"/>
      <c r="U20" s="927"/>
      <c r="V20" s="927"/>
      <c r="W20" s="927"/>
      <c r="X20" s="927"/>
      <c r="Y20" s="927"/>
      <c r="Z20" s="927"/>
      <c r="AA20" s="928"/>
      <c r="AB20" s="953" t="s">
        <v>37</v>
      </c>
      <c r="AC20" s="954"/>
      <c r="AD20" s="954"/>
      <c r="AE20" s="954"/>
      <c r="AF20" s="954"/>
      <c r="AG20" s="954"/>
      <c r="AH20" s="954"/>
      <c r="AI20" s="954"/>
      <c r="AJ20" s="954"/>
      <c r="AK20" s="955"/>
    </row>
    <row r="21" spans="1:37" s="3" customFormat="1" ht="13.5" customHeight="1">
      <c r="A21" s="901"/>
      <c r="B21" s="18"/>
      <c r="C21" s="962"/>
      <c r="D21" s="879"/>
      <c r="E21" s="879"/>
      <c r="F21" s="879"/>
      <c r="G21" s="879"/>
      <c r="H21" s="963"/>
      <c r="I21" s="962"/>
      <c r="J21" s="879"/>
      <c r="K21" s="879"/>
      <c r="L21" s="879"/>
      <c r="M21" s="879"/>
      <c r="N21" s="879"/>
      <c r="O21" s="879"/>
      <c r="P21" s="963"/>
      <c r="Q21" s="929"/>
      <c r="R21" s="930"/>
      <c r="S21" s="930"/>
      <c r="T21" s="930"/>
      <c r="U21" s="930"/>
      <c r="V21" s="930"/>
      <c r="W21" s="930"/>
      <c r="X21" s="930"/>
      <c r="Y21" s="930"/>
      <c r="Z21" s="930"/>
      <c r="AA21" s="931"/>
      <c r="AB21" s="956" t="s">
        <v>38</v>
      </c>
      <c r="AC21" s="957"/>
      <c r="AD21" s="957"/>
      <c r="AE21" s="957"/>
      <c r="AF21" s="957"/>
      <c r="AG21" s="957"/>
      <c r="AH21" s="957"/>
      <c r="AI21" s="957"/>
      <c r="AJ21" s="957"/>
      <c r="AK21" s="958"/>
    </row>
    <row r="22" spans="1:37" s="3" customFormat="1" ht="24.95" customHeight="1">
      <c r="A22" s="901"/>
      <c r="B22" s="969" t="s">
        <v>39</v>
      </c>
      <c r="C22" s="67"/>
      <c r="D22" s="964">
        <f>旅費支払通知!H27</f>
        <v>0</v>
      </c>
      <c r="E22" s="964"/>
      <c r="F22" s="964"/>
      <c r="G22" s="964"/>
      <c r="H22" s="965"/>
      <c r="I22" s="979" t="str">
        <f>IF(旅費支払通知!V28="","",旅費支払通知!V28)</f>
        <v/>
      </c>
      <c r="J22" s="980"/>
      <c r="K22" s="980"/>
      <c r="L22" s="980"/>
      <c r="M22" s="980"/>
      <c r="N22" s="980"/>
      <c r="O22" s="980"/>
      <c r="P22" s="981"/>
      <c r="Q22" s="945" t="str">
        <f>旅費支払通知!H28&amp;"　"&amp;旅費支払通知!K28</f>
        <v>　</v>
      </c>
      <c r="R22" s="946"/>
      <c r="S22" s="946"/>
      <c r="T22" s="946"/>
      <c r="U22" s="946"/>
      <c r="V22" s="946"/>
      <c r="W22" s="946"/>
      <c r="X22" s="946"/>
      <c r="Y22" s="946"/>
      <c r="Z22" s="946"/>
      <c r="AA22" s="947"/>
      <c r="AB22" s="971"/>
      <c r="AC22" s="972"/>
      <c r="AD22" s="972"/>
      <c r="AE22" s="972"/>
      <c r="AF22" s="972"/>
      <c r="AG22" s="972"/>
      <c r="AH22" s="972"/>
      <c r="AI22" s="972"/>
      <c r="AJ22" s="972"/>
      <c r="AK22" s="973"/>
    </row>
    <row r="23" spans="1:37" s="3" customFormat="1" ht="24.95" customHeight="1">
      <c r="A23" s="901"/>
      <c r="B23" s="970"/>
      <c r="C23" s="68" t="s">
        <v>32</v>
      </c>
      <c r="D23" s="951">
        <f>旅費支払通知!N27</f>
        <v>0</v>
      </c>
      <c r="E23" s="951"/>
      <c r="F23" s="951"/>
      <c r="G23" s="951"/>
      <c r="H23" s="952"/>
      <c r="I23" s="966" t="str">
        <f>IF(旅費支払通知!H29="","",旅費支払通知!H29)</f>
        <v/>
      </c>
      <c r="J23" s="967"/>
      <c r="K23" s="967"/>
      <c r="L23" s="967"/>
      <c r="M23" s="967"/>
      <c r="N23" s="967"/>
      <c r="O23" s="967"/>
      <c r="P23" s="968"/>
      <c r="Q23" s="948"/>
      <c r="R23" s="949"/>
      <c r="S23" s="949"/>
      <c r="T23" s="949"/>
      <c r="U23" s="949"/>
      <c r="V23" s="949"/>
      <c r="W23" s="949"/>
      <c r="X23" s="949"/>
      <c r="Y23" s="949"/>
      <c r="Z23" s="949"/>
      <c r="AA23" s="950"/>
      <c r="AB23" s="974"/>
      <c r="AC23" s="975"/>
      <c r="AD23" s="975"/>
      <c r="AE23" s="975"/>
      <c r="AF23" s="975"/>
      <c r="AG23" s="975"/>
      <c r="AH23" s="975"/>
      <c r="AI23" s="975"/>
      <c r="AJ23" s="975"/>
      <c r="AK23" s="976"/>
    </row>
    <row r="24" spans="1:37" s="3" customFormat="1" ht="24.95" customHeight="1">
      <c r="A24" s="901"/>
      <c r="B24" s="969" t="s">
        <v>40</v>
      </c>
      <c r="C24" s="69"/>
      <c r="D24" s="964" t="str">
        <f>IF(旅費支払通知!H30="","",旅費支払通知!H30)</f>
        <v/>
      </c>
      <c r="E24" s="964"/>
      <c r="F24" s="964"/>
      <c r="G24" s="964"/>
      <c r="H24" s="965"/>
      <c r="I24" s="979" t="str">
        <f>IF(旅費支払通知!V31="","",旅費支払通知!V31)</f>
        <v/>
      </c>
      <c r="J24" s="980"/>
      <c r="K24" s="980"/>
      <c r="L24" s="980"/>
      <c r="M24" s="980"/>
      <c r="N24" s="980"/>
      <c r="O24" s="980"/>
      <c r="P24" s="981"/>
      <c r="Q24" s="982" t="str">
        <f>IF(旅費支払通知!H31="","",旅費支払通知!H31&amp;"　"&amp;旅費支払通知!K31)</f>
        <v/>
      </c>
      <c r="R24" s="983"/>
      <c r="S24" s="983"/>
      <c r="T24" s="983"/>
      <c r="U24" s="983"/>
      <c r="V24" s="983"/>
      <c r="W24" s="983"/>
      <c r="X24" s="983"/>
      <c r="Y24" s="983"/>
      <c r="Z24" s="983"/>
      <c r="AA24" s="984"/>
      <c r="AB24" s="971"/>
      <c r="AC24" s="972"/>
      <c r="AD24" s="972"/>
      <c r="AE24" s="972"/>
      <c r="AF24" s="972"/>
      <c r="AG24" s="972"/>
      <c r="AH24" s="972"/>
      <c r="AI24" s="972"/>
      <c r="AJ24" s="972"/>
      <c r="AK24" s="973"/>
    </row>
    <row r="25" spans="1:37" s="3" customFormat="1" ht="24.95" customHeight="1">
      <c r="A25" s="901"/>
      <c r="B25" s="970"/>
      <c r="C25" s="347" t="str">
        <f>IF([3]旅費支払通知!M30="","",[3]旅費支払通知!M30)</f>
        <v>～</v>
      </c>
      <c r="D25" s="951" t="str">
        <f>IF(旅費支払通知!N30="","",旅費支払通知!N30)</f>
        <v/>
      </c>
      <c r="E25" s="951"/>
      <c r="F25" s="951"/>
      <c r="G25" s="951"/>
      <c r="H25" s="952"/>
      <c r="I25" s="966" t="str">
        <f>IF(旅費支払通知!H32="","",旅費支払通知!H32)</f>
        <v/>
      </c>
      <c r="J25" s="967"/>
      <c r="K25" s="967"/>
      <c r="L25" s="967"/>
      <c r="M25" s="967"/>
      <c r="N25" s="967"/>
      <c r="O25" s="967"/>
      <c r="P25" s="968"/>
      <c r="Q25" s="948"/>
      <c r="R25" s="949"/>
      <c r="S25" s="949"/>
      <c r="T25" s="949"/>
      <c r="U25" s="949"/>
      <c r="V25" s="949"/>
      <c r="W25" s="949"/>
      <c r="X25" s="949"/>
      <c r="Y25" s="949"/>
      <c r="Z25" s="949"/>
      <c r="AA25" s="950"/>
      <c r="AB25" s="974"/>
      <c r="AC25" s="975"/>
      <c r="AD25" s="975"/>
      <c r="AE25" s="975"/>
      <c r="AF25" s="975"/>
      <c r="AG25" s="975"/>
      <c r="AH25" s="975"/>
      <c r="AI25" s="975"/>
      <c r="AJ25" s="975"/>
      <c r="AK25" s="976"/>
    </row>
    <row r="26" spans="1:37" s="3" customFormat="1" ht="24.95" customHeight="1">
      <c r="A26" s="901"/>
      <c r="B26" s="969" t="s">
        <v>41</v>
      </c>
      <c r="C26" s="69"/>
      <c r="D26" s="964" t="str">
        <f>IF(旅費支払通知!H33="","",旅費支払通知!H33)</f>
        <v/>
      </c>
      <c r="E26" s="964"/>
      <c r="F26" s="964"/>
      <c r="G26" s="964"/>
      <c r="H26" s="965"/>
      <c r="I26" s="979" t="str">
        <f>IF(旅費支払通知!V34="","",旅費支払通知!V34)</f>
        <v/>
      </c>
      <c r="J26" s="980"/>
      <c r="K26" s="980"/>
      <c r="L26" s="980"/>
      <c r="M26" s="980"/>
      <c r="N26" s="980"/>
      <c r="O26" s="980"/>
      <c r="P26" s="981"/>
      <c r="Q26" s="982" t="str">
        <f>IF(旅費支払通知!H34="","",旅費支払通知!H34&amp;"　"&amp;旅費支払通知!K34)</f>
        <v/>
      </c>
      <c r="R26" s="983"/>
      <c r="S26" s="983"/>
      <c r="T26" s="983"/>
      <c r="U26" s="983"/>
      <c r="V26" s="983"/>
      <c r="W26" s="983"/>
      <c r="X26" s="983"/>
      <c r="Y26" s="983"/>
      <c r="Z26" s="983"/>
      <c r="AA26" s="984"/>
      <c r="AB26" s="971"/>
      <c r="AC26" s="972"/>
      <c r="AD26" s="972"/>
      <c r="AE26" s="972"/>
      <c r="AF26" s="972"/>
      <c r="AG26" s="972"/>
      <c r="AH26" s="972"/>
      <c r="AI26" s="972"/>
      <c r="AJ26" s="972"/>
      <c r="AK26" s="973"/>
    </row>
    <row r="27" spans="1:37" s="3" customFormat="1" ht="24.95" customHeight="1">
      <c r="A27" s="901"/>
      <c r="B27" s="970"/>
      <c r="C27" s="347" t="str">
        <f>IF([3]旅費支払通知!M33="","",[3]旅費支払通知!M33)</f>
        <v>～</v>
      </c>
      <c r="D27" s="951" t="str">
        <f>IF(旅費支払通知!N33="","",旅費支払通知!N33)</f>
        <v/>
      </c>
      <c r="E27" s="951"/>
      <c r="F27" s="951"/>
      <c r="G27" s="951"/>
      <c r="H27" s="952"/>
      <c r="I27" s="966" t="str">
        <f>IF(旅費支払通知!H35="","",旅費支払通知!H35)</f>
        <v/>
      </c>
      <c r="J27" s="967"/>
      <c r="K27" s="967"/>
      <c r="L27" s="967"/>
      <c r="M27" s="967"/>
      <c r="N27" s="967"/>
      <c r="O27" s="967"/>
      <c r="P27" s="968"/>
      <c r="Q27" s="948"/>
      <c r="R27" s="949"/>
      <c r="S27" s="949"/>
      <c r="T27" s="949"/>
      <c r="U27" s="949"/>
      <c r="V27" s="949"/>
      <c r="W27" s="949"/>
      <c r="X27" s="949"/>
      <c r="Y27" s="949"/>
      <c r="Z27" s="949"/>
      <c r="AA27" s="950"/>
      <c r="AB27" s="974"/>
      <c r="AC27" s="975"/>
      <c r="AD27" s="975"/>
      <c r="AE27" s="975"/>
      <c r="AF27" s="975"/>
      <c r="AG27" s="975"/>
      <c r="AH27" s="975"/>
      <c r="AI27" s="975"/>
      <c r="AJ27" s="975"/>
      <c r="AK27" s="976"/>
    </row>
    <row r="28" spans="1:37" s="3" customFormat="1" ht="6" customHeight="1" thickBot="1">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c r="A29" s="1031" t="s">
        <v>96</v>
      </c>
      <c r="B29" s="20"/>
      <c r="C29" s="1034" t="s">
        <v>42</v>
      </c>
      <c r="D29" s="1034"/>
      <c r="E29" s="1034"/>
      <c r="F29" s="1034"/>
      <c r="G29" s="1034"/>
      <c r="H29" s="1034"/>
      <c r="I29" s="1034"/>
      <c r="J29" s="1034"/>
      <c r="K29" s="1034"/>
      <c r="L29" s="1034"/>
      <c r="M29" s="1034"/>
      <c r="N29" s="1034"/>
      <c r="O29" s="1034"/>
      <c r="P29" s="1034"/>
      <c r="Q29" s="1034"/>
      <c r="R29" s="1034"/>
      <c r="S29" s="1034"/>
      <c r="T29" s="1034"/>
      <c r="U29" s="1034"/>
      <c r="V29" s="1034"/>
      <c r="W29" s="1034"/>
      <c r="X29" s="1034"/>
      <c r="Y29" s="1034"/>
      <c r="Z29" s="1034"/>
      <c r="AA29" s="1034"/>
      <c r="AB29" s="1034"/>
      <c r="AC29" s="1034"/>
      <c r="AD29" s="1034"/>
      <c r="AE29" s="1034"/>
      <c r="AF29" s="1034"/>
      <c r="AG29" s="1034"/>
      <c r="AH29" s="1034"/>
      <c r="AI29" s="1034"/>
      <c r="AJ29" s="1034"/>
      <c r="AK29" s="1035"/>
    </row>
    <row r="30" spans="1:37" s="3" customFormat="1" ht="15" customHeight="1">
      <c r="A30" s="1032"/>
      <c r="B30" s="1008" t="s">
        <v>39</v>
      </c>
      <c r="C30" s="1012"/>
      <c r="D30" s="1013"/>
      <c r="E30" s="1013"/>
      <c r="F30" s="1013"/>
      <c r="G30" s="1013"/>
      <c r="H30" s="1013"/>
      <c r="I30" s="1013"/>
      <c r="J30" s="1013"/>
      <c r="K30" s="1013"/>
      <c r="L30" s="1013"/>
      <c r="M30" s="1013"/>
      <c r="N30" s="1013"/>
      <c r="O30" s="1013"/>
      <c r="P30" s="1013"/>
      <c r="Q30" s="1013"/>
      <c r="R30" s="1013"/>
      <c r="S30" s="1013"/>
      <c r="T30" s="1013"/>
      <c r="U30" s="1013"/>
      <c r="V30" s="1013"/>
      <c r="W30" s="1013"/>
      <c r="X30" s="1013"/>
      <c r="Y30" s="1013"/>
      <c r="Z30" s="1013"/>
      <c r="AA30" s="1013"/>
      <c r="AB30" s="1013"/>
      <c r="AC30" s="1013"/>
      <c r="AD30" s="1013"/>
      <c r="AE30" s="1013"/>
      <c r="AF30" s="1013"/>
      <c r="AG30" s="1013"/>
      <c r="AH30" s="1013"/>
      <c r="AI30" s="1013"/>
      <c r="AJ30" s="1013"/>
      <c r="AK30" s="1014"/>
    </row>
    <row r="31" spans="1:37" s="3" customFormat="1" ht="15" customHeight="1">
      <c r="A31" s="1032"/>
      <c r="B31" s="1009"/>
      <c r="C31" s="1015"/>
      <c r="D31" s="1016"/>
      <c r="E31" s="1016"/>
      <c r="F31" s="1016"/>
      <c r="G31" s="1016"/>
      <c r="H31" s="1016"/>
      <c r="I31" s="1016"/>
      <c r="J31" s="1016"/>
      <c r="K31" s="1016"/>
      <c r="L31" s="1016"/>
      <c r="M31" s="1016"/>
      <c r="N31" s="1016"/>
      <c r="O31" s="1016"/>
      <c r="P31" s="1016"/>
      <c r="Q31" s="1016"/>
      <c r="R31" s="1016"/>
      <c r="S31" s="1016"/>
      <c r="T31" s="1016"/>
      <c r="U31" s="1016"/>
      <c r="V31" s="1016"/>
      <c r="W31" s="1016"/>
      <c r="X31" s="1016"/>
      <c r="Y31" s="1016"/>
      <c r="Z31" s="1016"/>
      <c r="AA31" s="1016"/>
      <c r="AB31" s="1016"/>
      <c r="AC31" s="1016"/>
      <c r="AD31" s="1016"/>
      <c r="AE31" s="1016"/>
      <c r="AF31" s="1016"/>
      <c r="AG31" s="1016"/>
      <c r="AH31" s="1016"/>
      <c r="AI31" s="1016"/>
      <c r="AJ31" s="1016"/>
      <c r="AK31" s="1017"/>
    </row>
    <row r="32" spans="1:37" s="3" customFormat="1" ht="15" customHeight="1">
      <c r="A32" s="1032"/>
      <c r="B32" s="1009"/>
      <c r="C32" s="1015"/>
      <c r="D32" s="1016"/>
      <c r="E32" s="1016"/>
      <c r="F32" s="1016"/>
      <c r="G32" s="1016"/>
      <c r="H32" s="1016"/>
      <c r="I32" s="1016"/>
      <c r="J32" s="1016"/>
      <c r="K32" s="1016"/>
      <c r="L32" s="1016"/>
      <c r="M32" s="1016"/>
      <c r="N32" s="1016"/>
      <c r="O32" s="1016"/>
      <c r="P32" s="1016"/>
      <c r="Q32" s="1016"/>
      <c r="R32" s="1016"/>
      <c r="S32" s="1016"/>
      <c r="T32" s="1016"/>
      <c r="U32" s="1016"/>
      <c r="V32" s="1016"/>
      <c r="W32" s="1016"/>
      <c r="X32" s="1016"/>
      <c r="Y32" s="1016"/>
      <c r="Z32" s="1016"/>
      <c r="AA32" s="1016"/>
      <c r="AB32" s="1016"/>
      <c r="AC32" s="1016"/>
      <c r="AD32" s="1016"/>
      <c r="AE32" s="1016"/>
      <c r="AF32" s="1016"/>
      <c r="AG32" s="1016"/>
      <c r="AH32" s="1016"/>
      <c r="AI32" s="1016"/>
      <c r="AJ32" s="1016"/>
      <c r="AK32" s="1017"/>
    </row>
    <row r="33" spans="1:37" s="3" customFormat="1" ht="15" customHeight="1">
      <c r="A33" s="1032"/>
      <c r="B33" s="1010"/>
      <c r="C33" s="1015"/>
      <c r="D33" s="1016"/>
      <c r="E33" s="1016"/>
      <c r="F33" s="1016"/>
      <c r="G33" s="1016"/>
      <c r="H33" s="1016"/>
      <c r="I33" s="1016"/>
      <c r="J33" s="1016"/>
      <c r="K33" s="1016"/>
      <c r="L33" s="1016"/>
      <c r="M33" s="1016"/>
      <c r="N33" s="1016"/>
      <c r="O33" s="1016"/>
      <c r="P33" s="1016"/>
      <c r="Q33" s="1016"/>
      <c r="R33" s="1016"/>
      <c r="S33" s="1016"/>
      <c r="T33" s="1016"/>
      <c r="U33" s="1016"/>
      <c r="V33" s="1016"/>
      <c r="W33" s="1016"/>
      <c r="X33" s="1016"/>
      <c r="Y33" s="1016"/>
      <c r="Z33" s="1016"/>
      <c r="AA33" s="1016"/>
      <c r="AB33" s="1016"/>
      <c r="AC33" s="1016"/>
      <c r="AD33" s="1016"/>
      <c r="AE33" s="1016"/>
      <c r="AF33" s="1016"/>
      <c r="AG33" s="1016"/>
      <c r="AH33" s="1016"/>
      <c r="AI33" s="1016"/>
      <c r="AJ33" s="1016"/>
      <c r="AK33" s="1017"/>
    </row>
    <row r="34" spans="1:37" s="3" customFormat="1" ht="15" customHeight="1">
      <c r="A34" s="1032"/>
      <c r="B34" s="1010"/>
      <c r="C34" s="1018"/>
      <c r="D34" s="1019"/>
      <c r="E34" s="1019"/>
      <c r="F34" s="1019"/>
      <c r="G34" s="1019"/>
      <c r="H34" s="1019"/>
      <c r="I34" s="1019"/>
      <c r="J34" s="1019"/>
      <c r="K34" s="1019"/>
      <c r="L34" s="1019"/>
      <c r="M34" s="1019"/>
      <c r="N34" s="1019"/>
      <c r="O34" s="1019"/>
      <c r="P34" s="1019"/>
      <c r="Q34" s="1019"/>
      <c r="R34" s="1019"/>
      <c r="S34" s="1019"/>
      <c r="T34" s="1019"/>
      <c r="U34" s="1019"/>
      <c r="V34" s="1019"/>
      <c r="W34" s="1019"/>
      <c r="X34" s="1019"/>
      <c r="Y34" s="1019"/>
      <c r="Z34" s="1019"/>
      <c r="AA34" s="1019"/>
      <c r="AB34" s="1019"/>
      <c r="AC34" s="1019"/>
      <c r="AD34" s="1019"/>
      <c r="AE34" s="1019"/>
      <c r="AF34" s="1019"/>
      <c r="AG34" s="1019"/>
      <c r="AH34" s="1019"/>
      <c r="AI34" s="1019"/>
      <c r="AJ34" s="1019"/>
      <c r="AK34" s="1020"/>
    </row>
    <row r="35" spans="1:37" s="3" customFormat="1" ht="15" customHeight="1">
      <c r="A35" s="1032"/>
      <c r="B35" s="1010" t="s">
        <v>40</v>
      </c>
      <c r="C35" s="1021"/>
      <c r="D35" s="1022"/>
      <c r="E35" s="1022"/>
      <c r="F35" s="1022"/>
      <c r="G35" s="1022"/>
      <c r="H35" s="1022"/>
      <c r="I35" s="1022"/>
      <c r="J35" s="1022"/>
      <c r="K35" s="1022"/>
      <c r="L35" s="1022"/>
      <c r="M35" s="1022"/>
      <c r="N35" s="1022"/>
      <c r="O35" s="1022"/>
      <c r="P35" s="1022"/>
      <c r="Q35" s="1022"/>
      <c r="R35" s="1022"/>
      <c r="S35" s="1022"/>
      <c r="T35" s="1022"/>
      <c r="U35" s="1022"/>
      <c r="V35" s="1022"/>
      <c r="W35" s="1022"/>
      <c r="X35" s="1022"/>
      <c r="Y35" s="1022"/>
      <c r="Z35" s="1022"/>
      <c r="AA35" s="1022"/>
      <c r="AB35" s="1022"/>
      <c r="AC35" s="1022"/>
      <c r="AD35" s="1022"/>
      <c r="AE35" s="1022"/>
      <c r="AF35" s="1022"/>
      <c r="AG35" s="1022"/>
      <c r="AH35" s="1022"/>
      <c r="AI35" s="1022"/>
      <c r="AJ35" s="1022"/>
      <c r="AK35" s="1023"/>
    </row>
    <row r="36" spans="1:37" s="3" customFormat="1" ht="15" customHeight="1">
      <c r="A36" s="1032"/>
      <c r="B36" s="1010"/>
      <c r="C36" s="1015"/>
      <c r="D36" s="1016"/>
      <c r="E36" s="1016"/>
      <c r="F36" s="1016"/>
      <c r="G36" s="1016"/>
      <c r="H36" s="1016"/>
      <c r="I36" s="1016"/>
      <c r="J36" s="1016"/>
      <c r="K36" s="1016"/>
      <c r="L36" s="1016"/>
      <c r="M36" s="1016"/>
      <c r="N36" s="1016"/>
      <c r="O36" s="1016"/>
      <c r="P36" s="1016"/>
      <c r="Q36" s="1016"/>
      <c r="R36" s="1016"/>
      <c r="S36" s="1016"/>
      <c r="T36" s="1016"/>
      <c r="U36" s="1016"/>
      <c r="V36" s="1016"/>
      <c r="W36" s="1016"/>
      <c r="X36" s="1016"/>
      <c r="Y36" s="1016"/>
      <c r="Z36" s="1016"/>
      <c r="AA36" s="1016"/>
      <c r="AB36" s="1016"/>
      <c r="AC36" s="1016"/>
      <c r="AD36" s="1016"/>
      <c r="AE36" s="1016"/>
      <c r="AF36" s="1016"/>
      <c r="AG36" s="1016"/>
      <c r="AH36" s="1016"/>
      <c r="AI36" s="1016"/>
      <c r="AJ36" s="1016"/>
      <c r="AK36" s="1017"/>
    </row>
    <row r="37" spans="1:37" s="3" customFormat="1" ht="15" customHeight="1">
      <c r="A37" s="1032"/>
      <c r="B37" s="1010"/>
      <c r="C37" s="1015"/>
      <c r="D37" s="1016"/>
      <c r="E37" s="1016"/>
      <c r="F37" s="1016"/>
      <c r="G37" s="1016"/>
      <c r="H37" s="1016"/>
      <c r="I37" s="1016"/>
      <c r="J37" s="1016"/>
      <c r="K37" s="1016"/>
      <c r="L37" s="1016"/>
      <c r="M37" s="1016"/>
      <c r="N37" s="1016"/>
      <c r="O37" s="1016"/>
      <c r="P37" s="1016"/>
      <c r="Q37" s="1016"/>
      <c r="R37" s="1016"/>
      <c r="S37" s="1016"/>
      <c r="T37" s="1016"/>
      <c r="U37" s="1016"/>
      <c r="V37" s="1016"/>
      <c r="W37" s="1016"/>
      <c r="X37" s="1016"/>
      <c r="Y37" s="1016"/>
      <c r="Z37" s="1016"/>
      <c r="AA37" s="1016"/>
      <c r="AB37" s="1016"/>
      <c r="AC37" s="1016"/>
      <c r="AD37" s="1016"/>
      <c r="AE37" s="1016"/>
      <c r="AF37" s="1016"/>
      <c r="AG37" s="1016"/>
      <c r="AH37" s="1016"/>
      <c r="AI37" s="1016"/>
      <c r="AJ37" s="1016"/>
      <c r="AK37" s="1017"/>
    </row>
    <row r="38" spans="1:37" s="3" customFormat="1" ht="15" customHeight="1">
      <c r="A38" s="1032"/>
      <c r="B38" s="1010"/>
      <c r="C38" s="1015"/>
      <c r="D38" s="1016"/>
      <c r="E38" s="1016"/>
      <c r="F38" s="1016"/>
      <c r="G38" s="1016"/>
      <c r="H38" s="1016"/>
      <c r="I38" s="1016"/>
      <c r="J38" s="1016"/>
      <c r="K38" s="1016"/>
      <c r="L38" s="1016"/>
      <c r="M38" s="1016"/>
      <c r="N38" s="1016"/>
      <c r="O38" s="1016"/>
      <c r="P38" s="1016"/>
      <c r="Q38" s="1016"/>
      <c r="R38" s="1016"/>
      <c r="S38" s="1016"/>
      <c r="T38" s="1016"/>
      <c r="U38" s="1016"/>
      <c r="V38" s="1016"/>
      <c r="W38" s="1016"/>
      <c r="X38" s="1016"/>
      <c r="Y38" s="1016"/>
      <c r="Z38" s="1016"/>
      <c r="AA38" s="1016"/>
      <c r="AB38" s="1016"/>
      <c r="AC38" s="1016"/>
      <c r="AD38" s="1016"/>
      <c r="AE38" s="1016"/>
      <c r="AF38" s="1016"/>
      <c r="AG38" s="1016"/>
      <c r="AH38" s="1016"/>
      <c r="AI38" s="1016"/>
      <c r="AJ38" s="1016"/>
      <c r="AK38" s="1017"/>
    </row>
    <row r="39" spans="1:37" s="3" customFormat="1" ht="15" customHeight="1">
      <c r="A39" s="1032"/>
      <c r="B39" s="1010"/>
      <c r="C39" s="1018"/>
      <c r="D39" s="1019"/>
      <c r="E39" s="1019"/>
      <c r="F39" s="1019"/>
      <c r="G39" s="1019"/>
      <c r="H39" s="1019"/>
      <c r="I39" s="1019"/>
      <c r="J39" s="1019"/>
      <c r="K39" s="1019"/>
      <c r="L39" s="1019"/>
      <c r="M39" s="1019"/>
      <c r="N39" s="1019"/>
      <c r="O39" s="1019"/>
      <c r="P39" s="1019"/>
      <c r="Q39" s="1019"/>
      <c r="R39" s="1019"/>
      <c r="S39" s="1019"/>
      <c r="T39" s="1019"/>
      <c r="U39" s="1019"/>
      <c r="V39" s="1019"/>
      <c r="W39" s="1019"/>
      <c r="X39" s="1019"/>
      <c r="Y39" s="1019"/>
      <c r="Z39" s="1019"/>
      <c r="AA39" s="1019"/>
      <c r="AB39" s="1019"/>
      <c r="AC39" s="1019"/>
      <c r="AD39" s="1019"/>
      <c r="AE39" s="1019"/>
      <c r="AF39" s="1019"/>
      <c r="AG39" s="1019"/>
      <c r="AH39" s="1019"/>
      <c r="AI39" s="1019"/>
      <c r="AJ39" s="1019"/>
      <c r="AK39" s="1020"/>
    </row>
    <row r="40" spans="1:37" s="3" customFormat="1" ht="15" customHeight="1">
      <c r="A40" s="1032"/>
      <c r="B40" s="1010" t="s">
        <v>41</v>
      </c>
      <c r="C40" s="1021"/>
      <c r="D40" s="1022"/>
      <c r="E40" s="1022"/>
      <c r="F40" s="1022"/>
      <c r="G40" s="1022"/>
      <c r="H40" s="1022"/>
      <c r="I40" s="1022"/>
      <c r="J40" s="1022"/>
      <c r="K40" s="1022"/>
      <c r="L40" s="1022"/>
      <c r="M40" s="1022"/>
      <c r="N40" s="1022"/>
      <c r="O40" s="1022"/>
      <c r="P40" s="1022"/>
      <c r="Q40" s="1022"/>
      <c r="R40" s="1022"/>
      <c r="S40" s="1022"/>
      <c r="T40" s="1022"/>
      <c r="U40" s="1022"/>
      <c r="V40" s="1022"/>
      <c r="W40" s="1022"/>
      <c r="X40" s="1022"/>
      <c r="Y40" s="1022"/>
      <c r="Z40" s="1022"/>
      <c r="AA40" s="1022"/>
      <c r="AB40" s="1022"/>
      <c r="AC40" s="1022"/>
      <c r="AD40" s="1022"/>
      <c r="AE40" s="1022"/>
      <c r="AF40" s="1022"/>
      <c r="AG40" s="1022"/>
      <c r="AH40" s="1022"/>
      <c r="AI40" s="1022"/>
      <c r="AJ40" s="1022"/>
      <c r="AK40" s="1023"/>
    </row>
    <row r="41" spans="1:37" s="3" customFormat="1" ht="15" customHeight="1">
      <c r="A41" s="1032"/>
      <c r="B41" s="1010"/>
      <c r="C41" s="1015"/>
      <c r="D41" s="1016"/>
      <c r="E41" s="1016"/>
      <c r="F41" s="1016"/>
      <c r="G41" s="1016"/>
      <c r="H41" s="1016"/>
      <c r="I41" s="1016"/>
      <c r="J41" s="1016"/>
      <c r="K41" s="1016"/>
      <c r="L41" s="1016"/>
      <c r="M41" s="1016"/>
      <c r="N41" s="1016"/>
      <c r="O41" s="1016"/>
      <c r="P41" s="1016"/>
      <c r="Q41" s="1016"/>
      <c r="R41" s="1016"/>
      <c r="S41" s="1016"/>
      <c r="T41" s="1016"/>
      <c r="U41" s="1016"/>
      <c r="V41" s="1016"/>
      <c r="W41" s="1016"/>
      <c r="X41" s="1016"/>
      <c r="Y41" s="1016"/>
      <c r="Z41" s="1016"/>
      <c r="AA41" s="1016"/>
      <c r="AB41" s="1016"/>
      <c r="AC41" s="1016"/>
      <c r="AD41" s="1016"/>
      <c r="AE41" s="1016"/>
      <c r="AF41" s="1016"/>
      <c r="AG41" s="1016"/>
      <c r="AH41" s="1016"/>
      <c r="AI41" s="1016"/>
      <c r="AJ41" s="1016"/>
      <c r="AK41" s="1017"/>
    </row>
    <row r="42" spans="1:37" s="3" customFormat="1" ht="15" customHeight="1">
      <c r="A42" s="1032"/>
      <c r="B42" s="1010"/>
      <c r="C42" s="1015"/>
      <c r="D42" s="1016"/>
      <c r="E42" s="1016"/>
      <c r="F42" s="1016"/>
      <c r="G42" s="1016"/>
      <c r="H42" s="1016"/>
      <c r="I42" s="1016"/>
      <c r="J42" s="1016"/>
      <c r="K42" s="1016"/>
      <c r="L42" s="1016"/>
      <c r="M42" s="1016"/>
      <c r="N42" s="1016"/>
      <c r="O42" s="1016"/>
      <c r="P42" s="1016"/>
      <c r="Q42" s="1016"/>
      <c r="R42" s="1016"/>
      <c r="S42" s="1016"/>
      <c r="T42" s="1016"/>
      <c r="U42" s="1016"/>
      <c r="V42" s="1016"/>
      <c r="W42" s="1016"/>
      <c r="X42" s="1016"/>
      <c r="Y42" s="1016"/>
      <c r="Z42" s="1016"/>
      <c r="AA42" s="1016"/>
      <c r="AB42" s="1016"/>
      <c r="AC42" s="1016"/>
      <c r="AD42" s="1016"/>
      <c r="AE42" s="1016"/>
      <c r="AF42" s="1016"/>
      <c r="AG42" s="1016"/>
      <c r="AH42" s="1016"/>
      <c r="AI42" s="1016"/>
      <c r="AJ42" s="1016"/>
      <c r="AK42" s="1017"/>
    </row>
    <row r="43" spans="1:37" s="3" customFormat="1" ht="15" customHeight="1">
      <c r="A43" s="1032"/>
      <c r="B43" s="1010"/>
      <c r="C43" s="1015"/>
      <c r="D43" s="1016"/>
      <c r="E43" s="1016"/>
      <c r="F43" s="1016"/>
      <c r="G43" s="1016"/>
      <c r="H43" s="1016"/>
      <c r="I43" s="1016"/>
      <c r="J43" s="1016"/>
      <c r="K43" s="1016"/>
      <c r="L43" s="1016"/>
      <c r="M43" s="1016"/>
      <c r="N43" s="1016"/>
      <c r="O43" s="1016"/>
      <c r="P43" s="1016"/>
      <c r="Q43" s="1016"/>
      <c r="R43" s="1016"/>
      <c r="S43" s="1016"/>
      <c r="T43" s="1016"/>
      <c r="U43" s="1016"/>
      <c r="V43" s="1016"/>
      <c r="W43" s="1016"/>
      <c r="X43" s="1016"/>
      <c r="Y43" s="1016"/>
      <c r="Z43" s="1016"/>
      <c r="AA43" s="1016"/>
      <c r="AB43" s="1016"/>
      <c r="AC43" s="1016"/>
      <c r="AD43" s="1016"/>
      <c r="AE43" s="1016"/>
      <c r="AF43" s="1016"/>
      <c r="AG43" s="1016"/>
      <c r="AH43" s="1016"/>
      <c r="AI43" s="1016"/>
      <c r="AJ43" s="1016"/>
      <c r="AK43" s="1017"/>
    </row>
    <row r="44" spans="1:37" s="3" customFormat="1" ht="15" customHeight="1" thickBot="1">
      <c r="A44" s="1033"/>
      <c r="B44" s="1011"/>
      <c r="C44" s="1024"/>
      <c r="D44" s="1025"/>
      <c r="E44" s="1025"/>
      <c r="F44" s="1025"/>
      <c r="G44" s="1025"/>
      <c r="H44" s="1025"/>
      <c r="I44" s="1025"/>
      <c r="J44" s="1025"/>
      <c r="K44" s="1025"/>
      <c r="L44" s="1025"/>
      <c r="M44" s="1025"/>
      <c r="N44" s="1025"/>
      <c r="O44" s="1025"/>
      <c r="P44" s="1025"/>
      <c r="Q44" s="1025"/>
      <c r="R44" s="1025"/>
      <c r="S44" s="1025"/>
      <c r="T44" s="1025"/>
      <c r="U44" s="1025"/>
      <c r="V44" s="1025"/>
      <c r="W44" s="1025"/>
      <c r="X44" s="1025"/>
      <c r="Y44" s="1025"/>
      <c r="Z44" s="1025"/>
      <c r="AA44" s="1025"/>
      <c r="AB44" s="1025"/>
      <c r="AC44" s="1025"/>
      <c r="AD44" s="1025"/>
      <c r="AE44" s="1025"/>
      <c r="AF44" s="1025"/>
      <c r="AG44" s="1025"/>
      <c r="AH44" s="1025"/>
      <c r="AI44" s="1025"/>
      <c r="AJ44" s="1025"/>
      <c r="AK44" s="1026"/>
    </row>
    <row r="45" spans="1:37" s="3" customFormat="1" ht="6" customHeight="1" thickBot="1">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c r="A46" s="1030" t="s">
        <v>43</v>
      </c>
      <c r="B46" s="821"/>
      <c r="C46" s="821"/>
      <c r="D46" s="822"/>
      <c r="E46" s="1027"/>
      <c r="F46" s="1028"/>
      <c r="G46" s="1028"/>
      <c r="H46" s="1028"/>
      <c r="I46" s="1028"/>
      <c r="J46" s="1028"/>
      <c r="K46" s="1028"/>
      <c r="L46" s="1028"/>
      <c r="M46" s="1028"/>
      <c r="N46" s="1028"/>
      <c r="O46" s="1028"/>
      <c r="P46" s="1028"/>
      <c r="Q46" s="1028"/>
      <c r="R46" s="1028"/>
      <c r="S46" s="1028"/>
      <c r="T46" s="1028"/>
      <c r="U46" s="1028"/>
      <c r="V46" s="1028"/>
      <c r="W46" s="1028"/>
      <c r="X46" s="1028"/>
      <c r="Y46" s="1028"/>
      <c r="Z46" s="1028"/>
      <c r="AA46" s="1028"/>
      <c r="AB46" s="1028"/>
      <c r="AC46" s="1028"/>
      <c r="AD46" s="1028"/>
      <c r="AE46" s="1028"/>
      <c r="AF46" s="1028"/>
      <c r="AG46" s="1028"/>
      <c r="AH46" s="1028"/>
      <c r="AI46" s="1028"/>
      <c r="AJ46" s="1028"/>
      <c r="AK46" s="1029"/>
    </row>
    <row r="47" spans="1:37" s="3" customFormat="1" ht="20.100000000000001" customHeight="1">
      <c r="A47" s="1005"/>
      <c r="B47" s="1006"/>
      <c r="C47" s="1006"/>
      <c r="D47" s="1006"/>
      <c r="E47" s="1006"/>
      <c r="F47" s="1006"/>
      <c r="G47" s="1006"/>
      <c r="H47" s="1006"/>
      <c r="I47" s="1006"/>
      <c r="J47" s="1006"/>
      <c r="K47" s="1006"/>
      <c r="L47" s="1006"/>
      <c r="M47" s="1006"/>
      <c r="N47" s="1006"/>
      <c r="O47" s="1006"/>
      <c r="P47" s="1006"/>
      <c r="Q47" s="1006"/>
      <c r="R47" s="1006"/>
      <c r="S47" s="1006"/>
      <c r="T47" s="1006"/>
      <c r="U47" s="1006"/>
      <c r="V47" s="1006"/>
      <c r="W47" s="1006"/>
      <c r="X47" s="1006"/>
      <c r="Y47" s="1006"/>
      <c r="Z47" s="1006"/>
      <c r="AA47" s="1006"/>
      <c r="AB47" s="1006"/>
      <c r="AC47" s="1006"/>
      <c r="AD47" s="1006"/>
      <c r="AE47" s="1006"/>
      <c r="AF47" s="1006"/>
      <c r="AG47" s="1006"/>
      <c r="AH47" s="1006"/>
      <c r="AI47" s="1006"/>
      <c r="AJ47" s="1006"/>
      <c r="AK47" s="1007"/>
    </row>
    <row r="48" spans="1:37" s="62" customFormat="1" ht="20.100000000000001" customHeight="1" thickBot="1">
      <c r="A48" s="1001"/>
      <c r="B48" s="1002"/>
      <c r="C48" s="1002"/>
      <c r="D48" s="1002"/>
      <c r="E48" s="1002"/>
      <c r="F48" s="1002"/>
      <c r="G48" s="1002"/>
      <c r="H48" s="1002"/>
      <c r="I48" s="1002"/>
      <c r="J48" s="1002"/>
      <c r="K48" s="1002"/>
      <c r="L48" s="1002"/>
      <c r="M48" s="1002"/>
      <c r="N48" s="1002"/>
      <c r="O48" s="1002"/>
      <c r="P48" s="1002"/>
      <c r="Q48" s="1002"/>
      <c r="R48" s="1002"/>
      <c r="S48" s="1002"/>
      <c r="T48" s="1002"/>
      <c r="U48" s="1002"/>
      <c r="V48" s="1002"/>
      <c r="W48" s="1002"/>
      <c r="X48" s="1002"/>
      <c r="Y48" s="1002"/>
      <c r="Z48" s="1002"/>
      <c r="AA48" s="1002"/>
      <c r="AB48" s="1002"/>
      <c r="AC48" s="1002"/>
      <c r="AD48" s="1002"/>
      <c r="AE48" s="1002"/>
      <c r="AF48" s="1002"/>
      <c r="AG48" s="1002"/>
      <c r="AH48" s="1002"/>
      <c r="AI48" s="1002"/>
      <c r="AJ48" s="1002"/>
      <c r="AK48" s="1003"/>
    </row>
    <row r="49" spans="1:37" s="62" customFormat="1" ht="9.9499999999999993"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c r="A50" s="793" t="s">
        <v>110</v>
      </c>
      <c r="B50" s="794"/>
      <c r="C50" s="794"/>
      <c r="D50" s="794"/>
      <c r="E50" s="794"/>
      <c r="F50" s="795"/>
      <c r="G50" s="1004" t="s">
        <v>109</v>
      </c>
      <c r="H50" s="1004"/>
      <c r="I50" s="1004"/>
      <c r="J50" s="1004"/>
      <c r="K50" s="1004"/>
      <c r="L50" s="1004"/>
      <c r="M50" s="1004"/>
      <c r="N50" s="1004"/>
      <c r="O50" s="1004"/>
      <c r="P50" s="1004"/>
      <c r="Q50" s="1004"/>
      <c r="R50" s="1004"/>
      <c r="S50" s="1004"/>
      <c r="T50" s="1004" t="s">
        <v>134</v>
      </c>
      <c r="U50" s="1004"/>
      <c r="V50" s="1004"/>
      <c r="W50" s="1004"/>
      <c r="X50" s="1004"/>
      <c r="Y50" s="1004"/>
      <c r="Z50" s="1004"/>
      <c r="AA50" s="1004"/>
      <c r="AB50" s="1004"/>
      <c r="AC50" s="1004"/>
      <c r="AD50" s="1004"/>
      <c r="AE50" s="1004"/>
      <c r="AF50" s="1004"/>
      <c r="AG50" s="1004"/>
      <c r="AH50" s="1004"/>
      <c r="AI50" s="1004"/>
      <c r="AJ50" s="1004"/>
      <c r="AK50" s="1004"/>
    </row>
    <row r="51" spans="1:37" s="62" customFormat="1" ht="72" customHeight="1">
      <c r="A51" s="790" t="s">
        <v>105</v>
      </c>
      <c r="B51" s="791"/>
      <c r="C51" s="791"/>
      <c r="D51" s="791"/>
      <c r="E51" s="791"/>
      <c r="F51" s="792"/>
      <c r="G51" s="797" t="s">
        <v>126</v>
      </c>
      <c r="H51" s="798"/>
      <c r="I51" s="798"/>
      <c r="J51" s="798"/>
      <c r="K51" s="798"/>
      <c r="L51" s="798"/>
      <c r="M51" s="798"/>
      <c r="N51" s="798"/>
      <c r="O51" s="798"/>
      <c r="P51" s="798"/>
      <c r="Q51" s="798"/>
      <c r="R51" s="798"/>
      <c r="S51" s="798"/>
      <c r="T51" s="796" t="s">
        <v>143</v>
      </c>
      <c r="U51" s="796"/>
      <c r="V51" s="796"/>
      <c r="W51" s="796"/>
      <c r="X51" s="796"/>
      <c r="Y51" s="796"/>
      <c r="Z51" s="796"/>
      <c r="AA51" s="796"/>
      <c r="AB51" s="796"/>
      <c r="AC51" s="796"/>
      <c r="AD51" s="796"/>
      <c r="AE51" s="796"/>
      <c r="AF51" s="796"/>
      <c r="AG51" s="796"/>
      <c r="AH51" s="796"/>
      <c r="AI51" s="796"/>
      <c r="AJ51" s="796"/>
      <c r="AK51" s="796"/>
    </row>
    <row r="52" spans="1:37" s="62" customFormat="1" ht="38.1" customHeight="1">
      <c r="A52" s="790" t="s">
        <v>106</v>
      </c>
      <c r="B52" s="791"/>
      <c r="C52" s="791"/>
      <c r="D52" s="791"/>
      <c r="E52" s="791"/>
      <c r="F52" s="792"/>
      <c r="G52" s="797" t="s">
        <v>108</v>
      </c>
      <c r="H52" s="797"/>
      <c r="I52" s="797"/>
      <c r="J52" s="797"/>
      <c r="K52" s="797"/>
      <c r="L52" s="797"/>
      <c r="M52" s="797"/>
      <c r="N52" s="797"/>
      <c r="O52" s="797"/>
      <c r="P52" s="797"/>
      <c r="Q52" s="797"/>
      <c r="R52" s="797"/>
      <c r="S52" s="797"/>
      <c r="T52" s="796" t="s">
        <v>141</v>
      </c>
      <c r="U52" s="796"/>
      <c r="V52" s="796"/>
      <c r="W52" s="796"/>
      <c r="X52" s="796"/>
      <c r="Y52" s="796"/>
      <c r="Z52" s="796"/>
      <c r="AA52" s="796"/>
      <c r="AB52" s="796"/>
      <c r="AC52" s="796"/>
      <c r="AD52" s="796"/>
      <c r="AE52" s="796"/>
      <c r="AF52" s="796"/>
      <c r="AG52" s="796"/>
      <c r="AH52" s="796"/>
      <c r="AI52" s="796"/>
      <c r="AJ52" s="796"/>
      <c r="AK52" s="796"/>
    </row>
    <row r="53" spans="1:37" s="62" customFormat="1" ht="60" customHeight="1">
      <c r="A53" s="790" t="s">
        <v>140</v>
      </c>
      <c r="B53" s="791"/>
      <c r="C53" s="791"/>
      <c r="D53" s="791"/>
      <c r="E53" s="791"/>
      <c r="F53" s="792"/>
      <c r="G53" s="797" t="s">
        <v>107</v>
      </c>
      <c r="H53" s="797"/>
      <c r="I53" s="797"/>
      <c r="J53" s="797"/>
      <c r="K53" s="797"/>
      <c r="L53" s="797"/>
      <c r="M53" s="797"/>
      <c r="N53" s="797"/>
      <c r="O53" s="797"/>
      <c r="P53" s="797"/>
      <c r="Q53" s="797"/>
      <c r="R53" s="797"/>
      <c r="S53" s="797"/>
      <c r="T53" s="796" t="s">
        <v>142</v>
      </c>
      <c r="U53" s="796"/>
      <c r="V53" s="796"/>
      <c r="W53" s="796"/>
      <c r="X53" s="796"/>
      <c r="Y53" s="796"/>
      <c r="Z53" s="796"/>
      <c r="AA53" s="796"/>
      <c r="AB53" s="796"/>
      <c r="AC53" s="796"/>
      <c r="AD53" s="796"/>
      <c r="AE53" s="796"/>
      <c r="AF53" s="796"/>
      <c r="AG53" s="796"/>
      <c r="AH53" s="796"/>
      <c r="AI53" s="796"/>
      <c r="AJ53" s="796"/>
      <c r="AK53" s="796"/>
    </row>
    <row r="54" spans="1:37" ht="5.0999999999999996" customHeight="1">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7.25">
      <c r="A55" s="814" t="s">
        <v>44</v>
      </c>
      <c r="B55" s="814"/>
      <c r="C55" s="814"/>
      <c r="D55" s="814"/>
      <c r="E55" s="814"/>
      <c r="F55" s="814"/>
      <c r="G55" s="814"/>
      <c r="H55" s="814"/>
      <c r="I55" s="814"/>
      <c r="J55" s="814"/>
      <c r="K55" s="814"/>
      <c r="L55" s="814"/>
      <c r="M55" s="814"/>
      <c r="N55" s="814"/>
      <c r="O55" s="814"/>
      <c r="P55" s="814"/>
      <c r="Q55" s="814"/>
      <c r="R55" s="814"/>
      <c r="S55" s="814"/>
      <c r="T55" s="814"/>
      <c r="U55" s="814"/>
      <c r="V55" s="814"/>
      <c r="W55" s="814"/>
      <c r="X55" s="814"/>
      <c r="Y55" s="814"/>
      <c r="Z55" s="814"/>
      <c r="AA55" s="814"/>
      <c r="AB55" s="814"/>
      <c r="AC55" s="814"/>
      <c r="AD55" s="814"/>
      <c r="AE55" s="814"/>
      <c r="AF55" s="814"/>
      <c r="AG55" s="814"/>
      <c r="AH55" s="814"/>
      <c r="AI55" s="814"/>
      <c r="AJ55" s="814"/>
      <c r="AK55" s="814"/>
    </row>
    <row r="56" spans="1:37" ht="8.1"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c r="A57" s="48" t="s">
        <v>120</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c r="A58" s="836" t="s">
        <v>127</v>
      </c>
      <c r="B58" s="836"/>
      <c r="C58" s="836"/>
      <c r="D58" s="836"/>
      <c r="E58" s="836"/>
      <c r="F58" s="836"/>
      <c r="G58" s="836"/>
      <c r="H58" s="836"/>
      <c r="I58" s="836"/>
      <c r="J58" s="836"/>
      <c r="K58" s="836"/>
      <c r="L58" s="836"/>
      <c r="M58" s="836"/>
      <c r="N58" s="836"/>
      <c r="O58" s="836"/>
      <c r="P58" s="836"/>
      <c r="Q58" s="836"/>
      <c r="R58" s="836"/>
      <c r="S58" s="836"/>
      <c r="T58" s="836"/>
      <c r="U58" s="836"/>
      <c r="V58" s="836"/>
      <c r="W58" s="836"/>
      <c r="X58" s="836"/>
      <c r="Y58" s="836"/>
      <c r="Z58" s="836"/>
      <c r="AA58" s="836"/>
      <c r="AB58" s="836"/>
      <c r="AC58" s="836"/>
      <c r="AD58" s="836"/>
      <c r="AE58" s="836"/>
      <c r="AF58" s="836"/>
      <c r="AG58" s="836"/>
      <c r="AH58" s="836"/>
      <c r="AI58" s="836"/>
      <c r="AJ58" s="836"/>
      <c r="AK58" s="836"/>
    </row>
    <row r="59" spans="1:37" ht="12" customHeight="1">
      <c r="A59" s="815" t="s">
        <v>23</v>
      </c>
      <c r="B59" s="818" t="s">
        <v>24</v>
      </c>
      <c r="C59" s="819"/>
      <c r="D59" s="819"/>
      <c r="E59" s="819"/>
      <c r="F59" s="819"/>
      <c r="G59" s="819"/>
      <c r="H59" s="819"/>
      <c r="I59" s="819"/>
      <c r="J59" s="819"/>
      <c r="K59" s="819"/>
      <c r="L59" s="819"/>
      <c r="M59" s="819"/>
      <c r="N59" s="819"/>
      <c r="O59" s="819"/>
      <c r="P59" s="819"/>
      <c r="Q59" s="820" t="s">
        <v>25</v>
      </c>
      <c r="R59" s="821"/>
      <c r="S59" s="821"/>
      <c r="T59" s="822"/>
      <c r="U59" s="821" t="s">
        <v>26</v>
      </c>
      <c r="V59" s="821"/>
      <c r="W59" s="821"/>
      <c r="X59" s="821"/>
      <c r="Y59" s="821"/>
      <c r="Z59" s="821"/>
      <c r="AA59" s="821"/>
      <c r="AB59" s="821"/>
      <c r="AC59" s="821"/>
      <c r="AD59" s="821"/>
      <c r="AE59" s="821"/>
      <c r="AF59" s="821"/>
      <c r="AG59" s="821"/>
      <c r="AH59" s="821"/>
      <c r="AI59" s="821"/>
      <c r="AJ59" s="821"/>
      <c r="AK59" s="823"/>
    </row>
    <row r="60" spans="1:37" ht="15" customHeight="1">
      <c r="A60" s="816"/>
      <c r="B60" s="824" t="str">
        <f>B12</f>
        <v>都市環境学部</v>
      </c>
      <c r="C60" s="825"/>
      <c r="D60" s="825"/>
      <c r="E60" s="825"/>
      <c r="F60" s="825"/>
      <c r="G60" s="825"/>
      <c r="H60" s="825"/>
      <c r="I60" s="825"/>
      <c r="J60" s="825"/>
      <c r="K60" s="825"/>
      <c r="L60" s="825"/>
      <c r="M60" s="825"/>
      <c r="N60" s="825"/>
      <c r="O60" s="825"/>
      <c r="P60" s="826"/>
      <c r="Q60" s="827">
        <f>O12</f>
        <v>0</v>
      </c>
      <c r="R60" s="828"/>
      <c r="S60" s="828"/>
      <c r="T60" s="829"/>
      <c r="U60" s="842">
        <f>T12</f>
        <v>0</v>
      </c>
      <c r="V60" s="843"/>
      <c r="W60" s="843"/>
      <c r="X60" s="843"/>
      <c r="Y60" s="843"/>
      <c r="Z60" s="843"/>
      <c r="AA60" s="843"/>
      <c r="AB60" s="843"/>
      <c r="AC60" s="843"/>
      <c r="AD60" s="843"/>
      <c r="AE60" s="843"/>
      <c r="AF60" s="843"/>
      <c r="AG60" s="843"/>
      <c r="AH60" s="843"/>
      <c r="AI60" s="843"/>
      <c r="AJ60" s="843"/>
      <c r="AK60" s="844"/>
    </row>
    <row r="61" spans="1:37" ht="15" customHeight="1" thickBot="1">
      <c r="A61" s="817"/>
      <c r="B61" s="833">
        <f>B13</f>
        <v>0</v>
      </c>
      <c r="C61" s="834"/>
      <c r="D61" s="834"/>
      <c r="E61" s="834"/>
      <c r="F61" s="834"/>
      <c r="G61" s="834"/>
      <c r="H61" s="834"/>
      <c r="I61" s="834"/>
      <c r="J61" s="834"/>
      <c r="K61" s="834"/>
      <c r="L61" s="834"/>
      <c r="M61" s="834"/>
      <c r="N61" s="834"/>
      <c r="O61" s="834"/>
      <c r="P61" s="835"/>
      <c r="Q61" s="830"/>
      <c r="R61" s="831"/>
      <c r="S61" s="831"/>
      <c r="T61" s="832"/>
      <c r="U61" s="845"/>
      <c r="V61" s="846"/>
      <c r="W61" s="846"/>
      <c r="X61" s="846"/>
      <c r="Y61" s="846"/>
      <c r="Z61" s="846"/>
      <c r="AA61" s="846"/>
      <c r="AB61" s="846"/>
      <c r="AC61" s="846"/>
      <c r="AD61" s="846"/>
      <c r="AE61" s="846"/>
      <c r="AF61" s="846"/>
      <c r="AG61" s="846"/>
      <c r="AH61" s="846"/>
      <c r="AI61" s="846"/>
      <c r="AJ61" s="846"/>
      <c r="AK61" s="847"/>
    </row>
    <row r="62" spans="1:37" ht="6" customHeight="1" thickBot="1">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c r="A63" s="58"/>
      <c r="B63" s="999" t="s">
        <v>100</v>
      </c>
      <c r="C63" s="999"/>
      <c r="D63" s="999"/>
      <c r="E63" s="999"/>
      <c r="F63" s="999"/>
      <c r="G63" s="999"/>
      <c r="H63" s="999"/>
      <c r="I63" s="999"/>
      <c r="J63" s="1000"/>
      <c r="K63" s="859" t="s">
        <v>564</v>
      </c>
      <c r="L63" s="860"/>
      <c r="M63" s="860"/>
      <c r="N63" s="860"/>
      <c r="O63" s="860"/>
      <c r="P63" s="860"/>
      <c r="Q63" s="860"/>
      <c r="R63" s="860"/>
      <c r="S63" s="860"/>
      <c r="T63" s="860"/>
      <c r="U63" s="860"/>
      <c r="V63" s="860"/>
      <c r="W63" s="860"/>
      <c r="X63" s="860"/>
      <c r="Y63" s="860"/>
      <c r="Z63" s="860"/>
      <c r="AA63" s="860"/>
      <c r="AB63" s="861"/>
      <c r="AC63" s="856" t="s">
        <v>132</v>
      </c>
      <c r="AD63" s="857"/>
      <c r="AE63" s="857"/>
      <c r="AF63" s="857"/>
      <c r="AG63" s="857"/>
      <c r="AH63" s="857"/>
      <c r="AI63" s="857"/>
      <c r="AJ63" s="857"/>
      <c r="AK63" s="858"/>
    </row>
    <row r="64" spans="1:37" ht="35.1" customHeight="1">
      <c r="A64" s="57" t="s">
        <v>92</v>
      </c>
      <c r="B64" s="848" t="str">
        <f>Q22</f>
        <v>　</v>
      </c>
      <c r="C64" s="849"/>
      <c r="D64" s="849"/>
      <c r="E64" s="849"/>
      <c r="F64" s="849"/>
      <c r="G64" s="849"/>
      <c r="H64" s="849"/>
      <c r="I64" s="849"/>
      <c r="J64" s="850"/>
      <c r="K64" s="784">
        <f>旅費支払通知!A7</f>
        <v>0</v>
      </c>
      <c r="L64" s="779"/>
      <c r="M64" s="779"/>
      <c r="N64" s="779"/>
      <c r="O64" s="780"/>
      <c r="P64" s="778">
        <f>旅費支払通知!K7</f>
        <v>0</v>
      </c>
      <c r="Q64" s="779"/>
      <c r="R64" s="779"/>
      <c r="S64" s="780"/>
      <c r="T64" s="778">
        <f>旅費支払通知!S7</f>
        <v>0</v>
      </c>
      <c r="U64" s="779"/>
      <c r="V64" s="779"/>
      <c r="W64" s="780"/>
      <c r="X64" s="785">
        <f>旅費支払通知!W7</f>
        <v>0</v>
      </c>
      <c r="Y64" s="786"/>
      <c r="Z64" s="786"/>
      <c r="AA64" s="786"/>
      <c r="AB64" s="787"/>
      <c r="AC64" s="49" t="s">
        <v>77</v>
      </c>
      <c r="AD64" s="992"/>
      <c r="AE64" s="992"/>
      <c r="AF64" s="992"/>
      <c r="AG64" s="992"/>
      <c r="AH64" s="992"/>
      <c r="AI64" s="992"/>
      <c r="AJ64" s="992"/>
      <c r="AK64" s="993"/>
    </row>
    <row r="65" spans="1:37" ht="35.1" customHeight="1">
      <c r="A65" s="57" t="s">
        <v>93</v>
      </c>
      <c r="B65" s="851" t="str">
        <f>Q24</f>
        <v/>
      </c>
      <c r="C65" s="852"/>
      <c r="D65" s="852"/>
      <c r="E65" s="852"/>
      <c r="F65" s="852"/>
      <c r="G65" s="852"/>
      <c r="H65" s="852"/>
      <c r="I65" s="852"/>
      <c r="J65" s="853"/>
      <c r="K65" s="788"/>
      <c r="L65" s="789"/>
      <c r="M65" s="789"/>
      <c r="N65" s="789"/>
      <c r="O65" s="789"/>
      <c r="P65" s="789"/>
      <c r="Q65" s="789"/>
      <c r="R65" s="789"/>
      <c r="S65" s="789"/>
      <c r="T65" s="778"/>
      <c r="U65" s="779"/>
      <c r="V65" s="779"/>
      <c r="W65" s="780"/>
      <c r="X65" s="781"/>
      <c r="Y65" s="782"/>
      <c r="Z65" s="782"/>
      <c r="AA65" s="782"/>
      <c r="AB65" s="783"/>
      <c r="AC65" s="49" t="s">
        <v>97</v>
      </c>
      <c r="AD65" s="994"/>
      <c r="AE65" s="995"/>
      <c r="AF65" s="995"/>
      <c r="AG65" s="995"/>
      <c r="AH65" s="995"/>
      <c r="AI65" s="995"/>
      <c r="AJ65" s="995"/>
      <c r="AK65" s="996"/>
    </row>
    <row r="66" spans="1:37" ht="35.1" customHeight="1">
      <c r="A66" s="57" t="s">
        <v>94</v>
      </c>
      <c r="B66" s="848" t="str">
        <f>Q26</f>
        <v/>
      </c>
      <c r="C66" s="849"/>
      <c r="D66" s="849"/>
      <c r="E66" s="849"/>
      <c r="F66" s="849"/>
      <c r="G66" s="849"/>
      <c r="H66" s="849"/>
      <c r="I66" s="849"/>
      <c r="J66" s="850"/>
      <c r="K66" s="788"/>
      <c r="L66" s="789"/>
      <c r="M66" s="789"/>
      <c r="N66" s="789"/>
      <c r="O66" s="789"/>
      <c r="P66" s="789"/>
      <c r="Q66" s="789"/>
      <c r="R66" s="789"/>
      <c r="S66" s="789"/>
      <c r="T66" s="778"/>
      <c r="U66" s="779"/>
      <c r="V66" s="779"/>
      <c r="W66" s="780"/>
      <c r="X66" s="781"/>
      <c r="Y66" s="782"/>
      <c r="Z66" s="782"/>
      <c r="AA66" s="782"/>
      <c r="AB66" s="783"/>
      <c r="AC66" s="49" t="s">
        <v>97</v>
      </c>
      <c r="AD66" s="997"/>
      <c r="AE66" s="997"/>
      <c r="AF66" s="997"/>
      <c r="AG66" s="997"/>
      <c r="AH66" s="997"/>
      <c r="AI66" s="997"/>
      <c r="AJ66" s="997"/>
      <c r="AK66" s="998"/>
    </row>
    <row r="67" spans="1:37" ht="30" customHeight="1">
      <c r="A67" s="811" t="s">
        <v>98</v>
      </c>
      <c r="B67" s="812"/>
      <c r="C67" s="812"/>
      <c r="D67" s="812"/>
      <c r="E67" s="812"/>
      <c r="F67" s="813"/>
      <c r="G67" s="344" t="str">
        <f>IF(旅費支払通知!$E$38="全額支給","☑","□")</f>
        <v>□</v>
      </c>
      <c r="H67" s="864" t="s">
        <v>51</v>
      </c>
      <c r="I67" s="864"/>
      <c r="J67" s="864"/>
      <c r="K67" s="79"/>
      <c r="L67" s="865"/>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7"/>
    </row>
    <row r="68" spans="1:37" ht="30" customHeight="1">
      <c r="A68" s="343"/>
      <c r="B68" s="344" t="str">
        <f>IF(旅費支払通知!$E$38="なし","☑","□")</f>
        <v>☑</v>
      </c>
      <c r="C68" s="809" t="s">
        <v>50</v>
      </c>
      <c r="D68" s="809"/>
      <c r="E68" s="809"/>
      <c r="F68" s="810"/>
      <c r="G68" s="344" t="str">
        <f>IF(旅費支払通知!$E$38="一部支給","☑","□")</f>
        <v>□</v>
      </c>
      <c r="H68" s="864" t="s">
        <v>52</v>
      </c>
      <c r="I68" s="864"/>
      <c r="J68" s="864"/>
      <c r="K68" s="79"/>
      <c r="L68" s="868" t="str">
        <f>IF(旅費支払通知!$E$38="一部支給",旅費支払通知!H38,"  ")</f>
        <v xml:space="preserve">  </v>
      </c>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70"/>
    </row>
    <row r="69" spans="1:37" ht="30" customHeight="1">
      <c r="A69" s="799" t="s">
        <v>118</v>
      </c>
      <c r="B69" s="800"/>
      <c r="C69" s="800"/>
      <c r="D69" s="800"/>
      <c r="E69" s="800"/>
      <c r="F69" s="801"/>
      <c r="G69" s="223" t="s">
        <v>53</v>
      </c>
      <c r="H69" s="223"/>
      <c r="I69" s="223"/>
      <c r="J69" s="223"/>
      <c r="K69" s="224"/>
      <c r="L69" s="345" t="str">
        <f>IF(旅費支払通知!E37="定額","☑","□")</f>
        <v>☑</v>
      </c>
      <c r="M69" s="225" t="s">
        <v>54</v>
      </c>
      <c r="N69" s="223"/>
      <c r="O69" s="346" t="str">
        <f>IF(旅費支払通知!E37="不支給","☑","□")</f>
        <v>□</v>
      </c>
      <c r="P69" s="225" t="s">
        <v>55</v>
      </c>
      <c r="Q69" s="226"/>
      <c r="R69" s="346" t="str">
        <f>IF(旅費支払通知!E37="減額","☑","□")</f>
        <v>□</v>
      </c>
      <c r="S69" s="862" t="s">
        <v>56</v>
      </c>
      <c r="T69" s="862"/>
      <c r="U69" s="805" t="str">
        <f>IF(AND(旅費支払通知!E37="減額",旅費支払通知!H37&lt;&gt;""),旅費支払通知!H37,"")</f>
        <v/>
      </c>
      <c r="V69" s="806"/>
      <c r="W69" s="806"/>
      <c r="X69" s="806"/>
      <c r="Y69" s="806"/>
      <c r="Z69" s="806"/>
      <c r="AA69" s="806"/>
      <c r="AB69" s="806"/>
      <c r="AC69" s="806"/>
      <c r="AD69" s="806"/>
      <c r="AE69" s="806"/>
      <c r="AF69" s="806"/>
      <c r="AG69" s="806"/>
      <c r="AH69" s="806"/>
      <c r="AI69" s="806"/>
      <c r="AJ69" s="806"/>
      <c r="AK69" s="227" t="s">
        <v>45</v>
      </c>
    </row>
    <row r="70" spans="1:37" ht="30" customHeight="1">
      <c r="A70" s="802"/>
      <c r="B70" s="803"/>
      <c r="C70" s="803"/>
      <c r="D70" s="803"/>
      <c r="E70" s="803"/>
      <c r="F70" s="804"/>
      <c r="G70" s="223" t="s">
        <v>57</v>
      </c>
      <c r="H70" s="223"/>
      <c r="I70" s="223"/>
      <c r="J70" s="223"/>
      <c r="K70" s="224"/>
      <c r="L70" s="345" t="str">
        <f>IF(旅費支払通知!T37="定額","☑","□")</f>
        <v>☑</v>
      </c>
      <c r="M70" s="225" t="s">
        <v>54</v>
      </c>
      <c r="N70" s="223"/>
      <c r="O70" s="346" t="str">
        <f>IF(旅費支払通知!T37="不支給","☑","□")</f>
        <v>□</v>
      </c>
      <c r="P70" s="225" t="s">
        <v>55</v>
      </c>
      <c r="Q70" s="228"/>
      <c r="R70" s="346" t="str">
        <f>IF(旅費支払通知!T37="減額","☑","□")</f>
        <v>□</v>
      </c>
      <c r="S70" s="863" t="s">
        <v>56</v>
      </c>
      <c r="T70" s="863"/>
      <c r="U70" s="807" t="str">
        <f>IF(AND(旅費支払通知!T37="減額",旅費支払通知!W37&lt;&gt;""),旅費支払通知!W37,"")</f>
        <v/>
      </c>
      <c r="V70" s="808"/>
      <c r="W70" s="808"/>
      <c r="X70" s="808"/>
      <c r="Y70" s="808"/>
      <c r="Z70" s="808"/>
      <c r="AA70" s="808"/>
      <c r="AB70" s="808"/>
      <c r="AC70" s="808"/>
      <c r="AD70" s="808"/>
      <c r="AE70" s="808"/>
      <c r="AF70" s="808"/>
      <c r="AG70" s="808"/>
      <c r="AH70" s="808"/>
      <c r="AI70" s="808"/>
      <c r="AJ70" s="808"/>
      <c r="AK70" s="229" t="s">
        <v>45</v>
      </c>
    </row>
    <row r="71" spans="1:37" ht="30" customHeight="1">
      <c r="A71" s="1054" t="s">
        <v>99</v>
      </c>
      <c r="B71" s="1055"/>
      <c r="C71" s="1055"/>
      <c r="D71" s="1055"/>
      <c r="E71" s="1055"/>
      <c r="F71" s="1056"/>
      <c r="G71" s="52" t="s">
        <v>58</v>
      </c>
      <c r="H71" s="52"/>
      <c r="I71" s="52"/>
      <c r="J71" s="53"/>
      <c r="K71" s="53"/>
      <c r="L71" s="53"/>
      <c r="M71" s="53"/>
      <c r="N71" s="54"/>
      <c r="O71" s="50" t="s">
        <v>49</v>
      </c>
      <c r="P71" s="80"/>
      <c r="Q71" s="54" t="s">
        <v>59</v>
      </c>
      <c r="R71" s="51" t="s">
        <v>46</v>
      </c>
      <c r="S71" s="854" t="s">
        <v>60</v>
      </c>
      <c r="T71" s="854"/>
      <c r="U71" s="54"/>
      <c r="V71" s="51" t="s">
        <v>49</v>
      </c>
      <c r="W71" s="855" t="s">
        <v>61</v>
      </c>
      <c r="X71" s="855"/>
      <c r="Y71" s="855"/>
      <c r="Z71" s="855"/>
      <c r="AA71" s="855"/>
      <c r="AB71" s="855"/>
      <c r="AC71" s="51" t="s">
        <v>46</v>
      </c>
      <c r="AD71" s="855" t="s">
        <v>62</v>
      </c>
      <c r="AE71" s="855"/>
      <c r="AF71" s="55"/>
      <c r="AG71" s="55"/>
      <c r="AH71" s="55"/>
      <c r="AI71" s="55"/>
      <c r="AJ71" s="55"/>
      <c r="AK71" s="56"/>
    </row>
    <row r="72" spans="1:37" ht="15.95" customHeight="1">
      <c r="A72" s="1057"/>
      <c r="B72" s="1058"/>
      <c r="C72" s="1058"/>
      <c r="D72" s="1058"/>
      <c r="E72" s="1058"/>
      <c r="F72" s="1059"/>
      <c r="G72" s="83" t="s">
        <v>63</v>
      </c>
      <c r="H72" s="81" t="s">
        <v>131</v>
      </c>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4"/>
    </row>
    <row r="73" spans="1:37" ht="30" customHeight="1">
      <c r="A73" s="1057"/>
      <c r="B73" s="1058"/>
      <c r="C73" s="1058"/>
      <c r="D73" s="1058"/>
      <c r="E73" s="1058"/>
      <c r="F73" s="1059"/>
      <c r="G73" s="61" t="s">
        <v>64</v>
      </c>
      <c r="H73" s="85"/>
      <c r="I73" s="85"/>
      <c r="J73" s="85"/>
      <c r="K73" s="81"/>
      <c r="L73" s="81"/>
      <c r="M73" s="81"/>
      <c r="N73" s="85"/>
      <c r="O73" s="30" t="s">
        <v>49</v>
      </c>
      <c r="P73" s="78"/>
      <c r="Q73" s="85"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c r="A74" s="1057"/>
      <c r="B74" s="1058"/>
      <c r="C74" s="1058"/>
      <c r="D74" s="1058"/>
      <c r="E74" s="1058"/>
      <c r="F74" s="1059"/>
      <c r="G74" s="83" t="s">
        <v>63</v>
      </c>
      <c r="H74" s="81" t="s">
        <v>65</v>
      </c>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4"/>
    </row>
    <row r="75" spans="1:37" ht="24.95" customHeight="1">
      <c r="A75" s="1057"/>
      <c r="B75" s="1058"/>
      <c r="C75" s="1058"/>
      <c r="D75" s="1058"/>
      <c r="E75" s="1058"/>
      <c r="F75" s="1059"/>
      <c r="G75" s="50" t="s">
        <v>46</v>
      </c>
      <c r="H75" s="864" t="s">
        <v>66</v>
      </c>
      <c r="I75" s="864"/>
      <c r="J75" s="864"/>
      <c r="K75" s="864"/>
      <c r="L75" s="864"/>
      <c r="M75" s="864"/>
      <c r="N75" s="864"/>
      <c r="O75" s="864"/>
      <c r="P75" s="864"/>
      <c r="Q75" s="864"/>
      <c r="R75" s="864"/>
      <c r="S75" s="864"/>
      <c r="T75" s="864"/>
      <c r="U75" s="864"/>
      <c r="V75" s="864"/>
      <c r="W75" s="864"/>
      <c r="X75" s="864"/>
      <c r="Y75" s="864"/>
      <c r="Z75" s="864"/>
      <c r="AA75" s="864"/>
      <c r="AB75" s="864"/>
      <c r="AC75" s="864"/>
      <c r="AD75" s="864"/>
      <c r="AE75" s="864"/>
      <c r="AF75" s="864"/>
      <c r="AG75" s="864"/>
      <c r="AH75" s="864"/>
      <c r="AI75" s="864"/>
      <c r="AJ75" s="864"/>
      <c r="AK75" s="1073"/>
    </row>
    <row r="76" spans="1:37" ht="30" customHeight="1">
      <c r="A76" s="1057"/>
      <c r="B76" s="1058"/>
      <c r="C76" s="1058"/>
      <c r="D76" s="1058"/>
      <c r="E76" s="1058"/>
      <c r="F76" s="1059"/>
      <c r="G76" s="1069" t="s">
        <v>49</v>
      </c>
      <c r="H76" s="1070" t="s">
        <v>67</v>
      </c>
      <c r="I76" s="1070"/>
      <c r="J76" s="1070"/>
      <c r="K76" s="1070"/>
      <c r="L76" s="1070"/>
      <c r="M76" s="1070"/>
      <c r="N76" s="1070"/>
      <c r="O76" s="41" t="s">
        <v>49</v>
      </c>
      <c r="P76" s="86"/>
      <c r="Q76" s="87" t="s">
        <v>68</v>
      </c>
      <c r="R76" s="1072"/>
      <c r="S76" s="1072"/>
      <c r="T76" s="1072"/>
      <c r="U76" s="1072"/>
      <c r="V76" s="1072"/>
      <c r="W76" s="1072"/>
      <c r="X76" s="88" t="s">
        <v>45</v>
      </c>
      <c r="Y76" s="876" t="s">
        <v>69</v>
      </c>
      <c r="Z76" s="876"/>
      <c r="AA76" s="1074"/>
      <c r="AB76" s="1074"/>
      <c r="AC76" s="1074"/>
      <c r="AD76" s="1074"/>
      <c r="AE76" s="1074"/>
      <c r="AF76" s="1074"/>
      <c r="AG76" s="1074"/>
      <c r="AH76" s="1074"/>
      <c r="AI76" s="1074"/>
      <c r="AJ76" s="1074"/>
      <c r="AK76" s="89" t="s">
        <v>45</v>
      </c>
    </row>
    <row r="77" spans="1:37" ht="30" customHeight="1">
      <c r="A77" s="1057"/>
      <c r="B77" s="1058"/>
      <c r="C77" s="1058"/>
      <c r="D77" s="1058"/>
      <c r="E77" s="1058"/>
      <c r="F77" s="1059"/>
      <c r="G77" s="1069"/>
      <c r="H77" s="1071"/>
      <c r="I77" s="1071"/>
      <c r="J77" s="1071"/>
      <c r="K77" s="1071"/>
      <c r="L77" s="1071"/>
      <c r="M77" s="1071"/>
      <c r="N77" s="1071"/>
      <c r="O77" s="42" t="s">
        <v>49</v>
      </c>
      <c r="P77" s="90"/>
      <c r="Q77" s="91" t="s">
        <v>70</v>
      </c>
      <c r="R77" s="1063" t="s">
        <v>102</v>
      </c>
      <c r="S77" s="1063"/>
      <c r="T77" s="1063"/>
      <c r="U77" s="1063"/>
      <c r="V77" s="1063"/>
      <c r="W77" s="1063"/>
      <c r="X77" s="92" t="s">
        <v>45</v>
      </c>
      <c r="Y77" s="1064" t="s">
        <v>69</v>
      </c>
      <c r="Z77" s="1064"/>
      <c r="AA77" s="1067"/>
      <c r="AB77" s="1067"/>
      <c r="AC77" s="1067"/>
      <c r="AD77" s="1067"/>
      <c r="AE77" s="1067"/>
      <c r="AF77" s="1067"/>
      <c r="AG77" s="1067"/>
      <c r="AH77" s="1067"/>
      <c r="AI77" s="1067"/>
      <c r="AJ77" s="1067"/>
      <c r="AK77" s="93" t="s">
        <v>45</v>
      </c>
    </row>
    <row r="78" spans="1:37" ht="30" customHeight="1">
      <c r="A78" s="1057"/>
      <c r="B78" s="1058"/>
      <c r="C78" s="1058"/>
      <c r="D78" s="1058"/>
      <c r="E78" s="1058"/>
      <c r="F78" s="1059"/>
      <c r="G78" s="1069"/>
      <c r="H78" s="855"/>
      <c r="I78" s="855"/>
      <c r="J78" s="855"/>
      <c r="K78" s="855"/>
      <c r="L78" s="855"/>
      <c r="M78" s="855"/>
      <c r="N78" s="855"/>
      <c r="O78" s="42" t="s">
        <v>49</v>
      </c>
      <c r="P78" s="36"/>
      <c r="Q78" s="52" t="s">
        <v>71</v>
      </c>
      <c r="R78" s="1065" t="s">
        <v>103</v>
      </c>
      <c r="S78" s="1065"/>
      <c r="T78" s="1065"/>
      <c r="U78" s="1065"/>
      <c r="V78" s="1065"/>
      <c r="W78" s="1065"/>
      <c r="X78" s="94" t="s">
        <v>45</v>
      </c>
      <c r="Y78" s="874" t="s">
        <v>69</v>
      </c>
      <c r="Z78" s="874"/>
      <c r="AA78" s="1068"/>
      <c r="AB78" s="1068"/>
      <c r="AC78" s="1068"/>
      <c r="AD78" s="1068"/>
      <c r="AE78" s="1068"/>
      <c r="AF78" s="1068"/>
      <c r="AG78" s="1068"/>
      <c r="AH78" s="1068"/>
      <c r="AI78" s="1068"/>
      <c r="AJ78" s="1068"/>
      <c r="AK78" s="82" t="s">
        <v>45</v>
      </c>
    </row>
    <row r="79" spans="1:37" ht="30" customHeight="1">
      <c r="A79" s="1057"/>
      <c r="B79" s="1058"/>
      <c r="C79" s="1058"/>
      <c r="D79" s="1058"/>
      <c r="E79" s="1058"/>
      <c r="F79" s="1059"/>
      <c r="G79" s="47" t="s">
        <v>49</v>
      </c>
      <c r="H79" s="872" t="s">
        <v>72</v>
      </c>
      <c r="I79" s="872"/>
      <c r="J79" s="872"/>
      <c r="K79" s="873"/>
      <c r="L79" s="873"/>
      <c r="M79" s="873"/>
      <c r="N79" s="872"/>
      <c r="O79" s="95" t="s">
        <v>73</v>
      </c>
      <c r="P79" s="1066"/>
      <c r="Q79" s="1066"/>
      <c r="R79" s="1066"/>
      <c r="S79" s="1066"/>
      <c r="T79" s="1066"/>
      <c r="U79" s="1066"/>
      <c r="V79" s="1066"/>
      <c r="W79" s="1066"/>
      <c r="X79" s="94" t="s">
        <v>45</v>
      </c>
      <c r="Y79" s="874" t="s">
        <v>69</v>
      </c>
      <c r="Z79" s="874"/>
      <c r="AA79" s="869"/>
      <c r="AB79" s="869"/>
      <c r="AC79" s="869"/>
      <c r="AD79" s="869"/>
      <c r="AE79" s="869"/>
      <c r="AF79" s="869"/>
      <c r="AG79" s="869"/>
      <c r="AH79" s="869"/>
      <c r="AI79" s="869"/>
      <c r="AJ79" s="869"/>
      <c r="AK79" s="96" t="s">
        <v>45</v>
      </c>
    </row>
    <row r="80" spans="1:37" ht="15.95" customHeight="1" thickBot="1">
      <c r="A80" s="1060"/>
      <c r="B80" s="1061"/>
      <c r="C80" s="1061"/>
      <c r="D80" s="1061"/>
      <c r="E80" s="1061"/>
      <c r="F80" s="1062"/>
      <c r="G80" s="83" t="s">
        <v>63</v>
      </c>
      <c r="H80" s="97" t="s">
        <v>74</v>
      </c>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8"/>
    </row>
    <row r="81" spans="1:37" ht="12.95" customHeight="1">
      <c r="A81" s="875" t="s">
        <v>130</v>
      </c>
      <c r="B81" s="875"/>
      <c r="C81" s="875"/>
      <c r="D81" s="875"/>
      <c r="E81" s="875"/>
      <c r="F81" s="875"/>
      <c r="G81" s="875"/>
      <c r="H81" s="875"/>
      <c r="I81" s="875"/>
      <c r="J81" s="875"/>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row>
    <row r="82" spans="1:37" ht="5.0999999999999996" customHeight="1" thickBot="1">
      <c r="A82" s="99"/>
      <c r="B82" s="99"/>
      <c r="C82" s="100"/>
      <c r="D82" s="100"/>
      <c r="E82" s="100"/>
      <c r="F82" s="100"/>
      <c r="G82" s="100"/>
      <c r="H82" s="100"/>
      <c r="I82" s="100"/>
      <c r="J82" s="100"/>
      <c r="K82" s="100"/>
      <c r="L82" s="100"/>
      <c r="M82" s="100"/>
      <c r="N82" s="100"/>
      <c r="O82" s="100"/>
      <c r="P82" s="100"/>
      <c r="Q82" s="100"/>
      <c r="R82" s="101"/>
      <c r="S82" s="100"/>
      <c r="T82" s="100"/>
      <c r="U82" s="100"/>
      <c r="V82" s="100"/>
      <c r="W82" s="100"/>
      <c r="X82" s="100"/>
      <c r="Y82" s="100"/>
      <c r="Z82" s="100"/>
      <c r="AA82" s="100"/>
      <c r="AB82" s="100"/>
      <c r="AC82" s="100"/>
      <c r="AD82" s="100"/>
      <c r="AE82" s="100"/>
      <c r="AF82" s="100"/>
      <c r="AG82" s="100"/>
      <c r="AH82" s="100"/>
      <c r="AI82" s="100"/>
      <c r="AJ82" s="100"/>
      <c r="AK82" s="102"/>
    </row>
    <row r="83" spans="1:37" s="48" customFormat="1" ht="5.0999999999999996" customHeight="1">
      <c r="A83" s="103"/>
      <c r="B83" s="103"/>
      <c r="C83" s="104"/>
      <c r="D83" s="104"/>
      <c r="E83" s="104"/>
      <c r="F83" s="104"/>
      <c r="G83" s="104"/>
      <c r="H83" s="104"/>
      <c r="I83" s="104"/>
      <c r="J83" s="104"/>
      <c r="K83" s="104"/>
      <c r="L83" s="104"/>
      <c r="M83" s="104"/>
      <c r="N83" s="104"/>
      <c r="O83" s="104"/>
      <c r="P83" s="104"/>
      <c r="Q83" s="104"/>
      <c r="R83" s="105"/>
      <c r="S83" s="104"/>
      <c r="T83" s="104"/>
      <c r="U83" s="104"/>
      <c r="V83" s="104"/>
      <c r="W83" s="104"/>
      <c r="X83" s="104"/>
      <c r="Y83" s="104"/>
      <c r="Z83" s="104"/>
      <c r="AA83" s="104"/>
      <c r="AB83" s="104"/>
      <c r="AC83" s="104"/>
      <c r="AD83" s="104"/>
      <c r="AE83" s="104"/>
      <c r="AF83" s="104"/>
      <c r="AG83" s="104"/>
      <c r="AH83" s="104"/>
      <c r="AI83" s="104"/>
      <c r="AJ83" s="104"/>
    </row>
    <row r="84" spans="1:37" s="1" customFormat="1" ht="13.5" customHeight="1">
      <c r="A84" s="1036" t="s">
        <v>75</v>
      </c>
      <c r="B84" s="985" t="s">
        <v>76</v>
      </c>
      <c r="C84" s="985"/>
      <c r="D84" s="985"/>
      <c r="E84" s="985"/>
      <c r="F84" s="986"/>
      <c r="G84" s="986"/>
      <c r="H84" s="986"/>
      <c r="I84" s="986"/>
      <c r="J84" s="839"/>
      <c r="K84" s="840"/>
      <c r="L84" s="840"/>
      <c r="M84" s="840"/>
      <c r="N84" s="839"/>
      <c r="O84" s="840"/>
      <c r="P84" s="840"/>
      <c r="Q84" s="840"/>
      <c r="R84" s="840"/>
      <c r="S84" s="840"/>
      <c r="T84" s="840"/>
      <c r="U84" s="840"/>
      <c r="V84" s="840"/>
      <c r="W84" s="840"/>
      <c r="X84" s="840"/>
      <c r="Y84" s="840"/>
      <c r="Z84" s="840"/>
      <c r="AA84" s="840"/>
      <c r="AB84" s="840"/>
      <c r="AC84" s="840"/>
      <c r="AD84" s="840"/>
      <c r="AE84" s="840"/>
      <c r="AF84" s="840"/>
      <c r="AG84" s="840"/>
      <c r="AH84" s="840"/>
      <c r="AI84" s="840"/>
      <c r="AJ84" s="840"/>
      <c r="AK84" s="841"/>
    </row>
    <row r="85" spans="1:37" s="3" customFormat="1" ht="15" customHeight="1">
      <c r="A85" s="1037"/>
      <c r="B85" s="871"/>
      <c r="C85" s="871"/>
      <c r="D85" s="871"/>
      <c r="E85" s="871"/>
      <c r="F85" s="871"/>
      <c r="G85" s="871"/>
      <c r="H85" s="871"/>
      <c r="I85" s="871"/>
      <c r="J85" s="1048"/>
      <c r="K85" s="1049"/>
      <c r="L85" s="1049"/>
      <c r="M85" s="1049"/>
      <c r="N85" s="1039"/>
      <c r="O85" s="1040"/>
      <c r="P85" s="1040"/>
      <c r="Q85" s="1040"/>
      <c r="R85" s="1040"/>
      <c r="S85" s="1040"/>
      <c r="T85" s="1040"/>
      <c r="U85" s="1040"/>
      <c r="V85" s="1040"/>
      <c r="W85" s="1040"/>
      <c r="X85" s="1040"/>
      <c r="Y85" s="1040"/>
      <c r="Z85" s="1040"/>
      <c r="AA85" s="1040"/>
      <c r="AB85" s="1040"/>
      <c r="AC85" s="1040"/>
      <c r="AD85" s="1040"/>
      <c r="AE85" s="1040"/>
      <c r="AF85" s="1040"/>
      <c r="AG85" s="1040"/>
      <c r="AH85" s="1040"/>
      <c r="AI85" s="1040"/>
      <c r="AJ85" s="1040"/>
      <c r="AK85" s="1041"/>
    </row>
    <row r="86" spans="1:37" s="3" customFormat="1" ht="15" customHeight="1">
      <c r="A86" s="1037"/>
      <c r="B86" s="871"/>
      <c r="C86" s="871"/>
      <c r="D86" s="871"/>
      <c r="E86" s="871"/>
      <c r="F86" s="871"/>
      <c r="G86" s="871"/>
      <c r="H86" s="871"/>
      <c r="I86" s="871"/>
      <c r="J86" s="1050"/>
      <c r="K86" s="1051"/>
      <c r="L86" s="1051"/>
      <c r="M86" s="1051"/>
      <c r="N86" s="1042"/>
      <c r="O86" s="1043"/>
      <c r="P86" s="1043"/>
      <c r="Q86" s="1043"/>
      <c r="R86" s="1043"/>
      <c r="S86" s="1043"/>
      <c r="T86" s="1043"/>
      <c r="U86" s="1043"/>
      <c r="V86" s="1043"/>
      <c r="W86" s="1043"/>
      <c r="X86" s="1043"/>
      <c r="Y86" s="1043"/>
      <c r="Z86" s="1043"/>
      <c r="AA86" s="1043"/>
      <c r="AB86" s="1043"/>
      <c r="AC86" s="1043"/>
      <c r="AD86" s="1043"/>
      <c r="AE86" s="1043"/>
      <c r="AF86" s="1043"/>
      <c r="AG86" s="1043"/>
      <c r="AH86" s="1043"/>
      <c r="AI86" s="1043"/>
      <c r="AJ86" s="1043"/>
      <c r="AK86" s="1044"/>
    </row>
    <row r="87" spans="1:37" s="3" customFormat="1" ht="15" customHeight="1">
      <c r="A87" s="1037"/>
      <c r="B87" s="871"/>
      <c r="C87" s="871"/>
      <c r="D87" s="871"/>
      <c r="E87" s="871"/>
      <c r="F87" s="871"/>
      <c r="G87" s="871"/>
      <c r="H87" s="871"/>
      <c r="I87" s="871"/>
      <c r="J87" s="1052"/>
      <c r="K87" s="1053"/>
      <c r="L87" s="1053"/>
      <c r="M87" s="1053"/>
      <c r="N87" s="1045"/>
      <c r="O87" s="1046"/>
      <c r="P87" s="1046"/>
      <c r="Q87" s="1046"/>
      <c r="R87" s="1046"/>
      <c r="S87" s="1046"/>
      <c r="T87" s="1046"/>
      <c r="U87" s="1046"/>
      <c r="V87" s="1046"/>
      <c r="W87" s="1046"/>
      <c r="X87" s="1046"/>
      <c r="Y87" s="1046"/>
      <c r="Z87" s="1046"/>
      <c r="AA87" s="1046"/>
      <c r="AB87" s="1046"/>
      <c r="AC87" s="1046"/>
      <c r="AD87" s="1046"/>
      <c r="AE87" s="1046"/>
      <c r="AF87" s="1046"/>
      <c r="AG87" s="1046"/>
      <c r="AH87" s="1046"/>
      <c r="AI87" s="1046"/>
      <c r="AJ87" s="1046"/>
      <c r="AK87" s="1047"/>
    </row>
    <row r="88" spans="1:37" s="3" customFormat="1" ht="15.95" customHeight="1">
      <c r="A88" s="1037"/>
      <c r="B88" s="119" t="s">
        <v>77</v>
      </c>
      <c r="C88" s="120" t="s">
        <v>78</v>
      </c>
      <c r="D88" s="120"/>
      <c r="E88" s="120"/>
      <c r="F88" s="120"/>
      <c r="G88" s="120"/>
      <c r="H88" s="120"/>
      <c r="I88" s="120"/>
      <c r="J88" s="120"/>
      <c r="K88" s="120"/>
      <c r="L88" s="120"/>
      <c r="M88" s="121" t="s">
        <v>77</v>
      </c>
      <c r="N88" s="122" t="s">
        <v>111</v>
      </c>
      <c r="O88" s="121"/>
      <c r="P88" s="123"/>
      <c r="Q88" s="120"/>
      <c r="R88" s="120"/>
      <c r="S88" s="120"/>
      <c r="T88" s="120"/>
      <c r="U88" s="120"/>
      <c r="V88" s="120"/>
      <c r="W88" s="121" t="s">
        <v>77</v>
      </c>
      <c r="X88" s="122" t="s">
        <v>113</v>
      </c>
      <c r="Y88" s="124"/>
      <c r="Z88" s="124"/>
      <c r="AA88" s="124"/>
      <c r="AB88" s="124"/>
      <c r="AC88" s="124"/>
      <c r="AD88" s="124"/>
      <c r="AE88" s="124"/>
      <c r="AF88" s="124"/>
      <c r="AG88" s="124"/>
      <c r="AH88" s="124"/>
      <c r="AI88" s="124"/>
      <c r="AJ88" s="124"/>
      <c r="AK88" s="125"/>
    </row>
    <row r="89" spans="1:37" s="3" customFormat="1" ht="15.95" customHeight="1">
      <c r="A89" s="1037"/>
      <c r="B89" s="126" t="s">
        <v>77</v>
      </c>
      <c r="C89" s="127" t="s">
        <v>95</v>
      </c>
      <c r="D89" s="127"/>
      <c r="E89" s="127"/>
      <c r="F89" s="127"/>
      <c r="G89" s="127"/>
      <c r="H89" s="127"/>
      <c r="I89" s="127"/>
      <c r="J89" s="127"/>
      <c r="K89" s="127"/>
      <c r="L89" s="127"/>
      <c r="M89" s="128" t="s">
        <v>77</v>
      </c>
      <c r="N89" s="127" t="s">
        <v>112</v>
      </c>
      <c r="O89" s="128"/>
      <c r="P89" s="123"/>
      <c r="Q89" s="127"/>
      <c r="R89" s="127"/>
      <c r="S89" s="127"/>
      <c r="T89" s="127"/>
      <c r="U89" s="127"/>
      <c r="V89" s="127"/>
      <c r="W89" s="128" t="s">
        <v>77</v>
      </c>
      <c r="X89" s="122" t="s">
        <v>116</v>
      </c>
      <c r="Y89" s="127"/>
      <c r="Z89" s="127"/>
      <c r="AA89" s="127"/>
      <c r="AB89" s="127"/>
      <c r="AC89" s="127"/>
      <c r="AD89" s="127"/>
      <c r="AE89" s="127"/>
      <c r="AF89" s="127"/>
      <c r="AG89" s="127"/>
      <c r="AH89" s="127"/>
      <c r="AI89" s="127"/>
      <c r="AJ89" s="127"/>
      <c r="AK89" s="129"/>
    </row>
    <row r="90" spans="1:37" s="3" customFormat="1" ht="15.95" customHeight="1">
      <c r="A90" s="1037"/>
      <c r="B90" s="126" t="s">
        <v>77</v>
      </c>
      <c r="C90" s="127" t="s">
        <v>104</v>
      </c>
      <c r="D90" s="127"/>
      <c r="E90" s="127"/>
      <c r="F90" s="127"/>
      <c r="G90" s="127"/>
      <c r="H90" s="127"/>
      <c r="I90" s="127"/>
      <c r="J90" s="127"/>
      <c r="K90" s="127"/>
      <c r="L90" s="127"/>
      <c r="M90" s="127"/>
      <c r="N90" s="127"/>
      <c r="O90" s="127"/>
      <c r="P90" s="127"/>
      <c r="Q90" s="127"/>
      <c r="R90" s="127"/>
      <c r="S90" s="127"/>
      <c r="T90" s="127"/>
      <c r="U90" s="127"/>
      <c r="V90" s="127"/>
      <c r="W90" s="128" t="s">
        <v>77</v>
      </c>
      <c r="X90" s="122" t="s">
        <v>114</v>
      </c>
      <c r="Y90" s="127"/>
      <c r="Z90" s="127"/>
      <c r="AA90" s="127"/>
      <c r="AB90" s="127"/>
      <c r="AC90" s="127"/>
      <c r="AD90" s="127"/>
      <c r="AE90" s="127"/>
      <c r="AF90" s="127"/>
      <c r="AG90" s="127"/>
      <c r="AH90" s="127"/>
      <c r="AI90" s="127"/>
      <c r="AJ90" s="127"/>
      <c r="AK90" s="129"/>
    </row>
    <row r="91" spans="1:37" s="3" customFormat="1" ht="15.95" customHeight="1">
      <c r="A91" s="1038"/>
      <c r="B91" s="130" t="s">
        <v>77</v>
      </c>
      <c r="C91" s="131" t="s">
        <v>79</v>
      </c>
      <c r="D91" s="131"/>
      <c r="E91" s="131"/>
      <c r="F91" s="131"/>
      <c r="G91" s="131"/>
      <c r="H91" s="131"/>
      <c r="I91" s="131"/>
      <c r="J91" s="131"/>
      <c r="K91" s="131"/>
      <c r="L91" s="131"/>
      <c r="M91" s="132" t="s">
        <v>77</v>
      </c>
      <c r="N91" s="131" t="s">
        <v>80</v>
      </c>
      <c r="O91" s="132"/>
      <c r="P91" s="133"/>
      <c r="Q91" s="131"/>
      <c r="R91" s="131"/>
      <c r="S91" s="131"/>
      <c r="T91" s="131"/>
      <c r="U91" s="131"/>
      <c r="V91" s="131"/>
      <c r="W91" s="132" t="s">
        <v>77</v>
      </c>
      <c r="X91" s="122" t="s">
        <v>115</v>
      </c>
      <c r="Y91" s="131"/>
      <c r="Z91" s="131"/>
      <c r="AA91" s="131"/>
      <c r="AB91" s="131"/>
      <c r="AC91" s="131"/>
      <c r="AD91" s="131"/>
      <c r="AE91" s="131"/>
      <c r="AF91" s="131"/>
      <c r="AG91" s="131"/>
      <c r="AH91" s="131"/>
      <c r="AI91" s="131"/>
      <c r="AJ91" s="131"/>
      <c r="AK91" s="134"/>
    </row>
    <row r="92" spans="1:37" ht="12.95" customHeight="1">
      <c r="A92" s="898"/>
      <c r="B92" s="899"/>
      <c r="C92" s="886" t="s">
        <v>81</v>
      </c>
      <c r="D92" s="887"/>
      <c r="E92" s="887"/>
      <c r="F92" s="887"/>
      <c r="G92" s="887"/>
      <c r="H92" s="887"/>
      <c r="I92" s="887"/>
      <c r="J92" s="888"/>
      <c r="K92" s="886" t="s">
        <v>82</v>
      </c>
      <c r="L92" s="887"/>
      <c r="M92" s="887"/>
      <c r="N92" s="887"/>
      <c r="O92" s="887"/>
      <c r="P92" s="888"/>
      <c r="Q92" s="837" t="s">
        <v>83</v>
      </c>
      <c r="R92" s="837"/>
      <c r="S92" s="837"/>
      <c r="T92" s="837"/>
      <c r="U92" s="837" t="s">
        <v>84</v>
      </c>
      <c r="V92" s="837"/>
      <c r="W92" s="837"/>
      <c r="X92" s="837"/>
      <c r="Y92" s="837"/>
      <c r="Z92" s="837"/>
      <c r="AA92" s="838" t="s">
        <v>85</v>
      </c>
      <c r="AB92" s="838"/>
      <c r="AC92" s="838"/>
      <c r="AD92" s="838"/>
      <c r="AE92" s="838"/>
      <c r="AF92" s="838"/>
      <c r="AG92" s="838"/>
      <c r="AH92" s="838"/>
      <c r="AI92" s="838"/>
      <c r="AJ92" s="838"/>
      <c r="AK92" s="838"/>
    </row>
    <row r="93" spans="1:37" ht="42" customHeight="1">
      <c r="A93" s="880" t="s">
        <v>101</v>
      </c>
      <c r="B93" s="106" t="s">
        <v>86</v>
      </c>
      <c r="C93" s="892"/>
      <c r="D93" s="892"/>
      <c r="E93" s="892"/>
      <c r="F93" s="892"/>
      <c r="G93" s="892"/>
      <c r="H93" s="892"/>
      <c r="I93" s="892"/>
      <c r="J93" s="892"/>
      <c r="K93" s="837"/>
      <c r="L93" s="837"/>
      <c r="M93" s="837"/>
      <c r="N93" s="837"/>
      <c r="O93" s="837"/>
      <c r="P93" s="837"/>
      <c r="Q93" s="882" t="s">
        <v>87</v>
      </c>
      <c r="R93" s="882"/>
      <c r="S93" s="882"/>
      <c r="T93" s="882"/>
      <c r="U93" s="883"/>
      <c r="V93" s="883"/>
      <c r="W93" s="883"/>
      <c r="X93" s="883"/>
      <c r="Y93" s="883"/>
      <c r="Z93" s="883"/>
      <c r="AA93" s="884"/>
      <c r="AB93" s="884"/>
      <c r="AC93" s="884"/>
      <c r="AD93" s="884"/>
      <c r="AE93" s="884"/>
      <c r="AF93" s="884"/>
      <c r="AG93" s="884"/>
      <c r="AH93" s="884"/>
      <c r="AI93" s="884"/>
      <c r="AJ93" s="884"/>
      <c r="AK93" s="884"/>
    </row>
    <row r="94" spans="1:37" ht="42" customHeight="1">
      <c r="A94" s="881"/>
      <c r="B94" s="106" t="s">
        <v>47</v>
      </c>
      <c r="C94" s="893"/>
      <c r="D94" s="894"/>
      <c r="E94" s="894"/>
      <c r="F94" s="894"/>
      <c r="G94" s="894"/>
      <c r="H94" s="894"/>
      <c r="I94" s="894"/>
      <c r="J94" s="895"/>
      <c r="K94" s="896"/>
      <c r="L94" s="896"/>
      <c r="M94" s="896"/>
      <c r="N94" s="896"/>
      <c r="O94" s="896"/>
      <c r="P94" s="896"/>
      <c r="Q94" s="882" t="s">
        <v>87</v>
      </c>
      <c r="R94" s="882"/>
      <c r="S94" s="882"/>
      <c r="T94" s="882"/>
      <c r="U94" s="885"/>
      <c r="V94" s="885"/>
      <c r="W94" s="885"/>
      <c r="X94" s="885"/>
      <c r="Y94" s="885"/>
      <c r="Z94" s="885"/>
      <c r="AA94" s="897"/>
      <c r="AB94" s="897"/>
      <c r="AC94" s="897"/>
      <c r="AD94" s="897"/>
      <c r="AE94" s="897"/>
      <c r="AF94" s="897"/>
      <c r="AG94" s="897"/>
      <c r="AH94" s="897"/>
      <c r="AI94" s="897"/>
      <c r="AJ94" s="897"/>
      <c r="AK94" s="897"/>
    </row>
    <row r="95" spans="1:37" ht="42" customHeight="1">
      <c r="A95" s="881"/>
      <c r="B95" s="106" t="s">
        <v>48</v>
      </c>
      <c r="C95" s="892"/>
      <c r="D95" s="892"/>
      <c r="E95" s="892"/>
      <c r="F95" s="892"/>
      <c r="G95" s="892"/>
      <c r="H95" s="892"/>
      <c r="I95" s="892"/>
      <c r="J95" s="892"/>
      <c r="K95" s="837"/>
      <c r="L95" s="837"/>
      <c r="M95" s="837"/>
      <c r="N95" s="837"/>
      <c r="O95" s="837"/>
      <c r="P95" s="837"/>
      <c r="Q95" s="882" t="s">
        <v>87</v>
      </c>
      <c r="R95" s="882"/>
      <c r="S95" s="882"/>
      <c r="T95" s="882"/>
      <c r="U95" s="883"/>
      <c r="V95" s="883"/>
      <c r="W95" s="883"/>
      <c r="X95" s="883"/>
      <c r="Y95" s="883"/>
      <c r="Z95" s="883"/>
      <c r="AA95" s="884"/>
      <c r="AB95" s="884"/>
      <c r="AC95" s="884"/>
      <c r="AD95" s="884"/>
      <c r="AE95" s="884"/>
      <c r="AF95" s="884"/>
      <c r="AG95" s="884"/>
      <c r="AH95" s="884"/>
      <c r="AI95" s="884"/>
      <c r="AJ95" s="884"/>
      <c r="AK95" s="884"/>
    </row>
    <row r="96" spans="1:37" s="64" customFormat="1" ht="15.95" customHeight="1">
      <c r="A96" s="889" t="s">
        <v>88</v>
      </c>
      <c r="B96" s="890"/>
      <c r="C96" s="890"/>
      <c r="D96" s="890"/>
      <c r="E96" s="890"/>
      <c r="F96" s="890"/>
      <c r="G96" s="890"/>
      <c r="H96" s="890"/>
      <c r="I96" s="890"/>
      <c r="J96" s="890"/>
      <c r="K96" s="890"/>
      <c r="L96" s="890"/>
      <c r="M96" s="890"/>
      <c r="N96" s="890"/>
      <c r="O96" s="890"/>
      <c r="P96" s="890"/>
      <c r="Q96" s="890"/>
      <c r="R96" s="890"/>
      <c r="S96" s="890"/>
      <c r="T96" s="890"/>
      <c r="U96" s="890"/>
      <c r="V96" s="890"/>
      <c r="W96" s="890"/>
      <c r="X96" s="890"/>
      <c r="Y96" s="890" t="s">
        <v>89</v>
      </c>
      <c r="Z96" s="890"/>
      <c r="AA96" s="890"/>
      <c r="AB96" s="890"/>
      <c r="AC96" s="890"/>
      <c r="AD96" s="890"/>
      <c r="AE96" s="890"/>
      <c r="AF96" s="890"/>
      <c r="AG96" s="890"/>
      <c r="AH96" s="890"/>
      <c r="AI96" s="890"/>
      <c r="AJ96" s="890"/>
      <c r="AK96" s="891"/>
    </row>
    <row r="97" spans="1:37" ht="12" customHeight="1">
      <c r="A97" s="107"/>
      <c r="B97" s="71"/>
      <c r="C97" s="71"/>
      <c r="D97" s="71"/>
      <c r="E97" s="71"/>
      <c r="F97" s="71"/>
      <c r="G97" s="71"/>
      <c r="H97" s="71"/>
      <c r="I97" s="71"/>
      <c r="J97" s="71"/>
      <c r="K97" s="71"/>
      <c r="L97" s="71"/>
      <c r="M97" s="71"/>
      <c r="N97" s="71"/>
      <c r="O97" s="71"/>
      <c r="P97" s="71"/>
      <c r="Q97" s="71"/>
      <c r="R97" s="108"/>
      <c r="S97" s="108"/>
      <c r="T97" s="108"/>
      <c r="U97" s="108"/>
      <c r="V97" s="108"/>
      <c r="W97" s="108"/>
      <c r="X97" s="108"/>
      <c r="Y97" s="73"/>
      <c r="Z97" s="73"/>
      <c r="AA97" s="73"/>
      <c r="AB97" s="73"/>
      <c r="AC97" s="73"/>
      <c r="AD97" s="73"/>
      <c r="AE97" s="73"/>
      <c r="AF97" s="73"/>
      <c r="AG97" s="72"/>
      <c r="AH97" s="877" t="s">
        <v>90</v>
      </c>
      <c r="AI97" s="877"/>
      <c r="AJ97" s="72"/>
      <c r="AK97" s="109"/>
    </row>
    <row r="98" spans="1:37" ht="12" customHeight="1">
      <c r="A98" s="107"/>
      <c r="B98" s="71"/>
      <c r="C98" s="71"/>
      <c r="D98" s="71"/>
      <c r="E98" s="71"/>
      <c r="F98" s="71"/>
      <c r="G98" s="71"/>
      <c r="H98" s="71"/>
      <c r="I98" s="71"/>
      <c r="J98" s="71"/>
      <c r="K98" s="71"/>
      <c r="L98" s="71"/>
      <c r="M98" s="71"/>
      <c r="N98" s="71"/>
      <c r="O98" s="71"/>
      <c r="P98" s="879" t="s">
        <v>91</v>
      </c>
      <c r="Q98" s="879"/>
      <c r="R98" s="879"/>
      <c r="S98" s="879"/>
      <c r="T98" s="879"/>
      <c r="U98" s="879"/>
      <c r="V98" s="879"/>
      <c r="W98" s="110"/>
      <c r="X98" s="110"/>
      <c r="Y98" s="110"/>
      <c r="Z98" s="110"/>
      <c r="AA98" s="110"/>
      <c r="AB98" s="110"/>
      <c r="AC98" s="110"/>
      <c r="AD98" s="110"/>
      <c r="AE98" s="110"/>
      <c r="AF98" s="110"/>
      <c r="AG98" s="110"/>
      <c r="AH98" s="878"/>
      <c r="AI98" s="878"/>
      <c r="AJ98" s="110"/>
      <c r="AK98" s="109"/>
    </row>
    <row r="99" spans="1:37" ht="5.0999999999999996" customHeight="1">
      <c r="A99" s="111"/>
      <c r="B99" s="112"/>
      <c r="C99" s="112"/>
      <c r="D99" s="112"/>
      <c r="E99" s="112"/>
      <c r="F99" s="112"/>
      <c r="G99" s="112"/>
      <c r="H99" s="112"/>
      <c r="I99" s="112"/>
      <c r="J99" s="112"/>
      <c r="K99" s="112"/>
      <c r="L99" s="112"/>
      <c r="M99" s="112"/>
      <c r="N99" s="112"/>
      <c r="O99" s="112"/>
      <c r="P99" s="112"/>
      <c r="Q99" s="112"/>
      <c r="R99" s="113"/>
      <c r="S99" s="113"/>
      <c r="T99" s="113"/>
      <c r="U99" s="113"/>
      <c r="V99" s="113"/>
      <c r="W99" s="113"/>
      <c r="X99" s="113"/>
      <c r="Y99" s="113"/>
      <c r="Z99" s="113"/>
      <c r="AA99" s="113"/>
      <c r="AB99" s="113"/>
      <c r="AC99" s="113"/>
      <c r="AD99" s="113"/>
      <c r="AE99" s="113"/>
      <c r="AF99" s="113"/>
      <c r="AG99" s="113"/>
      <c r="AH99" s="113"/>
      <c r="AI99" s="113"/>
      <c r="AJ99" s="113"/>
      <c r="AK99" s="114"/>
    </row>
    <row r="100" spans="1:37" ht="5.0999999999999996" customHeight="1"/>
    <row r="101" spans="1:37">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row>
    <row r="102" spans="1:37">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row>
    <row r="103" spans="1:37">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row>
    <row r="104" spans="1:37">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row>
  </sheetData>
  <sheetProtection formatCells="0" selectLockedCells="1"/>
  <mergeCells count="182">
    <mergeCell ref="A46:D46"/>
    <mergeCell ref="A29:A44"/>
    <mergeCell ref="C29:AK29"/>
    <mergeCell ref="D26:H26"/>
    <mergeCell ref="A84:A91"/>
    <mergeCell ref="B84:E84"/>
    <mergeCell ref="F84:I84"/>
    <mergeCell ref="N85:AK87"/>
    <mergeCell ref="J84:M84"/>
    <mergeCell ref="J85:M87"/>
    <mergeCell ref="A71:F80"/>
    <mergeCell ref="R77:W77"/>
    <mergeCell ref="Y77:Z77"/>
    <mergeCell ref="R78:W78"/>
    <mergeCell ref="Y78:Z78"/>
    <mergeCell ref="P79:W79"/>
    <mergeCell ref="AA77:AJ77"/>
    <mergeCell ref="AA78:AJ78"/>
    <mergeCell ref="AA79:AJ79"/>
    <mergeCell ref="G76:G78"/>
    <mergeCell ref="H76:N78"/>
    <mergeCell ref="R76:W76"/>
    <mergeCell ref="H75:AK75"/>
    <mergeCell ref="AA76:AJ76"/>
    <mergeCell ref="AA9:AC9"/>
    <mergeCell ref="AD9:AJ9"/>
    <mergeCell ref="AC18:AK18"/>
    <mergeCell ref="I22:P22"/>
    <mergeCell ref="AD64:AK64"/>
    <mergeCell ref="AD65:AK65"/>
    <mergeCell ref="AD66:AK66"/>
    <mergeCell ref="B63:J63"/>
    <mergeCell ref="A48:AK48"/>
    <mergeCell ref="G50:S50"/>
    <mergeCell ref="T50:AK50"/>
    <mergeCell ref="D24:H24"/>
    <mergeCell ref="D25:H25"/>
    <mergeCell ref="Q24:AA25"/>
    <mergeCell ref="A51:F51"/>
    <mergeCell ref="A52:F52"/>
    <mergeCell ref="A47:AK47"/>
    <mergeCell ref="B30:B34"/>
    <mergeCell ref="B35:B39"/>
    <mergeCell ref="B40:B44"/>
    <mergeCell ref="C30:AK34"/>
    <mergeCell ref="C35:AK39"/>
    <mergeCell ref="C40:AK44"/>
    <mergeCell ref="E46:AK46"/>
    <mergeCell ref="A1:D1"/>
    <mergeCell ref="E1:H1"/>
    <mergeCell ref="I1:L1"/>
    <mergeCell ref="A7:AK7"/>
    <mergeCell ref="M1:P1"/>
    <mergeCell ref="A2:D5"/>
    <mergeCell ref="E2:H5"/>
    <mergeCell ref="I2:L5"/>
    <mergeCell ref="M2:P5"/>
    <mergeCell ref="D27:H27"/>
    <mergeCell ref="Q26:AA27"/>
    <mergeCell ref="I26:P26"/>
    <mergeCell ref="I27:P27"/>
    <mergeCell ref="B24:B25"/>
    <mergeCell ref="AB24:AK24"/>
    <mergeCell ref="AB25:AK25"/>
    <mergeCell ref="B26:B27"/>
    <mergeCell ref="AB26:AK26"/>
    <mergeCell ref="AB27:AK27"/>
    <mergeCell ref="Q20:AA21"/>
    <mergeCell ref="AC19:AF19"/>
    <mergeCell ref="B18:R19"/>
    <mergeCell ref="D14:AK14"/>
    <mergeCell ref="A14:C15"/>
    <mergeCell ref="D15:AK15"/>
    <mergeCell ref="Q22:AA23"/>
    <mergeCell ref="D23:H23"/>
    <mergeCell ref="AH19:AI19"/>
    <mergeCell ref="AB20:AK20"/>
    <mergeCell ref="AB21:AK21"/>
    <mergeCell ref="C20:H21"/>
    <mergeCell ref="D22:H22"/>
    <mergeCell ref="I23:P23"/>
    <mergeCell ref="I20:P21"/>
    <mergeCell ref="A17:A27"/>
    <mergeCell ref="S17:AK17"/>
    <mergeCell ref="B22:B23"/>
    <mergeCell ref="AB22:AK22"/>
    <mergeCell ref="AB23:AK23"/>
    <mergeCell ref="S18:AA18"/>
    <mergeCell ref="B17:R17"/>
    <mergeCell ref="I24:P24"/>
    <mergeCell ref="I25:P25"/>
    <mergeCell ref="A11:A13"/>
    <mergeCell ref="T11:AK11"/>
    <mergeCell ref="T12:AG13"/>
    <mergeCell ref="AH12:AK13"/>
    <mergeCell ref="B11:N11"/>
    <mergeCell ref="B12:N12"/>
    <mergeCell ref="B13:N13"/>
    <mergeCell ref="O12:S13"/>
    <mergeCell ref="O11:S11"/>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U92:Z92"/>
    <mergeCell ref="AA92:AK92"/>
    <mergeCell ref="N84:AK84"/>
    <mergeCell ref="U60:AK61"/>
    <mergeCell ref="B64:J64"/>
    <mergeCell ref="B65:J65"/>
    <mergeCell ref="B66:J66"/>
    <mergeCell ref="S71:T71"/>
    <mergeCell ref="W71:AB71"/>
    <mergeCell ref="AD71:AE71"/>
    <mergeCell ref="AC63:AK63"/>
    <mergeCell ref="K63:AB63"/>
    <mergeCell ref="S69:T69"/>
    <mergeCell ref="S70:T70"/>
    <mergeCell ref="H67:J67"/>
    <mergeCell ref="H68:J68"/>
    <mergeCell ref="L67:AK67"/>
    <mergeCell ref="L68:AK68"/>
    <mergeCell ref="B85:E87"/>
    <mergeCell ref="F85:I87"/>
    <mergeCell ref="H79:N79"/>
    <mergeCell ref="Y79:Z79"/>
    <mergeCell ref="A81:AK81"/>
    <mergeCell ref="Y76:Z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K66:O66"/>
    <mergeCell ref="P66:S66"/>
    <mergeCell ref="T66:W66"/>
    <mergeCell ref="X66:AB66"/>
    <mergeCell ref="K64:O64"/>
    <mergeCell ref="P64:S64"/>
    <mergeCell ref="T64:W64"/>
    <mergeCell ref="X64:AB64"/>
    <mergeCell ref="K65:O65"/>
    <mergeCell ref="P65:S65"/>
    <mergeCell ref="T65:W65"/>
    <mergeCell ref="X65:AB65"/>
  </mergeCells>
  <phoneticPr fontId="20"/>
  <dataValidations disablePrompts="1" count="1">
    <dataValidation type="list" allowBlank="1" showInputMessage="1" showErrorMessage="1" sqref="O76:P77 V71 AC71 O73:P73 G75:G79 R73 G67:G68 L69:L70 O71:P71 O78 B68 O69:O70 R69:R71" xr:uid="{00000000-0002-0000-0200-000000000000}">
      <formula1>"□,☑"</formula1>
    </dataValidation>
  </dataValidations>
  <pageMargins left="0.59055118110236227" right="0" top="0.35433070866141736" bottom="0.31496062992125984" header="0.11811023622047245" footer="0.11811023622047245"/>
  <pageSetup paperSize="9" scale="88" fitToHeight="2" orientation="portrait" cellComments="asDisplayed" r:id="rId1"/>
  <headerFooter>
    <oddHeader>&amp;R別紙１</oddHeader>
  </headerFooter>
  <rowBreaks count="1" manualBreakCount="1">
    <brk id="53" max="36"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workbookViewId="0">
      <selection activeCell="E13" sqref="E13:E14"/>
    </sheetView>
  </sheetViews>
  <sheetFormatPr defaultColWidth="3.75" defaultRowHeight="15" customHeight="1"/>
  <cols>
    <col min="1" max="1" width="1.25" style="232" customWidth="1"/>
    <col min="2" max="2" width="6.375" style="232" customWidth="1"/>
    <col min="3" max="4" width="5.625" style="232" customWidth="1"/>
    <col min="5" max="5" width="10" style="232" customWidth="1"/>
    <col min="6" max="8" width="3.75" style="232" customWidth="1"/>
    <col min="9" max="10" width="6.25" style="232" customWidth="1"/>
    <col min="11" max="11" width="6.875" style="232" customWidth="1"/>
    <col min="12" max="12" width="5.625" style="232" customWidth="1"/>
    <col min="13" max="13" width="6.25" style="232" customWidth="1"/>
    <col min="14" max="14" width="5" style="232" customWidth="1"/>
    <col min="15" max="15" width="18.75" style="232" customWidth="1"/>
    <col min="16" max="16" width="6.25" style="232" customWidth="1"/>
    <col min="17" max="17" width="5" style="232" customWidth="1"/>
    <col min="18" max="19" width="3.125" style="254" customWidth="1"/>
    <col min="20" max="21" width="3.75" style="232" customWidth="1"/>
    <col min="22" max="23" width="3.125" style="232" customWidth="1"/>
    <col min="24" max="25" width="2.5" style="232" customWidth="1"/>
    <col min="26" max="27" width="3.75" style="232" customWidth="1"/>
    <col min="28" max="28" width="1.25" style="232" customWidth="1"/>
    <col min="29" max="16384" width="3.75" style="232"/>
  </cols>
  <sheetData>
    <row r="1" spans="1:29" ht="15" customHeight="1">
      <c r="A1" s="231" t="s">
        <v>400</v>
      </c>
    </row>
    <row r="2" spans="1:29" s="279" customFormat="1" ht="22.5" customHeight="1">
      <c r="A2" s="1076" t="s">
        <v>399</v>
      </c>
      <c r="B2" s="1076"/>
      <c r="C2" s="1076"/>
      <c r="D2" s="1076"/>
      <c r="E2" s="1076"/>
      <c r="F2" s="1076"/>
      <c r="G2" s="1076"/>
      <c r="H2" s="1076"/>
      <c r="I2" s="1076"/>
      <c r="J2" s="1076"/>
      <c r="K2" s="1076"/>
      <c r="L2" s="1076"/>
      <c r="M2" s="1076"/>
      <c r="N2" s="1076"/>
      <c r="O2" s="1076"/>
      <c r="P2" s="1076"/>
      <c r="Q2" s="1076"/>
      <c r="R2" s="1076"/>
      <c r="S2" s="1076"/>
      <c r="T2" s="1076"/>
      <c r="U2" s="1076"/>
      <c r="V2" s="1076"/>
      <c r="W2" s="1076"/>
      <c r="X2" s="1076"/>
      <c r="Y2" s="1076"/>
      <c r="Z2" s="1076"/>
      <c r="AA2" s="1076"/>
      <c r="AB2" s="1076"/>
    </row>
    <row r="3" spans="1:29" ht="15" customHeight="1">
      <c r="A3" s="278"/>
      <c r="B3" s="278"/>
      <c r="C3" s="278"/>
      <c r="D3" s="278"/>
      <c r="E3" s="278"/>
      <c r="F3" s="278"/>
      <c r="G3" s="278"/>
      <c r="H3" s="278"/>
      <c r="I3" s="278"/>
      <c r="J3" s="278"/>
      <c r="K3" s="278"/>
      <c r="L3" s="278"/>
      <c r="M3" s="278"/>
      <c r="N3" s="278"/>
      <c r="O3" s="278"/>
      <c r="P3" s="278"/>
      <c r="Q3" s="278"/>
      <c r="R3" s="278"/>
      <c r="S3" s="278"/>
      <c r="T3" s="1075">
        <f>旅費支払通知!G25</f>
        <v>0</v>
      </c>
      <c r="U3" s="1075"/>
      <c r="V3" s="1075"/>
      <c r="W3" s="1075"/>
      <c r="X3" s="1075"/>
      <c r="Y3" s="1075"/>
      <c r="Z3" s="1075"/>
      <c r="AA3" s="1075"/>
      <c r="AB3" s="278"/>
    </row>
    <row r="4" spans="1:29" ht="22.5" customHeight="1">
      <c r="A4" s="1077"/>
      <c r="B4" s="738" t="s">
        <v>15</v>
      </c>
      <c r="C4" s="1078" t="str">
        <f>"都市環境学部　"&amp;旅費支払通知!E21</f>
        <v>都市環境学部　</v>
      </c>
      <c r="D4" s="766"/>
      <c r="E4" s="766"/>
      <c r="F4" s="766"/>
      <c r="G4" s="766"/>
      <c r="H4" s="766"/>
      <c r="I4" s="766"/>
      <c r="J4" s="767"/>
      <c r="K4" s="771" t="s">
        <v>121</v>
      </c>
      <c r="L4" s="769">
        <f>旅費支払通知!M22</f>
        <v>0</v>
      </c>
      <c r="M4" s="766"/>
      <c r="N4" s="766"/>
      <c r="O4" s="775"/>
      <c r="P4" s="738" t="s">
        <v>398</v>
      </c>
      <c r="Q4" s="1078">
        <f>旅費支払通知!M21</f>
        <v>0</v>
      </c>
      <c r="R4" s="766"/>
      <c r="S4" s="766"/>
      <c r="T4" s="766"/>
      <c r="U4" s="766"/>
      <c r="V4" s="766"/>
      <c r="W4" s="767"/>
      <c r="X4" s="1079" t="s">
        <v>397</v>
      </c>
      <c r="Y4" s="1081"/>
      <c r="Z4" s="1082"/>
      <c r="AA4" s="1083"/>
      <c r="AB4" s="1086"/>
    </row>
    <row r="5" spans="1:29" ht="22.5" customHeight="1">
      <c r="A5" s="1077"/>
      <c r="B5" s="739"/>
      <c r="C5" s="759"/>
      <c r="D5" s="758"/>
      <c r="E5" s="758"/>
      <c r="F5" s="758"/>
      <c r="G5" s="758"/>
      <c r="H5" s="758"/>
      <c r="I5" s="758"/>
      <c r="J5" s="768"/>
      <c r="K5" s="772"/>
      <c r="L5" s="770"/>
      <c r="M5" s="758"/>
      <c r="N5" s="758"/>
      <c r="O5" s="760"/>
      <c r="P5" s="739"/>
      <c r="Q5" s="759"/>
      <c r="R5" s="758"/>
      <c r="S5" s="758"/>
      <c r="T5" s="758"/>
      <c r="U5" s="758"/>
      <c r="V5" s="758"/>
      <c r="W5" s="768"/>
      <c r="X5" s="1080"/>
      <c r="Y5" s="1084"/>
      <c r="Z5" s="765"/>
      <c r="AA5" s="1085"/>
      <c r="AB5" s="1086"/>
    </row>
    <row r="6" spans="1:29" ht="15" customHeight="1">
      <c r="A6" s="1087"/>
      <c r="B6" s="1088"/>
      <c r="C6" s="1089"/>
      <c r="D6" s="1089"/>
      <c r="E6" s="1089"/>
      <c r="F6" s="1089"/>
      <c r="G6" s="1089"/>
      <c r="H6" s="1089"/>
      <c r="I6" s="1089"/>
      <c r="J6" s="1089"/>
      <c r="K6" s="1089"/>
      <c r="L6" s="1089"/>
      <c r="M6" s="1089"/>
      <c r="N6" s="1089"/>
      <c r="O6" s="1089"/>
      <c r="P6" s="1088"/>
      <c r="Q6" s="1089"/>
      <c r="R6" s="1089"/>
      <c r="S6" s="1089"/>
      <c r="T6" s="1089"/>
      <c r="U6" s="1089"/>
      <c r="V6" s="1089"/>
      <c r="W6" s="1089"/>
      <c r="X6" s="1089"/>
      <c r="Y6" s="1089"/>
      <c r="Z6" s="1089"/>
      <c r="AA6" s="1089"/>
      <c r="AB6" s="1087"/>
      <c r="AC6" s="233"/>
    </row>
    <row r="7" spans="1:29" ht="16.5" customHeight="1">
      <c r="A7" s="1077"/>
      <c r="B7" s="1090" t="s">
        <v>396</v>
      </c>
      <c r="C7" s="1090" t="s">
        <v>395</v>
      </c>
      <c r="D7" s="1090" t="s">
        <v>7</v>
      </c>
      <c r="E7" s="771" t="s">
        <v>10</v>
      </c>
      <c r="F7" s="769" t="s">
        <v>394</v>
      </c>
      <c r="G7" s="766"/>
      <c r="H7" s="767"/>
      <c r="I7" s="769" t="s">
        <v>9</v>
      </c>
      <c r="J7" s="767"/>
      <c r="K7" s="769" t="s">
        <v>8</v>
      </c>
      <c r="L7" s="767"/>
      <c r="M7" s="769" t="s">
        <v>393</v>
      </c>
      <c r="N7" s="766"/>
      <c r="O7" s="766"/>
      <c r="P7" s="766"/>
      <c r="Q7" s="767"/>
      <c r="R7" s="1092" t="s">
        <v>385</v>
      </c>
      <c r="S7" s="1093"/>
      <c r="T7" s="1094" t="s">
        <v>392</v>
      </c>
      <c r="U7" s="1095"/>
      <c r="V7" s="1094" t="s">
        <v>391</v>
      </c>
      <c r="W7" s="1095"/>
      <c r="X7" s="769" t="s">
        <v>390</v>
      </c>
      <c r="Y7" s="767"/>
      <c r="Z7" s="1094" t="s">
        <v>389</v>
      </c>
      <c r="AA7" s="1098"/>
      <c r="AB7" s="1100"/>
    </row>
    <row r="8" spans="1:29" ht="16.5" customHeight="1">
      <c r="A8" s="1077"/>
      <c r="B8" s="1091"/>
      <c r="C8" s="1091"/>
      <c r="D8" s="1091"/>
      <c r="E8" s="772"/>
      <c r="F8" s="770"/>
      <c r="G8" s="758"/>
      <c r="H8" s="768"/>
      <c r="I8" s="770"/>
      <c r="J8" s="768"/>
      <c r="K8" s="770"/>
      <c r="L8" s="768"/>
      <c r="M8" s="770" t="s">
        <v>388</v>
      </c>
      <c r="N8" s="758"/>
      <c r="O8" s="758"/>
      <c r="P8" s="758"/>
      <c r="Q8" s="768"/>
      <c r="R8" s="1101" t="s">
        <v>382</v>
      </c>
      <c r="S8" s="1102"/>
      <c r="T8" s="1096"/>
      <c r="U8" s="1097"/>
      <c r="V8" s="1096"/>
      <c r="W8" s="1097"/>
      <c r="X8" s="770"/>
      <c r="Y8" s="768"/>
      <c r="Z8" s="1096"/>
      <c r="AA8" s="1099"/>
      <c r="AB8" s="1100"/>
    </row>
    <row r="9" spans="1:29" ht="17.25" customHeight="1">
      <c r="A9" s="1077"/>
      <c r="B9" s="276"/>
      <c r="C9" s="1106"/>
      <c r="D9" s="1106"/>
      <c r="E9" s="1108">
        <f>旅費支払通知!H27</f>
        <v>0</v>
      </c>
      <c r="F9" s="1110"/>
      <c r="G9" s="1111"/>
      <c r="H9" s="275" t="s">
        <v>386</v>
      </c>
      <c r="I9" s="1081">
        <f>旅費支払通知!K28</f>
        <v>0</v>
      </c>
      <c r="J9" s="1083"/>
      <c r="K9" s="1081">
        <f>旅費支払通知!V28</f>
        <v>0</v>
      </c>
      <c r="L9" s="1083"/>
      <c r="M9" s="1081"/>
      <c r="N9" s="1082"/>
      <c r="O9" s="1082"/>
      <c r="P9" s="1082"/>
      <c r="Q9" s="1083"/>
      <c r="R9" s="1092" t="s">
        <v>385</v>
      </c>
      <c r="S9" s="1093"/>
      <c r="T9" s="1103"/>
      <c r="U9" s="1105" t="s">
        <v>2</v>
      </c>
      <c r="V9" s="1094" t="s">
        <v>384</v>
      </c>
      <c r="W9" s="1095"/>
      <c r="X9" s="1081"/>
      <c r="Y9" s="1083"/>
      <c r="Z9" s="1112" t="s">
        <v>2</v>
      </c>
      <c r="AA9" s="1113"/>
      <c r="AB9" s="1100"/>
    </row>
    <row r="10" spans="1:29" ht="17.25" customHeight="1">
      <c r="A10" s="1077"/>
      <c r="B10" s="277"/>
      <c r="C10" s="1107"/>
      <c r="D10" s="1107"/>
      <c r="E10" s="1109"/>
      <c r="F10" s="1116"/>
      <c r="G10" s="1117"/>
      <c r="H10" s="273" t="s">
        <v>387</v>
      </c>
      <c r="I10" s="1084"/>
      <c r="J10" s="1085"/>
      <c r="K10" s="1084"/>
      <c r="L10" s="1085"/>
      <c r="M10" s="1084"/>
      <c r="N10" s="765"/>
      <c r="O10" s="765"/>
      <c r="P10" s="765"/>
      <c r="Q10" s="1085"/>
      <c r="R10" s="1101" t="s">
        <v>382</v>
      </c>
      <c r="S10" s="1102"/>
      <c r="T10" s="1104"/>
      <c r="U10" s="1105"/>
      <c r="V10" s="1096"/>
      <c r="W10" s="1097"/>
      <c r="X10" s="1084"/>
      <c r="Y10" s="1085"/>
      <c r="Z10" s="1114"/>
      <c r="AA10" s="1115"/>
      <c r="AB10" s="1100"/>
    </row>
    <row r="11" spans="1:29" ht="17.25" customHeight="1">
      <c r="A11" s="1077"/>
      <c r="B11" s="276"/>
      <c r="C11" s="1106"/>
      <c r="D11" s="1106"/>
      <c r="E11" s="1108" t="str">
        <f>IF(旅費支払通知!H30="","・",旅費支払通知!H30)</f>
        <v>・</v>
      </c>
      <c r="F11" s="1110"/>
      <c r="G11" s="1111"/>
      <c r="H11" s="275" t="s">
        <v>386</v>
      </c>
      <c r="I11" s="1081" t="str">
        <f>IF(旅費支払通知!K31="","",旅費支払通知!K31)</f>
        <v/>
      </c>
      <c r="J11" s="1083"/>
      <c r="K11" s="1081" t="str">
        <f>IF(旅費支払通知!V31="","",旅費支払通知!V31)</f>
        <v/>
      </c>
      <c r="L11" s="1083"/>
      <c r="M11" s="1081"/>
      <c r="N11" s="1082"/>
      <c r="O11" s="1082"/>
      <c r="P11" s="1082"/>
      <c r="Q11" s="1083"/>
      <c r="R11" s="1092" t="s">
        <v>385</v>
      </c>
      <c r="S11" s="1093"/>
      <c r="T11" s="1081"/>
      <c r="U11" s="1083"/>
      <c r="V11" s="1094" t="s">
        <v>384</v>
      </c>
      <c r="W11" s="1095"/>
      <c r="X11" s="1081"/>
      <c r="Y11" s="1083"/>
      <c r="Z11" s="1081"/>
      <c r="AA11" s="1082"/>
      <c r="AB11" s="1100"/>
    </row>
    <row r="12" spans="1:29" ht="17.25" customHeight="1">
      <c r="A12" s="1077"/>
      <c r="B12" s="277"/>
      <c r="C12" s="1107"/>
      <c r="D12" s="1107"/>
      <c r="E12" s="1109"/>
      <c r="F12" s="1116"/>
      <c r="G12" s="1117"/>
      <c r="H12" s="273" t="s">
        <v>387</v>
      </c>
      <c r="I12" s="1084"/>
      <c r="J12" s="1085"/>
      <c r="K12" s="1084"/>
      <c r="L12" s="1085"/>
      <c r="M12" s="1084"/>
      <c r="N12" s="765"/>
      <c r="O12" s="765"/>
      <c r="P12" s="765"/>
      <c r="Q12" s="1085"/>
      <c r="R12" s="1101" t="s">
        <v>382</v>
      </c>
      <c r="S12" s="1102"/>
      <c r="T12" s="1084"/>
      <c r="U12" s="1085"/>
      <c r="V12" s="1096"/>
      <c r="W12" s="1097"/>
      <c r="X12" s="1084"/>
      <c r="Y12" s="1085"/>
      <c r="Z12" s="1084"/>
      <c r="AA12" s="765"/>
      <c r="AB12" s="1100"/>
    </row>
    <row r="13" spans="1:29" ht="17.25" customHeight="1">
      <c r="A13" s="1077"/>
      <c r="B13" s="276"/>
      <c r="C13" s="1106"/>
      <c r="D13" s="1106"/>
      <c r="E13" s="1108" t="str">
        <f>IF(旅費支払通知!H33="","・",旅費支払通知!H33)</f>
        <v>・</v>
      </c>
      <c r="F13" s="1110"/>
      <c r="G13" s="1111"/>
      <c r="H13" s="275" t="s">
        <v>386</v>
      </c>
      <c r="I13" s="1081" t="str">
        <f>IF(旅費支払通知!K34="","",旅費支払通知!K34)</f>
        <v/>
      </c>
      <c r="J13" s="1083"/>
      <c r="K13" s="1081" t="str">
        <f>IF(旅費支払通知!V34="","",旅費支払通知!V34)</f>
        <v/>
      </c>
      <c r="L13" s="1083"/>
      <c r="M13" s="1081"/>
      <c r="N13" s="1082"/>
      <c r="O13" s="1082"/>
      <c r="P13" s="1082"/>
      <c r="Q13" s="1083"/>
      <c r="R13" s="1092" t="s">
        <v>385</v>
      </c>
      <c r="S13" s="1093"/>
      <c r="T13" s="1081"/>
      <c r="U13" s="1083"/>
      <c r="V13" s="1094" t="s">
        <v>384</v>
      </c>
      <c r="W13" s="1095"/>
      <c r="X13" s="1081"/>
      <c r="Y13" s="1083"/>
      <c r="Z13" s="1081"/>
      <c r="AA13" s="1082"/>
      <c r="AB13" s="1100"/>
    </row>
    <row r="14" spans="1:29" ht="17.25" customHeight="1">
      <c r="A14" s="1077"/>
      <c r="B14" s="277"/>
      <c r="C14" s="1107"/>
      <c r="D14" s="1107"/>
      <c r="E14" s="1109"/>
      <c r="F14" s="1116"/>
      <c r="G14" s="1117"/>
      <c r="H14" s="273" t="s">
        <v>387</v>
      </c>
      <c r="I14" s="1084"/>
      <c r="J14" s="1085"/>
      <c r="K14" s="1084"/>
      <c r="L14" s="1085"/>
      <c r="M14" s="1084"/>
      <c r="N14" s="765"/>
      <c r="O14" s="765"/>
      <c r="P14" s="765"/>
      <c r="Q14" s="1085"/>
      <c r="R14" s="1101" t="s">
        <v>382</v>
      </c>
      <c r="S14" s="1102"/>
      <c r="T14" s="1084"/>
      <c r="U14" s="1085"/>
      <c r="V14" s="1096"/>
      <c r="W14" s="1097"/>
      <c r="X14" s="1084"/>
      <c r="Y14" s="1085"/>
      <c r="Z14" s="1084"/>
      <c r="AA14" s="765"/>
      <c r="AB14" s="1100"/>
    </row>
    <row r="15" spans="1:29" ht="17.25" customHeight="1">
      <c r="A15" s="1077"/>
      <c r="B15" s="276"/>
      <c r="C15" s="1106"/>
      <c r="D15" s="1106"/>
      <c r="E15" s="1090" t="s">
        <v>403</v>
      </c>
      <c r="F15" s="1110"/>
      <c r="G15" s="1111"/>
      <c r="H15" s="275" t="s">
        <v>386</v>
      </c>
      <c r="I15" s="1081"/>
      <c r="J15" s="1083"/>
      <c r="K15" s="1081"/>
      <c r="L15" s="1083"/>
      <c r="M15" s="1081"/>
      <c r="N15" s="1082"/>
      <c r="O15" s="1082"/>
      <c r="P15" s="1082"/>
      <c r="Q15" s="1083"/>
      <c r="R15" s="1092" t="s">
        <v>385</v>
      </c>
      <c r="S15" s="1093"/>
      <c r="T15" s="1081"/>
      <c r="U15" s="1083"/>
      <c r="V15" s="1094" t="s">
        <v>384</v>
      </c>
      <c r="W15" s="1095"/>
      <c r="X15" s="1081"/>
      <c r="Y15" s="1083"/>
      <c r="Z15" s="1081"/>
      <c r="AA15" s="1082"/>
      <c r="AB15" s="1100"/>
    </row>
    <row r="16" spans="1:29" ht="17.25" customHeight="1">
      <c r="A16" s="1077"/>
      <c r="B16" s="277"/>
      <c r="C16" s="1107"/>
      <c r="D16" s="1107"/>
      <c r="E16" s="1091"/>
      <c r="F16" s="1116"/>
      <c r="G16" s="1117"/>
      <c r="H16" s="273" t="s">
        <v>387</v>
      </c>
      <c r="I16" s="1084"/>
      <c r="J16" s="1085"/>
      <c r="K16" s="1084"/>
      <c r="L16" s="1085"/>
      <c r="M16" s="1084"/>
      <c r="N16" s="765"/>
      <c r="O16" s="765"/>
      <c r="P16" s="765"/>
      <c r="Q16" s="1085"/>
      <c r="R16" s="1101" t="s">
        <v>382</v>
      </c>
      <c r="S16" s="1102"/>
      <c r="T16" s="1084"/>
      <c r="U16" s="1085"/>
      <c r="V16" s="1096"/>
      <c r="W16" s="1097"/>
      <c r="X16" s="1084"/>
      <c r="Y16" s="1085"/>
      <c r="Z16" s="1084"/>
      <c r="AA16" s="765"/>
      <c r="AB16" s="1100"/>
    </row>
    <row r="17" spans="1:28" ht="17.25" customHeight="1">
      <c r="A17" s="1077"/>
      <c r="B17" s="276"/>
      <c r="C17" s="1106"/>
      <c r="D17" s="1106"/>
      <c r="E17" s="1090" t="s">
        <v>404</v>
      </c>
      <c r="F17" s="1110"/>
      <c r="G17" s="1111"/>
      <c r="H17" s="275" t="s">
        <v>386</v>
      </c>
      <c r="I17" s="1081"/>
      <c r="J17" s="1083"/>
      <c r="K17" s="1081"/>
      <c r="L17" s="1083"/>
      <c r="M17" s="1081"/>
      <c r="N17" s="1082"/>
      <c r="O17" s="1082"/>
      <c r="P17" s="1082"/>
      <c r="Q17" s="1083"/>
      <c r="R17" s="1092" t="s">
        <v>385</v>
      </c>
      <c r="S17" s="1093"/>
      <c r="T17" s="1081"/>
      <c r="U17" s="1083"/>
      <c r="V17" s="1094" t="s">
        <v>384</v>
      </c>
      <c r="W17" s="1095"/>
      <c r="X17" s="1081"/>
      <c r="Y17" s="1083"/>
      <c r="Z17" s="1081"/>
      <c r="AA17" s="1082"/>
      <c r="AB17" s="1100"/>
    </row>
    <row r="18" spans="1:28" ht="17.25" customHeight="1">
      <c r="A18" s="1077"/>
      <c r="B18" s="277"/>
      <c r="C18" s="1107"/>
      <c r="D18" s="1107"/>
      <c r="E18" s="1091"/>
      <c r="F18" s="1116"/>
      <c r="G18" s="1117"/>
      <c r="H18" s="273" t="s">
        <v>387</v>
      </c>
      <c r="I18" s="1084"/>
      <c r="J18" s="1085"/>
      <c r="K18" s="1084"/>
      <c r="L18" s="1085"/>
      <c r="M18" s="1084"/>
      <c r="N18" s="765"/>
      <c r="O18" s="765"/>
      <c r="P18" s="765"/>
      <c r="Q18" s="1085"/>
      <c r="R18" s="1101" t="s">
        <v>382</v>
      </c>
      <c r="S18" s="1102"/>
      <c r="T18" s="1084"/>
      <c r="U18" s="1085"/>
      <c r="V18" s="1096"/>
      <c r="W18" s="1097"/>
      <c r="X18" s="1084"/>
      <c r="Y18" s="1085"/>
      <c r="Z18" s="1084"/>
      <c r="AA18" s="765"/>
      <c r="AB18" s="1100"/>
    </row>
    <row r="19" spans="1:28" ht="17.25" customHeight="1">
      <c r="A19" s="1077"/>
      <c r="B19" s="276"/>
      <c r="C19" s="1106"/>
      <c r="D19" s="1106"/>
      <c r="E19" s="1090" t="s">
        <v>405</v>
      </c>
      <c r="F19" s="1110"/>
      <c r="G19" s="1111"/>
      <c r="H19" s="275" t="s">
        <v>386</v>
      </c>
      <c r="I19" s="1081"/>
      <c r="J19" s="1083"/>
      <c r="K19" s="1081"/>
      <c r="L19" s="1083"/>
      <c r="M19" s="1081"/>
      <c r="N19" s="1082"/>
      <c r="O19" s="1082"/>
      <c r="P19" s="1082"/>
      <c r="Q19" s="1083"/>
      <c r="R19" s="1092" t="s">
        <v>385</v>
      </c>
      <c r="S19" s="1093"/>
      <c r="T19" s="1081"/>
      <c r="U19" s="1083"/>
      <c r="V19" s="1094" t="s">
        <v>384</v>
      </c>
      <c r="W19" s="1095"/>
      <c r="X19" s="1081"/>
      <c r="Y19" s="1083"/>
      <c r="Z19" s="1081"/>
      <c r="AA19" s="1082"/>
      <c r="AB19" s="1100"/>
    </row>
    <row r="20" spans="1:28" ht="17.25" customHeight="1">
      <c r="A20" s="1077"/>
      <c r="B20" s="277"/>
      <c r="C20" s="1107"/>
      <c r="D20" s="1107"/>
      <c r="E20" s="1091"/>
      <c r="F20" s="1116"/>
      <c r="G20" s="1117"/>
      <c r="H20" s="273" t="s">
        <v>387</v>
      </c>
      <c r="I20" s="1084"/>
      <c r="J20" s="1085"/>
      <c r="K20" s="1084"/>
      <c r="L20" s="1085"/>
      <c r="M20" s="1084"/>
      <c r="N20" s="765"/>
      <c r="O20" s="765"/>
      <c r="P20" s="765"/>
      <c r="Q20" s="1085"/>
      <c r="R20" s="1101" t="s">
        <v>382</v>
      </c>
      <c r="S20" s="1102"/>
      <c r="T20" s="1084"/>
      <c r="U20" s="1085"/>
      <c r="V20" s="1096"/>
      <c r="W20" s="1097"/>
      <c r="X20" s="1084"/>
      <c r="Y20" s="1085"/>
      <c r="Z20" s="1084"/>
      <c r="AA20" s="765"/>
      <c r="AB20" s="1100"/>
    </row>
    <row r="21" spans="1:28" ht="17.25" customHeight="1">
      <c r="A21" s="1077"/>
      <c r="B21" s="276"/>
      <c r="C21" s="1106"/>
      <c r="D21" s="1106"/>
      <c r="E21" s="1090" t="s">
        <v>404</v>
      </c>
      <c r="F21" s="1110"/>
      <c r="G21" s="1111"/>
      <c r="H21" s="275" t="s">
        <v>386</v>
      </c>
      <c r="I21" s="1081"/>
      <c r="J21" s="1083"/>
      <c r="K21" s="1081"/>
      <c r="L21" s="1083"/>
      <c r="M21" s="1081"/>
      <c r="N21" s="1082"/>
      <c r="O21" s="1082"/>
      <c r="P21" s="1082"/>
      <c r="Q21" s="1083"/>
      <c r="R21" s="1092" t="s">
        <v>385</v>
      </c>
      <c r="S21" s="1093"/>
      <c r="T21" s="1081"/>
      <c r="U21" s="1083"/>
      <c r="V21" s="1094" t="s">
        <v>384</v>
      </c>
      <c r="W21" s="1095"/>
      <c r="X21" s="1081"/>
      <c r="Y21" s="1083"/>
      <c r="Z21" s="1081"/>
      <c r="AA21" s="1082"/>
      <c r="AB21" s="1100"/>
    </row>
    <row r="22" spans="1:28" ht="17.25" customHeight="1">
      <c r="A22" s="1077"/>
      <c r="B22" s="277"/>
      <c r="C22" s="1107"/>
      <c r="D22" s="1107"/>
      <c r="E22" s="1091"/>
      <c r="F22" s="1116"/>
      <c r="G22" s="1117"/>
      <c r="H22" s="273" t="s">
        <v>387</v>
      </c>
      <c r="I22" s="1084"/>
      <c r="J22" s="1085"/>
      <c r="K22" s="1084"/>
      <c r="L22" s="1085"/>
      <c r="M22" s="1084"/>
      <c r="N22" s="765"/>
      <c r="O22" s="765"/>
      <c r="P22" s="765"/>
      <c r="Q22" s="1085"/>
      <c r="R22" s="1101" t="s">
        <v>382</v>
      </c>
      <c r="S22" s="1102"/>
      <c r="T22" s="1084"/>
      <c r="U22" s="1085"/>
      <c r="V22" s="1096"/>
      <c r="W22" s="1097"/>
      <c r="X22" s="1084"/>
      <c r="Y22" s="1085"/>
      <c r="Z22" s="1084"/>
      <c r="AA22" s="765"/>
      <c r="AB22" s="1100"/>
    </row>
    <row r="23" spans="1:28" ht="17.25" customHeight="1">
      <c r="A23" s="1077"/>
      <c r="B23" s="276"/>
      <c r="C23" s="1106"/>
      <c r="D23" s="1106"/>
      <c r="E23" s="1090" t="s">
        <v>404</v>
      </c>
      <c r="F23" s="1110"/>
      <c r="G23" s="1111"/>
      <c r="H23" s="275" t="s">
        <v>386</v>
      </c>
      <c r="I23" s="1081"/>
      <c r="J23" s="1083"/>
      <c r="K23" s="1081"/>
      <c r="L23" s="1083"/>
      <c r="M23" s="1081"/>
      <c r="N23" s="1082"/>
      <c r="O23" s="1082"/>
      <c r="P23" s="1082"/>
      <c r="Q23" s="1083"/>
      <c r="R23" s="1092" t="s">
        <v>385</v>
      </c>
      <c r="S23" s="1093"/>
      <c r="T23" s="1081"/>
      <c r="U23" s="1083"/>
      <c r="V23" s="1094" t="s">
        <v>384</v>
      </c>
      <c r="W23" s="1095"/>
      <c r="X23" s="1081"/>
      <c r="Y23" s="1083"/>
      <c r="Z23" s="1081"/>
      <c r="AA23" s="1082"/>
      <c r="AB23" s="1100"/>
    </row>
    <row r="24" spans="1:28" ht="17.25" customHeight="1">
      <c r="A24" s="1077"/>
      <c r="B24" s="274"/>
      <c r="C24" s="1107"/>
      <c r="D24" s="1107"/>
      <c r="E24" s="1091"/>
      <c r="F24" s="1116"/>
      <c r="G24" s="1117"/>
      <c r="H24" s="273" t="s">
        <v>383</v>
      </c>
      <c r="I24" s="1084"/>
      <c r="J24" s="1085"/>
      <c r="K24" s="1084"/>
      <c r="L24" s="1085"/>
      <c r="M24" s="1084"/>
      <c r="N24" s="765"/>
      <c r="O24" s="765"/>
      <c r="P24" s="765"/>
      <c r="Q24" s="1085"/>
      <c r="R24" s="1118" t="s">
        <v>382</v>
      </c>
      <c r="S24" s="1119"/>
      <c r="T24" s="1084"/>
      <c r="U24" s="1085"/>
      <c r="V24" s="1096"/>
      <c r="W24" s="1097"/>
      <c r="X24" s="1084"/>
      <c r="Y24" s="1085"/>
      <c r="Z24" s="1084"/>
      <c r="AA24" s="765"/>
      <c r="AB24" s="1100"/>
    </row>
    <row r="25" spans="1:28" ht="15" customHeight="1">
      <c r="A25" s="1077"/>
      <c r="B25" s="1120" t="s">
        <v>381</v>
      </c>
      <c r="C25" s="1122"/>
      <c r="D25" s="1122"/>
      <c r="E25" s="1122"/>
      <c r="F25" s="1122"/>
      <c r="G25" s="1122"/>
      <c r="H25" s="1122"/>
      <c r="I25" s="1122"/>
      <c r="J25" s="1122"/>
      <c r="K25" s="1122"/>
      <c r="L25" s="1122"/>
      <c r="M25" s="1122"/>
      <c r="N25" s="1122"/>
      <c r="O25" s="1122"/>
      <c r="P25" s="1122"/>
      <c r="Q25" s="1122"/>
      <c r="R25" s="740" t="s">
        <v>380</v>
      </c>
      <c r="S25" s="742"/>
      <c r="T25" s="272"/>
      <c r="U25" s="271"/>
      <c r="W25" s="269" t="s">
        <v>2</v>
      </c>
      <c r="X25" s="270"/>
      <c r="Y25" s="270"/>
      <c r="Z25" s="270"/>
      <c r="AA25" s="269" t="s">
        <v>2</v>
      </c>
      <c r="AB25" s="1100"/>
    </row>
    <row r="26" spans="1:28" ht="15" customHeight="1">
      <c r="A26" s="1077"/>
      <c r="B26" s="1121"/>
      <c r="C26" s="1125" t="s">
        <v>379</v>
      </c>
      <c r="D26" s="1125"/>
      <c r="E26" s="1125"/>
      <c r="F26" s="1125"/>
      <c r="G26" s="1125"/>
      <c r="H26" s="1125"/>
      <c r="I26" s="1125"/>
      <c r="J26" s="1125"/>
      <c r="K26" s="1125"/>
      <c r="L26" s="1125"/>
      <c r="M26" s="1125"/>
      <c r="N26" s="1125"/>
      <c r="O26" s="1125"/>
      <c r="P26" s="1125"/>
      <c r="Q26" s="1126"/>
      <c r="R26" s="1123"/>
      <c r="S26" s="1124"/>
      <c r="T26" s="252"/>
      <c r="U26" s="267"/>
      <c r="V26" s="268"/>
      <c r="W26" s="266"/>
      <c r="X26" s="267"/>
      <c r="Y26" s="267"/>
      <c r="Z26" s="267"/>
      <c r="AA26" s="266"/>
      <c r="AB26" s="1100"/>
    </row>
    <row r="27" spans="1:28" ht="15" customHeight="1">
      <c r="A27" s="1077"/>
      <c r="B27" s="1121"/>
      <c r="C27" s="1125" t="s">
        <v>378</v>
      </c>
      <c r="D27" s="1125"/>
      <c r="E27" s="1125"/>
      <c r="F27" s="1125"/>
      <c r="G27" s="1125"/>
      <c r="H27" s="1125"/>
      <c r="I27" s="1125"/>
      <c r="J27" s="1125"/>
      <c r="K27" s="1125"/>
      <c r="L27" s="1125"/>
      <c r="M27" s="1125"/>
      <c r="N27" s="1125"/>
      <c r="O27" s="1125"/>
      <c r="P27" s="1125"/>
      <c r="Q27" s="1126"/>
      <c r="R27" s="1123"/>
      <c r="S27" s="1124"/>
      <c r="T27" s="251"/>
      <c r="U27" s="265"/>
      <c r="V27" s="265"/>
      <c r="W27" s="265"/>
      <c r="X27" s="265"/>
      <c r="Y27" s="265"/>
      <c r="Z27" s="265"/>
      <c r="AA27" s="264" t="s">
        <v>2</v>
      </c>
      <c r="AB27" s="1100"/>
    </row>
    <row r="28" spans="1:28" ht="15" customHeight="1">
      <c r="A28" s="1077"/>
      <c r="B28" s="1121"/>
      <c r="C28" s="1125" t="s">
        <v>377</v>
      </c>
      <c r="D28" s="1125"/>
      <c r="E28" s="1125"/>
      <c r="F28" s="1125"/>
      <c r="G28" s="1125"/>
      <c r="H28" s="1125"/>
      <c r="I28" s="1125"/>
      <c r="J28" s="1125"/>
      <c r="K28" s="1125"/>
      <c r="L28" s="1125"/>
      <c r="M28" s="1125"/>
      <c r="N28" s="1125"/>
      <c r="O28" s="1125"/>
      <c r="P28" s="1125"/>
      <c r="Q28" s="1125"/>
      <c r="R28" s="743"/>
      <c r="S28" s="745"/>
      <c r="T28" s="253"/>
      <c r="U28" s="263"/>
      <c r="V28" s="262"/>
      <c r="W28" s="262"/>
      <c r="X28" s="262"/>
      <c r="Y28" s="262"/>
      <c r="Z28" s="262"/>
      <c r="AA28" s="261"/>
      <c r="AB28" s="1100"/>
    </row>
    <row r="29" spans="1:28" ht="15" customHeight="1">
      <c r="A29" s="1077"/>
      <c r="B29" s="1121"/>
      <c r="C29" s="1125" t="s">
        <v>376</v>
      </c>
      <c r="D29" s="1125"/>
      <c r="E29" s="1125"/>
      <c r="F29" s="1125"/>
      <c r="G29" s="1125"/>
      <c r="H29" s="1125"/>
      <c r="I29" s="1125"/>
      <c r="J29" s="1125"/>
      <c r="K29" s="1125"/>
      <c r="L29" s="1125"/>
      <c r="M29" s="1125"/>
      <c r="N29" s="1125"/>
      <c r="O29" s="1125"/>
      <c r="P29" s="1125"/>
      <c r="Q29" s="1125"/>
      <c r="R29" s="255"/>
      <c r="S29" s="255"/>
      <c r="T29" s="255"/>
      <c r="U29" s="255"/>
      <c r="V29" s="255"/>
      <c r="W29" s="255"/>
      <c r="X29" s="255"/>
      <c r="Y29" s="255"/>
      <c r="Z29" s="255"/>
      <c r="AA29" s="255"/>
      <c r="AB29" s="1087"/>
    </row>
    <row r="30" spans="1:28" ht="15" customHeight="1">
      <c r="A30" s="1077"/>
      <c r="B30" s="1121"/>
      <c r="C30" s="1125" t="s">
        <v>375</v>
      </c>
      <c r="D30" s="1125"/>
      <c r="E30" s="1125"/>
      <c r="F30" s="1125"/>
      <c r="G30" s="1125"/>
      <c r="H30" s="1125"/>
      <c r="I30" s="1125"/>
      <c r="J30" s="1125"/>
      <c r="K30" s="1125"/>
      <c r="L30" s="1125"/>
      <c r="M30" s="1125"/>
      <c r="N30" s="1125"/>
      <c r="O30" s="1125"/>
      <c r="P30" s="1125"/>
      <c r="Q30" s="1125"/>
      <c r="R30" s="719" t="s">
        <v>122</v>
      </c>
      <c r="S30" s="720"/>
      <c r="T30" s="720"/>
      <c r="U30" s="720"/>
      <c r="V30" s="720"/>
      <c r="W30" s="720"/>
      <c r="X30" s="720"/>
      <c r="Y30" s="720"/>
      <c r="Z30" s="720"/>
      <c r="AA30" s="721"/>
      <c r="AB30" s="1087"/>
    </row>
    <row r="31" spans="1:28" ht="15" customHeight="1">
      <c r="A31" s="1077"/>
      <c r="B31" s="1121"/>
      <c r="C31" s="1125" t="s">
        <v>374</v>
      </c>
      <c r="D31" s="1125"/>
      <c r="E31" s="1125"/>
      <c r="F31" s="1125"/>
      <c r="G31" s="1125"/>
      <c r="H31" s="1125"/>
      <c r="I31" s="1125"/>
      <c r="J31" s="1125"/>
      <c r="K31" s="1125"/>
      <c r="L31" s="1125"/>
      <c r="M31" s="1125"/>
      <c r="N31" s="1125"/>
      <c r="O31" s="1125"/>
      <c r="P31" s="1125"/>
      <c r="Q31" s="1125"/>
      <c r="R31" s="1127" t="str">
        <f>旅費支払通知!K7&amp;"："&amp;旅費支払通知!S7&amp;"/"&amp;旅費支払通知!W7</f>
        <v>：/</v>
      </c>
      <c r="S31" s="1128"/>
      <c r="T31" s="1128"/>
      <c r="U31" s="1128"/>
      <c r="V31" s="1128"/>
      <c r="W31" s="1128"/>
      <c r="X31" s="1128"/>
      <c r="Y31" s="1128"/>
      <c r="Z31" s="1128"/>
      <c r="AA31" s="1129"/>
      <c r="AB31" s="1087"/>
    </row>
    <row r="32" spans="1:28" ht="15" customHeight="1">
      <c r="A32" s="1077"/>
      <c r="B32" s="1121"/>
      <c r="C32" s="1125" t="s">
        <v>373</v>
      </c>
      <c r="D32" s="1125"/>
      <c r="E32" s="1125"/>
      <c r="F32" s="1125"/>
      <c r="G32" s="1125"/>
      <c r="H32" s="1125"/>
      <c r="I32" s="1125"/>
      <c r="J32" s="1125"/>
      <c r="K32" s="1125"/>
      <c r="L32" s="1125"/>
      <c r="M32" s="1125"/>
      <c r="N32" s="1125"/>
      <c r="O32" s="1125"/>
      <c r="P32" s="1125"/>
      <c r="Q32" s="1125"/>
      <c r="R32" s="1130"/>
      <c r="S32" s="1131"/>
      <c r="T32" s="1131"/>
      <c r="U32" s="1131"/>
      <c r="V32" s="1131"/>
      <c r="W32" s="1131"/>
      <c r="X32" s="1131"/>
      <c r="Y32" s="1131"/>
      <c r="Z32" s="1131"/>
      <c r="AA32" s="1132"/>
      <c r="AB32" s="1087"/>
    </row>
    <row r="33" spans="1:28" ht="15" customHeight="1">
      <c r="A33" s="1077"/>
      <c r="B33" s="1121"/>
      <c r="C33" s="1125" t="s">
        <v>372</v>
      </c>
      <c r="D33" s="1125"/>
      <c r="E33" s="1125"/>
      <c r="F33" s="1125"/>
      <c r="G33" s="1125"/>
      <c r="H33" s="1125"/>
      <c r="I33" s="1125"/>
      <c r="J33" s="1125"/>
      <c r="K33" s="1125"/>
      <c r="L33" s="1125"/>
      <c r="M33" s="1125"/>
      <c r="N33" s="1125"/>
      <c r="O33" s="1125"/>
      <c r="P33" s="1125"/>
      <c r="Q33" s="1125"/>
      <c r="R33" s="1133" t="s">
        <v>371</v>
      </c>
      <c r="S33" s="1134"/>
      <c r="T33" s="1134"/>
      <c r="U33" s="1134"/>
      <c r="V33" s="1134"/>
      <c r="W33" s="1134"/>
      <c r="X33" s="1134"/>
      <c r="Y33" s="1137" t="str">
        <f>旅費支払通知!E38</f>
        <v>なし</v>
      </c>
      <c r="Z33" s="1138"/>
      <c r="AA33" s="1139"/>
      <c r="AB33" s="1087"/>
    </row>
    <row r="34" spans="1:28" ht="15" customHeight="1">
      <c r="B34" s="1121"/>
      <c r="C34" s="1125" t="s">
        <v>370</v>
      </c>
      <c r="D34" s="1125"/>
      <c r="E34" s="1125"/>
      <c r="F34" s="1125"/>
      <c r="G34" s="1125"/>
      <c r="H34" s="1125"/>
      <c r="I34" s="1125"/>
      <c r="J34" s="1125"/>
      <c r="K34" s="1125"/>
      <c r="L34" s="1125"/>
      <c r="M34" s="1125"/>
      <c r="N34" s="1125"/>
      <c r="O34" s="1125"/>
      <c r="P34" s="1125"/>
      <c r="Q34" s="1125"/>
      <c r="R34" s="1135"/>
      <c r="S34" s="1136"/>
      <c r="T34" s="1136"/>
      <c r="U34" s="1136"/>
      <c r="V34" s="1136"/>
      <c r="W34" s="1136"/>
      <c r="X34" s="1136"/>
      <c r="Y34" s="1140"/>
      <c r="Z34" s="1140"/>
      <c r="AA34" s="1141"/>
    </row>
    <row r="35" spans="1:28" ht="4.5" customHeight="1">
      <c r="B35" s="260"/>
      <c r="C35" s="259"/>
      <c r="D35" s="259"/>
      <c r="E35" s="259"/>
      <c r="F35" s="259"/>
      <c r="G35" s="259"/>
      <c r="H35" s="259"/>
      <c r="I35" s="259"/>
      <c r="J35" s="259"/>
      <c r="K35" s="259"/>
      <c r="L35" s="259"/>
      <c r="M35" s="259"/>
      <c r="N35" s="259"/>
      <c r="O35" s="259"/>
      <c r="P35" s="259"/>
      <c r="Q35" s="259"/>
      <c r="R35" s="258"/>
      <c r="S35" s="258"/>
      <c r="T35" s="258"/>
      <c r="U35" s="258"/>
      <c r="V35" s="258"/>
      <c r="W35" s="258"/>
      <c r="X35" s="258"/>
      <c r="Y35" s="257"/>
      <c r="Z35" s="257"/>
      <c r="AA35" s="257"/>
    </row>
    <row r="36" spans="1:28" ht="15" customHeight="1">
      <c r="A36" s="256"/>
      <c r="B36" s="256" t="s">
        <v>369</v>
      </c>
      <c r="R36" s="255"/>
      <c r="S36" s="255"/>
      <c r="T36" s="255"/>
      <c r="U36" s="255"/>
      <c r="V36" s="255"/>
      <c r="W36" s="255"/>
      <c r="X36" s="255"/>
      <c r="Y36" s="255"/>
      <c r="Z36" s="255"/>
      <c r="AA36" s="255"/>
    </row>
    <row r="37" spans="1:28" ht="15" customHeight="1">
      <c r="R37" s="255"/>
      <c r="S37" s="255"/>
      <c r="T37" s="255"/>
      <c r="U37" s="255"/>
      <c r="V37" s="255"/>
      <c r="W37" s="255"/>
      <c r="X37" s="255"/>
      <c r="Y37" s="255"/>
      <c r="Z37" s="255"/>
      <c r="AA37" s="255"/>
    </row>
    <row r="38" spans="1:28" ht="15" customHeight="1">
      <c r="R38" s="255"/>
      <c r="S38" s="255"/>
      <c r="T38" s="255"/>
      <c r="U38" s="255"/>
      <c r="V38" s="255"/>
      <c r="W38" s="255"/>
      <c r="X38" s="255"/>
      <c r="Y38" s="255"/>
      <c r="Z38" s="255"/>
      <c r="AA38" s="255"/>
    </row>
    <row r="39" spans="1:28" ht="15" customHeight="1">
      <c r="R39" s="255"/>
      <c r="S39" s="255"/>
      <c r="T39" s="255"/>
      <c r="U39" s="255"/>
      <c r="V39" s="255"/>
      <c r="W39" s="255"/>
      <c r="X39" s="255"/>
      <c r="Y39" s="255"/>
      <c r="Z39" s="255"/>
      <c r="AA39" s="255"/>
    </row>
  </sheetData>
  <mergeCells count="159">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 ref="F24:G24"/>
    <mergeCell ref="M23:Q24"/>
    <mergeCell ref="R23:S23"/>
    <mergeCell ref="T19:U20"/>
    <mergeCell ref="V19:W20"/>
    <mergeCell ref="X19:Y20"/>
    <mergeCell ref="R19:S19"/>
    <mergeCell ref="T23:U24"/>
    <mergeCell ref="V23:W24"/>
    <mergeCell ref="X23:Y24"/>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V11:W12"/>
    <mergeCell ref="X11:Y12"/>
    <mergeCell ref="Z11:AA12"/>
    <mergeCell ref="F12:G12"/>
    <mergeCell ref="R12:S12"/>
    <mergeCell ref="V13:W14"/>
    <mergeCell ref="X13:Y14"/>
    <mergeCell ref="Z13:AA14"/>
    <mergeCell ref="T15:U16"/>
    <mergeCell ref="V15:W16"/>
    <mergeCell ref="X15:Y16"/>
    <mergeCell ref="Z15:AA16"/>
    <mergeCell ref="R16:S16"/>
    <mergeCell ref="C13:C14"/>
    <mergeCell ref="D13:D14"/>
    <mergeCell ref="E13:E14"/>
    <mergeCell ref="F13:G13"/>
    <mergeCell ref="I13:J14"/>
    <mergeCell ref="K13:L14"/>
    <mergeCell ref="M13:Q14"/>
    <mergeCell ref="R13:S13"/>
    <mergeCell ref="T13:U14"/>
    <mergeCell ref="F14:G14"/>
    <mergeCell ref="R14:S14"/>
    <mergeCell ref="C11:C12"/>
    <mergeCell ref="D11:D12"/>
    <mergeCell ref="E11:E12"/>
    <mergeCell ref="F11:G11"/>
    <mergeCell ref="I11:J12"/>
    <mergeCell ref="K11:L12"/>
    <mergeCell ref="M11:Q12"/>
    <mergeCell ref="R11:S11"/>
    <mergeCell ref="T11:U12"/>
    <mergeCell ref="E9:E10"/>
    <mergeCell ref="F9:G9"/>
    <mergeCell ref="I9:J10"/>
    <mergeCell ref="K9:L10"/>
    <mergeCell ref="V9:W10"/>
    <mergeCell ref="X9:Y10"/>
    <mergeCell ref="Z9:AA10"/>
    <mergeCell ref="F10:G10"/>
    <mergeCell ref="R10:S10"/>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T3:AA3"/>
    <mergeCell ref="A2:AB2"/>
    <mergeCell ref="A4:A5"/>
    <mergeCell ref="B4:B5"/>
    <mergeCell ref="C4:J5"/>
    <mergeCell ref="K4:K5"/>
    <mergeCell ref="L4:O5"/>
    <mergeCell ref="P4:P5"/>
    <mergeCell ref="Q4:W5"/>
    <mergeCell ref="X4:X5"/>
    <mergeCell ref="Y4:AA5"/>
    <mergeCell ref="AB4:AB5"/>
  </mergeCells>
  <phoneticPr fontId="20"/>
  <printOptions horizontalCentered="1"/>
  <pageMargins left="0.39370078740157483" right="0.39370078740157483" top="0.59055118110236227" bottom="0.39370078740157483" header="0.51181102362204722" footer="0.39370078740157483"/>
  <pageSetup paperSize="9" scale="97" orientation="landscape"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V74"/>
  <sheetViews>
    <sheetView workbookViewId="0">
      <selection activeCell="B17" sqref="B17"/>
    </sheetView>
  </sheetViews>
  <sheetFormatPr defaultRowHeight="15" customHeight="1"/>
  <cols>
    <col min="1" max="11" width="15.875" style="182" customWidth="1"/>
    <col min="12" max="12" width="23.125" style="182" bestFit="1" customWidth="1"/>
    <col min="13" max="19" width="9" style="182"/>
    <col min="20" max="20" width="7.5" style="182" customWidth="1"/>
    <col min="21" max="21" width="20.5" style="182" customWidth="1"/>
    <col min="22" max="256" width="9" style="182"/>
    <col min="257" max="267" width="15.875" style="182" customWidth="1"/>
    <col min="268" max="268" width="23.125" style="182" bestFit="1" customWidth="1"/>
    <col min="269" max="275" width="9" style="182"/>
    <col min="276" max="276" width="38" style="182" bestFit="1" customWidth="1"/>
    <col min="277" max="512" width="9" style="182"/>
    <col min="513" max="523" width="15.875" style="182" customWidth="1"/>
    <col min="524" max="524" width="23.125" style="182" bestFit="1" customWidth="1"/>
    <col min="525" max="531" width="9" style="182"/>
    <col min="532" max="532" width="38" style="182" bestFit="1" customWidth="1"/>
    <col min="533" max="768" width="9" style="182"/>
    <col min="769" max="779" width="15.875" style="182" customWidth="1"/>
    <col min="780" max="780" width="23.125" style="182" bestFit="1" customWidth="1"/>
    <col min="781" max="787" width="9" style="182"/>
    <col min="788" max="788" width="38" style="182" bestFit="1" customWidth="1"/>
    <col min="789" max="1024" width="9" style="182"/>
    <col min="1025" max="1035" width="15.875" style="182" customWidth="1"/>
    <col min="1036" max="1036" width="23.125" style="182" bestFit="1" customWidth="1"/>
    <col min="1037" max="1043" width="9" style="182"/>
    <col min="1044" max="1044" width="38" style="182" bestFit="1" customWidth="1"/>
    <col min="1045" max="1280" width="9" style="182"/>
    <col min="1281" max="1291" width="15.875" style="182" customWidth="1"/>
    <col min="1292" max="1292" width="23.125" style="182" bestFit="1" customWidth="1"/>
    <col min="1293" max="1299" width="9" style="182"/>
    <col min="1300" max="1300" width="38" style="182" bestFit="1" customWidth="1"/>
    <col min="1301" max="1536" width="9" style="182"/>
    <col min="1537" max="1547" width="15.875" style="182" customWidth="1"/>
    <col min="1548" max="1548" width="23.125" style="182" bestFit="1" customWidth="1"/>
    <col min="1549" max="1555" width="9" style="182"/>
    <col min="1556" max="1556" width="38" style="182" bestFit="1" customWidth="1"/>
    <col min="1557" max="1792" width="9" style="182"/>
    <col min="1793" max="1803" width="15.875" style="182" customWidth="1"/>
    <col min="1804" max="1804" width="23.125" style="182" bestFit="1" customWidth="1"/>
    <col min="1805" max="1811" width="9" style="182"/>
    <col min="1812" max="1812" width="38" style="182" bestFit="1" customWidth="1"/>
    <col min="1813" max="2048" width="9" style="182"/>
    <col min="2049" max="2059" width="15.875" style="182" customWidth="1"/>
    <col min="2060" max="2060" width="23.125" style="182" bestFit="1" customWidth="1"/>
    <col min="2061" max="2067" width="9" style="182"/>
    <col min="2068" max="2068" width="38" style="182" bestFit="1" customWidth="1"/>
    <col min="2069" max="2304" width="9" style="182"/>
    <col min="2305" max="2315" width="15.875" style="182" customWidth="1"/>
    <col min="2316" max="2316" width="23.125" style="182" bestFit="1" customWidth="1"/>
    <col min="2317" max="2323" width="9" style="182"/>
    <col min="2324" max="2324" width="38" style="182" bestFit="1" customWidth="1"/>
    <col min="2325" max="2560" width="9" style="182"/>
    <col min="2561" max="2571" width="15.875" style="182" customWidth="1"/>
    <col min="2572" max="2572" width="23.125" style="182" bestFit="1" customWidth="1"/>
    <col min="2573" max="2579" width="9" style="182"/>
    <col min="2580" max="2580" width="38" style="182" bestFit="1" customWidth="1"/>
    <col min="2581" max="2816" width="9" style="182"/>
    <col min="2817" max="2827" width="15.875" style="182" customWidth="1"/>
    <col min="2828" max="2828" width="23.125" style="182" bestFit="1" customWidth="1"/>
    <col min="2829" max="2835" width="9" style="182"/>
    <col min="2836" max="2836" width="38" style="182" bestFit="1" customWidth="1"/>
    <col min="2837" max="3072" width="9" style="182"/>
    <col min="3073" max="3083" width="15.875" style="182" customWidth="1"/>
    <col min="3084" max="3084" width="23.125" style="182" bestFit="1" customWidth="1"/>
    <col min="3085" max="3091" width="9" style="182"/>
    <col min="3092" max="3092" width="38" style="182" bestFit="1" customWidth="1"/>
    <col min="3093" max="3328" width="9" style="182"/>
    <col min="3329" max="3339" width="15.875" style="182" customWidth="1"/>
    <col min="3340" max="3340" width="23.125" style="182" bestFit="1" customWidth="1"/>
    <col min="3341" max="3347" width="9" style="182"/>
    <col min="3348" max="3348" width="38" style="182" bestFit="1" customWidth="1"/>
    <col min="3349" max="3584" width="9" style="182"/>
    <col min="3585" max="3595" width="15.875" style="182" customWidth="1"/>
    <col min="3596" max="3596" width="23.125" style="182" bestFit="1" customWidth="1"/>
    <col min="3597" max="3603" width="9" style="182"/>
    <col min="3604" max="3604" width="38" style="182" bestFit="1" customWidth="1"/>
    <col min="3605" max="3840" width="9" style="182"/>
    <col min="3841" max="3851" width="15.875" style="182" customWidth="1"/>
    <col min="3852" max="3852" width="23.125" style="182" bestFit="1" customWidth="1"/>
    <col min="3853" max="3859" width="9" style="182"/>
    <col min="3860" max="3860" width="38" style="182" bestFit="1" customWidth="1"/>
    <col min="3861" max="4096" width="9" style="182"/>
    <col min="4097" max="4107" width="15.875" style="182" customWidth="1"/>
    <col min="4108" max="4108" width="23.125" style="182" bestFit="1" customWidth="1"/>
    <col min="4109" max="4115" width="9" style="182"/>
    <col min="4116" max="4116" width="38" style="182" bestFit="1" customWidth="1"/>
    <col min="4117" max="4352" width="9" style="182"/>
    <col min="4353" max="4363" width="15.875" style="182" customWidth="1"/>
    <col min="4364" max="4364" width="23.125" style="182" bestFit="1" customWidth="1"/>
    <col min="4365" max="4371" width="9" style="182"/>
    <col min="4372" max="4372" width="38" style="182" bestFit="1" customWidth="1"/>
    <col min="4373" max="4608" width="9" style="182"/>
    <col min="4609" max="4619" width="15.875" style="182" customWidth="1"/>
    <col min="4620" max="4620" width="23.125" style="182" bestFit="1" customWidth="1"/>
    <col min="4621" max="4627" width="9" style="182"/>
    <col min="4628" max="4628" width="38" style="182" bestFit="1" customWidth="1"/>
    <col min="4629" max="4864" width="9" style="182"/>
    <col min="4865" max="4875" width="15.875" style="182" customWidth="1"/>
    <col min="4876" max="4876" width="23.125" style="182" bestFit="1" customWidth="1"/>
    <col min="4877" max="4883" width="9" style="182"/>
    <col min="4884" max="4884" width="38" style="182" bestFit="1" customWidth="1"/>
    <col min="4885" max="5120" width="9" style="182"/>
    <col min="5121" max="5131" width="15.875" style="182" customWidth="1"/>
    <col min="5132" max="5132" width="23.125" style="182" bestFit="1" customWidth="1"/>
    <col min="5133" max="5139" width="9" style="182"/>
    <col min="5140" max="5140" width="38" style="182" bestFit="1" customWidth="1"/>
    <col min="5141" max="5376" width="9" style="182"/>
    <col min="5377" max="5387" width="15.875" style="182" customWidth="1"/>
    <col min="5388" max="5388" width="23.125" style="182" bestFit="1" customWidth="1"/>
    <col min="5389" max="5395" width="9" style="182"/>
    <col min="5396" max="5396" width="38" style="182" bestFit="1" customWidth="1"/>
    <col min="5397" max="5632" width="9" style="182"/>
    <col min="5633" max="5643" width="15.875" style="182" customWidth="1"/>
    <col min="5644" max="5644" width="23.125" style="182" bestFit="1" customWidth="1"/>
    <col min="5645" max="5651" width="9" style="182"/>
    <col min="5652" max="5652" width="38" style="182" bestFit="1" customWidth="1"/>
    <col min="5653" max="5888" width="9" style="182"/>
    <col min="5889" max="5899" width="15.875" style="182" customWidth="1"/>
    <col min="5900" max="5900" width="23.125" style="182" bestFit="1" customWidth="1"/>
    <col min="5901" max="5907" width="9" style="182"/>
    <col min="5908" max="5908" width="38" style="182" bestFit="1" customWidth="1"/>
    <col min="5909" max="6144" width="9" style="182"/>
    <col min="6145" max="6155" width="15.875" style="182" customWidth="1"/>
    <col min="6156" max="6156" width="23.125" style="182" bestFit="1" customWidth="1"/>
    <col min="6157" max="6163" width="9" style="182"/>
    <col min="6164" max="6164" width="38" style="182" bestFit="1" customWidth="1"/>
    <col min="6165" max="6400" width="9" style="182"/>
    <col min="6401" max="6411" width="15.875" style="182" customWidth="1"/>
    <col min="6412" max="6412" width="23.125" style="182" bestFit="1" customWidth="1"/>
    <col min="6413" max="6419" width="9" style="182"/>
    <col min="6420" max="6420" width="38" style="182" bestFit="1" customWidth="1"/>
    <col min="6421" max="6656" width="9" style="182"/>
    <col min="6657" max="6667" width="15.875" style="182" customWidth="1"/>
    <col min="6668" max="6668" width="23.125" style="182" bestFit="1" customWidth="1"/>
    <col min="6669" max="6675" width="9" style="182"/>
    <col min="6676" max="6676" width="38" style="182" bestFit="1" customWidth="1"/>
    <col min="6677" max="6912" width="9" style="182"/>
    <col min="6913" max="6923" width="15.875" style="182" customWidth="1"/>
    <col min="6924" max="6924" width="23.125" style="182" bestFit="1" customWidth="1"/>
    <col min="6925" max="6931" width="9" style="182"/>
    <col min="6932" max="6932" width="38" style="182" bestFit="1" customWidth="1"/>
    <col min="6933" max="7168" width="9" style="182"/>
    <col min="7169" max="7179" width="15.875" style="182" customWidth="1"/>
    <col min="7180" max="7180" width="23.125" style="182" bestFit="1" customWidth="1"/>
    <col min="7181" max="7187" width="9" style="182"/>
    <col min="7188" max="7188" width="38" style="182" bestFit="1" customWidth="1"/>
    <col min="7189" max="7424" width="9" style="182"/>
    <col min="7425" max="7435" width="15.875" style="182" customWidth="1"/>
    <col min="7436" max="7436" width="23.125" style="182" bestFit="1" customWidth="1"/>
    <col min="7437" max="7443" width="9" style="182"/>
    <col min="7444" max="7444" width="38" style="182" bestFit="1" customWidth="1"/>
    <col min="7445" max="7680" width="9" style="182"/>
    <col min="7681" max="7691" width="15.875" style="182" customWidth="1"/>
    <col min="7692" max="7692" width="23.125" style="182" bestFit="1" customWidth="1"/>
    <col min="7693" max="7699" width="9" style="182"/>
    <col min="7700" max="7700" width="38" style="182" bestFit="1" customWidth="1"/>
    <col min="7701" max="7936" width="9" style="182"/>
    <col min="7937" max="7947" width="15.875" style="182" customWidth="1"/>
    <col min="7948" max="7948" width="23.125" style="182" bestFit="1" customWidth="1"/>
    <col min="7949" max="7955" width="9" style="182"/>
    <col min="7956" max="7956" width="38" style="182" bestFit="1" customWidth="1"/>
    <col min="7957" max="8192" width="9" style="182"/>
    <col min="8193" max="8203" width="15.875" style="182" customWidth="1"/>
    <col min="8204" max="8204" width="23.125" style="182" bestFit="1" customWidth="1"/>
    <col min="8205" max="8211" width="9" style="182"/>
    <col min="8212" max="8212" width="38" style="182" bestFit="1" customWidth="1"/>
    <col min="8213" max="8448" width="9" style="182"/>
    <col min="8449" max="8459" width="15.875" style="182" customWidth="1"/>
    <col min="8460" max="8460" width="23.125" style="182" bestFit="1" customWidth="1"/>
    <col min="8461" max="8467" width="9" style="182"/>
    <col min="8468" max="8468" width="38" style="182" bestFit="1" customWidth="1"/>
    <col min="8469" max="8704" width="9" style="182"/>
    <col min="8705" max="8715" width="15.875" style="182" customWidth="1"/>
    <col min="8716" max="8716" width="23.125" style="182" bestFit="1" customWidth="1"/>
    <col min="8717" max="8723" width="9" style="182"/>
    <col min="8724" max="8724" width="38" style="182" bestFit="1" customWidth="1"/>
    <col min="8725" max="8960" width="9" style="182"/>
    <col min="8961" max="8971" width="15.875" style="182" customWidth="1"/>
    <col min="8972" max="8972" width="23.125" style="182" bestFit="1" customWidth="1"/>
    <col min="8973" max="8979" width="9" style="182"/>
    <col min="8980" max="8980" width="38" style="182" bestFit="1" customWidth="1"/>
    <col min="8981" max="9216" width="9" style="182"/>
    <col min="9217" max="9227" width="15.875" style="182" customWidth="1"/>
    <col min="9228" max="9228" width="23.125" style="182" bestFit="1" customWidth="1"/>
    <col min="9229" max="9235" width="9" style="182"/>
    <col min="9236" max="9236" width="38" style="182" bestFit="1" customWidth="1"/>
    <col min="9237" max="9472" width="9" style="182"/>
    <col min="9473" max="9483" width="15.875" style="182" customWidth="1"/>
    <col min="9484" max="9484" width="23.125" style="182" bestFit="1" customWidth="1"/>
    <col min="9485" max="9491" width="9" style="182"/>
    <col min="9492" max="9492" width="38" style="182" bestFit="1" customWidth="1"/>
    <col min="9493" max="9728" width="9" style="182"/>
    <col min="9729" max="9739" width="15.875" style="182" customWidth="1"/>
    <col min="9740" max="9740" width="23.125" style="182" bestFit="1" customWidth="1"/>
    <col min="9741" max="9747" width="9" style="182"/>
    <col min="9748" max="9748" width="38" style="182" bestFit="1" customWidth="1"/>
    <col min="9749" max="9984" width="9" style="182"/>
    <col min="9985" max="9995" width="15.875" style="182" customWidth="1"/>
    <col min="9996" max="9996" width="23.125" style="182" bestFit="1" customWidth="1"/>
    <col min="9997" max="10003" width="9" style="182"/>
    <col min="10004" max="10004" width="38" style="182" bestFit="1" customWidth="1"/>
    <col min="10005" max="10240" width="9" style="182"/>
    <col min="10241" max="10251" width="15.875" style="182" customWidth="1"/>
    <col min="10252" max="10252" width="23.125" style="182" bestFit="1" customWidth="1"/>
    <col min="10253" max="10259" width="9" style="182"/>
    <col min="10260" max="10260" width="38" style="182" bestFit="1" customWidth="1"/>
    <col min="10261" max="10496" width="9" style="182"/>
    <col min="10497" max="10507" width="15.875" style="182" customWidth="1"/>
    <col min="10508" max="10508" width="23.125" style="182" bestFit="1" customWidth="1"/>
    <col min="10509" max="10515" width="9" style="182"/>
    <col min="10516" max="10516" width="38" style="182" bestFit="1" customWidth="1"/>
    <col min="10517" max="10752" width="9" style="182"/>
    <col min="10753" max="10763" width="15.875" style="182" customWidth="1"/>
    <col min="10764" max="10764" width="23.125" style="182" bestFit="1" customWidth="1"/>
    <col min="10765" max="10771" width="9" style="182"/>
    <col min="10772" max="10772" width="38" style="182" bestFit="1" customWidth="1"/>
    <col min="10773" max="11008" width="9" style="182"/>
    <col min="11009" max="11019" width="15.875" style="182" customWidth="1"/>
    <col min="11020" max="11020" width="23.125" style="182" bestFit="1" customWidth="1"/>
    <col min="11021" max="11027" width="9" style="182"/>
    <col min="11028" max="11028" width="38" style="182" bestFit="1" customWidth="1"/>
    <col min="11029" max="11264" width="9" style="182"/>
    <col min="11265" max="11275" width="15.875" style="182" customWidth="1"/>
    <col min="11276" max="11276" width="23.125" style="182" bestFit="1" customWidth="1"/>
    <col min="11277" max="11283" width="9" style="182"/>
    <col min="11284" max="11284" width="38" style="182" bestFit="1" customWidth="1"/>
    <col min="11285" max="11520" width="9" style="182"/>
    <col min="11521" max="11531" width="15.875" style="182" customWidth="1"/>
    <col min="11532" max="11532" width="23.125" style="182" bestFit="1" customWidth="1"/>
    <col min="11533" max="11539" width="9" style="182"/>
    <col min="11540" max="11540" width="38" style="182" bestFit="1" customWidth="1"/>
    <col min="11541" max="11776" width="9" style="182"/>
    <col min="11777" max="11787" width="15.875" style="182" customWidth="1"/>
    <col min="11788" max="11788" width="23.125" style="182" bestFit="1" customWidth="1"/>
    <col min="11789" max="11795" width="9" style="182"/>
    <col min="11796" max="11796" width="38" style="182" bestFit="1" customWidth="1"/>
    <col min="11797" max="12032" width="9" style="182"/>
    <col min="12033" max="12043" width="15.875" style="182" customWidth="1"/>
    <col min="12044" max="12044" width="23.125" style="182" bestFit="1" customWidth="1"/>
    <col min="12045" max="12051" width="9" style="182"/>
    <col min="12052" max="12052" width="38" style="182" bestFit="1" customWidth="1"/>
    <col min="12053" max="12288" width="9" style="182"/>
    <col min="12289" max="12299" width="15.875" style="182" customWidth="1"/>
    <col min="12300" max="12300" width="23.125" style="182" bestFit="1" customWidth="1"/>
    <col min="12301" max="12307" width="9" style="182"/>
    <col min="12308" max="12308" width="38" style="182" bestFit="1" customWidth="1"/>
    <col min="12309" max="12544" width="9" style="182"/>
    <col min="12545" max="12555" width="15.875" style="182" customWidth="1"/>
    <col min="12556" max="12556" width="23.125" style="182" bestFit="1" customWidth="1"/>
    <col min="12557" max="12563" width="9" style="182"/>
    <col min="12564" max="12564" width="38" style="182" bestFit="1" customWidth="1"/>
    <col min="12565" max="12800" width="9" style="182"/>
    <col min="12801" max="12811" width="15.875" style="182" customWidth="1"/>
    <col min="12812" max="12812" width="23.125" style="182" bestFit="1" customWidth="1"/>
    <col min="12813" max="12819" width="9" style="182"/>
    <col min="12820" max="12820" width="38" style="182" bestFit="1" customWidth="1"/>
    <col min="12821" max="13056" width="9" style="182"/>
    <col min="13057" max="13067" width="15.875" style="182" customWidth="1"/>
    <col min="13068" max="13068" width="23.125" style="182" bestFit="1" customWidth="1"/>
    <col min="13069" max="13075" width="9" style="182"/>
    <col min="13076" max="13076" width="38" style="182" bestFit="1" customWidth="1"/>
    <col min="13077" max="13312" width="9" style="182"/>
    <col min="13313" max="13323" width="15.875" style="182" customWidth="1"/>
    <col min="13324" max="13324" width="23.125" style="182" bestFit="1" customWidth="1"/>
    <col min="13325" max="13331" width="9" style="182"/>
    <col min="13332" max="13332" width="38" style="182" bestFit="1" customWidth="1"/>
    <col min="13333" max="13568" width="9" style="182"/>
    <col min="13569" max="13579" width="15.875" style="182" customWidth="1"/>
    <col min="13580" max="13580" width="23.125" style="182" bestFit="1" customWidth="1"/>
    <col min="13581" max="13587" width="9" style="182"/>
    <col min="13588" max="13588" width="38" style="182" bestFit="1" customWidth="1"/>
    <col min="13589" max="13824" width="9" style="182"/>
    <col min="13825" max="13835" width="15.875" style="182" customWidth="1"/>
    <col min="13836" max="13836" width="23.125" style="182" bestFit="1" customWidth="1"/>
    <col min="13837" max="13843" width="9" style="182"/>
    <col min="13844" max="13844" width="38" style="182" bestFit="1" customWidth="1"/>
    <col min="13845" max="14080" width="9" style="182"/>
    <col min="14081" max="14091" width="15.875" style="182" customWidth="1"/>
    <col min="14092" max="14092" width="23.125" style="182" bestFit="1" customWidth="1"/>
    <col min="14093" max="14099" width="9" style="182"/>
    <col min="14100" max="14100" width="38" style="182" bestFit="1" customWidth="1"/>
    <col min="14101" max="14336" width="9" style="182"/>
    <col min="14337" max="14347" width="15.875" style="182" customWidth="1"/>
    <col min="14348" max="14348" width="23.125" style="182" bestFit="1" customWidth="1"/>
    <col min="14349" max="14355" width="9" style="182"/>
    <col min="14356" max="14356" width="38" style="182" bestFit="1" customWidth="1"/>
    <col min="14357" max="14592" width="9" style="182"/>
    <col min="14593" max="14603" width="15.875" style="182" customWidth="1"/>
    <col min="14604" max="14604" width="23.125" style="182" bestFit="1" customWidth="1"/>
    <col min="14605" max="14611" width="9" style="182"/>
    <col min="14612" max="14612" width="38" style="182" bestFit="1" customWidth="1"/>
    <col min="14613" max="14848" width="9" style="182"/>
    <col min="14849" max="14859" width="15.875" style="182" customWidth="1"/>
    <col min="14860" max="14860" width="23.125" style="182" bestFit="1" customWidth="1"/>
    <col min="14861" max="14867" width="9" style="182"/>
    <col min="14868" max="14868" width="38" style="182" bestFit="1" customWidth="1"/>
    <col min="14869" max="15104" width="9" style="182"/>
    <col min="15105" max="15115" width="15.875" style="182" customWidth="1"/>
    <col min="15116" max="15116" width="23.125" style="182" bestFit="1" customWidth="1"/>
    <col min="15117" max="15123" width="9" style="182"/>
    <col min="15124" max="15124" width="38" style="182" bestFit="1" customWidth="1"/>
    <col min="15125" max="15360" width="9" style="182"/>
    <col min="15361" max="15371" width="15.875" style="182" customWidth="1"/>
    <col min="15372" max="15372" width="23.125" style="182" bestFit="1" customWidth="1"/>
    <col min="15373" max="15379" width="9" style="182"/>
    <col min="15380" max="15380" width="38" style="182" bestFit="1" customWidth="1"/>
    <col min="15381" max="15616" width="9" style="182"/>
    <col min="15617" max="15627" width="15.875" style="182" customWidth="1"/>
    <col min="15628" max="15628" width="23.125" style="182" bestFit="1" customWidth="1"/>
    <col min="15629" max="15635" width="9" style="182"/>
    <col min="15636" max="15636" width="38" style="182" bestFit="1" customWidth="1"/>
    <col min="15637" max="15872" width="9" style="182"/>
    <col min="15873" max="15883" width="15.875" style="182" customWidth="1"/>
    <col min="15884" max="15884" width="23.125" style="182" bestFit="1" customWidth="1"/>
    <col min="15885" max="15891" width="9" style="182"/>
    <col min="15892" max="15892" width="38" style="182" bestFit="1" customWidth="1"/>
    <col min="15893" max="16128" width="9" style="182"/>
    <col min="16129" max="16139" width="15.875" style="182" customWidth="1"/>
    <col min="16140" max="16140" width="23.125" style="182" bestFit="1" customWidth="1"/>
    <col min="16141" max="16147" width="9" style="182"/>
    <col min="16148" max="16148" width="38" style="182" bestFit="1" customWidth="1"/>
    <col min="16149" max="16384" width="9" style="182"/>
  </cols>
  <sheetData>
    <row r="1" spans="1:22" ht="15" customHeight="1">
      <c r="A1" s="189" t="s">
        <v>176</v>
      </c>
      <c r="B1" s="190" t="s">
        <v>215</v>
      </c>
      <c r="C1" s="190" t="s">
        <v>216</v>
      </c>
      <c r="D1" s="191" t="s">
        <v>217</v>
      </c>
      <c r="E1" s="190" t="s">
        <v>218</v>
      </c>
      <c r="F1" s="192" t="s">
        <v>219</v>
      </c>
      <c r="G1" s="193"/>
      <c r="H1" s="325" t="s">
        <v>171</v>
      </c>
      <c r="I1" s="326" t="s">
        <v>514</v>
      </c>
      <c r="J1" s="195" t="s">
        <v>221</v>
      </c>
      <c r="K1" s="196" t="s">
        <v>222</v>
      </c>
      <c r="L1" s="197"/>
      <c r="N1" s="198" t="s">
        <v>223</v>
      </c>
      <c r="O1" s="198" t="s">
        <v>224</v>
      </c>
      <c r="P1" s="198" t="s">
        <v>225</v>
      </c>
      <c r="Q1" s="198" t="s">
        <v>226</v>
      </c>
      <c r="R1" s="198" t="s">
        <v>227</v>
      </c>
      <c r="S1" s="245"/>
      <c r="T1" s="245" t="s">
        <v>221</v>
      </c>
      <c r="U1" s="194" t="s">
        <v>348</v>
      </c>
      <c r="V1" s="246" t="s">
        <v>220</v>
      </c>
    </row>
    <row r="2" spans="1:22" ht="15" customHeight="1">
      <c r="A2" s="200" t="s">
        <v>180</v>
      </c>
      <c r="B2" s="180" t="s">
        <v>443</v>
      </c>
      <c r="C2" s="183" t="s">
        <v>454</v>
      </c>
      <c r="D2" s="183" t="s">
        <v>228</v>
      </c>
      <c r="E2" s="180" t="s">
        <v>467</v>
      </c>
      <c r="F2" s="201" t="s">
        <v>185</v>
      </c>
      <c r="G2" s="202"/>
      <c r="H2" s="327" t="s">
        <v>515</v>
      </c>
      <c r="I2" s="328">
        <v>11</v>
      </c>
      <c r="J2" s="185"/>
      <c r="K2" s="203"/>
      <c r="L2" s="181"/>
      <c r="N2" s="187"/>
      <c r="O2" s="204" t="s">
        <v>229</v>
      </c>
      <c r="P2" s="187"/>
      <c r="Q2" s="187"/>
      <c r="R2" s="187"/>
      <c r="S2" s="199"/>
      <c r="T2" s="199"/>
      <c r="U2" s="247" t="s">
        <v>173</v>
      </c>
      <c r="V2" s="188" t="s">
        <v>230</v>
      </c>
    </row>
    <row r="3" spans="1:22" ht="15" customHeight="1">
      <c r="A3" s="200" t="s">
        <v>432</v>
      </c>
      <c r="B3" s="180" t="s">
        <v>368</v>
      </c>
      <c r="C3" s="183" t="s">
        <v>203</v>
      </c>
      <c r="D3" s="183" t="s">
        <v>231</v>
      </c>
      <c r="E3" s="180" t="s">
        <v>468</v>
      </c>
      <c r="F3" s="201" t="s">
        <v>479</v>
      </c>
      <c r="G3" s="202"/>
      <c r="H3" s="327" t="s">
        <v>326</v>
      </c>
      <c r="I3" s="328">
        <v>2101</v>
      </c>
      <c r="J3" s="185"/>
      <c r="K3" s="203"/>
      <c r="L3" s="181"/>
      <c r="O3" s="204" t="s">
        <v>232</v>
      </c>
      <c r="U3" s="186" t="s">
        <v>233</v>
      </c>
      <c r="V3" s="188" t="s">
        <v>234</v>
      </c>
    </row>
    <row r="4" spans="1:22" ht="15" customHeight="1">
      <c r="A4" s="200" t="s">
        <v>433</v>
      </c>
      <c r="B4" s="180" t="s">
        <v>235</v>
      </c>
      <c r="C4" s="183" t="s">
        <v>183</v>
      </c>
      <c r="D4" s="183" t="s">
        <v>236</v>
      </c>
      <c r="E4" s="180" t="s">
        <v>237</v>
      </c>
      <c r="F4" s="201" t="s">
        <v>184</v>
      </c>
      <c r="G4" s="202"/>
      <c r="H4" s="327" t="s">
        <v>139</v>
      </c>
      <c r="I4">
        <v>1301</v>
      </c>
      <c r="J4" s="185"/>
      <c r="K4" s="184"/>
      <c r="L4" s="184"/>
      <c r="O4" s="204" t="s">
        <v>238</v>
      </c>
      <c r="U4" s="186" t="s">
        <v>194</v>
      </c>
      <c r="V4" s="188" t="s">
        <v>239</v>
      </c>
    </row>
    <row r="5" spans="1:22" ht="15" customHeight="1">
      <c r="A5" s="200" t="s">
        <v>240</v>
      </c>
      <c r="B5" s="180" t="s">
        <v>444</v>
      </c>
      <c r="C5" s="183" t="s">
        <v>245</v>
      </c>
      <c r="D5" s="183" t="s">
        <v>248</v>
      </c>
      <c r="E5" s="180" t="s">
        <v>469</v>
      </c>
      <c r="F5" s="201" t="s">
        <v>241</v>
      </c>
      <c r="G5" s="181"/>
      <c r="H5" s="327" t="s">
        <v>263</v>
      </c>
      <c r="I5">
        <v>1302</v>
      </c>
      <c r="J5" s="185"/>
      <c r="K5" s="184"/>
      <c r="L5" s="184"/>
      <c r="O5" s="187" t="s">
        <v>242</v>
      </c>
      <c r="U5" s="186" t="s">
        <v>195</v>
      </c>
      <c r="V5" s="188" t="s">
        <v>243</v>
      </c>
    </row>
    <row r="6" spans="1:22" ht="15" customHeight="1">
      <c r="A6" s="200" t="s">
        <v>244</v>
      </c>
      <c r="B6" s="183" t="s">
        <v>445</v>
      </c>
      <c r="C6" s="183" t="s">
        <v>455</v>
      </c>
      <c r="D6" s="183" t="s">
        <v>251</v>
      </c>
      <c r="E6" s="180" t="s">
        <v>470</v>
      </c>
      <c r="F6" s="201" t="s">
        <v>480</v>
      </c>
      <c r="G6" s="181"/>
      <c r="H6" s="327" t="s">
        <v>516</v>
      </c>
      <c r="I6">
        <v>1303</v>
      </c>
      <c r="J6" s="185"/>
      <c r="K6" s="184"/>
      <c r="L6" s="184"/>
      <c r="O6" s="187" t="s">
        <v>246</v>
      </c>
      <c r="U6" s="186" t="s">
        <v>179</v>
      </c>
      <c r="V6" s="188" t="s">
        <v>247</v>
      </c>
    </row>
    <row r="7" spans="1:22" ht="15" customHeight="1">
      <c r="A7" s="200" t="s">
        <v>434</v>
      </c>
      <c r="B7" s="180" t="s">
        <v>446</v>
      </c>
      <c r="C7" s="183" t="s">
        <v>250</v>
      </c>
      <c r="D7" s="183" t="s">
        <v>276</v>
      </c>
      <c r="E7" s="180" t="s">
        <v>471</v>
      </c>
      <c r="F7" s="201" t="s">
        <v>186</v>
      </c>
      <c r="G7" s="181"/>
      <c r="H7" s="327" t="s">
        <v>204</v>
      </c>
      <c r="I7">
        <v>1304</v>
      </c>
      <c r="J7" s="184"/>
      <c r="K7" s="184"/>
      <c r="L7" s="184"/>
      <c r="U7" s="186" t="s">
        <v>193</v>
      </c>
      <c r="V7" s="188" t="s">
        <v>249</v>
      </c>
    </row>
    <row r="8" spans="1:22" ht="15" customHeight="1">
      <c r="A8" s="200" t="s">
        <v>435</v>
      </c>
      <c r="B8" s="180" t="s">
        <v>447</v>
      </c>
      <c r="C8" s="183" t="s">
        <v>202</v>
      </c>
      <c r="D8" s="183" t="s">
        <v>255</v>
      </c>
      <c r="E8" s="180" t="s">
        <v>252</v>
      </c>
      <c r="F8" s="201" t="s">
        <v>481</v>
      </c>
      <c r="G8" s="181"/>
      <c r="H8" s="327" t="s">
        <v>209</v>
      </c>
      <c r="I8" s="329">
        <v>1305</v>
      </c>
      <c r="J8" s="184"/>
      <c r="K8" s="184"/>
      <c r="L8" s="184"/>
      <c r="U8" s="186" t="s">
        <v>253</v>
      </c>
      <c r="V8" s="188" t="s">
        <v>254</v>
      </c>
    </row>
    <row r="9" spans="1:22" ht="15" customHeight="1">
      <c r="A9" s="200" t="s">
        <v>436</v>
      </c>
      <c r="B9" s="180" t="s">
        <v>448</v>
      </c>
      <c r="C9" s="183" t="s">
        <v>456</v>
      </c>
      <c r="D9" s="183" t="s">
        <v>259</v>
      </c>
      <c r="E9" s="180" t="s">
        <v>472</v>
      </c>
      <c r="F9" s="201" t="s">
        <v>292</v>
      </c>
      <c r="G9" s="181"/>
      <c r="H9" s="330" t="s">
        <v>212</v>
      </c>
      <c r="I9" s="329">
        <v>1306</v>
      </c>
      <c r="J9" s="184"/>
      <c r="K9" s="184"/>
      <c r="L9" s="184"/>
      <c r="U9" s="186" t="s">
        <v>199</v>
      </c>
      <c r="V9" s="188" t="s">
        <v>256</v>
      </c>
    </row>
    <row r="10" spans="1:22" ht="15" customHeight="1">
      <c r="A10" s="200" t="s">
        <v>437</v>
      </c>
      <c r="B10" s="180" t="s">
        <v>449</v>
      </c>
      <c r="C10" s="183" t="s">
        <v>258</v>
      </c>
      <c r="D10" s="183" t="s">
        <v>460</v>
      </c>
      <c r="E10" s="180" t="s">
        <v>473</v>
      </c>
      <c r="F10" s="201" t="s">
        <v>482</v>
      </c>
      <c r="G10" s="181"/>
      <c r="H10" s="331" t="s">
        <v>517</v>
      </c>
      <c r="I10" s="329">
        <v>1307</v>
      </c>
      <c r="U10" s="186" t="s">
        <v>208</v>
      </c>
      <c r="V10" s="188" t="s">
        <v>257</v>
      </c>
    </row>
    <row r="11" spans="1:22" ht="15" customHeight="1">
      <c r="A11" s="200" t="s">
        <v>438</v>
      </c>
      <c r="B11" s="180" t="s">
        <v>450</v>
      </c>
      <c r="C11" s="183" t="s">
        <v>262</v>
      </c>
      <c r="D11" s="183" t="s">
        <v>461</v>
      </c>
      <c r="E11" s="180" t="s">
        <v>474</v>
      </c>
      <c r="F11" s="201" t="s">
        <v>214</v>
      </c>
      <c r="G11" s="181"/>
      <c r="H11" s="327" t="s">
        <v>211</v>
      </c>
      <c r="I11" s="329">
        <v>1308</v>
      </c>
      <c r="N11" s="205"/>
      <c r="O11" s="205"/>
      <c r="U11" s="186" t="s">
        <v>260</v>
      </c>
      <c r="V11" s="188" t="s">
        <v>261</v>
      </c>
    </row>
    <row r="12" spans="1:22" ht="15" customHeight="1">
      <c r="A12" s="200" t="s">
        <v>439</v>
      </c>
      <c r="B12" s="180" t="s">
        <v>451</v>
      </c>
      <c r="C12" s="183" t="s">
        <v>457</v>
      </c>
      <c r="D12" s="183" t="s">
        <v>462</v>
      </c>
      <c r="E12" s="180" t="s">
        <v>475</v>
      </c>
      <c r="F12" s="206" t="s">
        <v>483</v>
      </c>
      <c r="G12" s="181"/>
      <c r="H12" s="327" t="s">
        <v>518</v>
      </c>
      <c r="I12" s="329">
        <v>1309</v>
      </c>
      <c r="N12" s="207"/>
      <c r="O12" s="207"/>
      <c r="U12" s="186" t="s">
        <v>263</v>
      </c>
      <c r="V12" s="188" t="s">
        <v>264</v>
      </c>
    </row>
    <row r="13" spans="1:22" ht="15" customHeight="1">
      <c r="A13" s="200" t="s">
        <v>265</v>
      </c>
      <c r="B13" s="180" t="s">
        <v>452</v>
      </c>
      <c r="C13" s="183" t="s">
        <v>288</v>
      </c>
      <c r="D13" s="183" t="s">
        <v>463</v>
      </c>
      <c r="E13" s="180" t="s">
        <v>476</v>
      </c>
      <c r="F13" s="208" t="s">
        <v>188</v>
      </c>
      <c r="G13" s="181"/>
      <c r="H13" s="327" t="s">
        <v>575</v>
      </c>
      <c r="I13" s="329">
        <v>14</v>
      </c>
      <c r="N13" s="209"/>
      <c r="O13" s="210"/>
      <c r="U13" s="185" t="s">
        <v>266</v>
      </c>
      <c r="V13" s="211" t="s">
        <v>264</v>
      </c>
    </row>
    <row r="14" spans="1:22" ht="15" customHeight="1">
      <c r="A14" s="200" t="s">
        <v>440</v>
      </c>
      <c r="B14" s="212" t="s">
        <v>453</v>
      </c>
      <c r="C14" s="183" t="s">
        <v>267</v>
      </c>
      <c r="D14" s="183" t="s">
        <v>271</v>
      </c>
      <c r="E14" s="180" t="s">
        <v>477</v>
      </c>
      <c r="F14" s="201" t="s">
        <v>280</v>
      </c>
      <c r="G14" s="181"/>
      <c r="H14" s="184"/>
      <c r="N14" s="209"/>
      <c r="O14" s="210"/>
      <c r="U14" s="185" t="s">
        <v>268</v>
      </c>
      <c r="V14" s="188" t="s">
        <v>269</v>
      </c>
    </row>
    <row r="15" spans="1:22" ht="15" customHeight="1">
      <c r="A15" s="213" t="s">
        <v>181</v>
      </c>
      <c r="B15" s="180" t="s">
        <v>274</v>
      </c>
      <c r="C15" s="183" t="s">
        <v>270</v>
      </c>
      <c r="D15" s="183" t="s">
        <v>464</v>
      </c>
      <c r="E15" s="180" t="s">
        <v>478</v>
      </c>
      <c r="F15" s="214" t="s">
        <v>289</v>
      </c>
      <c r="H15" s="181"/>
      <c r="N15" s="184"/>
      <c r="O15" s="210"/>
      <c r="U15" s="215" t="s">
        <v>272</v>
      </c>
      <c r="V15" s="216" t="s">
        <v>273</v>
      </c>
    </row>
    <row r="16" spans="1:22" ht="15" customHeight="1">
      <c r="A16" s="200" t="s">
        <v>182</v>
      </c>
      <c r="B16" s="183" t="s">
        <v>598</v>
      </c>
      <c r="C16" s="217" t="s">
        <v>279</v>
      </c>
      <c r="D16" s="183" t="s">
        <v>465</v>
      </c>
      <c r="E16" s="374" t="s">
        <v>588</v>
      </c>
      <c r="F16" s="201" t="s">
        <v>484</v>
      </c>
      <c r="H16" s="181"/>
      <c r="N16" s="184"/>
      <c r="O16" s="209"/>
      <c r="U16" s="185" t="s">
        <v>277</v>
      </c>
      <c r="V16" s="216" t="s">
        <v>278</v>
      </c>
    </row>
    <row r="17" spans="1:22" ht="15" customHeight="1">
      <c r="A17" s="200" t="s">
        <v>441</v>
      </c>
      <c r="B17" s="180" t="s">
        <v>283</v>
      </c>
      <c r="C17" s="183" t="s">
        <v>458</v>
      </c>
      <c r="D17" s="183" t="s">
        <v>284</v>
      </c>
      <c r="E17" s="374" t="s">
        <v>589</v>
      </c>
      <c r="F17" s="201" t="s">
        <v>485</v>
      </c>
      <c r="H17" s="181"/>
      <c r="N17" s="184"/>
      <c r="O17" s="209"/>
      <c r="U17" s="185" t="s">
        <v>281</v>
      </c>
      <c r="V17" s="216" t="s">
        <v>282</v>
      </c>
    </row>
    <row r="18" spans="1:22" ht="15" customHeight="1">
      <c r="A18" s="200" t="s">
        <v>442</v>
      </c>
      <c r="B18" s="180" t="s">
        <v>287</v>
      </c>
      <c r="C18" s="183" t="s">
        <v>275</v>
      </c>
      <c r="D18" s="183" t="s">
        <v>466</v>
      </c>
      <c r="E18" s="180"/>
      <c r="F18" s="201" t="s">
        <v>187</v>
      </c>
      <c r="H18" s="181"/>
      <c r="N18" s="184"/>
      <c r="O18" s="184"/>
      <c r="U18" s="185" t="s">
        <v>285</v>
      </c>
      <c r="V18" s="216" t="s">
        <v>286</v>
      </c>
    </row>
    <row r="19" spans="1:22" ht="15" customHeight="1">
      <c r="A19" s="373" t="s">
        <v>581</v>
      </c>
      <c r="B19" s="180" t="s">
        <v>291</v>
      </c>
      <c r="C19" s="183" t="s">
        <v>459</v>
      </c>
      <c r="D19" s="183" t="s">
        <v>296</v>
      </c>
      <c r="E19" s="180"/>
      <c r="F19" s="201" t="s">
        <v>189</v>
      </c>
      <c r="H19" s="181"/>
      <c r="U19" s="185" t="s">
        <v>212</v>
      </c>
      <c r="V19" s="216" t="s">
        <v>290</v>
      </c>
    </row>
    <row r="20" spans="1:22" ht="15" customHeight="1">
      <c r="A20" s="373" t="s">
        <v>582</v>
      </c>
      <c r="B20" s="180" t="s">
        <v>295</v>
      </c>
      <c r="C20" s="374" t="s">
        <v>585</v>
      </c>
      <c r="D20" s="183" t="s">
        <v>300</v>
      </c>
      <c r="E20" s="218"/>
      <c r="F20" s="201" t="s">
        <v>190</v>
      </c>
      <c r="H20" s="181"/>
      <c r="U20" s="185" t="s">
        <v>293</v>
      </c>
      <c r="V20" s="216" t="s">
        <v>294</v>
      </c>
    </row>
    <row r="21" spans="1:22" ht="15" customHeight="1">
      <c r="A21" s="373" t="s">
        <v>583</v>
      </c>
      <c r="B21" s="183" t="s">
        <v>299</v>
      </c>
      <c r="C21" s="374" t="s">
        <v>586</v>
      </c>
      <c r="D21" s="183" t="s">
        <v>303</v>
      </c>
      <c r="E21" s="180"/>
      <c r="F21" s="206" t="s">
        <v>486</v>
      </c>
      <c r="H21" s="181"/>
      <c r="U21" s="185" t="s">
        <v>297</v>
      </c>
      <c r="V21" s="216" t="s">
        <v>298</v>
      </c>
    </row>
    <row r="22" spans="1:22" ht="15" customHeight="1">
      <c r="A22" s="373" t="s">
        <v>584</v>
      </c>
      <c r="B22" s="374" t="s">
        <v>596</v>
      </c>
      <c r="C22" s="183"/>
      <c r="D22" s="374" t="s">
        <v>587</v>
      </c>
      <c r="E22" s="180"/>
      <c r="F22" s="201" t="s">
        <v>487</v>
      </c>
      <c r="U22" s="185" t="s">
        <v>301</v>
      </c>
      <c r="V22" s="216" t="s">
        <v>302</v>
      </c>
    </row>
    <row r="23" spans="1:22" ht="15" customHeight="1">
      <c r="A23" s="213"/>
      <c r="B23" s="377" t="s">
        <v>597</v>
      </c>
      <c r="C23" s="183"/>
      <c r="D23" s="183"/>
      <c r="E23" s="180"/>
      <c r="F23" s="208" t="s">
        <v>192</v>
      </c>
      <c r="U23" s="185" t="s">
        <v>136</v>
      </c>
      <c r="V23" s="216" t="s">
        <v>304</v>
      </c>
    </row>
    <row r="24" spans="1:22" ht="15" customHeight="1">
      <c r="A24" s="219"/>
      <c r="B24" s="180"/>
      <c r="C24" s="180"/>
      <c r="D24" s="180"/>
      <c r="E24" s="180"/>
      <c r="F24" s="201" t="s">
        <v>488</v>
      </c>
      <c r="U24" s="186" t="s">
        <v>305</v>
      </c>
      <c r="V24" s="188" t="s">
        <v>306</v>
      </c>
    </row>
    <row r="25" spans="1:22" ht="15" customHeight="1">
      <c r="A25" s="200"/>
      <c r="B25" s="218"/>
      <c r="C25" s="180"/>
      <c r="D25" s="180"/>
      <c r="E25" s="180"/>
      <c r="F25" s="201" t="s">
        <v>191</v>
      </c>
      <c r="G25" s="181"/>
      <c r="U25" s="186" t="s">
        <v>205</v>
      </c>
      <c r="V25" s="188" t="s">
        <v>307</v>
      </c>
    </row>
    <row r="26" spans="1:22" ht="15" customHeight="1">
      <c r="A26" s="200"/>
      <c r="B26" s="180"/>
      <c r="C26" s="180"/>
      <c r="D26" s="180"/>
      <c r="E26" s="180"/>
      <c r="F26" s="201" t="s">
        <v>489</v>
      </c>
      <c r="G26" s="181"/>
      <c r="U26" s="186" t="s">
        <v>198</v>
      </c>
      <c r="V26" s="188" t="s">
        <v>308</v>
      </c>
    </row>
    <row r="27" spans="1:22" ht="15" customHeight="1">
      <c r="A27" s="200"/>
      <c r="B27" s="180"/>
      <c r="C27" s="180"/>
      <c r="D27" s="180"/>
      <c r="E27" s="180"/>
      <c r="F27" s="201" t="s">
        <v>490</v>
      </c>
      <c r="G27" s="181"/>
      <c r="U27" s="186" t="s">
        <v>309</v>
      </c>
      <c r="V27" s="188" t="s">
        <v>310</v>
      </c>
    </row>
    <row r="28" spans="1:22" ht="15" customHeight="1">
      <c r="A28" s="200"/>
      <c r="B28" s="180"/>
      <c r="C28" s="180"/>
      <c r="D28" s="180"/>
      <c r="E28" s="183"/>
      <c r="F28" s="201" t="s">
        <v>491</v>
      </c>
      <c r="U28" s="186" t="s">
        <v>311</v>
      </c>
      <c r="V28" s="188" t="s">
        <v>310</v>
      </c>
    </row>
    <row r="29" spans="1:22" ht="15" customHeight="1">
      <c r="A29" s="200"/>
      <c r="B29" s="180"/>
      <c r="C29" s="180"/>
      <c r="D29" s="180"/>
      <c r="E29" s="180"/>
      <c r="F29" s="375" t="s">
        <v>590</v>
      </c>
      <c r="G29" s="181"/>
      <c r="U29" s="185" t="s">
        <v>197</v>
      </c>
      <c r="V29" s="211" t="s">
        <v>312</v>
      </c>
    </row>
    <row r="30" spans="1:22" ht="15" customHeight="1">
      <c r="A30" s="200"/>
      <c r="B30" s="180"/>
      <c r="C30" s="183"/>
      <c r="D30" s="180"/>
      <c r="E30" s="180"/>
      <c r="F30" s="376" t="s">
        <v>591</v>
      </c>
      <c r="G30" s="181"/>
      <c r="U30" s="185" t="s">
        <v>196</v>
      </c>
      <c r="V30" s="211" t="s">
        <v>313</v>
      </c>
    </row>
    <row r="31" spans="1:22" ht="15" customHeight="1">
      <c r="A31" s="200"/>
      <c r="B31" s="180"/>
      <c r="C31" s="183"/>
      <c r="D31" s="180"/>
      <c r="E31" s="180"/>
      <c r="F31" s="376" t="s">
        <v>592</v>
      </c>
      <c r="G31" s="181"/>
      <c r="U31" s="185" t="s">
        <v>201</v>
      </c>
      <c r="V31" s="216" t="s">
        <v>314</v>
      </c>
    </row>
    <row r="32" spans="1:22" ht="15" customHeight="1">
      <c r="A32" s="200"/>
      <c r="B32" s="180"/>
      <c r="C32" s="183"/>
      <c r="D32" s="180"/>
      <c r="E32" s="180"/>
      <c r="F32" s="376" t="s">
        <v>593</v>
      </c>
      <c r="G32" s="181"/>
      <c r="U32" s="185"/>
      <c r="V32" s="216"/>
    </row>
    <row r="33" spans="1:22" ht="15" customHeight="1">
      <c r="A33" s="220"/>
      <c r="B33" s="221"/>
      <c r="C33" s="221"/>
      <c r="D33" s="221"/>
      <c r="E33" s="180"/>
      <c r="F33" s="376" t="s">
        <v>594</v>
      </c>
      <c r="G33" s="181"/>
      <c r="H33" s="181"/>
      <c r="U33" s="248" t="s">
        <v>213</v>
      </c>
      <c r="V33" s="211" t="s">
        <v>315</v>
      </c>
    </row>
    <row r="34" spans="1:22" ht="15" customHeight="1">
      <c r="A34" s="181"/>
      <c r="E34" s="180"/>
      <c r="F34" s="376" t="s">
        <v>595</v>
      </c>
      <c r="G34" s="181"/>
      <c r="H34" s="181"/>
      <c r="U34" s="185" t="s">
        <v>316</v>
      </c>
      <c r="V34" s="211" t="s">
        <v>317</v>
      </c>
    </row>
    <row r="35" spans="1:22" ht="15" customHeight="1">
      <c r="A35" s="181"/>
      <c r="E35" s="180"/>
      <c r="F35" s="181"/>
      <c r="G35" s="181"/>
      <c r="H35" s="181"/>
      <c r="U35" s="185" t="s">
        <v>318</v>
      </c>
      <c r="V35" s="211" t="s">
        <v>319</v>
      </c>
    </row>
    <row r="36" spans="1:22" ht="15" customHeight="1">
      <c r="A36" s="181"/>
      <c r="E36" s="180"/>
      <c r="F36" s="181"/>
      <c r="G36" s="181"/>
      <c r="H36" s="181"/>
      <c r="U36" s="185" t="s">
        <v>320</v>
      </c>
      <c r="V36" s="211" t="s">
        <v>321</v>
      </c>
    </row>
    <row r="37" spans="1:22" ht="15" customHeight="1">
      <c r="A37" s="181"/>
      <c r="E37" s="180"/>
      <c r="G37" s="181"/>
      <c r="H37" s="181"/>
      <c r="U37" s="185" t="s">
        <v>200</v>
      </c>
      <c r="V37" s="211" t="s">
        <v>322</v>
      </c>
    </row>
    <row r="38" spans="1:22" ht="15" customHeight="1">
      <c r="E38" s="221"/>
      <c r="U38" s="185" t="s">
        <v>323</v>
      </c>
      <c r="V38" s="211" t="s">
        <v>286</v>
      </c>
    </row>
    <row r="39" spans="1:22" ht="15" customHeight="1">
      <c r="E39" s="181"/>
      <c r="U39" s="185" t="s">
        <v>210</v>
      </c>
      <c r="V39" s="211" t="s">
        <v>286</v>
      </c>
    </row>
    <row r="40" spans="1:22" ht="15" customHeight="1">
      <c r="E40" s="181"/>
      <c r="U40" s="185" t="s">
        <v>324</v>
      </c>
      <c r="V40" s="211" t="s">
        <v>286</v>
      </c>
    </row>
    <row r="41" spans="1:22" customFormat="1" ht="15" customHeight="1">
      <c r="A41" s="360" t="s">
        <v>519</v>
      </c>
      <c r="B41" s="325" t="s">
        <v>171</v>
      </c>
      <c r="C41" s="332" t="s">
        <v>520</v>
      </c>
      <c r="D41" s="332" t="s">
        <v>521</v>
      </c>
      <c r="E41" s="361" t="s">
        <v>227</v>
      </c>
      <c r="F41" s="362" t="s">
        <v>569</v>
      </c>
      <c r="T41" s="329" t="s">
        <v>324</v>
      </c>
      <c r="U41" s="363" t="s">
        <v>286</v>
      </c>
    </row>
    <row r="42" spans="1:22" customFormat="1" ht="15" customHeight="1">
      <c r="A42" s="364"/>
      <c r="B42" s="365"/>
      <c r="C42" s="366"/>
      <c r="D42" s="366"/>
      <c r="E42" s="333" t="s">
        <v>570</v>
      </c>
      <c r="F42" s="333" t="s">
        <v>571</v>
      </c>
      <c r="T42" s="328"/>
      <c r="U42" s="367"/>
    </row>
    <row r="43" spans="1:22" customFormat="1" ht="15" customHeight="1">
      <c r="A43" s="333" t="s">
        <v>176</v>
      </c>
      <c r="B43" s="327" t="s">
        <v>515</v>
      </c>
      <c r="C43" t="s">
        <v>522</v>
      </c>
      <c r="D43" t="s">
        <v>247</v>
      </c>
      <c r="E43" s="336" t="s">
        <v>224</v>
      </c>
      <c r="F43" s="336" t="s">
        <v>572</v>
      </c>
      <c r="T43" s="329" t="s">
        <v>177</v>
      </c>
      <c r="U43" s="363" t="s">
        <v>325</v>
      </c>
    </row>
    <row r="44" spans="1:22" customFormat="1" ht="13.5">
      <c r="A44" s="334" t="s">
        <v>427</v>
      </c>
      <c r="B44" s="327" t="s">
        <v>326</v>
      </c>
      <c r="C44" t="s">
        <v>523</v>
      </c>
      <c r="D44" t="s">
        <v>247</v>
      </c>
      <c r="E44" s="336"/>
      <c r="F44" s="336"/>
      <c r="T44" s="329" t="s">
        <v>326</v>
      </c>
      <c r="U44" s="363" t="s">
        <v>327</v>
      </c>
    </row>
    <row r="45" spans="1:22" customFormat="1" ht="15" customHeight="1">
      <c r="A45" s="334" t="s">
        <v>428</v>
      </c>
      <c r="B45" s="327" t="s">
        <v>139</v>
      </c>
      <c r="C45" t="s">
        <v>524</v>
      </c>
      <c r="D45" t="s">
        <v>249</v>
      </c>
      <c r="T45" s="368" t="s">
        <v>206</v>
      </c>
      <c r="U45" s="367" t="s">
        <v>328</v>
      </c>
    </row>
    <row r="46" spans="1:22" customFormat="1" ht="15" customHeight="1">
      <c r="A46" s="334" t="s">
        <v>430</v>
      </c>
      <c r="B46" s="327" t="s">
        <v>263</v>
      </c>
      <c r="C46" t="s">
        <v>525</v>
      </c>
      <c r="D46" t="s">
        <v>249</v>
      </c>
      <c r="T46" s="369" t="s">
        <v>207</v>
      </c>
      <c r="U46" s="367" t="s">
        <v>329</v>
      </c>
    </row>
    <row r="47" spans="1:22" customFormat="1" ht="15" customHeight="1">
      <c r="A47" s="334" t="s">
        <v>426</v>
      </c>
      <c r="B47" s="327" t="s">
        <v>516</v>
      </c>
      <c r="C47" t="s">
        <v>526</v>
      </c>
      <c r="D47" t="s">
        <v>230</v>
      </c>
      <c r="T47" s="370" t="s">
        <v>211</v>
      </c>
      <c r="U47" s="367" t="s">
        <v>330</v>
      </c>
    </row>
    <row r="48" spans="1:22" customFormat="1" ht="27">
      <c r="A48" s="334" t="s">
        <v>429</v>
      </c>
      <c r="B48" s="327" t="s">
        <v>204</v>
      </c>
      <c r="C48" s="335" t="s">
        <v>527</v>
      </c>
      <c r="D48" t="s">
        <v>230</v>
      </c>
      <c r="T48" s="371" t="s">
        <v>331</v>
      </c>
      <c r="U48" s="367" t="s">
        <v>332</v>
      </c>
    </row>
    <row r="49" spans="1:21" customFormat="1" ht="15" customHeight="1">
      <c r="A49" s="334" t="s">
        <v>174</v>
      </c>
      <c r="B49" s="327" t="s">
        <v>209</v>
      </c>
      <c r="C49" t="s">
        <v>528</v>
      </c>
      <c r="D49" t="s">
        <v>230</v>
      </c>
      <c r="T49" s="372" t="s">
        <v>573</v>
      </c>
      <c r="U49" s="367" t="s">
        <v>574</v>
      </c>
    </row>
    <row r="50" spans="1:21" customFormat="1" ht="15" customHeight="1">
      <c r="A50" s="336"/>
      <c r="B50" s="330" t="s">
        <v>212</v>
      </c>
      <c r="C50" t="s">
        <v>194</v>
      </c>
      <c r="D50" t="s">
        <v>529</v>
      </c>
      <c r="T50" s="328"/>
      <c r="U50" s="367"/>
    </row>
    <row r="51" spans="1:21" customFormat="1" ht="27">
      <c r="B51" s="331" t="s">
        <v>517</v>
      </c>
      <c r="C51" t="s">
        <v>196</v>
      </c>
      <c r="D51" t="s">
        <v>313</v>
      </c>
      <c r="T51" s="328"/>
      <c r="U51" s="367"/>
    </row>
    <row r="52" spans="1:21" customFormat="1" ht="15" customHeight="1">
      <c r="B52" s="327" t="s">
        <v>211</v>
      </c>
      <c r="C52" t="s">
        <v>195</v>
      </c>
      <c r="D52" t="s">
        <v>530</v>
      </c>
      <c r="T52" s="328"/>
      <c r="U52" s="367"/>
    </row>
    <row r="53" spans="1:21" customFormat="1" ht="15" customHeight="1">
      <c r="B53" s="327" t="s">
        <v>575</v>
      </c>
      <c r="C53" t="s">
        <v>326</v>
      </c>
      <c r="D53" t="s">
        <v>327</v>
      </c>
      <c r="T53" s="328"/>
      <c r="U53" s="367"/>
    </row>
    <row r="54" spans="1:21" customFormat="1" ht="15" customHeight="1">
      <c r="B54" s="330"/>
      <c r="C54" s="337" t="s">
        <v>531</v>
      </c>
      <c r="D54" s="337" t="s">
        <v>532</v>
      </c>
      <c r="T54" s="328"/>
      <c r="U54" s="367"/>
    </row>
    <row r="55" spans="1:21" customFormat="1" ht="15" customHeight="1">
      <c r="B55" s="330"/>
      <c r="C55" s="337" t="s">
        <v>533</v>
      </c>
      <c r="D55" s="337" t="s">
        <v>261</v>
      </c>
      <c r="T55" s="328"/>
      <c r="U55" s="367"/>
    </row>
    <row r="56" spans="1:21" customFormat="1" ht="15" customHeight="1">
      <c r="B56" s="327"/>
      <c r="C56" s="337" t="s">
        <v>534</v>
      </c>
      <c r="D56" s="337" t="s">
        <v>264</v>
      </c>
      <c r="T56" s="328"/>
      <c r="U56" s="367"/>
    </row>
    <row r="57" spans="1:21" customFormat="1" ht="15" customHeight="1">
      <c r="C57" s="337" t="s">
        <v>535</v>
      </c>
      <c r="D57" s="337" t="s">
        <v>536</v>
      </c>
      <c r="T57" s="328"/>
      <c r="U57" s="367"/>
    </row>
    <row r="58" spans="1:21" customFormat="1" ht="15" customHeight="1">
      <c r="C58" s="337" t="s">
        <v>537</v>
      </c>
      <c r="D58" s="337" t="s">
        <v>538</v>
      </c>
      <c r="T58" s="328"/>
      <c r="U58" s="367"/>
    </row>
    <row r="59" spans="1:21" customFormat="1" ht="13.5">
      <c r="C59" s="337" t="s">
        <v>539</v>
      </c>
      <c r="D59" s="338" t="s">
        <v>286</v>
      </c>
      <c r="T59" s="328"/>
      <c r="U59" s="367"/>
    </row>
    <row r="60" spans="1:21" customFormat="1" ht="13.5">
      <c r="C60" s="338" t="s">
        <v>576</v>
      </c>
      <c r="D60" s="338" t="s">
        <v>577</v>
      </c>
      <c r="T60" s="328"/>
      <c r="U60" s="367"/>
    </row>
    <row r="61" spans="1:21" customFormat="1" ht="27">
      <c r="C61" s="338" t="s">
        <v>540</v>
      </c>
      <c r="D61" s="338" t="s">
        <v>541</v>
      </c>
      <c r="T61" s="328"/>
      <c r="U61" s="367"/>
    </row>
    <row r="62" spans="1:21" customFormat="1" ht="27">
      <c r="C62" s="338" t="s">
        <v>542</v>
      </c>
      <c r="D62" s="338" t="s">
        <v>543</v>
      </c>
      <c r="T62" s="328"/>
      <c r="U62" s="367"/>
    </row>
    <row r="63" spans="1:21" customFormat="1" ht="27">
      <c r="C63" s="338" t="s">
        <v>544</v>
      </c>
      <c r="D63" s="339" t="s">
        <v>545</v>
      </c>
      <c r="T63" s="328"/>
      <c r="U63" s="367"/>
    </row>
    <row r="64" spans="1:21" customFormat="1" ht="15" customHeight="1">
      <c r="C64" s="339" t="s">
        <v>578</v>
      </c>
      <c r="D64" s="339" t="s">
        <v>321</v>
      </c>
      <c r="T64" s="328"/>
      <c r="U64" s="367"/>
    </row>
    <row r="65" spans="3:22" customFormat="1" ht="27">
      <c r="C65" s="339" t="s">
        <v>546</v>
      </c>
      <c r="D65" s="339" t="s">
        <v>547</v>
      </c>
      <c r="T65" s="328"/>
      <c r="U65" s="367"/>
    </row>
    <row r="66" spans="3:22" customFormat="1" ht="15" customHeight="1">
      <c r="C66" s="339" t="s">
        <v>548</v>
      </c>
      <c r="D66" s="339" t="s">
        <v>547</v>
      </c>
      <c r="T66" s="328"/>
      <c r="U66" s="367"/>
    </row>
    <row r="67" spans="3:22" customFormat="1" ht="15" customHeight="1">
      <c r="C67" s="339" t="s">
        <v>178</v>
      </c>
      <c r="D67" s="339" t="s">
        <v>549</v>
      </c>
      <c r="T67" s="328"/>
      <c r="U67" s="367"/>
    </row>
    <row r="68" spans="3:22" customFormat="1" ht="15" customHeight="1">
      <c r="C68" s="339" t="s">
        <v>550</v>
      </c>
      <c r="D68" s="339" t="s">
        <v>551</v>
      </c>
      <c r="T68" s="328"/>
      <c r="U68" s="367"/>
    </row>
    <row r="69" spans="3:22" customFormat="1" ht="15" customHeight="1">
      <c r="C69" s="339" t="s">
        <v>177</v>
      </c>
      <c r="D69" s="339" t="s">
        <v>325</v>
      </c>
      <c r="T69" s="328"/>
      <c r="U69" s="367"/>
    </row>
    <row r="70" spans="3:22" ht="15" customHeight="1">
      <c r="U70" s="185"/>
      <c r="V70" s="216"/>
    </row>
    <row r="71" spans="3:22" ht="15" customHeight="1">
      <c r="U71" s="185"/>
      <c r="V71" s="216"/>
    </row>
    <row r="72" spans="3:22" ht="15" customHeight="1">
      <c r="U72" s="185"/>
      <c r="V72" s="216"/>
    </row>
    <row r="73" spans="3:22" ht="15" customHeight="1">
      <c r="U73" s="185"/>
      <c r="V73" s="216"/>
    </row>
    <row r="74" spans="3:22" ht="15" customHeight="1">
      <c r="U74" s="185"/>
      <c r="V74" s="216"/>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記入例_旅費支払通知</vt:lpstr>
      <vt:lpstr>旅費支払通知</vt:lpstr>
      <vt:lpstr>旅行命令簿（内国旅行）1号甲</vt:lpstr>
      <vt:lpstr>出張報告書＆旅費精算書（両面印刷推奨）</vt:lpstr>
      <vt:lpstr>日帰出張　6号</vt:lpstr>
      <vt:lpstr>リスト</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記入例_旅費支払通知!Print_Area</vt:lpstr>
      <vt:lpstr>'出張報告書＆旅費精算書（両面印刷推奨）'!Print_Area</vt:lpstr>
      <vt:lpstr>'日帰出張　6号'!Print_Area</vt:lpstr>
      <vt:lpstr>'旅行命令簿（内国旅行）1号甲'!Print_Area</vt:lpstr>
      <vt:lpstr>旅費支払通知!Print_Area</vt:lpstr>
      <vt:lpstr>リスト!コース</vt:lpstr>
      <vt:lpstr>リスト!コース名</vt:lpstr>
      <vt:lpstr>ヘルプロ</vt:lpstr>
      <vt:lpstr>化学コース</vt:lpstr>
      <vt:lpstr>学術情報基盤センター</vt:lpstr>
      <vt:lpstr>リスト!環境応用化学科</vt:lpstr>
      <vt:lpstr>環境応用化学科</vt:lpstr>
      <vt:lpstr>観光科学科</vt:lpstr>
      <vt:lpstr>機械工学コース</vt:lpstr>
      <vt:lpstr>教育費</vt:lpstr>
      <vt:lpstr>リスト!教員名</vt:lpstr>
      <vt:lpstr>建築学科</vt:lpstr>
      <vt:lpstr>建築都市コース</vt:lpstr>
      <vt:lpstr>固定資産</vt:lpstr>
      <vt:lpstr>リスト!資産登録名</vt:lpstr>
      <vt:lpstr>自然・文化ツーリズムコース</vt:lpstr>
      <vt:lpstr>リスト!所属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和田久子</cp:lastModifiedBy>
  <cp:revision>2</cp:revision>
  <cp:lastPrinted>2020-12-14T23:17:15Z</cp:lastPrinted>
  <dcterms:created xsi:type="dcterms:W3CDTF">2010-08-25T13:14:00Z</dcterms:created>
  <dcterms:modified xsi:type="dcterms:W3CDTF">2020-12-14T23:33:00Z</dcterms:modified>
</cp:coreProperties>
</file>