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fengzhi/Desktop/MSA/msa_mh8101_or1_lp/mh6151 dm assignment/"/>
    </mc:Choice>
  </mc:AlternateContent>
  <xr:revisionPtr revIDLastSave="0" documentId="13_ncr:1_{2A0756F6-5290-A547-A235-923CB7971E17}" xr6:coauthVersionLast="45" xr6:coauthVersionMax="45" xr10:uidLastSave="{00000000-0000-0000-0000-000000000000}"/>
  <bookViews>
    <workbookView xWindow="-38400" yWindow="460" windowWidth="38400" windowHeight="21060" activeTab="2" xr2:uid="{69399673-1F28-B245-B503-D20D2F471317}"/>
  </bookViews>
  <sheets>
    <sheet name="Q1_Entropy" sheetId="5" r:id="rId1"/>
    <sheet name="Q1_GINI" sheetId="1" r:id="rId2"/>
    <sheet name="Q1_ClassError" sheetId="9" r:id="rId3"/>
    <sheet name="Question 1_ClassError2ndSplit" sheetId="10" r:id="rId4"/>
    <sheet name="Question 1_ClassError3rdSplit" sheetId="11" r:id="rId5"/>
    <sheet name="ClassErrorFinal" sheetId="12" r:id="rId6"/>
    <sheet name="Question 1_Entropy2ndSplit" sheetId="13" r:id="rId7"/>
    <sheet name="EntropyFinal" sheetId="8" r:id="rId8"/>
    <sheet name="Question 1_Gini2ndSplit" sheetId="2" r:id="rId9"/>
    <sheet name="GiniFinal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2" i="9" l="1"/>
  <c r="P145" i="9" s="1"/>
  <c r="O142" i="9"/>
  <c r="O143" i="9" s="1"/>
  <c r="N142" i="9"/>
  <c r="N143" i="9" s="1"/>
  <c r="N145" i="9" s="1"/>
  <c r="M142" i="9"/>
  <c r="L142" i="9"/>
  <c r="L143" i="9" s="1"/>
  <c r="K142" i="9"/>
  <c r="K143" i="9" s="1"/>
  <c r="J142" i="9"/>
  <c r="J143" i="9" s="1"/>
  <c r="J145" i="9" s="1"/>
  <c r="I142" i="9"/>
  <c r="I145" i="9" s="1"/>
  <c r="K135" i="9"/>
  <c r="M136" i="9" s="1"/>
  <c r="I135" i="9"/>
  <c r="K136" i="9" s="1"/>
  <c r="P129" i="9"/>
  <c r="O129" i="9"/>
  <c r="O130" i="9" s="1"/>
  <c r="K129" i="9"/>
  <c r="O127" i="9"/>
  <c r="N127" i="9"/>
  <c r="K127" i="9"/>
  <c r="J127" i="9"/>
  <c r="P126" i="9"/>
  <c r="O126" i="9"/>
  <c r="N126" i="9"/>
  <c r="N129" i="9" s="1"/>
  <c r="M126" i="9"/>
  <c r="M127" i="9" s="1"/>
  <c r="L126" i="9"/>
  <c r="L127" i="9" s="1"/>
  <c r="L129" i="9" s="1"/>
  <c r="K126" i="9"/>
  <c r="J126" i="9"/>
  <c r="J129" i="9" s="1"/>
  <c r="I126" i="9"/>
  <c r="I129" i="9" s="1"/>
  <c r="I130" i="9" s="1"/>
  <c r="M119" i="9"/>
  <c r="K119" i="9"/>
  <c r="M120" i="9" s="1"/>
  <c r="I119" i="9"/>
  <c r="K120" i="9" s="1"/>
  <c r="AB104" i="9"/>
  <c r="AB107" i="9" s="1"/>
  <c r="AA104" i="9"/>
  <c r="Z104" i="9"/>
  <c r="Y104" i="9"/>
  <c r="Y105" i="9" s="1"/>
  <c r="Y107" i="9" s="1"/>
  <c r="X104" i="9"/>
  <c r="X105" i="9" s="1"/>
  <c r="X107" i="9" s="1"/>
  <c r="W104" i="9"/>
  <c r="V104" i="9"/>
  <c r="U104" i="9"/>
  <c r="U105" i="9" s="1"/>
  <c r="U107" i="9" s="1"/>
  <c r="T104" i="9"/>
  <c r="T105" i="9" s="1"/>
  <c r="T107" i="9" s="1"/>
  <c r="S104" i="9"/>
  <c r="R104" i="9"/>
  <c r="Q104" i="9"/>
  <c r="Q105" i="9" s="1"/>
  <c r="Q107" i="9" s="1"/>
  <c r="P104" i="9"/>
  <c r="P105" i="9" s="1"/>
  <c r="P107" i="9" s="1"/>
  <c r="O104" i="9"/>
  <c r="O107" i="9" s="1"/>
  <c r="Y98" i="9"/>
  <c r="W98" i="9"/>
  <c r="U98" i="9"/>
  <c r="Q97" i="9"/>
  <c r="S98" i="9" s="1"/>
  <c r="O97" i="9"/>
  <c r="Q98" i="9" s="1"/>
  <c r="AD90" i="9"/>
  <c r="AC88" i="9"/>
  <c r="AC90" i="9" s="1"/>
  <c r="AB87" i="9"/>
  <c r="AA87" i="9"/>
  <c r="AA88" i="9" s="1"/>
  <c r="Z87" i="9"/>
  <c r="Z88" i="9" s="1"/>
  <c r="Y87" i="9"/>
  <c r="Y88" i="9" s="1"/>
  <c r="X87" i="9"/>
  <c r="X88" i="9" s="1"/>
  <c r="W87" i="9"/>
  <c r="W88" i="9" s="1"/>
  <c r="V87" i="9"/>
  <c r="V88" i="9" s="1"/>
  <c r="U87" i="9"/>
  <c r="U88" i="9" s="1"/>
  <c r="T87" i="9"/>
  <c r="T88" i="9" s="1"/>
  <c r="S87" i="9"/>
  <c r="S88" i="9" s="1"/>
  <c r="R87" i="9"/>
  <c r="R88" i="9" s="1"/>
  <c r="Q87" i="9"/>
  <c r="Q88" i="9" s="1"/>
  <c r="P87" i="9"/>
  <c r="P88" i="9" s="1"/>
  <c r="O87" i="9"/>
  <c r="O90" i="9" s="1"/>
  <c r="AA81" i="9"/>
  <c r="Y81" i="9"/>
  <c r="U80" i="9"/>
  <c r="W81" i="9" s="1"/>
  <c r="S80" i="9"/>
  <c r="U81" i="9" s="1"/>
  <c r="Q80" i="9"/>
  <c r="O80" i="9"/>
  <c r="K80" i="9"/>
  <c r="M80" i="9" s="1"/>
  <c r="K79" i="9"/>
  <c r="M79" i="9" s="1"/>
  <c r="K78" i="9"/>
  <c r="M78" i="9" s="1"/>
  <c r="Z67" i="9"/>
  <c r="Z70" i="9" s="1"/>
  <c r="Y67" i="9"/>
  <c r="Y68" i="9" s="1"/>
  <c r="Y70" i="9" s="1"/>
  <c r="Y71" i="9" s="1"/>
  <c r="X67" i="9"/>
  <c r="W67" i="9"/>
  <c r="V67" i="9"/>
  <c r="V68" i="9" s="1"/>
  <c r="U67" i="9"/>
  <c r="U68" i="9" s="1"/>
  <c r="U70" i="9" s="1"/>
  <c r="T67" i="9"/>
  <c r="T68" i="9" s="1"/>
  <c r="T70" i="9" s="1"/>
  <c r="S67" i="9"/>
  <c r="S68" i="9" s="1"/>
  <c r="R67" i="9"/>
  <c r="R68" i="9" s="1"/>
  <c r="Q67" i="9"/>
  <c r="Q68" i="9" s="1"/>
  <c r="Q70" i="9" s="1"/>
  <c r="P67" i="9"/>
  <c r="O67" i="9"/>
  <c r="O70" i="9" s="1"/>
  <c r="W62" i="9"/>
  <c r="U62" i="9"/>
  <c r="Q61" i="9"/>
  <c r="S62" i="9" s="1"/>
  <c r="O61" i="9"/>
  <c r="AB52" i="9"/>
  <c r="AB55" i="9" s="1"/>
  <c r="AA52" i="9"/>
  <c r="Z52" i="9"/>
  <c r="Z53" i="9" s="1"/>
  <c r="Z55" i="9" s="1"/>
  <c r="Y52" i="9"/>
  <c r="Y53" i="9" s="1"/>
  <c r="Y55" i="9" s="1"/>
  <c r="X52" i="9"/>
  <c r="W52" i="9"/>
  <c r="V52" i="9"/>
  <c r="V53" i="9" s="1"/>
  <c r="V55" i="9" s="1"/>
  <c r="U52" i="9"/>
  <c r="U53" i="9" s="1"/>
  <c r="U55" i="9" s="1"/>
  <c r="T52" i="9"/>
  <c r="S52" i="9"/>
  <c r="R52" i="9"/>
  <c r="R53" i="9" s="1"/>
  <c r="R55" i="9" s="1"/>
  <c r="Q52" i="9"/>
  <c r="Q53" i="9" s="1"/>
  <c r="Q55" i="9" s="1"/>
  <c r="P52" i="9"/>
  <c r="O52" i="9"/>
  <c r="O55" i="9" s="1"/>
  <c r="Y46" i="9"/>
  <c r="K46" i="9"/>
  <c r="M46" i="9" s="1"/>
  <c r="U45" i="9"/>
  <c r="W46" i="9" s="1"/>
  <c r="S45" i="9"/>
  <c r="U46" i="9" s="1"/>
  <c r="Q45" i="9"/>
  <c r="O45" i="9"/>
  <c r="K45" i="9"/>
  <c r="M45" i="9" s="1"/>
  <c r="K44" i="9"/>
  <c r="M44" i="9" s="1"/>
  <c r="D82" i="5"/>
  <c r="AB84" i="5"/>
  <c r="AC82" i="5"/>
  <c r="AI81" i="5"/>
  <c r="AI84" i="5" s="1"/>
  <c r="AH81" i="5"/>
  <c r="AH82" i="5" s="1"/>
  <c r="AG81" i="5"/>
  <c r="AG84" i="5" s="1"/>
  <c r="AF81" i="5"/>
  <c r="AF82" i="5" s="1"/>
  <c r="AE81" i="5"/>
  <c r="AE82" i="5" s="1"/>
  <c r="AD81" i="5"/>
  <c r="AD84" i="5" s="1"/>
  <c r="AC81" i="5"/>
  <c r="AB81" i="5"/>
  <c r="AD74" i="5"/>
  <c r="AF75" i="5" s="1"/>
  <c r="AB74" i="5"/>
  <c r="AD75" i="5" s="1"/>
  <c r="O84" i="5"/>
  <c r="Z81" i="5"/>
  <c r="Z84" i="5" s="1"/>
  <c r="Y81" i="5"/>
  <c r="Y82" i="5" s="1"/>
  <c r="X81" i="5"/>
  <c r="X84" i="5" s="1"/>
  <c r="W81" i="5"/>
  <c r="W82" i="5" s="1"/>
  <c r="V81" i="5"/>
  <c r="U81" i="5"/>
  <c r="T81" i="5"/>
  <c r="T82" i="5" s="1"/>
  <c r="S81" i="5"/>
  <c r="S82" i="5" s="1"/>
  <c r="S84" i="5" s="1"/>
  <c r="R81" i="5"/>
  <c r="Q81" i="5"/>
  <c r="Q84" i="5" s="1"/>
  <c r="P81" i="5"/>
  <c r="P82" i="5" s="1"/>
  <c r="O81" i="5"/>
  <c r="U74" i="5"/>
  <c r="S74" i="5"/>
  <c r="Q74" i="5"/>
  <c r="O74" i="5"/>
  <c r="M74" i="5"/>
  <c r="M73" i="5"/>
  <c r="AK63" i="5"/>
  <c r="AI63" i="5"/>
  <c r="AG63" i="5"/>
  <c r="AE63" i="5"/>
  <c r="AD63" i="5"/>
  <c r="AB63" i="5"/>
  <c r="V63" i="5"/>
  <c r="O63" i="5"/>
  <c r="D61" i="5"/>
  <c r="AK60" i="5"/>
  <c r="AJ60" i="5"/>
  <c r="AJ61" i="5" s="1"/>
  <c r="AJ63" i="5" s="1"/>
  <c r="AI60" i="5"/>
  <c r="AH60" i="5"/>
  <c r="AH61" i="5" s="1"/>
  <c r="AH63" i="5" s="1"/>
  <c r="AH64" i="5" s="1"/>
  <c r="AH66" i="5" s="1"/>
  <c r="AG60" i="5"/>
  <c r="AF60" i="5"/>
  <c r="AF61" i="5" s="1"/>
  <c r="AF63" i="5" s="1"/>
  <c r="AE60" i="5"/>
  <c r="AD60" i="5"/>
  <c r="AC60" i="5"/>
  <c r="AC61" i="5" s="1"/>
  <c r="AC63" i="5" s="1"/>
  <c r="AB60" i="5"/>
  <c r="Z60" i="5"/>
  <c r="Z63" i="5" s="1"/>
  <c r="Y60" i="5"/>
  <c r="Y61" i="5" s="1"/>
  <c r="X60" i="5"/>
  <c r="X63" i="5" s="1"/>
  <c r="W60" i="5"/>
  <c r="W61" i="5" s="1"/>
  <c r="V60" i="5"/>
  <c r="U60" i="5"/>
  <c r="T60" i="5"/>
  <c r="S60" i="5"/>
  <c r="R60" i="5"/>
  <c r="R61" i="5" s="1"/>
  <c r="R63" i="5" s="1"/>
  <c r="Q60" i="5"/>
  <c r="Q63" i="5" s="1"/>
  <c r="P60" i="5"/>
  <c r="O60" i="5"/>
  <c r="AH54" i="5"/>
  <c r="AF54" i="5"/>
  <c r="AB53" i="5"/>
  <c r="AD54" i="5" s="1"/>
  <c r="U53" i="5"/>
  <c r="W54" i="5" s="1"/>
  <c r="S53" i="5"/>
  <c r="Q53" i="5"/>
  <c r="O53" i="5"/>
  <c r="Q54" i="5" s="1"/>
  <c r="K53" i="5"/>
  <c r="M53" i="5" s="1"/>
  <c r="K52" i="5"/>
  <c r="M52" i="5" s="1"/>
  <c r="O39" i="5"/>
  <c r="Q39" i="5"/>
  <c r="AF39" i="5"/>
  <c r="AH39" i="5"/>
  <c r="M143" i="9" l="1"/>
  <c r="M145" i="9" s="1"/>
  <c r="M146" i="9" s="1"/>
  <c r="L145" i="9"/>
  <c r="K130" i="9"/>
  <c r="I146" i="9"/>
  <c r="M129" i="9"/>
  <c r="M130" i="9" s="1"/>
  <c r="K145" i="9"/>
  <c r="K146" i="9" s="1"/>
  <c r="O145" i="9"/>
  <c r="O146" i="9" s="1"/>
  <c r="M81" i="9"/>
  <c r="X68" i="9"/>
  <c r="X70" i="9" s="1"/>
  <c r="S46" i="9"/>
  <c r="P68" i="9"/>
  <c r="P70" i="9" s="1"/>
  <c r="O71" i="9" s="1"/>
  <c r="AC91" i="9"/>
  <c r="M47" i="9"/>
  <c r="Q56" i="9"/>
  <c r="U56" i="9"/>
  <c r="Y56" i="9"/>
  <c r="S81" i="9"/>
  <c r="S70" i="9"/>
  <c r="S71" i="9" s="1"/>
  <c r="O108" i="9"/>
  <c r="Q46" i="9"/>
  <c r="W68" i="9"/>
  <c r="W70" i="9" s="1"/>
  <c r="P90" i="9"/>
  <c r="O91" i="9" s="1"/>
  <c r="T90" i="9"/>
  <c r="X90" i="9"/>
  <c r="AB88" i="9"/>
  <c r="AB90" i="9" s="1"/>
  <c r="Q81" i="9"/>
  <c r="Q90" i="9"/>
  <c r="U90" i="9"/>
  <c r="Y90" i="9"/>
  <c r="S53" i="9"/>
  <c r="S55" i="9" s="1"/>
  <c r="W53" i="9"/>
  <c r="W55" i="9" s="1"/>
  <c r="AA53" i="9"/>
  <c r="AA55" i="9" s="1"/>
  <c r="AA56" i="9" s="1"/>
  <c r="Q62" i="9"/>
  <c r="R90" i="9"/>
  <c r="V90" i="9"/>
  <c r="Z90" i="9"/>
  <c r="R105" i="9"/>
  <c r="R107" i="9" s="1"/>
  <c r="Q108" i="9" s="1"/>
  <c r="V105" i="9"/>
  <c r="V107" i="9" s="1"/>
  <c r="U108" i="9" s="1"/>
  <c r="Z105" i="9"/>
  <c r="Z107" i="9" s="1"/>
  <c r="Y108" i="9" s="1"/>
  <c r="P53" i="9"/>
  <c r="P55" i="9" s="1"/>
  <c r="O56" i="9" s="1"/>
  <c r="T53" i="9"/>
  <c r="T55" i="9" s="1"/>
  <c r="X53" i="9"/>
  <c r="X55" i="9" s="1"/>
  <c r="R70" i="9"/>
  <c r="Q71" i="9" s="1"/>
  <c r="V70" i="9"/>
  <c r="U71" i="9" s="1"/>
  <c r="S90" i="9"/>
  <c r="W90" i="9"/>
  <c r="W91" i="9" s="1"/>
  <c r="AA90" i="9"/>
  <c r="S105" i="9"/>
  <c r="S107" i="9" s="1"/>
  <c r="S108" i="9" s="1"/>
  <c r="W105" i="9"/>
  <c r="W107" i="9" s="1"/>
  <c r="W108" i="9" s="1"/>
  <c r="AA105" i="9"/>
  <c r="AA107" i="9" s="1"/>
  <c r="AA108" i="9" s="1"/>
  <c r="S54" i="5"/>
  <c r="AF64" i="5"/>
  <c r="AF66" i="5" s="1"/>
  <c r="AJ64" i="5"/>
  <c r="AJ66" i="5" s="1"/>
  <c r="M54" i="5"/>
  <c r="M55" i="5" s="1"/>
  <c r="M75" i="5"/>
  <c r="M76" i="5" s="1"/>
  <c r="U75" i="5"/>
  <c r="V82" i="5"/>
  <c r="V84" i="5" s="1"/>
  <c r="W84" i="5"/>
  <c r="AC84" i="5"/>
  <c r="Q64" i="5"/>
  <c r="Q66" i="5" s="1"/>
  <c r="Y63" i="5"/>
  <c r="Y64" i="5" s="1"/>
  <c r="Y66" i="5" s="1"/>
  <c r="Q75" i="5"/>
  <c r="R82" i="5"/>
  <c r="R84" i="5" s="1"/>
  <c r="Q85" i="5" s="1"/>
  <c r="Q87" i="5" s="1"/>
  <c r="U82" i="5"/>
  <c r="U84" i="5" s="1"/>
  <c r="S61" i="5"/>
  <c r="S63" i="5" s="1"/>
  <c r="AD64" i="5"/>
  <c r="S75" i="5"/>
  <c r="AE84" i="5"/>
  <c r="AD85" i="5" s="1"/>
  <c r="AD87" i="5" s="1"/>
  <c r="AB85" i="5"/>
  <c r="AB87" i="5" s="1"/>
  <c r="AH84" i="5"/>
  <c r="AH85" i="5" s="1"/>
  <c r="AH87" i="5" s="1"/>
  <c r="AF84" i="5"/>
  <c r="AF85" i="5" s="1"/>
  <c r="AF87" i="5" s="1"/>
  <c r="W85" i="5"/>
  <c r="W87" i="5" s="1"/>
  <c r="W75" i="5"/>
  <c r="P84" i="5"/>
  <c r="O85" i="5" s="1"/>
  <c r="O87" i="5" s="1"/>
  <c r="T84" i="5"/>
  <c r="S85" i="5" s="1"/>
  <c r="S87" i="5" s="1"/>
  <c r="Y84" i="5"/>
  <c r="Y85" i="5" s="1"/>
  <c r="Y87" i="5" s="1"/>
  <c r="AB64" i="5"/>
  <c r="AB66" i="5" s="1"/>
  <c r="U54" i="5"/>
  <c r="T61" i="5"/>
  <c r="T63" i="5" s="1"/>
  <c r="W63" i="5"/>
  <c r="W64" i="5" s="1"/>
  <c r="W66" i="5" s="1"/>
  <c r="P61" i="5"/>
  <c r="P63" i="5" s="1"/>
  <c r="O64" i="5" s="1"/>
  <c r="O66" i="5" s="1"/>
  <c r="U61" i="5"/>
  <c r="U63" i="5" s="1"/>
  <c r="U64" i="5" s="1"/>
  <c r="U66" i="5" s="1"/>
  <c r="AJ78" i="1"/>
  <c r="AC78" i="1"/>
  <c r="Y78" i="1"/>
  <c r="N78" i="1"/>
  <c r="AJ75" i="1"/>
  <c r="AI75" i="1"/>
  <c r="AI76" i="1" s="1"/>
  <c r="AI78" i="1" s="1"/>
  <c r="AI79" i="1" s="1"/>
  <c r="AH75" i="1"/>
  <c r="AH76" i="1" s="1"/>
  <c r="AH78" i="1" s="1"/>
  <c r="AG75" i="1"/>
  <c r="AG76" i="1" s="1"/>
  <c r="AG78" i="1" s="1"/>
  <c r="AF75" i="1"/>
  <c r="AF76" i="1" s="1"/>
  <c r="AF78" i="1" s="1"/>
  <c r="AE75" i="1"/>
  <c r="AE76" i="1" s="1"/>
  <c r="AE78" i="1" s="1"/>
  <c r="AD75" i="1"/>
  <c r="AD76" i="1" s="1"/>
  <c r="AD78" i="1" s="1"/>
  <c r="AC79" i="1" s="1"/>
  <c r="AC75" i="1"/>
  <c r="Y75" i="1"/>
  <c r="X75" i="1"/>
  <c r="X76" i="1" s="1"/>
  <c r="X78" i="1" s="1"/>
  <c r="W75" i="1"/>
  <c r="W76" i="1" s="1"/>
  <c r="W78" i="1" s="1"/>
  <c r="V75" i="1"/>
  <c r="V76" i="1" s="1"/>
  <c r="V78" i="1" s="1"/>
  <c r="U75" i="1"/>
  <c r="U76" i="1" s="1"/>
  <c r="U78" i="1" s="1"/>
  <c r="T75" i="1"/>
  <c r="T76" i="1" s="1"/>
  <c r="T78" i="1" s="1"/>
  <c r="S75" i="1"/>
  <c r="S76" i="1" s="1"/>
  <c r="S78" i="1" s="1"/>
  <c r="R75" i="1"/>
  <c r="R76" i="1" s="1"/>
  <c r="R78" i="1" s="1"/>
  <c r="Q75" i="1"/>
  <c r="Q76" i="1" s="1"/>
  <c r="Q78" i="1" s="1"/>
  <c r="P75" i="1"/>
  <c r="P76" i="1" s="1"/>
  <c r="P78" i="1" s="1"/>
  <c r="O75" i="1"/>
  <c r="O76" i="1" s="1"/>
  <c r="O78" i="1" s="1"/>
  <c r="N75" i="1"/>
  <c r="AE68" i="1"/>
  <c r="AG69" i="1" s="1"/>
  <c r="AC68" i="1"/>
  <c r="AE69" i="1" s="1"/>
  <c r="T68" i="1"/>
  <c r="V69" i="1" s="1"/>
  <c r="R68" i="1"/>
  <c r="P68" i="1"/>
  <c r="N68" i="1"/>
  <c r="P69" i="1" s="1"/>
  <c r="J68" i="1"/>
  <c r="L68" i="1" s="1"/>
  <c r="J67" i="1"/>
  <c r="L67" i="1" s="1"/>
  <c r="AL59" i="1"/>
  <c r="AC59" i="1"/>
  <c r="Y59" i="1"/>
  <c r="N59" i="1"/>
  <c r="AI57" i="1"/>
  <c r="AI59" i="1" s="1"/>
  <c r="AL56" i="1"/>
  <c r="AK56" i="1"/>
  <c r="AK57" i="1" s="1"/>
  <c r="AK59" i="1" s="1"/>
  <c r="AK60" i="1" s="1"/>
  <c r="AJ56" i="1"/>
  <c r="AJ57" i="1" s="1"/>
  <c r="AJ59" i="1" s="1"/>
  <c r="AI56" i="1"/>
  <c r="AH56" i="1"/>
  <c r="AH57" i="1" s="1"/>
  <c r="AH59" i="1" s="1"/>
  <c r="AG56" i="1"/>
  <c r="AG57" i="1" s="1"/>
  <c r="AG59" i="1" s="1"/>
  <c r="AF56" i="1"/>
  <c r="AF57" i="1" s="1"/>
  <c r="AF59" i="1" s="1"/>
  <c r="AE56" i="1"/>
  <c r="AE57" i="1" s="1"/>
  <c r="AE59" i="1" s="1"/>
  <c r="AD56" i="1"/>
  <c r="AD57" i="1" s="1"/>
  <c r="AD59" i="1" s="1"/>
  <c r="AC56" i="1"/>
  <c r="Y56" i="1"/>
  <c r="X56" i="1"/>
  <c r="X57" i="1" s="1"/>
  <c r="X59" i="1" s="1"/>
  <c r="X60" i="1" s="1"/>
  <c r="W56" i="1"/>
  <c r="W57" i="1" s="1"/>
  <c r="W59" i="1" s="1"/>
  <c r="V56" i="1"/>
  <c r="V57" i="1" s="1"/>
  <c r="V59" i="1" s="1"/>
  <c r="V60" i="1" s="1"/>
  <c r="U56" i="1"/>
  <c r="U57" i="1" s="1"/>
  <c r="U59" i="1" s="1"/>
  <c r="T56" i="1"/>
  <c r="T57" i="1" s="1"/>
  <c r="T59" i="1" s="1"/>
  <c r="S56" i="1"/>
  <c r="S57" i="1" s="1"/>
  <c r="S59" i="1" s="1"/>
  <c r="R56" i="1"/>
  <c r="R57" i="1" s="1"/>
  <c r="R59" i="1" s="1"/>
  <c r="R60" i="1" s="1"/>
  <c r="Q56" i="1"/>
  <c r="Q57" i="1" s="1"/>
  <c r="Q59" i="1" s="1"/>
  <c r="P56" i="1"/>
  <c r="P57" i="1" s="1"/>
  <c r="P59" i="1" s="1"/>
  <c r="O56" i="1"/>
  <c r="O57" i="1" s="1"/>
  <c r="O59" i="1" s="1"/>
  <c r="N56" i="1"/>
  <c r="AI50" i="1"/>
  <c r="AG50" i="1"/>
  <c r="V50" i="1"/>
  <c r="AC49" i="1"/>
  <c r="AE50" i="1" s="1"/>
  <c r="T49" i="1"/>
  <c r="R49" i="1"/>
  <c r="P49" i="1"/>
  <c r="R50" i="1" s="1"/>
  <c r="N49" i="1"/>
  <c r="J49" i="1"/>
  <c r="L49" i="1" s="1"/>
  <c r="J48" i="1"/>
  <c r="L48" i="1" s="1"/>
  <c r="L50" i="1" s="1"/>
  <c r="P33" i="2"/>
  <c r="Q33" i="2"/>
  <c r="R33" i="2"/>
  <c r="S33" i="2"/>
  <c r="T33" i="2"/>
  <c r="U33" i="2"/>
  <c r="V33" i="2"/>
  <c r="W33" i="2"/>
  <c r="X33" i="2"/>
  <c r="AE33" i="2"/>
  <c r="AF33" i="2"/>
  <c r="AG33" i="2"/>
  <c r="AH33" i="2"/>
  <c r="AI33" i="2"/>
  <c r="R57" i="13"/>
  <c r="S57" i="13"/>
  <c r="U57" i="13"/>
  <c r="P57" i="13"/>
  <c r="R14" i="13"/>
  <c r="S14" i="13"/>
  <c r="T14" i="13"/>
  <c r="U14" i="13"/>
  <c r="W14" i="13"/>
  <c r="Y14" i="13"/>
  <c r="R38" i="13"/>
  <c r="S38" i="13"/>
  <c r="T38" i="13"/>
  <c r="U38" i="13"/>
  <c r="V38" i="13"/>
  <c r="W38" i="13"/>
  <c r="X40" i="13"/>
  <c r="Y38" i="13"/>
  <c r="Y40" i="13" s="1"/>
  <c r="Y41" i="13" s="1"/>
  <c r="Y43" i="13" s="1"/>
  <c r="O59" i="13"/>
  <c r="Z40" i="13"/>
  <c r="W40" i="13"/>
  <c r="V40" i="13"/>
  <c r="S40" i="13"/>
  <c r="Q40" i="13"/>
  <c r="O40" i="13"/>
  <c r="O41" i="13" s="1"/>
  <c r="O43" i="13" s="1"/>
  <c r="U40" i="13"/>
  <c r="U41" i="13" s="1"/>
  <c r="U43" i="13" s="1"/>
  <c r="T40" i="13"/>
  <c r="R40" i="13"/>
  <c r="P38" i="13"/>
  <c r="P40" i="13" s="1"/>
  <c r="V56" i="13"/>
  <c r="V59" i="13" s="1"/>
  <c r="U56" i="13"/>
  <c r="U59" i="13" s="1"/>
  <c r="T56" i="13"/>
  <c r="S56" i="13"/>
  <c r="R56" i="13"/>
  <c r="R59" i="13" s="1"/>
  <c r="Q56" i="13"/>
  <c r="Q59" i="13" s="1"/>
  <c r="P56" i="13"/>
  <c r="P59" i="13" s="1"/>
  <c r="O56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Q49" i="13"/>
  <c r="S50" i="13" s="1"/>
  <c r="O49" i="13"/>
  <c r="U30" i="13"/>
  <c r="W31" i="13" s="1"/>
  <c r="S30" i="13"/>
  <c r="Q30" i="13"/>
  <c r="O30" i="13"/>
  <c r="Q31" i="13" s="1"/>
  <c r="D38" i="13"/>
  <c r="AK16" i="13"/>
  <c r="AI16" i="13"/>
  <c r="AG16" i="13"/>
  <c r="AE16" i="13"/>
  <c r="AD16" i="13"/>
  <c r="AB16" i="13"/>
  <c r="AK13" i="13"/>
  <c r="AJ13" i="13"/>
  <c r="AJ14" i="13" s="1"/>
  <c r="AJ16" i="13" s="1"/>
  <c r="AI13" i="13"/>
  <c r="AH13" i="13"/>
  <c r="AH14" i="13" s="1"/>
  <c r="AH16" i="13" s="1"/>
  <c r="AG13" i="13"/>
  <c r="AF13" i="13"/>
  <c r="AF14" i="13" s="1"/>
  <c r="AF16" i="13" s="1"/>
  <c r="AF17" i="13" s="1"/>
  <c r="AF19" i="13" s="1"/>
  <c r="AE13" i="13"/>
  <c r="AD13" i="13"/>
  <c r="AC13" i="13"/>
  <c r="AC14" i="13" s="1"/>
  <c r="AC16" i="13" s="1"/>
  <c r="AB13" i="13"/>
  <c r="AH7" i="13"/>
  <c r="AF7" i="13"/>
  <c r="AB6" i="13"/>
  <c r="AD7" i="13" s="1"/>
  <c r="U6" i="13"/>
  <c r="W7" i="13" s="1"/>
  <c r="S6" i="13"/>
  <c r="Q6" i="13"/>
  <c r="O6" i="13"/>
  <c r="Q7" i="13" s="1"/>
  <c r="K6" i="13"/>
  <c r="K5" i="13"/>
  <c r="D14" i="13"/>
  <c r="M30" i="13"/>
  <c r="M29" i="13"/>
  <c r="M31" i="13" s="1"/>
  <c r="M32" i="13" s="1"/>
  <c r="O16" i="13"/>
  <c r="Z13" i="13"/>
  <c r="Y13" i="13"/>
  <c r="X13" i="13"/>
  <c r="W13" i="13"/>
  <c r="V13" i="13"/>
  <c r="U13" i="13"/>
  <c r="T13" i="13"/>
  <c r="S13" i="13"/>
  <c r="R13" i="13"/>
  <c r="Q13" i="13"/>
  <c r="Q16" i="13" s="1"/>
  <c r="P13" i="13"/>
  <c r="P14" i="13" s="1"/>
  <c r="O13" i="13"/>
  <c r="K29" i="5"/>
  <c r="K28" i="5"/>
  <c r="D29" i="5"/>
  <c r="K9" i="5"/>
  <c r="K7" i="5"/>
  <c r="S91" i="9" l="1"/>
  <c r="W71" i="9"/>
  <c r="AA91" i="9"/>
  <c r="W56" i="9"/>
  <c r="Q91" i="9"/>
  <c r="S56" i="9"/>
  <c r="Y91" i="9"/>
  <c r="U91" i="9"/>
  <c r="U85" i="5"/>
  <c r="U87" i="5" s="1"/>
  <c r="S64" i="5"/>
  <c r="S66" i="5" s="1"/>
  <c r="AG60" i="1"/>
  <c r="X79" i="1"/>
  <c r="AE60" i="1"/>
  <c r="AI60" i="1"/>
  <c r="N79" i="1"/>
  <c r="T50" i="1"/>
  <c r="R79" i="1"/>
  <c r="V79" i="1"/>
  <c r="AG79" i="1"/>
  <c r="P60" i="1"/>
  <c r="L69" i="1"/>
  <c r="R69" i="1"/>
  <c r="P79" i="1"/>
  <c r="T79" i="1"/>
  <c r="AC60" i="1"/>
  <c r="T60" i="1"/>
  <c r="N60" i="1"/>
  <c r="AE79" i="1"/>
  <c r="P50" i="1"/>
  <c r="T69" i="1"/>
  <c r="T59" i="13"/>
  <c r="Q41" i="13"/>
  <c r="Q43" i="13" s="1"/>
  <c r="W41" i="13"/>
  <c r="W43" i="13" s="1"/>
  <c r="Q60" i="13"/>
  <c r="Q62" i="13" s="1"/>
  <c r="U60" i="13"/>
  <c r="U62" i="13" s="1"/>
  <c r="S59" i="13"/>
  <c r="S60" i="13" s="1"/>
  <c r="S62" i="13" s="1"/>
  <c r="O60" i="13"/>
  <c r="O62" i="13" s="1"/>
  <c r="S41" i="13"/>
  <c r="S43" i="13" s="1"/>
  <c r="AJ17" i="13"/>
  <c r="AJ19" i="13" s="1"/>
  <c r="S7" i="13"/>
  <c r="U7" i="13"/>
  <c r="AH17" i="13"/>
  <c r="AH19" i="13" s="1"/>
  <c r="AD17" i="13"/>
  <c r="U31" i="13"/>
  <c r="Q50" i="13"/>
  <c r="S31" i="13"/>
  <c r="AB17" i="13"/>
  <c r="AB19" i="13" s="1"/>
  <c r="M5" i="13"/>
  <c r="M6" i="13"/>
  <c r="T16" i="13"/>
  <c r="X16" i="13"/>
  <c r="P16" i="13"/>
  <c r="O17" i="13" s="1"/>
  <c r="O19" i="13" s="1"/>
  <c r="U16" i="13"/>
  <c r="Y16" i="13"/>
  <c r="R16" i="13"/>
  <c r="Q17" i="13" s="1"/>
  <c r="Q19" i="13" s="1"/>
  <c r="V16" i="13"/>
  <c r="Z16" i="13"/>
  <c r="S16" i="13"/>
  <c r="W16" i="13"/>
  <c r="S17" i="13" l="1"/>
  <c r="S19" i="13" s="1"/>
  <c r="M7" i="13"/>
  <c r="M8" i="13" s="1"/>
  <c r="W17" i="13"/>
  <c r="W19" i="13" s="1"/>
  <c r="U17" i="13"/>
  <c r="U19" i="13" s="1"/>
  <c r="Y17" i="13"/>
  <c r="Y19" i="13" s="1"/>
  <c r="AL16" i="2" l="1"/>
  <c r="AC16" i="2"/>
  <c r="AC17" i="2" s="1"/>
  <c r="AK14" i="2"/>
  <c r="AK16" i="2" s="1"/>
  <c r="AK17" i="2" s="1"/>
  <c r="AG14" i="2"/>
  <c r="AG16" i="2" s="1"/>
  <c r="AG17" i="2" s="1"/>
  <c r="AL13" i="2"/>
  <c r="AK13" i="2"/>
  <c r="AJ13" i="2"/>
  <c r="AJ14" i="2" s="1"/>
  <c r="AJ16" i="2" s="1"/>
  <c r="AI13" i="2"/>
  <c r="AI14" i="2" s="1"/>
  <c r="AI16" i="2" s="1"/>
  <c r="AI17" i="2" s="1"/>
  <c r="AH13" i="2"/>
  <c r="AH14" i="2" s="1"/>
  <c r="AH16" i="2" s="1"/>
  <c r="AG13" i="2"/>
  <c r="AF13" i="2"/>
  <c r="AF14" i="2" s="1"/>
  <c r="AF16" i="2" s="1"/>
  <c r="AE13" i="2"/>
  <c r="AE14" i="2" s="1"/>
  <c r="AE16" i="2" s="1"/>
  <c r="AE17" i="2" s="1"/>
  <c r="AD13" i="2"/>
  <c r="AD14" i="2" s="1"/>
  <c r="AD16" i="2" s="1"/>
  <c r="AC13" i="2"/>
  <c r="AI7" i="2"/>
  <c r="AG7" i="2"/>
  <c r="AE7" i="2"/>
  <c r="AC6" i="2"/>
  <c r="Y16" i="2"/>
  <c r="P16" i="2"/>
  <c r="N16" i="2"/>
  <c r="U14" i="2"/>
  <c r="U16" i="2" s="1"/>
  <c r="Q14" i="2"/>
  <c r="Q16" i="2" s="1"/>
  <c r="P14" i="2"/>
  <c r="Y13" i="2"/>
  <c r="X13" i="2"/>
  <c r="X14" i="2" s="1"/>
  <c r="X16" i="2" s="1"/>
  <c r="X17" i="2" s="1"/>
  <c r="W13" i="2"/>
  <c r="W14" i="2" s="1"/>
  <c r="W16" i="2" s="1"/>
  <c r="V13" i="2"/>
  <c r="V14" i="2" s="1"/>
  <c r="V16" i="2" s="1"/>
  <c r="U13" i="2"/>
  <c r="T13" i="2"/>
  <c r="T14" i="2" s="1"/>
  <c r="T16" i="2" s="1"/>
  <c r="S13" i="2"/>
  <c r="S14" i="2" s="1"/>
  <c r="S16" i="2" s="1"/>
  <c r="R13" i="2"/>
  <c r="R14" i="2" s="1"/>
  <c r="R16" i="2" s="1"/>
  <c r="Q13" i="2"/>
  <c r="P13" i="2"/>
  <c r="O13" i="2"/>
  <c r="O14" i="2" s="1"/>
  <c r="O16" i="2" s="1"/>
  <c r="N13" i="2"/>
  <c r="J25" i="2"/>
  <c r="L25" i="2" s="1"/>
  <c r="J24" i="2"/>
  <c r="L24" i="2" s="1"/>
  <c r="J6" i="2"/>
  <c r="L6" i="2" s="1"/>
  <c r="J5" i="2"/>
  <c r="L5" i="2" s="1"/>
  <c r="V17" i="2" l="1"/>
  <c r="T17" i="2"/>
  <c r="P17" i="2"/>
  <c r="N17" i="2"/>
  <c r="R17" i="2"/>
  <c r="L26" i="2"/>
  <c r="L7" i="2"/>
  <c r="M24" i="11"/>
  <c r="K24" i="11"/>
  <c r="P30" i="11"/>
  <c r="O30" i="11"/>
  <c r="O31" i="11" s="1"/>
  <c r="O33" i="11" s="1"/>
  <c r="N30" i="11"/>
  <c r="N31" i="11" s="1"/>
  <c r="N33" i="11" s="1"/>
  <c r="M30" i="11"/>
  <c r="M31" i="11" s="1"/>
  <c r="L30" i="11"/>
  <c r="L31" i="11" s="1"/>
  <c r="K30" i="11"/>
  <c r="K31" i="11" s="1"/>
  <c r="K33" i="11" s="1"/>
  <c r="J30" i="11"/>
  <c r="J31" i="11" s="1"/>
  <c r="I30" i="11"/>
  <c r="I33" i="11" s="1"/>
  <c r="K23" i="11"/>
  <c r="I23" i="11"/>
  <c r="P13" i="11"/>
  <c r="P16" i="11" s="1"/>
  <c r="O13" i="11"/>
  <c r="O14" i="11" s="1"/>
  <c r="O16" i="11" s="1"/>
  <c r="N13" i="11"/>
  <c r="M13" i="11"/>
  <c r="M14" i="11" s="1"/>
  <c r="L13" i="11"/>
  <c r="L14" i="11" s="1"/>
  <c r="L16" i="11" s="1"/>
  <c r="K13" i="11"/>
  <c r="K14" i="11" s="1"/>
  <c r="K16" i="11" s="1"/>
  <c r="J13" i="11"/>
  <c r="I13" i="11"/>
  <c r="I16" i="11" s="1"/>
  <c r="M6" i="11"/>
  <c r="K6" i="11"/>
  <c r="I6" i="11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O70" i="10"/>
  <c r="Q68" i="10"/>
  <c r="R68" i="10"/>
  <c r="S68" i="10"/>
  <c r="T68" i="10"/>
  <c r="U68" i="10"/>
  <c r="V68" i="10"/>
  <c r="W68" i="10"/>
  <c r="X68" i="10"/>
  <c r="Y68" i="10"/>
  <c r="Z68" i="10"/>
  <c r="AA68" i="10"/>
  <c r="P68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O53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P51" i="10"/>
  <c r="P33" i="10"/>
  <c r="Q33" i="10"/>
  <c r="R33" i="10"/>
  <c r="S33" i="10"/>
  <c r="T33" i="10"/>
  <c r="U33" i="10"/>
  <c r="V33" i="10"/>
  <c r="W33" i="10"/>
  <c r="X33" i="10"/>
  <c r="Y33" i="10"/>
  <c r="Z33" i="10"/>
  <c r="O33" i="10"/>
  <c r="Q31" i="10"/>
  <c r="R31" i="10"/>
  <c r="S31" i="10"/>
  <c r="T31" i="10"/>
  <c r="U31" i="10"/>
  <c r="V31" i="10"/>
  <c r="W31" i="10"/>
  <c r="X31" i="10"/>
  <c r="Y31" i="10"/>
  <c r="P31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O16" i="10"/>
  <c r="Q14" i="10"/>
  <c r="R14" i="10"/>
  <c r="S14" i="10"/>
  <c r="T14" i="10"/>
  <c r="U14" i="10"/>
  <c r="V14" i="10"/>
  <c r="W14" i="10"/>
  <c r="X14" i="10"/>
  <c r="Y14" i="10"/>
  <c r="Z14" i="10"/>
  <c r="AA14" i="10"/>
  <c r="P14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Y61" i="10"/>
  <c r="W61" i="10"/>
  <c r="U61" i="10"/>
  <c r="Q60" i="10"/>
  <c r="S61" i="10" s="1"/>
  <c r="O6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AA44" i="10"/>
  <c r="Y44" i="10"/>
  <c r="U43" i="10"/>
  <c r="W44" i="10" s="1"/>
  <c r="S43" i="10"/>
  <c r="U44" i="10" s="1"/>
  <c r="Q43" i="10"/>
  <c r="O43" i="10"/>
  <c r="Z30" i="10"/>
  <c r="Y30" i="10"/>
  <c r="Y34" i="10" s="1"/>
  <c r="X30" i="10"/>
  <c r="W30" i="10"/>
  <c r="V30" i="10"/>
  <c r="U30" i="10"/>
  <c r="T30" i="10"/>
  <c r="S30" i="10"/>
  <c r="R30" i="10"/>
  <c r="Q30" i="10"/>
  <c r="P30" i="10"/>
  <c r="O30" i="10"/>
  <c r="W24" i="10"/>
  <c r="U24" i="10"/>
  <c r="Q23" i="10"/>
  <c r="S24" i="10" s="1"/>
  <c r="O2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Y7" i="10"/>
  <c r="U6" i="10"/>
  <c r="W7" i="10" s="1"/>
  <c r="S6" i="10"/>
  <c r="U7" i="10" s="1"/>
  <c r="Q6" i="10"/>
  <c r="O6" i="10"/>
  <c r="K43" i="10"/>
  <c r="M43" i="10" s="1"/>
  <c r="M42" i="10"/>
  <c r="K42" i="10"/>
  <c r="K41" i="10"/>
  <c r="M41" i="10" s="1"/>
  <c r="K7" i="10"/>
  <c r="M7" i="10" s="1"/>
  <c r="K6" i="10"/>
  <c r="M6" i="10" s="1"/>
  <c r="K5" i="10"/>
  <c r="M5" i="10" s="1"/>
  <c r="M7" i="11" l="1"/>
  <c r="J33" i="11"/>
  <c r="I34" i="11" s="1"/>
  <c r="K17" i="11"/>
  <c r="M33" i="11"/>
  <c r="M34" i="11" s="1"/>
  <c r="K7" i="11"/>
  <c r="O17" i="11"/>
  <c r="J14" i="11"/>
  <c r="J16" i="11" s="1"/>
  <c r="I17" i="11" s="1"/>
  <c r="N14" i="11"/>
  <c r="N16" i="11" s="1"/>
  <c r="M16" i="11"/>
  <c r="L33" i="11"/>
  <c r="K34" i="11" s="1"/>
  <c r="P33" i="11"/>
  <c r="O34" i="11" s="1"/>
  <c r="W71" i="10"/>
  <c r="AA71" i="10"/>
  <c r="Q7" i="10"/>
  <c r="AC54" i="10"/>
  <c r="S44" i="10"/>
  <c r="S7" i="10"/>
  <c r="Q44" i="10"/>
  <c r="Q54" i="10"/>
  <c r="U54" i="10"/>
  <c r="Y54" i="10"/>
  <c r="U71" i="10"/>
  <c r="O71" i="10"/>
  <c r="Q71" i="10"/>
  <c r="S71" i="10"/>
  <c r="O34" i="10"/>
  <c r="O17" i="10"/>
  <c r="O54" i="10"/>
  <c r="S54" i="10"/>
  <c r="Q61" i="10"/>
  <c r="Y71" i="10"/>
  <c r="Y17" i="10"/>
  <c r="Q24" i="10"/>
  <c r="Q17" i="10"/>
  <c r="AA17" i="10"/>
  <c r="Q34" i="10"/>
  <c r="U34" i="10"/>
  <c r="W54" i="10"/>
  <c r="W17" i="10"/>
  <c r="S34" i="10"/>
  <c r="W34" i="10"/>
  <c r="M44" i="10"/>
  <c r="M8" i="10"/>
  <c r="K24" i="9"/>
  <c r="M24" i="9" s="1"/>
  <c r="K23" i="9"/>
  <c r="K8" i="9"/>
  <c r="M8" i="9" s="1"/>
  <c r="K9" i="9"/>
  <c r="M9" i="9" s="1"/>
  <c r="K7" i="9"/>
  <c r="M7" i="9" s="1"/>
  <c r="AI31" i="9"/>
  <c r="AI34" i="9" s="1"/>
  <c r="AH31" i="9"/>
  <c r="AH32" i="9" s="1"/>
  <c r="AG31" i="9"/>
  <c r="AG32" i="9" s="1"/>
  <c r="AF31" i="9"/>
  <c r="AE31" i="9"/>
  <c r="AE32" i="9" s="1"/>
  <c r="AE34" i="9" s="1"/>
  <c r="AD31" i="9"/>
  <c r="AD32" i="9" s="1"/>
  <c r="AC31" i="9"/>
  <c r="AC32" i="9" s="1"/>
  <c r="AB31" i="9"/>
  <c r="AA31" i="9"/>
  <c r="AA32" i="9" s="1"/>
  <c r="AA34" i="9" s="1"/>
  <c r="Z31" i="9"/>
  <c r="Z32" i="9" s="1"/>
  <c r="Y31" i="9"/>
  <c r="Y32" i="9" s="1"/>
  <c r="X31" i="9"/>
  <c r="W31" i="9"/>
  <c r="W32" i="9" s="1"/>
  <c r="W34" i="9" s="1"/>
  <c r="V31" i="9"/>
  <c r="V32" i="9" s="1"/>
  <c r="U31" i="9"/>
  <c r="U32" i="9" s="1"/>
  <c r="T31" i="9"/>
  <c r="S31" i="9"/>
  <c r="S32" i="9" s="1"/>
  <c r="S34" i="9" s="1"/>
  <c r="R31" i="9"/>
  <c r="R32" i="9" s="1"/>
  <c r="Q31" i="9"/>
  <c r="Q32" i="9" s="1"/>
  <c r="Q34" i="9" s="1"/>
  <c r="P31" i="9"/>
  <c r="P34" i="9" s="1"/>
  <c r="AF25" i="9"/>
  <c r="AD25" i="9"/>
  <c r="AB25" i="9"/>
  <c r="Z25" i="9"/>
  <c r="X25" i="9"/>
  <c r="V25" i="9"/>
  <c r="R24" i="9"/>
  <c r="T25" i="9" s="1"/>
  <c r="P24" i="9"/>
  <c r="M23" i="9"/>
  <c r="AO15" i="9"/>
  <c r="AO18" i="9" s="1"/>
  <c r="AN15" i="9"/>
  <c r="AM15" i="9"/>
  <c r="AL15" i="9"/>
  <c r="AL16" i="9" s="1"/>
  <c r="AL18" i="9" s="1"/>
  <c r="AK15" i="9"/>
  <c r="AK16" i="9" s="1"/>
  <c r="AJ15" i="9"/>
  <c r="AI15" i="9"/>
  <c r="AH15" i="9"/>
  <c r="AH16" i="9" s="1"/>
  <c r="AH18" i="9" s="1"/>
  <c r="AG15" i="9"/>
  <c r="AG16" i="9" s="1"/>
  <c r="AF15" i="9"/>
  <c r="AE15" i="9"/>
  <c r="AD15" i="9"/>
  <c r="AD16" i="9" s="1"/>
  <c r="AD18" i="9" s="1"/>
  <c r="AC15" i="9"/>
  <c r="AC16" i="9" s="1"/>
  <c r="AB15" i="9"/>
  <c r="AA15" i="9"/>
  <c r="Z15" i="9"/>
  <c r="Z16" i="9" s="1"/>
  <c r="Z18" i="9" s="1"/>
  <c r="Y15" i="9"/>
  <c r="Y16" i="9" s="1"/>
  <c r="X15" i="9"/>
  <c r="W15" i="9"/>
  <c r="V15" i="9"/>
  <c r="V16" i="9" s="1"/>
  <c r="V18" i="9" s="1"/>
  <c r="U15" i="9"/>
  <c r="U16" i="9" s="1"/>
  <c r="T15" i="9"/>
  <c r="S15" i="9"/>
  <c r="R15" i="9"/>
  <c r="R16" i="9" s="1"/>
  <c r="R18" i="9" s="1"/>
  <c r="Q15" i="9"/>
  <c r="Q16" i="9" s="1"/>
  <c r="P15" i="9"/>
  <c r="P18" i="9" s="1"/>
  <c r="AL9" i="9"/>
  <c r="AJ9" i="9"/>
  <c r="AH9" i="9"/>
  <c r="AF9" i="9"/>
  <c r="AB8" i="9"/>
  <c r="AD9" i="9" s="1"/>
  <c r="Z8" i="9"/>
  <c r="X8" i="9"/>
  <c r="V8" i="9"/>
  <c r="T8" i="9"/>
  <c r="R8" i="9"/>
  <c r="P8" i="9"/>
  <c r="R9" i="9" s="1"/>
  <c r="Z9" i="9" l="1"/>
  <c r="M10" i="9"/>
  <c r="X9" i="9"/>
  <c r="M25" i="9"/>
  <c r="M17" i="11"/>
  <c r="AA54" i="10"/>
  <c r="X32" i="9"/>
  <c r="X34" i="9" s="1"/>
  <c r="R25" i="9"/>
  <c r="AN16" i="9"/>
  <c r="AN18" i="9" s="1"/>
  <c r="AN19" i="9" s="1"/>
  <c r="AJ16" i="9"/>
  <c r="AJ18" i="9" s="1"/>
  <c r="AF16" i="9"/>
  <c r="AF18" i="9" s="1"/>
  <c r="AB16" i="9"/>
  <c r="AB18" i="9" s="1"/>
  <c r="X16" i="9"/>
  <c r="X18" i="9" s="1"/>
  <c r="T16" i="9"/>
  <c r="T18" i="9" s="1"/>
  <c r="AK18" i="9"/>
  <c r="AG18" i="9"/>
  <c r="AC18" i="9"/>
  <c r="Y18" i="9"/>
  <c r="U18" i="9"/>
  <c r="Q18" i="9"/>
  <c r="P19" i="9" s="1"/>
  <c r="AH34" i="9"/>
  <c r="AD34" i="9"/>
  <c r="AD35" i="9" s="1"/>
  <c r="Z34" i="9"/>
  <c r="Z35" i="9" s="1"/>
  <c r="V34" i="9"/>
  <c r="V35" i="9" s="1"/>
  <c r="R34" i="9"/>
  <c r="R35" i="9" s="1"/>
  <c r="AF32" i="9"/>
  <c r="AF34" i="9" s="1"/>
  <c r="T32" i="9"/>
  <c r="T34" i="9" s="1"/>
  <c r="AM16" i="9"/>
  <c r="AM18" i="9" s="1"/>
  <c r="AL19" i="9" s="1"/>
  <c r="AI16" i="9"/>
  <c r="AI18" i="9" s="1"/>
  <c r="AE16" i="9"/>
  <c r="AE18" i="9" s="1"/>
  <c r="AA16" i="9"/>
  <c r="AA18" i="9" s="1"/>
  <c r="W16" i="9"/>
  <c r="W18" i="9" s="1"/>
  <c r="S16" i="9"/>
  <c r="S18" i="9" s="1"/>
  <c r="R19" i="9" s="1"/>
  <c r="AG34" i="9"/>
  <c r="AC34" i="9"/>
  <c r="Y34" i="9"/>
  <c r="U34" i="9"/>
  <c r="AB32" i="9"/>
  <c r="AB34" i="9" s="1"/>
  <c r="V9" i="9"/>
  <c r="S17" i="10"/>
  <c r="U17" i="10"/>
  <c r="P35" i="9"/>
  <c r="T9" i="9"/>
  <c r="AB9" i="9"/>
  <c r="AH35" i="9"/>
  <c r="M29" i="5"/>
  <c r="M28" i="5"/>
  <c r="M30" i="5" s="1"/>
  <c r="M31" i="5" s="1"/>
  <c r="M8" i="5"/>
  <c r="M9" i="5"/>
  <c r="M7" i="5"/>
  <c r="AH36" i="5"/>
  <c r="AG36" i="5"/>
  <c r="AG37" i="5" s="1"/>
  <c r="AG39" i="5" s="1"/>
  <c r="AG40" i="5" s="1"/>
  <c r="AF36" i="5"/>
  <c r="AE36" i="5"/>
  <c r="AE37" i="5" s="1"/>
  <c r="AE39" i="5" s="1"/>
  <c r="AE40" i="5" s="1"/>
  <c r="AD36" i="5"/>
  <c r="AD37" i="5" s="1"/>
  <c r="AD39" i="5" s="1"/>
  <c r="AC36" i="5"/>
  <c r="AC37" i="5" s="1"/>
  <c r="AC39" i="5" s="1"/>
  <c r="AB36" i="5"/>
  <c r="AB37" i="5" s="1"/>
  <c r="AB39" i="5" s="1"/>
  <c r="AA36" i="5"/>
  <c r="AA37" i="5" s="1"/>
  <c r="AA39" i="5" s="1"/>
  <c r="AA40" i="5" s="1"/>
  <c r="Z36" i="5"/>
  <c r="Z37" i="5" s="1"/>
  <c r="Z39" i="5" s="1"/>
  <c r="Y40" i="5" s="1"/>
  <c r="Y36" i="5"/>
  <c r="Y37" i="5" s="1"/>
  <c r="Y39" i="5" s="1"/>
  <c r="X36" i="5"/>
  <c r="X37" i="5" s="1"/>
  <c r="X39" i="5" s="1"/>
  <c r="W36" i="5"/>
  <c r="W37" i="5" s="1"/>
  <c r="W39" i="5" s="1"/>
  <c r="W40" i="5" s="1"/>
  <c r="V36" i="5"/>
  <c r="V37" i="5" s="1"/>
  <c r="V39" i="5" s="1"/>
  <c r="U36" i="5"/>
  <c r="U37" i="5" s="1"/>
  <c r="U39" i="5" s="1"/>
  <c r="T36" i="5"/>
  <c r="T37" i="5" s="1"/>
  <c r="T39" i="5" s="1"/>
  <c r="S36" i="5"/>
  <c r="S37" i="5" s="1"/>
  <c r="S39" i="5" s="1"/>
  <c r="S40" i="5" s="1"/>
  <c r="R36" i="5"/>
  <c r="R37" i="5" s="1"/>
  <c r="R39" i="5" s="1"/>
  <c r="Q40" i="5" s="1"/>
  <c r="Q36" i="5"/>
  <c r="P36" i="5"/>
  <c r="P37" i="5" s="1"/>
  <c r="P39" i="5" s="1"/>
  <c r="O40" i="5" s="1"/>
  <c r="O36" i="5"/>
  <c r="AE30" i="5"/>
  <c r="AC30" i="5"/>
  <c r="AA30" i="5"/>
  <c r="Y30" i="5"/>
  <c r="W30" i="5"/>
  <c r="U30" i="5"/>
  <c r="Q29" i="5"/>
  <c r="S30" i="5" s="1"/>
  <c r="O29" i="5"/>
  <c r="AN18" i="5"/>
  <c r="O18" i="5"/>
  <c r="AN15" i="5"/>
  <c r="AM15" i="5"/>
  <c r="AM16" i="5" s="1"/>
  <c r="AL15" i="5"/>
  <c r="AL18" i="5" s="1"/>
  <c r="AK15" i="5"/>
  <c r="AK16" i="5" s="1"/>
  <c r="AJ15" i="5"/>
  <c r="AJ16" i="5" s="1"/>
  <c r="AI15" i="5"/>
  <c r="AI16" i="5" s="1"/>
  <c r="AH15" i="5"/>
  <c r="AH16" i="5" s="1"/>
  <c r="AG15" i="5"/>
  <c r="AG16" i="5" s="1"/>
  <c r="AF15" i="5"/>
  <c r="AF16" i="5" s="1"/>
  <c r="AE15" i="5"/>
  <c r="AE16" i="5" s="1"/>
  <c r="AD15" i="5"/>
  <c r="AD16" i="5" s="1"/>
  <c r="AC15" i="5"/>
  <c r="AC16" i="5" s="1"/>
  <c r="AB15" i="5"/>
  <c r="AB16" i="5" s="1"/>
  <c r="AA15" i="5"/>
  <c r="AA16" i="5" s="1"/>
  <c r="Z15" i="5"/>
  <c r="Z16" i="5" s="1"/>
  <c r="Y15" i="5"/>
  <c r="Y16" i="5" s="1"/>
  <c r="X15" i="5"/>
  <c r="X16" i="5" s="1"/>
  <c r="W15" i="5"/>
  <c r="W16" i="5" s="1"/>
  <c r="V15" i="5"/>
  <c r="V16" i="5" s="1"/>
  <c r="U15" i="5"/>
  <c r="U16" i="5" s="1"/>
  <c r="T15" i="5"/>
  <c r="T16" i="5" s="1"/>
  <c r="S15" i="5"/>
  <c r="S16" i="5" s="1"/>
  <c r="R15" i="5"/>
  <c r="R16" i="5" s="1"/>
  <c r="Q15" i="5"/>
  <c r="Q18" i="5" s="1"/>
  <c r="P15" i="5"/>
  <c r="P16" i="5" s="1"/>
  <c r="O15" i="5"/>
  <c r="AK9" i="5"/>
  <c r="AI9" i="5"/>
  <c r="AG9" i="5"/>
  <c r="AE9" i="5"/>
  <c r="AA8" i="5"/>
  <c r="AC9" i="5" s="1"/>
  <c r="Y8" i="5"/>
  <c r="W8" i="5"/>
  <c r="Y9" i="5" s="1"/>
  <c r="U8" i="5"/>
  <c r="S8" i="5"/>
  <c r="U9" i="5" s="1"/>
  <c r="Q8" i="5"/>
  <c r="O8" i="5"/>
  <c r="Q9" i="5" s="1"/>
  <c r="AB35" i="9" l="1"/>
  <c r="AF35" i="9"/>
  <c r="T19" i="9"/>
  <c r="AJ19" i="9"/>
  <c r="X19" i="9"/>
  <c r="U40" i="5"/>
  <c r="AC40" i="5"/>
  <c r="W9" i="5"/>
  <c r="Q30" i="5"/>
  <c r="S18" i="5"/>
  <c r="AE18" i="5"/>
  <c r="AI18" i="5"/>
  <c r="P18" i="5"/>
  <c r="O19" i="5" s="1"/>
  <c r="O21" i="5" s="1"/>
  <c r="AA18" i="5"/>
  <c r="W18" i="5"/>
  <c r="AM18" i="5"/>
  <c r="AM19" i="5" s="1"/>
  <c r="AM21" i="5" s="1"/>
  <c r="AH18" i="5"/>
  <c r="AD18" i="5"/>
  <c r="Z18" i="5"/>
  <c r="V18" i="5"/>
  <c r="R18" i="5"/>
  <c r="Q19" i="5" s="1"/>
  <c r="Q21" i="5" s="1"/>
  <c r="AK18" i="5"/>
  <c r="AK19" i="5" s="1"/>
  <c r="AK21" i="5" s="1"/>
  <c r="AG18" i="5"/>
  <c r="U18" i="5"/>
  <c r="AC18" i="5"/>
  <c r="AC19" i="5" s="1"/>
  <c r="AC21" i="5" s="1"/>
  <c r="Y18" i="5"/>
  <c r="AB18" i="5"/>
  <c r="O42" i="5"/>
  <c r="AC42" i="5"/>
  <c r="Y42" i="5"/>
  <c r="U42" i="5"/>
  <c r="AJ18" i="5"/>
  <c r="AF18" i="5"/>
  <c r="X18" i="5"/>
  <c r="T18" i="5"/>
  <c r="AF19" i="9"/>
  <c r="Z19" i="9"/>
  <c r="AB19" i="9"/>
  <c r="V19" i="9"/>
  <c r="AH19" i="9"/>
  <c r="X35" i="9"/>
  <c r="AD19" i="9"/>
  <c r="T35" i="9"/>
  <c r="Q42" i="5"/>
  <c r="AG42" i="5"/>
  <c r="M10" i="5"/>
  <c r="M11" i="5" s="1"/>
  <c r="AA9" i="5"/>
  <c r="S9" i="5"/>
  <c r="AC35" i="2"/>
  <c r="AJ32" i="2"/>
  <c r="AJ35" i="2" s="1"/>
  <c r="AI32" i="2"/>
  <c r="AI35" i="2" s="1"/>
  <c r="AH32" i="2"/>
  <c r="AH35" i="2" s="1"/>
  <c r="AG32" i="2"/>
  <c r="AG35" i="2" s="1"/>
  <c r="AF32" i="2"/>
  <c r="AF35" i="2" s="1"/>
  <c r="AE32" i="2"/>
  <c r="AE35" i="2" s="1"/>
  <c r="AD32" i="2"/>
  <c r="AD33" i="2" s="1"/>
  <c r="AD35" i="2" s="1"/>
  <c r="AC32" i="2"/>
  <c r="AE25" i="2"/>
  <c r="AG26" i="2" s="1"/>
  <c r="AC25" i="2"/>
  <c r="N35" i="2"/>
  <c r="Y32" i="2"/>
  <c r="Y35" i="2" s="1"/>
  <c r="X32" i="2"/>
  <c r="X35" i="2" s="1"/>
  <c r="W32" i="2"/>
  <c r="W35" i="2" s="1"/>
  <c r="V32" i="2"/>
  <c r="V35" i="2" s="1"/>
  <c r="U32" i="2"/>
  <c r="U35" i="2" s="1"/>
  <c r="T32" i="2"/>
  <c r="T35" i="2" s="1"/>
  <c r="S32" i="2"/>
  <c r="S35" i="2" s="1"/>
  <c r="R32" i="2"/>
  <c r="R35" i="2" s="1"/>
  <c r="Q32" i="2"/>
  <c r="Q35" i="2" s="1"/>
  <c r="P32" i="2"/>
  <c r="P35" i="2" s="1"/>
  <c r="O32" i="2"/>
  <c r="O33" i="2" s="1"/>
  <c r="O35" i="2" s="1"/>
  <c r="N32" i="2"/>
  <c r="T25" i="2"/>
  <c r="V26" i="2" s="1"/>
  <c r="R25" i="2"/>
  <c r="P25" i="2"/>
  <c r="N25" i="2"/>
  <c r="T6" i="2"/>
  <c r="V7" i="2" s="1"/>
  <c r="R6" i="2"/>
  <c r="P6" i="2"/>
  <c r="N6" i="2"/>
  <c r="AG35" i="1"/>
  <c r="N35" i="1"/>
  <c r="AG32" i="1"/>
  <c r="AF32" i="1"/>
  <c r="AF33" i="1" s="1"/>
  <c r="AF35" i="1" s="1"/>
  <c r="AE32" i="1"/>
  <c r="AE33" i="1" s="1"/>
  <c r="AE35" i="1" s="1"/>
  <c r="AD32" i="1"/>
  <c r="AD33" i="1" s="1"/>
  <c r="AD35" i="1" s="1"/>
  <c r="AC32" i="1"/>
  <c r="AC33" i="1" s="1"/>
  <c r="AC35" i="1" s="1"/>
  <c r="AB32" i="1"/>
  <c r="AB33" i="1" s="1"/>
  <c r="AB35" i="1" s="1"/>
  <c r="AB36" i="1" s="1"/>
  <c r="AA32" i="1"/>
  <c r="AA33" i="1" s="1"/>
  <c r="AA35" i="1" s="1"/>
  <c r="Z32" i="1"/>
  <c r="Z33" i="1" s="1"/>
  <c r="Z35" i="1" s="1"/>
  <c r="Y32" i="1"/>
  <c r="Y33" i="1" s="1"/>
  <c r="Y35" i="1" s="1"/>
  <c r="X32" i="1"/>
  <c r="X33" i="1" s="1"/>
  <c r="X35" i="1" s="1"/>
  <c r="W32" i="1"/>
  <c r="W33" i="1" s="1"/>
  <c r="W35" i="1" s="1"/>
  <c r="V32" i="1"/>
  <c r="V33" i="1" s="1"/>
  <c r="V35" i="1" s="1"/>
  <c r="U32" i="1"/>
  <c r="U33" i="1" s="1"/>
  <c r="U35" i="1" s="1"/>
  <c r="T32" i="1"/>
  <c r="T33" i="1" s="1"/>
  <c r="T35" i="1" s="1"/>
  <c r="S32" i="1"/>
  <c r="S33" i="1" s="1"/>
  <c r="S35" i="1" s="1"/>
  <c r="R32" i="1"/>
  <c r="R33" i="1" s="1"/>
  <c r="R35" i="1" s="1"/>
  <c r="Q32" i="1"/>
  <c r="Q33" i="1" s="1"/>
  <c r="Q35" i="1" s="1"/>
  <c r="P32" i="1"/>
  <c r="P33" i="1" s="1"/>
  <c r="P35" i="1" s="1"/>
  <c r="O32" i="1"/>
  <c r="O33" i="1" s="1"/>
  <c r="O35" i="1" s="1"/>
  <c r="N32" i="1"/>
  <c r="AD26" i="1"/>
  <c r="AB26" i="1"/>
  <c r="Z26" i="1"/>
  <c r="X26" i="1"/>
  <c r="V26" i="1"/>
  <c r="T26" i="1"/>
  <c r="P25" i="1"/>
  <c r="R26" i="1" s="1"/>
  <c r="N25" i="1"/>
  <c r="P26" i="1" s="1"/>
  <c r="J25" i="1"/>
  <c r="L25" i="1" s="1"/>
  <c r="J24" i="1"/>
  <c r="L24" i="1" s="1"/>
  <c r="AM18" i="1"/>
  <c r="O15" i="1"/>
  <c r="O16" i="1" s="1"/>
  <c r="O18" i="1" s="1"/>
  <c r="P15" i="1"/>
  <c r="Q15" i="1"/>
  <c r="Q16" i="1" s="1"/>
  <c r="Q18" i="1" s="1"/>
  <c r="R15" i="1"/>
  <c r="R16" i="1" s="1"/>
  <c r="R18" i="1" s="1"/>
  <c r="S15" i="1"/>
  <c r="T15" i="1"/>
  <c r="U15" i="1"/>
  <c r="U16" i="1" s="1"/>
  <c r="V15" i="1"/>
  <c r="V16" i="1" s="1"/>
  <c r="V18" i="1" s="1"/>
  <c r="W15" i="1"/>
  <c r="X15" i="1"/>
  <c r="Y15" i="1"/>
  <c r="Z15" i="1"/>
  <c r="Z16" i="1" s="1"/>
  <c r="Z18" i="1" s="1"/>
  <c r="AA15" i="1"/>
  <c r="AB15" i="1"/>
  <c r="AC15" i="1"/>
  <c r="AD15" i="1"/>
  <c r="AD16" i="1" s="1"/>
  <c r="AD18" i="1" s="1"/>
  <c r="AE15" i="1"/>
  <c r="AF15" i="1"/>
  <c r="AG15" i="1"/>
  <c r="AH15" i="1"/>
  <c r="AH16" i="1" s="1"/>
  <c r="AH18" i="1" s="1"/>
  <c r="AI15" i="1"/>
  <c r="AJ15" i="1"/>
  <c r="AK15" i="1"/>
  <c r="AL15" i="1"/>
  <c r="AL16" i="1" s="1"/>
  <c r="AL18" i="1" s="1"/>
  <c r="AM15" i="1"/>
  <c r="N15" i="1"/>
  <c r="N18" i="1"/>
  <c r="N19" i="1" s="1"/>
  <c r="AH9" i="1"/>
  <c r="AJ9" i="1"/>
  <c r="AD9" i="1"/>
  <c r="AF9" i="1"/>
  <c r="V8" i="1"/>
  <c r="P8" i="1"/>
  <c r="R8" i="1"/>
  <c r="T8" i="1"/>
  <c r="X8" i="1"/>
  <c r="Z8" i="1"/>
  <c r="AB9" i="1" s="1"/>
  <c r="N8" i="1"/>
  <c r="J8" i="1"/>
  <c r="L8" i="1" s="1"/>
  <c r="J9" i="1"/>
  <c r="L9" i="1" s="1"/>
  <c r="J7" i="1"/>
  <c r="L7" i="1" s="1"/>
  <c r="X36" i="1" l="1"/>
  <c r="L26" i="1"/>
  <c r="W19" i="5"/>
  <c r="W21" i="5" s="1"/>
  <c r="AA19" i="5"/>
  <c r="AA21" i="5" s="1"/>
  <c r="Y19" i="5"/>
  <c r="Y21" i="5" s="1"/>
  <c r="AG19" i="5"/>
  <c r="AG21" i="5" s="1"/>
  <c r="AI19" i="5"/>
  <c r="AI21" i="5" s="1"/>
  <c r="S19" i="5"/>
  <c r="S21" i="5" s="1"/>
  <c r="U19" i="5"/>
  <c r="U21" i="5" s="1"/>
  <c r="AE19" i="5"/>
  <c r="AE21" i="5" s="1"/>
  <c r="T7" i="2"/>
  <c r="AE26" i="2"/>
  <c r="AE42" i="5"/>
  <c r="AA42" i="5"/>
  <c r="W42" i="5"/>
  <c r="S42" i="5"/>
  <c r="AF36" i="1"/>
  <c r="AL19" i="1"/>
  <c r="P36" i="1"/>
  <c r="T36" i="1"/>
  <c r="V36" i="1"/>
  <c r="AD36" i="1"/>
  <c r="R36" i="1"/>
  <c r="N36" i="1"/>
  <c r="P26" i="2"/>
  <c r="R26" i="2"/>
  <c r="AG36" i="2"/>
  <c r="T36" i="2"/>
  <c r="P36" i="2"/>
  <c r="X36" i="2"/>
  <c r="T26" i="2"/>
  <c r="AE36" i="2"/>
  <c r="AI36" i="2"/>
  <c r="N36" i="2"/>
  <c r="R36" i="2"/>
  <c r="V36" i="2"/>
  <c r="AC36" i="2"/>
  <c r="P7" i="2"/>
  <c r="R7" i="2"/>
  <c r="Z36" i="1"/>
  <c r="X9" i="1"/>
  <c r="AG16" i="1"/>
  <c r="AG18" i="1" s="1"/>
  <c r="Y16" i="1"/>
  <c r="Y18" i="1" s="1"/>
  <c r="R9" i="1"/>
  <c r="U18" i="1"/>
  <c r="AK16" i="1"/>
  <c r="AK18" i="1" s="1"/>
  <c r="AC16" i="1"/>
  <c r="AC18" i="1" s="1"/>
  <c r="AJ16" i="1"/>
  <c r="AJ18" i="1" s="1"/>
  <c r="AF16" i="1"/>
  <c r="AF18" i="1" s="1"/>
  <c r="AF19" i="1" s="1"/>
  <c r="AB16" i="1"/>
  <c r="AB18" i="1" s="1"/>
  <c r="X16" i="1"/>
  <c r="X18" i="1" s="1"/>
  <c r="T16" i="1"/>
  <c r="T18" i="1" s="1"/>
  <c r="T19" i="1" s="1"/>
  <c r="P16" i="1"/>
  <c r="P18" i="1" s="1"/>
  <c r="P19" i="1" s="1"/>
  <c r="AI16" i="1"/>
  <c r="AI18" i="1" s="1"/>
  <c r="AH19" i="1" s="1"/>
  <c r="AE16" i="1"/>
  <c r="AE18" i="1" s="1"/>
  <c r="AD19" i="1" s="1"/>
  <c r="AA16" i="1"/>
  <c r="AA18" i="1" s="1"/>
  <c r="Z19" i="1" s="1"/>
  <c r="W16" i="1"/>
  <c r="W18" i="1" s="1"/>
  <c r="V19" i="1" s="1"/>
  <c r="S16" i="1"/>
  <c r="S18" i="1" s="1"/>
  <c r="R19" i="1" s="1"/>
  <c r="Z9" i="1"/>
  <c r="P9" i="1"/>
  <c r="V9" i="1"/>
  <c r="T9" i="1"/>
  <c r="L10" i="1"/>
  <c r="AB19" i="1" l="1"/>
  <c r="AJ19" i="1"/>
  <c r="X19" i="1"/>
</calcChain>
</file>

<file path=xl/sharedStrings.xml><?xml version="1.0" encoding="utf-8"?>
<sst xmlns="http://schemas.openxmlformats.org/spreadsheetml/2006/main" count="2200" uniqueCount="115">
  <si>
    <t>Outlook</t>
  </si>
  <si>
    <t>Temp</t>
  </si>
  <si>
    <t>Humidity</t>
  </si>
  <si>
    <t>Windy</t>
  </si>
  <si>
    <t>class</t>
  </si>
  <si>
    <t>Sunny</t>
  </si>
  <si>
    <t>Play</t>
  </si>
  <si>
    <t>Don't</t>
  </si>
  <si>
    <t>Overcast</t>
  </si>
  <si>
    <t>Rain</t>
  </si>
  <si>
    <t>Question 1 Dataset</t>
  </si>
  <si>
    <t>Gini index</t>
  </si>
  <si>
    <t>Gini split</t>
  </si>
  <si>
    <t>class (Play =1 and Don't = 0)</t>
  </si>
  <si>
    <t>Class 1</t>
  </si>
  <si>
    <t>Class 0</t>
  </si>
  <si>
    <t>Gini Index</t>
  </si>
  <si>
    <t>N</t>
  </si>
  <si>
    <t>Partial Gini split</t>
  </si>
  <si>
    <t>Class</t>
  </si>
  <si>
    <t>Unique Temp</t>
  </si>
  <si>
    <t>Split Postions</t>
  </si>
  <si>
    <t>&lt;=</t>
  </si>
  <si>
    <t>&gt;</t>
  </si>
  <si>
    <t>Partial N</t>
  </si>
  <si>
    <t>Unique Humidity</t>
  </si>
  <si>
    <t>1st Split Windy = TRUE</t>
  </si>
  <si>
    <t>1st Split Windy = FALSE</t>
  </si>
  <si>
    <t>2nd Split Windy = TRUE, Outlook = Sunny</t>
  </si>
  <si>
    <t>Entropy</t>
  </si>
  <si>
    <t>Subtotal</t>
  </si>
  <si>
    <t>Parent Entropy</t>
  </si>
  <si>
    <t>Child Entropy</t>
  </si>
  <si>
    <t>Partial Child Entropy</t>
  </si>
  <si>
    <r>
      <t xml:space="preserve">1st Split Windy = FALSE, Temp &lt;= 84 </t>
    </r>
    <r>
      <rPr>
        <b/>
        <sz val="16"/>
        <color rgb="FFFF0000"/>
        <rFont val="Calibri (Body)"/>
      </rPr>
      <t>(Leaf Node)</t>
    </r>
  </si>
  <si>
    <r>
      <t xml:space="preserve">1st Split Windy = FALSE, Temp &gt; 84 </t>
    </r>
    <r>
      <rPr>
        <b/>
        <sz val="16"/>
        <color rgb="FFFF0000"/>
        <rFont val="Calibri (Body)"/>
      </rPr>
      <t>(Leaf Node)</t>
    </r>
  </si>
  <si>
    <r>
      <t xml:space="preserve">2nd Split Windy = TRUE, Outlook = Overcast </t>
    </r>
    <r>
      <rPr>
        <b/>
        <sz val="16"/>
        <color rgb="FFFF0000"/>
        <rFont val="Calibri (Body)"/>
      </rPr>
      <t>(Leaf Node)</t>
    </r>
  </si>
  <si>
    <r>
      <t xml:space="preserve">3rd Split Windy = TRUE, Outlook = Sunny, Humidity &lt;= 80 </t>
    </r>
    <r>
      <rPr>
        <b/>
        <sz val="16"/>
        <color rgb="FFFF0000"/>
        <rFont val="Calibri (Body)"/>
      </rPr>
      <t>(Leaf Node)</t>
    </r>
  </si>
  <si>
    <r>
      <t xml:space="preserve">3rd Split Windy = TRUE, Outlook = Sunny, Humidity &gt; 80 </t>
    </r>
    <r>
      <rPr>
        <b/>
        <sz val="16"/>
        <color rgb="FFFF0000"/>
        <rFont val="Calibri (Body)"/>
      </rPr>
      <t>(Leaf Node)</t>
    </r>
  </si>
  <si>
    <t>Partial Child Error</t>
  </si>
  <si>
    <t>Node Error</t>
  </si>
  <si>
    <t>Error</t>
  </si>
  <si>
    <t>Since Outlook has the smallest classification error, we choose Outlook as the next split node</t>
  </si>
  <si>
    <t>Since Temp (84) has the smallest classification error, we choose Temp (84) as the next split node</t>
  </si>
  <si>
    <r>
      <t xml:space="preserve">2nd Split Windy = TRUE, Outlook = Rain </t>
    </r>
    <r>
      <rPr>
        <b/>
        <sz val="16"/>
        <color rgb="FFFF0000"/>
        <rFont val="Calibri (Body)"/>
      </rPr>
      <t>(Leaf Node)</t>
    </r>
  </si>
  <si>
    <t>Since Humidity (80) has the smallest classification error , we choose Humidity (80) as the next split node</t>
  </si>
  <si>
    <t>1st Split Outlook = Sunny</t>
  </si>
  <si>
    <r>
      <t>1st Split Outlook = Overcast</t>
    </r>
    <r>
      <rPr>
        <b/>
        <sz val="16"/>
        <color rgb="FFFF0000"/>
        <rFont val="Calibri (Body)"/>
      </rPr>
      <t xml:space="preserve"> (Leaf Node)</t>
    </r>
  </si>
  <si>
    <t>1st Split Outlook = Rain</t>
  </si>
  <si>
    <t>Since Humidity (75) have the smallest Gini of 0, we will use Humidity (75) as the next splitting node</t>
  </si>
  <si>
    <t>Since Windy have the smallest Gini of 0, we will use Windy as the next splitting node</t>
  </si>
  <si>
    <r>
      <t xml:space="preserve">2nd Split Outlook = Sunny, Humidity &lt;= 75 </t>
    </r>
    <r>
      <rPr>
        <b/>
        <sz val="16"/>
        <color rgb="FFFF0000"/>
        <rFont val="Calibri (Body)"/>
      </rPr>
      <t>(Leaf Node)</t>
    </r>
  </si>
  <si>
    <r>
      <t xml:space="preserve">2nd Split Outlook = Sunny, Humidity &gt; 75 </t>
    </r>
    <r>
      <rPr>
        <b/>
        <sz val="16"/>
        <color rgb="FFFF0000"/>
        <rFont val="Calibri (Body)"/>
      </rPr>
      <t>(Leaf Node)</t>
    </r>
  </si>
  <si>
    <r>
      <t xml:space="preserve">2nd Split Outlook = Rain, Windy = TRUE </t>
    </r>
    <r>
      <rPr>
        <b/>
        <sz val="16"/>
        <color rgb="FFFF0000"/>
        <rFont val="Calibri (Body)"/>
      </rPr>
      <t>(Leaf Node)</t>
    </r>
  </si>
  <si>
    <r>
      <t xml:space="preserve">2nd Split Outlook = Rain, Windy = FALSE </t>
    </r>
    <r>
      <rPr>
        <b/>
        <sz val="16"/>
        <color rgb="FFFF0000"/>
        <rFont val="Calibri (Body)"/>
      </rPr>
      <t>(Leaf Node)</t>
    </r>
  </si>
  <si>
    <t xml:space="preserve">Since Outlook has the smallest Gini Split 0f 0.343, we choose Outlook as the first node for split. </t>
  </si>
  <si>
    <t>InfoGain</t>
  </si>
  <si>
    <t xml:space="preserve">Since Outlook has the largest information gain, we choose Outlook as the first node for split. </t>
  </si>
  <si>
    <t>Since Humidity (75) have the largest information gain, we will use Humidity (75) as the next splitting node</t>
  </si>
  <si>
    <t>Since Windy have the largest information gain, we will use Windy as the next splitting node</t>
  </si>
  <si>
    <t>Since Humidity (75) have the smallest Gini split of 0, we will use Humidity (75) as the next splitting node</t>
  </si>
  <si>
    <t>Since Windy have the smallest Gini split of 0, we will use Windy as the next splitting node</t>
  </si>
  <si>
    <t>Gini Split</t>
  </si>
  <si>
    <t>Outlook = Sunny</t>
  </si>
  <si>
    <t>Outlook = Rain</t>
  </si>
  <si>
    <r>
      <t>Outlook = Overcast</t>
    </r>
    <r>
      <rPr>
        <b/>
        <sz val="16"/>
        <color rgb="FFFF0000"/>
        <rFont val="Calibri (Body)"/>
      </rPr>
      <t xml:space="preserve"> (Leaf Node)</t>
    </r>
  </si>
  <si>
    <t>Since Humidity (split position = 75) have the smallest Gini split of 0, we will use Humidity as the next splitting node for this branch</t>
  </si>
  <si>
    <t>Already leaf node, no splitting required</t>
  </si>
  <si>
    <t>Conclusion</t>
  </si>
  <si>
    <t>Outlook is the splitting node</t>
  </si>
  <si>
    <t>Humidity (split position = 75) is the splitting node</t>
  </si>
  <si>
    <t>Windy is the splitting node</t>
  </si>
  <si>
    <r>
      <t xml:space="preserve">Outlook = Rain, Windy = FALSE </t>
    </r>
    <r>
      <rPr>
        <b/>
        <sz val="16"/>
        <color rgb="FFFF0000"/>
        <rFont val="Calibri (Body)"/>
      </rPr>
      <t>(Leaf Node)</t>
    </r>
  </si>
  <si>
    <r>
      <t xml:space="preserve">Outlook = Rain, Windy = TRUE </t>
    </r>
    <r>
      <rPr>
        <b/>
        <sz val="16"/>
        <color rgb="FFFF0000"/>
        <rFont val="Calibri (Body)"/>
      </rPr>
      <t>(Leaf Node)</t>
    </r>
  </si>
  <si>
    <r>
      <t xml:space="preserve">Outlook = Sunny, Humidity &gt; 75 </t>
    </r>
    <r>
      <rPr>
        <b/>
        <sz val="16"/>
        <color rgb="FFFF0000"/>
        <rFont val="Calibri (Body)"/>
      </rPr>
      <t>(Leaf Node)</t>
    </r>
  </si>
  <si>
    <r>
      <t xml:space="preserve">Outlook = Sunny, Humidity &lt;= 75 </t>
    </r>
    <r>
      <rPr>
        <b/>
        <sz val="16"/>
        <color rgb="FFFF0000"/>
        <rFont val="Calibri (Body)"/>
      </rPr>
      <t>(Leaf Node)</t>
    </r>
  </si>
  <si>
    <t>First Split</t>
  </si>
  <si>
    <t>Second Split</t>
  </si>
  <si>
    <r>
      <t xml:space="preserve">Second Split </t>
    </r>
    <r>
      <rPr>
        <b/>
        <sz val="20"/>
        <color rgb="FF7030A0"/>
        <rFont val="Calibri (Body)"/>
      </rPr>
      <t>Outlook = Sunny</t>
    </r>
    <r>
      <rPr>
        <b/>
        <sz val="20"/>
        <color rgb="FFFF0000"/>
        <rFont val="Calibri"/>
        <family val="2"/>
        <scheme val="minor"/>
      </rPr>
      <t xml:space="preserve"> branch</t>
    </r>
  </si>
  <si>
    <r>
      <t xml:space="preserve">Second Split </t>
    </r>
    <r>
      <rPr>
        <b/>
        <sz val="20"/>
        <color rgb="FF7030A0"/>
        <rFont val="Calibri (Body)"/>
      </rPr>
      <t>Outlook = Rain</t>
    </r>
    <r>
      <rPr>
        <b/>
        <sz val="20"/>
        <color rgb="FFFF0000"/>
        <rFont val="Calibri"/>
        <family val="2"/>
        <scheme val="minor"/>
      </rPr>
      <t xml:space="preserve"> branch</t>
    </r>
  </si>
  <si>
    <r>
      <t xml:space="preserve">Second Split </t>
    </r>
    <r>
      <rPr>
        <b/>
        <sz val="20"/>
        <color rgb="FF7030A0"/>
        <rFont val="Calibri (Body)"/>
      </rPr>
      <t>Outlook = Overcast</t>
    </r>
    <r>
      <rPr>
        <b/>
        <sz val="20"/>
        <color rgb="FFFF0000"/>
        <rFont val="Calibri"/>
        <family val="2"/>
        <scheme val="minor"/>
      </rPr>
      <t xml:space="preserve"> branch</t>
    </r>
  </si>
  <si>
    <t>Third Split</t>
  </si>
  <si>
    <r>
      <t xml:space="preserve">Third Split </t>
    </r>
    <r>
      <rPr>
        <b/>
        <sz val="20"/>
        <color rgb="FF7030A0"/>
        <rFont val="Calibri (Body)"/>
      </rPr>
      <t>Outlook = Sunny, Humidity &lt;= 75</t>
    </r>
  </si>
  <si>
    <r>
      <t xml:space="preserve">Third Split </t>
    </r>
    <r>
      <rPr>
        <b/>
        <sz val="20"/>
        <color rgb="FF7030A0"/>
        <rFont val="Calibri (Body)"/>
      </rPr>
      <t>Outlook = Sunny, Humidity &gt; 75</t>
    </r>
  </si>
  <si>
    <r>
      <t xml:space="preserve">Third Split </t>
    </r>
    <r>
      <rPr>
        <b/>
        <sz val="20"/>
        <color rgb="FF7030A0"/>
        <rFont val="Calibri (Body)"/>
      </rPr>
      <t>Outlook = Rain, Windy = TRUE</t>
    </r>
  </si>
  <si>
    <r>
      <t xml:space="preserve">Third Split </t>
    </r>
    <r>
      <rPr>
        <b/>
        <sz val="20"/>
        <color rgb="FF7030A0"/>
        <rFont val="Calibri (Body)"/>
      </rPr>
      <t>Outlook = Rain, Windy = FALSE</t>
    </r>
  </si>
  <si>
    <t>Third Split Outlook = Rain, Windy = FALSE</t>
  </si>
  <si>
    <t>Second Split Outlook = Sunny branch</t>
  </si>
  <si>
    <t>Second Split Outlook = Rain branch</t>
  </si>
  <si>
    <t>Second Split Outlook = Outcast branch</t>
  </si>
  <si>
    <t>Third Split Outlook = Sunny, Humidity &lt;= 75</t>
  </si>
  <si>
    <t>Third Split Outlook = Rain, Windy = TRUE</t>
  </si>
  <si>
    <t>Windy is the next splitting node</t>
  </si>
  <si>
    <r>
      <t xml:space="preserve">Second Split </t>
    </r>
    <r>
      <rPr>
        <b/>
        <sz val="20"/>
        <color rgb="FF7030A0"/>
        <rFont val="Calibri (Body)"/>
      </rPr>
      <t xml:space="preserve">Windy = TRUE </t>
    </r>
    <r>
      <rPr>
        <b/>
        <sz val="20"/>
        <color rgb="FFFF0000"/>
        <rFont val="Calibri"/>
        <family val="2"/>
        <scheme val="minor"/>
      </rPr>
      <t>branch</t>
    </r>
  </si>
  <si>
    <r>
      <t xml:space="preserve">Second Split </t>
    </r>
    <r>
      <rPr>
        <b/>
        <sz val="20"/>
        <color rgb="FF7030A0"/>
        <rFont val="Calibri (Body)"/>
      </rPr>
      <t xml:space="preserve">Windy = FALSE </t>
    </r>
    <r>
      <rPr>
        <b/>
        <sz val="20"/>
        <color rgb="FFFF0000"/>
        <rFont val="Calibri"/>
        <family val="2"/>
        <scheme val="minor"/>
      </rPr>
      <t>branch</t>
    </r>
  </si>
  <si>
    <t>Since Temp (with split position = 84) has the smallest classification error, we choose Temp as the next split node</t>
  </si>
  <si>
    <t>Windy = FALSE</t>
  </si>
  <si>
    <t>Windy = TRUE</t>
  </si>
  <si>
    <r>
      <t xml:space="preserve">[NOTE]Since all four features have the same misclassfication error value. Since we have already used </t>
    </r>
    <r>
      <rPr>
        <b/>
        <sz val="20"/>
        <color rgb="FF0070C0"/>
        <rFont val="Calibri (Body)"/>
      </rPr>
      <t>Outlook</t>
    </r>
    <r>
      <rPr>
        <b/>
        <sz val="20"/>
        <color rgb="FFFF0000"/>
        <rFont val="Calibri (Body)"/>
      </rPr>
      <t xml:space="preserve"> in Gini and Entropy approaches, I just want to try something different, hence choosing </t>
    </r>
    <r>
      <rPr>
        <b/>
        <sz val="20"/>
        <color rgb="FF0070C0"/>
        <rFont val="Calibri (Body)"/>
      </rPr>
      <t>Windy</t>
    </r>
    <r>
      <rPr>
        <b/>
        <sz val="20"/>
        <color rgb="FFFF0000"/>
        <rFont val="Calibri (Body)"/>
      </rPr>
      <t xml:space="preserve"> this time.</t>
    </r>
  </si>
  <si>
    <t>Windy = TRUE, Outlook = Sunny</t>
  </si>
  <si>
    <t>Since Humidity (with split position = 80) has the smallest classification error , we choose Humidity (80) as the next split node</t>
  </si>
  <si>
    <r>
      <t xml:space="preserve">Third Split </t>
    </r>
    <r>
      <rPr>
        <b/>
        <sz val="20"/>
        <color rgb="FF7030A0"/>
        <rFont val="Calibri (Body)"/>
      </rPr>
      <t>Windy = TRUE, Outlook=Sunny</t>
    </r>
  </si>
  <si>
    <r>
      <t xml:space="preserve">Third Split </t>
    </r>
    <r>
      <rPr>
        <b/>
        <sz val="20"/>
        <color rgb="FF7030A0"/>
        <rFont val="Calibri (Body)"/>
      </rPr>
      <t>Windy = TRUE, Outlook=Overcast</t>
    </r>
  </si>
  <si>
    <r>
      <t xml:space="preserve">Windy = TRUE, Outlook = Overcast </t>
    </r>
    <r>
      <rPr>
        <b/>
        <sz val="16"/>
        <color rgb="FFFF0000"/>
        <rFont val="Calibri (Body)"/>
      </rPr>
      <t>(Leaf Node)</t>
    </r>
  </si>
  <si>
    <r>
      <t xml:space="preserve">Third Split </t>
    </r>
    <r>
      <rPr>
        <b/>
        <sz val="20"/>
        <color rgb="FF7030A0"/>
        <rFont val="Calibri (Body)"/>
      </rPr>
      <t>Windy = TRUE, Outlook=Rain</t>
    </r>
  </si>
  <si>
    <r>
      <t xml:space="preserve">Third Split </t>
    </r>
    <r>
      <rPr>
        <b/>
        <sz val="20"/>
        <color rgb="FF7030A0"/>
        <rFont val="Calibri (Body)"/>
      </rPr>
      <t>Windy = FALSE, TEMP&lt;=84</t>
    </r>
  </si>
  <si>
    <r>
      <t xml:space="preserve">Third Split </t>
    </r>
    <r>
      <rPr>
        <b/>
        <sz val="20"/>
        <color rgb="FF7030A0"/>
        <rFont val="Calibri (Body)"/>
      </rPr>
      <t>Windy = FALSE, TEMP&gt;84</t>
    </r>
  </si>
  <si>
    <r>
      <t xml:space="preserve">Windy = FALSE, Temp &gt; 84 </t>
    </r>
    <r>
      <rPr>
        <b/>
        <sz val="16"/>
        <color rgb="FFFF0000"/>
        <rFont val="Calibri (Body)"/>
      </rPr>
      <t>(Leaf Node)</t>
    </r>
  </si>
  <si>
    <r>
      <t xml:space="preserve">Windy = FALSE, Temp &lt;= 84 </t>
    </r>
    <r>
      <rPr>
        <b/>
        <sz val="16"/>
        <color rgb="FFFF0000"/>
        <rFont val="Calibri (Body)"/>
      </rPr>
      <t>(Leaf Node)</t>
    </r>
  </si>
  <si>
    <r>
      <t xml:space="preserve">Windy = TRUE, Outlook = Rain </t>
    </r>
    <r>
      <rPr>
        <b/>
        <sz val="16"/>
        <color rgb="FFFF0000"/>
        <rFont val="Calibri (Body)"/>
      </rPr>
      <t>(Leaf Node)</t>
    </r>
  </si>
  <si>
    <t>Fourth Split</t>
  </si>
  <si>
    <r>
      <t xml:space="preserve">Fourth Split </t>
    </r>
    <r>
      <rPr>
        <b/>
        <sz val="20"/>
        <color rgb="FF7030A0"/>
        <rFont val="Calibri (Body)"/>
      </rPr>
      <t>Windy = TRUE, Outlook = Sunny, Humidity &lt;= 80</t>
    </r>
  </si>
  <si>
    <r>
      <t xml:space="preserve">Windy = TRUE, Outlook = Sunny, Humidity &lt;= 80 </t>
    </r>
    <r>
      <rPr>
        <b/>
        <sz val="16"/>
        <color rgb="FFFF0000"/>
        <rFont val="Calibri (Body)"/>
      </rPr>
      <t>(Leaf Node)</t>
    </r>
  </si>
  <si>
    <r>
      <t xml:space="preserve">Windy = TRUE, Outlook = Sunny, Humidity &gt; 80 </t>
    </r>
    <r>
      <rPr>
        <b/>
        <sz val="16"/>
        <color rgb="FFFF0000"/>
        <rFont val="Calibri (Body)"/>
      </rPr>
      <t>(Leaf Node)</t>
    </r>
  </si>
  <si>
    <r>
      <t xml:space="preserve">Fourth Split </t>
    </r>
    <r>
      <rPr>
        <b/>
        <sz val="20"/>
        <color rgb="FF7030A0"/>
        <rFont val="Calibri (Body)"/>
      </rPr>
      <t>Windy = TRUE, Outlook = Sunny, Humidity &gt; 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</si>
</sst>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6"/>
      <color rgb="FFFF0000"/>
      <name val="Calibri (Body)"/>
    </font>
    <font>
      <sz val="14"/>
      <color theme="0" tint="-0.1499984740745262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7030A0"/>
      <name val="Calibri (Body)"/>
    </font>
    <font>
      <b/>
      <sz val="20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20"/>
      <color rgb="FF0070C0"/>
      <name val="Calibri (Body)"/>
    </font>
    <font>
      <b/>
      <sz val="20"/>
      <color rgb="FFFF0000"/>
      <name val="Calibri (Body)"/>
    </font>
    <font>
      <b/>
      <sz val="18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164" fontId="11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164" fontId="0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wrapText="1"/>
    </xf>
    <xf numFmtId="164" fontId="19" fillId="0" borderId="0" xfId="0" applyNumberFormat="1" applyFont="1" applyFill="1" applyAlignment="1">
      <alignment horizontal="center" wrapText="1"/>
    </xf>
    <xf numFmtId="0" fontId="20" fillId="4" borderId="0" xfId="0" applyFont="1" applyFill="1" applyAlignment="1">
      <alignment wrapText="1"/>
    </xf>
    <xf numFmtId="0" fontId="4" fillId="0" borderId="0" xfId="0" applyFont="1" applyAlignment="1">
      <alignment horizontal="center" vertical="center" wrapText="1"/>
    </xf>
    <xf numFmtId="0" fontId="20" fillId="2" borderId="0" xfId="0" applyFont="1" applyFill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2" fillId="0" borderId="0" xfId="0" applyFont="1" applyFill="1" applyAlignment="1">
      <alignment horizontal="left" wrapText="1"/>
    </xf>
    <xf numFmtId="0" fontId="23" fillId="0" borderId="0" xfId="0" applyFont="1" applyFill="1" applyAlignment="1">
      <alignment horizontal="left" wrapText="1"/>
    </xf>
    <xf numFmtId="0" fontId="24" fillId="0" borderId="0" xfId="0" applyFont="1" applyAlignment="1">
      <alignment wrapText="1"/>
    </xf>
    <xf numFmtId="0" fontId="26" fillId="0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center" wrapText="1"/>
    </xf>
    <xf numFmtId="164" fontId="12" fillId="3" borderId="0" xfId="0" applyNumberFormat="1" applyFont="1" applyFill="1" applyAlignment="1">
      <alignment horizontal="center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150</xdr:row>
      <xdr:rowOff>0</xdr:rowOff>
    </xdr:from>
    <xdr:to>
      <xdr:col>9</xdr:col>
      <xdr:colOff>228600</xdr:colOff>
      <xdr:row>174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F4CD95-F679-3F4C-9554-C583EC5E3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36500"/>
          <a:ext cx="92710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</xdr:row>
      <xdr:rowOff>0</xdr:rowOff>
    </xdr:from>
    <xdr:to>
      <xdr:col>9</xdr:col>
      <xdr:colOff>228600</xdr:colOff>
      <xdr:row>164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A96088-6AF2-ED46-8544-B7CC1C3F2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309300"/>
          <a:ext cx="9271000" cy="495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219</xdr:row>
      <xdr:rowOff>0</xdr:rowOff>
    </xdr:from>
    <xdr:to>
      <xdr:col>10</xdr:col>
      <xdr:colOff>190500</xdr:colOff>
      <xdr:row>255</xdr:row>
      <xdr:rowOff>102870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79050A-30BB-2742-806A-82F749715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698400"/>
          <a:ext cx="10058400" cy="7418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A3D0-1400-B74C-B565-530F61593493}">
  <dimension ref="A1:BG150"/>
  <sheetViews>
    <sheetView topLeftCell="A131" workbookViewId="0">
      <selection activeCell="A145" sqref="A145:F147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18" customWidth="1"/>
    <col min="8" max="8" width="15.6640625" customWidth="1"/>
    <col min="11" max="11" width="12.83203125" customWidth="1"/>
    <col min="13" max="13" width="16" customWidth="1"/>
    <col min="14" max="14" width="15.6640625" customWidth="1"/>
    <col min="15" max="15" width="6.83203125" customWidth="1"/>
    <col min="16" max="16" width="7" customWidth="1"/>
    <col min="17" max="17" width="7.1640625" customWidth="1"/>
    <col min="18" max="18" width="8.1640625" customWidth="1"/>
    <col min="19" max="19" width="7.33203125" customWidth="1"/>
    <col min="20" max="20" width="6.6640625" customWidth="1"/>
    <col min="21" max="22" width="6.5" customWidth="1"/>
    <col min="23" max="23" width="6.83203125" customWidth="1"/>
    <col min="24" max="24" width="7.1640625" customWidth="1"/>
    <col min="25" max="25" width="7.33203125" customWidth="1"/>
    <col min="26" max="26" width="8.1640625" customWidth="1"/>
    <col min="27" max="27" width="13.33203125" customWidth="1"/>
    <col min="28" max="28" width="7.1640625" customWidth="1"/>
    <col min="29" max="29" width="6.6640625" customWidth="1"/>
    <col min="30" max="30" width="7.33203125" customWidth="1"/>
    <col min="31" max="31" width="8.33203125" customWidth="1"/>
    <col min="32" max="32" width="8" customWidth="1"/>
    <col min="33" max="35" width="7.83203125" customWidth="1"/>
    <col min="36" max="36" width="8.33203125" customWidth="1"/>
    <col min="37" max="37" width="7.83203125" customWidth="1"/>
    <col min="38" max="38" width="7.6640625" customWidth="1"/>
    <col min="39" max="39" width="7.33203125" customWidth="1"/>
    <col min="40" max="40" width="8.33203125" customWidth="1"/>
  </cols>
  <sheetData>
    <row r="1" spans="1:42">
      <c r="A1" s="112" t="s">
        <v>76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</row>
    <row r="2" spans="1:42" ht="19" customHeight="1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</row>
    <row r="3" spans="1:42" s="2" customFormat="1" ht="19" customHeight="1">
      <c r="A3" s="111" t="s">
        <v>10</v>
      </c>
      <c r="B3" s="111"/>
      <c r="C3" s="111"/>
      <c r="D3" s="111"/>
      <c r="E3" s="111"/>
      <c r="F3" s="111"/>
      <c r="G3" s="1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2" s="4" customFormat="1" ht="16" customHeight="1">
      <c r="A4" s="111"/>
      <c r="B4" s="111"/>
      <c r="C4" s="111"/>
      <c r="D4" s="111"/>
      <c r="E4" s="111"/>
      <c r="F4" s="111"/>
      <c r="G4" s="133"/>
      <c r="H4" s="133"/>
      <c r="I4" s="132"/>
      <c r="J4" s="132"/>
      <c r="K4" s="132"/>
      <c r="L4" s="132"/>
      <c r="M4" s="13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70"/>
    </row>
    <row r="5" spans="1:42" s="6" customFormat="1" ht="40">
      <c r="A5" s="1" t="s">
        <v>0</v>
      </c>
      <c r="B5" s="1" t="s">
        <v>1</v>
      </c>
      <c r="C5" s="1" t="s">
        <v>2</v>
      </c>
      <c r="D5" s="1" t="s">
        <v>3</v>
      </c>
      <c r="E5" s="11" t="s">
        <v>4</v>
      </c>
      <c r="F5" s="11" t="s">
        <v>13</v>
      </c>
      <c r="G5" s="125" t="s">
        <v>0</v>
      </c>
      <c r="H5" s="125"/>
      <c r="I5" s="126"/>
      <c r="J5" s="126"/>
      <c r="K5" s="126"/>
      <c r="L5" s="126"/>
      <c r="M5" s="126"/>
      <c r="N5" s="125" t="s">
        <v>1</v>
      </c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70"/>
    </row>
    <row r="6" spans="1:42" s="6" customFormat="1" ht="35">
      <c r="A6" s="26" t="s">
        <v>5</v>
      </c>
      <c r="B6" s="26">
        <v>75</v>
      </c>
      <c r="C6" s="26">
        <v>70</v>
      </c>
      <c r="D6" s="26" t="b">
        <v>1</v>
      </c>
      <c r="E6" s="26" t="s">
        <v>6</v>
      </c>
      <c r="F6" s="26">
        <v>1</v>
      </c>
      <c r="G6" s="13"/>
      <c r="H6" s="8" t="s">
        <v>14</v>
      </c>
      <c r="I6" s="8" t="s">
        <v>15</v>
      </c>
      <c r="J6" s="8" t="s">
        <v>30</v>
      </c>
      <c r="K6" s="8" t="s">
        <v>29</v>
      </c>
      <c r="L6" s="8" t="s">
        <v>17</v>
      </c>
      <c r="M6" s="10" t="s">
        <v>33</v>
      </c>
      <c r="N6" s="17" t="s">
        <v>19</v>
      </c>
      <c r="O6" s="113">
        <v>1</v>
      </c>
      <c r="P6" s="124"/>
      <c r="Q6" s="114">
        <v>0</v>
      </c>
      <c r="R6" s="120"/>
      <c r="S6" s="113">
        <v>1</v>
      </c>
      <c r="T6" s="124"/>
      <c r="U6" s="114">
        <v>1</v>
      </c>
      <c r="V6" s="120"/>
      <c r="W6" s="113">
        <v>1</v>
      </c>
      <c r="X6" s="124"/>
      <c r="Y6" s="114">
        <v>0</v>
      </c>
      <c r="Z6" s="120"/>
      <c r="AA6" s="114">
        <v>1</v>
      </c>
      <c r="AB6" s="120"/>
      <c r="AC6" s="114">
        <v>0</v>
      </c>
      <c r="AD6" s="120"/>
      <c r="AE6" s="113">
        <v>1</v>
      </c>
      <c r="AF6" s="124"/>
      <c r="AG6" s="113">
        <v>1</v>
      </c>
      <c r="AH6" s="124"/>
      <c r="AI6" s="113">
        <v>0</v>
      </c>
      <c r="AJ6" s="124"/>
      <c r="AK6" s="113">
        <v>1</v>
      </c>
      <c r="AL6" s="124"/>
      <c r="AM6" s="113">
        <v>1</v>
      </c>
      <c r="AN6" s="124"/>
      <c r="AO6" s="63">
        <v>0</v>
      </c>
      <c r="AP6" s="70"/>
    </row>
    <row r="7" spans="1:42" s="6" customFormat="1" ht="19">
      <c r="A7" s="26" t="s">
        <v>5</v>
      </c>
      <c r="B7" s="26">
        <v>80</v>
      </c>
      <c r="C7" s="26">
        <v>90</v>
      </c>
      <c r="D7" s="26" t="b">
        <v>1</v>
      </c>
      <c r="E7" s="26" t="s">
        <v>7</v>
      </c>
      <c r="F7" s="26">
        <v>0</v>
      </c>
      <c r="G7" s="17" t="s">
        <v>5</v>
      </c>
      <c r="H7" s="21">
        <v>2</v>
      </c>
      <c r="I7" s="21">
        <v>3</v>
      </c>
      <c r="J7" s="21">
        <v>5</v>
      </c>
      <c r="K7" s="21">
        <f>-(H7/J7)*LOG(H7/J7, 2)-(I7/J7)*LOG(I7/J7, 2)</f>
        <v>0.97095059445466858</v>
      </c>
      <c r="L7" s="21">
        <v>14</v>
      </c>
      <c r="M7" s="21">
        <f>J7/L7*K7</f>
        <v>0.34676806944809591</v>
      </c>
      <c r="N7" s="17" t="s">
        <v>1</v>
      </c>
      <c r="O7" s="114">
        <v>64</v>
      </c>
      <c r="P7" s="120"/>
      <c r="Q7" s="114">
        <v>65</v>
      </c>
      <c r="R7" s="120"/>
      <c r="S7" s="113">
        <v>68</v>
      </c>
      <c r="T7" s="124"/>
      <c r="U7" s="114">
        <v>69</v>
      </c>
      <c r="V7" s="120"/>
      <c r="W7" s="114">
        <v>70</v>
      </c>
      <c r="X7" s="120"/>
      <c r="Y7" s="113">
        <v>71</v>
      </c>
      <c r="Z7" s="124"/>
      <c r="AA7" s="114">
        <v>72</v>
      </c>
      <c r="AB7" s="120"/>
      <c r="AC7" s="114">
        <v>72</v>
      </c>
      <c r="AD7" s="120"/>
      <c r="AE7" s="113">
        <v>75</v>
      </c>
      <c r="AF7" s="124"/>
      <c r="AG7" s="113">
        <v>75</v>
      </c>
      <c r="AH7" s="124"/>
      <c r="AI7" s="113">
        <v>80</v>
      </c>
      <c r="AJ7" s="124"/>
      <c r="AK7" s="113">
        <v>81</v>
      </c>
      <c r="AL7" s="124"/>
      <c r="AM7" s="113">
        <v>83</v>
      </c>
      <c r="AN7" s="124"/>
      <c r="AO7" s="63">
        <v>85</v>
      </c>
      <c r="AP7" s="70"/>
    </row>
    <row r="8" spans="1:42" s="4" customFormat="1" ht="19">
      <c r="A8" s="26" t="s">
        <v>5</v>
      </c>
      <c r="B8" s="26">
        <v>85</v>
      </c>
      <c r="C8" s="26">
        <v>85</v>
      </c>
      <c r="D8" s="26" t="b">
        <v>0</v>
      </c>
      <c r="E8" s="26" t="s">
        <v>7</v>
      </c>
      <c r="F8" s="26">
        <v>0</v>
      </c>
      <c r="G8" s="17" t="s">
        <v>8</v>
      </c>
      <c r="H8" s="21">
        <v>4</v>
      </c>
      <c r="I8" s="21">
        <v>0</v>
      </c>
      <c r="J8" s="21">
        <v>4</v>
      </c>
      <c r="K8" s="21">
        <v>0</v>
      </c>
      <c r="L8" s="21">
        <v>14</v>
      </c>
      <c r="M8" s="21">
        <f t="shared" ref="M8:M9" si="0">J8/L8*K8</f>
        <v>0</v>
      </c>
      <c r="N8" s="59" t="s">
        <v>20</v>
      </c>
      <c r="O8" s="114">
        <f xml:space="preserve"> O7</f>
        <v>64</v>
      </c>
      <c r="P8" s="120"/>
      <c r="Q8" s="113">
        <f t="shared" ref="Q8:AA8" si="1" xml:space="preserve"> Q7</f>
        <v>65</v>
      </c>
      <c r="R8" s="124"/>
      <c r="S8" s="113">
        <f t="shared" si="1"/>
        <v>68</v>
      </c>
      <c r="T8" s="124"/>
      <c r="U8" s="114">
        <f t="shared" si="1"/>
        <v>69</v>
      </c>
      <c r="V8" s="120"/>
      <c r="W8" s="114">
        <f t="shared" si="1"/>
        <v>70</v>
      </c>
      <c r="X8" s="120"/>
      <c r="Y8" s="113">
        <f t="shared" si="1"/>
        <v>71</v>
      </c>
      <c r="Z8" s="124"/>
      <c r="AA8" s="113">
        <f t="shared" si="1"/>
        <v>72</v>
      </c>
      <c r="AB8" s="124"/>
      <c r="AC8" s="114">
        <v>75</v>
      </c>
      <c r="AD8" s="120"/>
      <c r="AE8" s="113">
        <v>80</v>
      </c>
      <c r="AF8" s="124"/>
      <c r="AG8" s="113">
        <v>81</v>
      </c>
      <c r="AH8" s="124"/>
      <c r="AI8" s="113">
        <v>83</v>
      </c>
      <c r="AJ8" s="124"/>
      <c r="AK8" s="113">
        <v>85</v>
      </c>
      <c r="AL8" s="124"/>
      <c r="AM8" s="113"/>
      <c r="AN8" s="124"/>
      <c r="AO8" s="63"/>
      <c r="AP8" s="70"/>
    </row>
    <row r="9" spans="1:42" s="4" customFormat="1" ht="19">
      <c r="A9" s="26" t="s">
        <v>5</v>
      </c>
      <c r="B9" s="26">
        <v>72</v>
      </c>
      <c r="C9" s="26">
        <v>95</v>
      </c>
      <c r="D9" s="26" t="b">
        <v>1</v>
      </c>
      <c r="E9" s="26" t="s">
        <v>7</v>
      </c>
      <c r="F9" s="26">
        <v>0</v>
      </c>
      <c r="G9" s="17" t="s">
        <v>9</v>
      </c>
      <c r="H9" s="21">
        <v>3</v>
      </c>
      <c r="I9" s="21">
        <v>2</v>
      </c>
      <c r="J9" s="21">
        <v>5</v>
      </c>
      <c r="K9" s="21">
        <f t="shared" ref="K9" si="2">-(H9/J9)*LOG(H9/J9, 2)-(I9/J9)*LOG(I9/J9, 2)</f>
        <v>0.97095059445466858</v>
      </c>
      <c r="L9" s="21">
        <v>14</v>
      </c>
      <c r="M9" s="21">
        <f t="shared" si="0"/>
        <v>0.34676806944809591</v>
      </c>
      <c r="N9" s="15" t="s">
        <v>21</v>
      </c>
      <c r="O9" s="114">
        <v>63</v>
      </c>
      <c r="P9" s="120"/>
      <c r="Q9" s="113">
        <f>FLOOR(SUM(O8:R8)/2, 0.1)</f>
        <v>64.5</v>
      </c>
      <c r="R9" s="113"/>
      <c r="S9" s="113">
        <f>FLOOR((Q8+S8)/2, 0.1)</f>
        <v>66.5</v>
      </c>
      <c r="T9" s="113"/>
      <c r="U9" s="113">
        <f t="shared" ref="U9" si="3">FLOOR((S8+U8)/2, 0.1)</f>
        <v>68.5</v>
      </c>
      <c r="V9" s="113"/>
      <c r="W9" s="113">
        <f t="shared" ref="W9" si="4">FLOOR((U8+W8)/2, 0.1)</f>
        <v>69.5</v>
      </c>
      <c r="X9" s="113"/>
      <c r="Y9" s="113">
        <f t="shared" ref="Y9" si="5">FLOOR((W8+Y8)/2, 0.1)</f>
        <v>70.5</v>
      </c>
      <c r="Z9" s="113"/>
      <c r="AA9" s="113">
        <f t="shared" ref="AA9" si="6">FLOOR((Y8+AA8)/2, 0.1)</f>
        <v>71.5</v>
      </c>
      <c r="AB9" s="113"/>
      <c r="AC9" s="113">
        <f t="shared" ref="AC9" si="7">FLOOR((AA8+AC8)/2, 0.1)</f>
        <v>73.5</v>
      </c>
      <c r="AD9" s="113"/>
      <c r="AE9" s="113">
        <f t="shared" ref="AE9" si="8">FLOOR((AC8+AE8)/2, 0.1)</f>
        <v>77.5</v>
      </c>
      <c r="AF9" s="113"/>
      <c r="AG9" s="113">
        <f t="shared" ref="AG9" si="9">FLOOR((AE8+AG8)/2, 0.1)</f>
        <v>80.5</v>
      </c>
      <c r="AH9" s="113"/>
      <c r="AI9" s="113">
        <f>FLOOR((AG8+AI8)/2, 0.1)</f>
        <v>82</v>
      </c>
      <c r="AJ9" s="113"/>
      <c r="AK9" s="121">
        <f>FLOOR((AI8+AK8)/2, 0.1)</f>
        <v>84</v>
      </c>
      <c r="AL9" s="121"/>
      <c r="AM9" s="113">
        <v>85</v>
      </c>
      <c r="AN9" s="113"/>
      <c r="AO9" s="63"/>
    </row>
    <row r="10" spans="1:42" s="4" customFormat="1" ht="19">
      <c r="A10" s="26" t="s">
        <v>5</v>
      </c>
      <c r="B10" s="26">
        <v>69</v>
      </c>
      <c r="C10" s="26">
        <v>70</v>
      </c>
      <c r="D10" s="26" t="b">
        <v>0</v>
      </c>
      <c r="E10" s="26" t="s">
        <v>6</v>
      </c>
      <c r="F10" s="26">
        <v>1</v>
      </c>
      <c r="G10" s="65" t="s">
        <v>32</v>
      </c>
      <c r="H10" s="49"/>
      <c r="I10" s="49"/>
      <c r="J10" s="49"/>
      <c r="K10" s="49"/>
      <c r="L10" s="22"/>
      <c r="M10" s="105">
        <f>SUM(M7:M9)</f>
        <v>0.69353613889619181</v>
      </c>
      <c r="N10" s="16"/>
      <c r="O10" s="114"/>
      <c r="P10" s="120"/>
      <c r="Q10" s="113"/>
      <c r="R10" s="113"/>
      <c r="S10" s="113"/>
      <c r="T10" s="113"/>
      <c r="U10" s="114"/>
      <c r="V10" s="114"/>
      <c r="W10" s="114"/>
      <c r="X10" s="114"/>
      <c r="Y10" s="113"/>
      <c r="Z10" s="113"/>
      <c r="AA10" s="113"/>
      <c r="AB10" s="113"/>
      <c r="AC10" s="114"/>
      <c r="AD10" s="114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63"/>
    </row>
    <row r="11" spans="1:42" s="4" customFormat="1" ht="19">
      <c r="A11" s="26" t="s">
        <v>8</v>
      </c>
      <c r="B11" s="26">
        <v>72</v>
      </c>
      <c r="C11" s="26">
        <v>90</v>
      </c>
      <c r="D11" s="26" t="b">
        <v>1</v>
      </c>
      <c r="E11" s="26" t="s">
        <v>6</v>
      </c>
      <c r="F11" s="26">
        <v>1</v>
      </c>
      <c r="G11" s="28" t="s">
        <v>56</v>
      </c>
      <c r="H11" s="7"/>
      <c r="I11" s="50"/>
      <c r="J11" s="50"/>
      <c r="K11" s="50"/>
      <c r="L11" s="9"/>
      <c r="M11" s="27">
        <f>D29-M10</f>
        <v>0.24674981977443911</v>
      </c>
      <c r="N11" s="17"/>
      <c r="O11" s="17" t="s">
        <v>22</v>
      </c>
      <c r="P11" s="17" t="s">
        <v>23</v>
      </c>
      <c r="Q11" s="17" t="s">
        <v>22</v>
      </c>
      <c r="R11" s="17" t="s">
        <v>23</v>
      </c>
      <c r="S11" s="17" t="s">
        <v>22</v>
      </c>
      <c r="T11" s="17" t="s">
        <v>23</v>
      </c>
      <c r="U11" s="17" t="s">
        <v>22</v>
      </c>
      <c r="V11" s="17" t="s">
        <v>23</v>
      </c>
      <c r="W11" s="17" t="s">
        <v>22</v>
      </c>
      <c r="X11" s="17" t="s">
        <v>23</v>
      </c>
      <c r="Y11" s="17" t="s">
        <v>22</v>
      </c>
      <c r="Z11" s="17" t="s">
        <v>23</v>
      </c>
      <c r="AA11" s="17" t="s">
        <v>22</v>
      </c>
      <c r="AB11" s="17" t="s">
        <v>23</v>
      </c>
      <c r="AC11" s="17" t="s">
        <v>22</v>
      </c>
      <c r="AD11" s="17" t="s">
        <v>23</v>
      </c>
      <c r="AE11" s="17" t="s">
        <v>22</v>
      </c>
      <c r="AF11" s="17" t="s">
        <v>23</v>
      </c>
      <c r="AG11" s="17" t="s">
        <v>22</v>
      </c>
      <c r="AH11" s="17" t="s">
        <v>23</v>
      </c>
      <c r="AI11" s="17" t="s">
        <v>22</v>
      </c>
      <c r="AJ11" s="17" t="s">
        <v>23</v>
      </c>
      <c r="AK11" s="17" t="s">
        <v>22</v>
      </c>
      <c r="AL11" s="17" t="s">
        <v>23</v>
      </c>
      <c r="AM11" s="17" t="s">
        <v>22</v>
      </c>
      <c r="AN11" s="17" t="s">
        <v>23</v>
      </c>
    </row>
    <row r="12" spans="1:42" s="4" customFormat="1" ht="18" customHeight="1">
      <c r="A12" s="26" t="s">
        <v>8</v>
      </c>
      <c r="B12" s="26">
        <v>83</v>
      </c>
      <c r="C12" s="26">
        <v>78</v>
      </c>
      <c r="D12" s="26" t="b">
        <v>0</v>
      </c>
      <c r="E12" s="26" t="s">
        <v>6</v>
      </c>
      <c r="F12" s="26">
        <v>1</v>
      </c>
      <c r="G12" s="28"/>
      <c r="N12" s="17" t="s">
        <v>14</v>
      </c>
      <c r="O12" s="17">
        <v>0</v>
      </c>
      <c r="P12" s="17">
        <v>9</v>
      </c>
      <c r="Q12" s="17">
        <v>1</v>
      </c>
      <c r="R12" s="17">
        <v>8</v>
      </c>
      <c r="S12" s="17">
        <v>1</v>
      </c>
      <c r="T12" s="17">
        <v>8</v>
      </c>
      <c r="U12" s="17">
        <v>2</v>
      </c>
      <c r="V12" s="17">
        <v>7</v>
      </c>
      <c r="W12" s="17">
        <v>3</v>
      </c>
      <c r="X12" s="17">
        <v>6</v>
      </c>
      <c r="Y12" s="17">
        <v>4</v>
      </c>
      <c r="Z12" s="17">
        <v>5</v>
      </c>
      <c r="AA12" s="17">
        <v>4</v>
      </c>
      <c r="AB12" s="17">
        <v>5</v>
      </c>
      <c r="AC12" s="17">
        <v>5</v>
      </c>
      <c r="AD12" s="17">
        <v>4</v>
      </c>
      <c r="AE12" s="17">
        <v>7</v>
      </c>
      <c r="AF12" s="17">
        <v>2</v>
      </c>
      <c r="AG12" s="17">
        <v>7</v>
      </c>
      <c r="AH12" s="17">
        <v>2</v>
      </c>
      <c r="AI12" s="17">
        <v>8</v>
      </c>
      <c r="AJ12" s="17">
        <v>1</v>
      </c>
      <c r="AK12" s="17">
        <v>9</v>
      </c>
      <c r="AL12" s="17">
        <v>0</v>
      </c>
      <c r="AM12" s="17">
        <v>9</v>
      </c>
      <c r="AN12" s="17">
        <v>0</v>
      </c>
    </row>
    <row r="13" spans="1:42" s="4" customFormat="1" ht="18" customHeight="1">
      <c r="A13" s="26" t="s">
        <v>8</v>
      </c>
      <c r="B13" s="26">
        <v>64</v>
      </c>
      <c r="C13" s="26">
        <v>65</v>
      </c>
      <c r="D13" s="26" t="b">
        <v>1</v>
      </c>
      <c r="E13" s="26" t="s">
        <v>6</v>
      </c>
      <c r="F13" s="26">
        <v>1</v>
      </c>
      <c r="G13" s="31"/>
      <c r="N13" s="17" t="s">
        <v>15</v>
      </c>
      <c r="O13" s="17">
        <v>0</v>
      </c>
      <c r="P13" s="17">
        <v>5</v>
      </c>
      <c r="Q13" s="17">
        <v>0</v>
      </c>
      <c r="R13" s="17">
        <v>5</v>
      </c>
      <c r="S13" s="17">
        <v>1</v>
      </c>
      <c r="T13" s="17">
        <v>4</v>
      </c>
      <c r="U13" s="17">
        <v>1</v>
      </c>
      <c r="V13" s="17">
        <v>4</v>
      </c>
      <c r="W13" s="17">
        <v>1</v>
      </c>
      <c r="X13" s="17">
        <v>4</v>
      </c>
      <c r="Y13" s="17">
        <v>1</v>
      </c>
      <c r="Z13" s="17">
        <v>4</v>
      </c>
      <c r="AA13" s="17">
        <v>2</v>
      </c>
      <c r="AB13" s="17">
        <v>3</v>
      </c>
      <c r="AC13" s="17">
        <v>3</v>
      </c>
      <c r="AD13" s="17">
        <v>2</v>
      </c>
      <c r="AE13" s="17">
        <v>3</v>
      </c>
      <c r="AF13" s="17">
        <v>2</v>
      </c>
      <c r="AG13" s="17">
        <v>4</v>
      </c>
      <c r="AH13" s="17">
        <v>1</v>
      </c>
      <c r="AI13" s="17">
        <v>4</v>
      </c>
      <c r="AJ13" s="17">
        <v>1</v>
      </c>
      <c r="AK13" s="17">
        <v>4</v>
      </c>
      <c r="AL13" s="17">
        <v>1</v>
      </c>
      <c r="AM13" s="17">
        <v>5</v>
      </c>
      <c r="AN13" s="17">
        <v>0</v>
      </c>
    </row>
    <row r="14" spans="1:42" s="6" customFormat="1" ht="19">
      <c r="A14" s="26" t="s">
        <v>8</v>
      </c>
      <c r="B14" s="26">
        <v>81</v>
      </c>
      <c r="C14" s="26">
        <v>75</v>
      </c>
      <c r="D14" s="26" t="b">
        <v>0</v>
      </c>
      <c r="E14" s="26" t="s">
        <v>6</v>
      </c>
      <c r="F14" s="26">
        <v>1</v>
      </c>
      <c r="G14" s="4"/>
      <c r="H14" s="4"/>
      <c r="I14" s="4"/>
      <c r="J14" s="4"/>
      <c r="K14" s="4"/>
      <c r="L14" s="4"/>
      <c r="M14" s="4"/>
      <c r="N14" s="4"/>
      <c r="O14" s="114"/>
      <c r="P14" s="120"/>
      <c r="Q14" s="113"/>
      <c r="R14" s="113"/>
      <c r="S14" s="113"/>
      <c r="T14" s="113"/>
      <c r="U14" s="114"/>
      <c r="V14" s="114"/>
      <c r="W14" s="114"/>
      <c r="X14" s="114"/>
      <c r="Y14" s="113"/>
      <c r="Z14" s="113"/>
      <c r="AA14" s="113"/>
      <c r="AB14" s="113"/>
      <c r="AC14" s="114"/>
      <c r="AD14" s="114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4"/>
    </row>
    <row r="15" spans="1:42" s="6" customFormat="1" ht="19">
      <c r="A15" s="26" t="s">
        <v>9</v>
      </c>
      <c r="B15" s="26">
        <v>71</v>
      </c>
      <c r="C15" s="26">
        <v>80</v>
      </c>
      <c r="D15" s="26" t="b">
        <v>1</v>
      </c>
      <c r="E15" s="26" t="s">
        <v>7</v>
      </c>
      <c r="F15" s="26">
        <v>0</v>
      </c>
      <c r="G15" s="4"/>
      <c r="H15" s="4"/>
      <c r="I15" s="4"/>
      <c r="J15" s="4"/>
      <c r="K15" s="4"/>
      <c r="L15" s="4"/>
      <c r="M15" s="4"/>
      <c r="N15" s="17" t="s">
        <v>24</v>
      </c>
      <c r="O15" s="17">
        <f>SUM(O12:O13)</f>
        <v>0</v>
      </c>
      <c r="P15" s="17">
        <f t="shared" ref="P15:AN15" si="10">SUM(P12:P13)</f>
        <v>14</v>
      </c>
      <c r="Q15" s="17">
        <f t="shared" si="10"/>
        <v>1</v>
      </c>
      <c r="R15" s="17">
        <f t="shared" si="10"/>
        <v>13</v>
      </c>
      <c r="S15" s="17">
        <f t="shared" si="10"/>
        <v>2</v>
      </c>
      <c r="T15" s="17">
        <f t="shared" si="10"/>
        <v>12</v>
      </c>
      <c r="U15" s="17">
        <f t="shared" si="10"/>
        <v>3</v>
      </c>
      <c r="V15" s="17">
        <f t="shared" si="10"/>
        <v>11</v>
      </c>
      <c r="W15" s="17">
        <f t="shared" si="10"/>
        <v>4</v>
      </c>
      <c r="X15" s="17">
        <f t="shared" si="10"/>
        <v>10</v>
      </c>
      <c r="Y15" s="17">
        <f t="shared" si="10"/>
        <v>5</v>
      </c>
      <c r="Z15" s="17">
        <f t="shared" si="10"/>
        <v>9</v>
      </c>
      <c r="AA15" s="17">
        <f t="shared" si="10"/>
        <v>6</v>
      </c>
      <c r="AB15" s="17">
        <f t="shared" si="10"/>
        <v>8</v>
      </c>
      <c r="AC15" s="17">
        <f t="shared" si="10"/>
        <v>8</v>
      </c>
      <c r="AD15" s="17">
        <f t="shared" si="10"/>
        <v>6</v>
      </c>
      <c r="AE15" s="17">
        <f t="shared" si="10"/>
        <v>10</v>
      </c>
      <c r="AF15" s="17">
        <f t="shared" si="10"/>
        <v>4</v>
      </c>
      <c r="AG15" s="17">
        <f t="shared" si="10"/>
        <v>11</v>
      </c>
      <c r="AH15" s="17">
        <f t="shared" si="10"/>
        <v>3</v>
      </c>
      <c r="AI15" s="17">
        <f t="shared" si="10"/>
        <v>12</v>
      </c>
      <c r="AJ15" s="17">
        <f t="shared" si="10"/>
        <v>2</v>
      </c>
      <c r="AK15" s="17">
        <f t="shared" si="10"/>
        <v>13</v>
      </c>
      <c r="AL15" s="17">
        <f t="shared" si="10"/>
        <v>1</v>
      </c>
      <c r="AM15" s="17">
        <f t="shared" si="10"/>
        <v>14</v>
      </c>
      <c r="AN15" s="17">
        <f t="shared" si="10"/>
        <v>0</v>
      </c>
      <c r="AO15" s="4"/>
    </row>
    <row r="16" spans="1:42" s="4" customFormat="1" ht="19">
      <c r="A16" s="26" t="s">
        <v>9</v>
      </c>
      <c r="B16" s="26">
        <v>65</v>
      </c>
      <c r="C16" s="26">
        <v>70</v>
      </c>
      <c r="D16" s="26" t="b">
        <v>1</v>
      </c>
      <c r="E16" s="26" t="s">
        <v>7</v>
      </c>
      <c r="F16" s="26">
        <v>0</v>
      </c>
      <c r="G16" s="6"/>
      <c r="H16" s="6"/>
      <c r="I16" s="6"/>
      <c r="J16" s="6"/>
      <c r="K16" s="6"/>
      <c r="L16" s="6"/>
      <c r="M16" s="6"/>
      <c r="N16" s="15" t="s">
        <v>29</v>
      </c>
      <c r="O16" s="25">
        <v>1</v>
      </c>
      <c r="P16" s="25">
        <f>-P12/P15*LOG(P12/P15, 2) - P13/P15*LOG(P13/P15, 2)</f>
        <v>0.94028595867063092</v>
      </c>
      <c r="Q16" s="71">
        <v>0</v>
      </c>
      <c r="R16" s="71">
        <f t="shared" ref="R16:AM16" si="11">-R12/R15*LOG(R12/R15, 2) - R13/R15*LOG(R13/R15, 2)</f>
        <v>0.96123660472287598</v>
      </c>
      <c r="S16" s="71">
        <f t="shared" si="11"/>
        <v>1</v>
      </c>
      <c r="T16" s="71">
        <f t="shared" si="11"/>
        <v>0.91829583405448956</v>
      </c>
      <c r="U16" s="71">
        <f t="shared" si="11"/>
        <v>0.91829583405448956</v>
      </c>
      <c r="V16" s="71">
        <f t="shared" si="11"/>
        <v>0.94566030460064021</v>
      </c>
      <c r="W16" s="71">
        <f t="shared" si="11"/>
        <v>0.81127812445913283</v>
      </c>
      <c r="X16" s="71">
        <f t="shared" si="11"/>
        <v>0.97095059445466858</v>
      </c>
      <c r="Y16" s="71">
        <f t="shared" si="11"/>
        <v>0.72192809488736231</v>
      </c>
      <c r="Z16" s="71">
        <f t="shared" si="11"/>
        <v>0.99107605983822222</v>
      </c>
      <c r="AA16" s="71">
        <f t="shared" si="11"/>
        <v>0.91829583405448956</v>
      </c>
      <c r="AB16" s="71">
        <f t="shared" si="11"/>
        <v>0.95443400292496494</v>
      </c>
      <c r="AC16" s="71">
        <f t="shared" si="11"/>
        <v>0.95443400292496494</v>
      </c>
      <c r="AD16" s="71">
        <f t="shared" si="11"/>
        <v>0.91829583405448956</v>
      </c>
      <c r="AE16" s="71">
        <f t="shared" si="11"/>
        <v>0.8812908992306927</v>
      </c>
      <c r="AF16" s="71">
        <f t="shared" si="11"/>
        <v>1</v>
      </c>
      <c r="AG16" s="71">
        <f t="shared" si="11"/>
        <v>0.94566030460064021</v>
      </c>
      <c r="AH16" s="71">
        <f t="shared" si="11"/>
        <v>0.91829583405448956</v>
      </c>
      <c r="AI16" s="71">
        <f t="shared" si="11"/>
        <v>0.91829583405448956</v>
      </c>
      <c r="AJ16" s="71">
        <f t="shared" si="11"/>
        <v>1</v>
      </c>
      <c r="AK16" s="71">
        <f t="shared" si="11"/>
        <v>0.89049164021949134</v>
      </c>
      <c r="AL16" s="71">
        <v>0</v>
      </c>
      <c r="AM16" s="71">
        <f t="shared" si="11"/>
        <v>0.94028595867063092</v>
      </c>
      <c r="AN16" s="25">
        <v>1</v>
      </c>
      <c r="AO16" s="6"/>
    </row>
    <row r="17" spans="1:42" s="4" customFormat="1" ht="19">
      <c r="A17" s="26" t="s">
        <v>9</v>
      </c>
      <c r="B17" s="26">
        <v>75</v>
      </c>
      <c r="C17" s="26">
        <v>80</v>
      </c>
      <c r="D17" s="26" t="b">
        <v>0</v>
      </c>
      <c r="E17" s="26" t="s">
        <v>6</v>
      </c>
      <c r="F17" s="26">
        <v>1</v>
      </c>
      <c r="G17" s="17"/>
      <c r="H17" s="17"/>
      <c r="I17" s="7"/>
      <c r="J17" s="7"/>
      <c r="K17" s="7"/>
      <c r="L17" s="7"/>
      <c r="M17" s="7"/>
      <c r="N17" s="17" t="s">
        <v>17</v>
      </c>
      <c r="O17" s="17">
        <v>14</v>
      </c>
      <c r="P17" s="17">
        <v>14</v>
      </c>
      <c r="Q17" s="17">
        <v>14</v>
      </c>
      <c r="R17" s="17">
        <v>14</v>
      </c>
      <c r="S17" s="17">
        <v>14</v>
      </c>
      <c r="T17" s="17">
        <v>14</v>
      </c>
      <c r="U17" s="17">
        <v>14</v>
      </c>
      <c r="V17" s="17">
        <v>14</v>
      </c>
      <c r="W17" s="17">
        <v>14</v>
      </c>
      <c r="X17" s="17">
        <v>14</v>
      </c>
      <c r="Y17" s="17">
        <v>14</v>
      </c>
      <c r="Z17" s="17">
        <v>14</v>
      </c>
      <c r="AA17" s="17">
        <v>14</v>
      </c>
      <c r="AB17" s="17">
        <v>14</v>
      </c>
      <c r="AC17" s="17">
        <v>14</v>
      </c>
      <c r="AD17" s="17">
        <v>14</v>
      </c>
      <c r="AE17" s="17">
        <v>14</v>
      </c>
      <c r="AF17" s="17">
        <v>14</v>
      </c>
      <c r="AG17" s="17">
        <v>14</v>
      </c>
      <c r="AH17" s="17">
        <v>14</v>
      </c>
      <c r="AI17" s="17">
        <v>14</v>
      </c>
      <c r="AJ17" s="17">
        <v>14</v>
      </c>
      <c r="AK17" s="17">
        <v>14</v>
      </c>
      <c r="AL17" s="17">
        <v>14</v>
      </c>
      <c r="AM17" s="17">
        <v>14</v>
      </c>
      <c r="AN17" s="17">
        <v>14</v>
      </c>
      <c r="AO17" s="6"/>
    </row>
    <row r="18" spans="1:42" s="4" customFormat="1" ht="35">
      <c r="A18" s="26" t="s">
        <v>9</v>
      </c>
      <c r="B18" s="26">
        <v>68</v>
      </c>
      <c r="C18" s="26">
        <v>80</v>
      </c>
      <c r="D18" s="26" t="b">
        <v>0</v>
      </c>
      <c r="E18" s="26" t="s">
        <v>6</v>
      </c>
      <c r="F18" s="26">
        <v>1</v>
      </c>
      <c r="G18" s="17"/>
      <c r="H18" s="7"/>
      <c r="I18" s="7"/>
      <c r="J18" s="7"/>
      <c r="K18" s="7"/>
      <c r="L18" s="7"/>
      <c r="M18" s="7"/>
      <c r="N18" s="15" t="s">
        <v>33</v>
      </c>
      <c r="O18" s="25">
        <f>(SUM(O12:O13)/O17)*O16</f>
        <v>0</v>
      </c>
      <c r="P18" s="25">
        <f>(P15/P17)*P16</f>
        <v>0.94028595867063092</v>
      </c>
      <c r="Q18" s="25">
        <f t="shared" ref="Q18:AM18" si="12">(Q15/Q17)*Q16</f>
        <v>0</v>
      </c>
      <c r="R18" s="25">
        <f t="shared" si="12"/>
        <v>0.89257684724267061</v>
      </c>
      <c r="S18" s="25">
        <f t="shared" si="12"/>
        <v>0.14285714285714285</v>
      </c>
      <c r="T18" s="25">
        <f t="shared" si="12"/>
        <v>0.7871107149038481</v>
      </c>
      <c r="U18" s="25">
        <f t="shared" si="12"/>
        <v>0.19677767872596202</v>
      </c>
      <c r="V18" s="25">
        <f t="shared" si="12"/>
        <v>0.74301881075764586</v>
      </c>
      <c r="W18" s="25">
        <f t="shared" si="12"/>
        <v>0.23179374984546652</v>
      </c>
      <c r="X18" s="25">
        <f t="shared" si="12"/>
        <v>0.69353613889619181</v>
      </c>
      <c r="Y18" s="25">
        <f t="shared" si="12"/>
        <v>0.25783146245977229</v>
      </c>
      <c r="Z18" s="25">
        <f t="shared" si="12"/>
        <v>0.63712032418171438</v>
      </c>
      <c r="AA18" s="25">
        <f t="shared" si="12"/>
        <v>0.39355535745192405</v>
      </c>
      <c r="AB18" s="25">
        <f t="shared" si="12"/>
        <v>0.54539085881426563</v>
      </c>
      <c r="AC18" s="25">
        <f t="shared" si="12"/>
        <v>0.54539085881426563</v>
      </c>
      <c r="AD18" s="25">
        <f t="shared" si="12"/>
        <v>0.39355535745192405</v>
      </c>
      <c r="AE18" s="25">
        <f t="shared" si="12"/>
        <v>0.62949349945049482</v>
      </c>
      <c r="AF18" s="25">
        <f t="shared" si="12"/>
        <v>0.2857142857142857</v>
      </c>
      <c r="AG18" s="25">
        <f t="shared" si="12"/>
        <v>0.74301881075764586</v>
      </c>
      <c r="AH18" s="25">
        <f t="shared" si="12"/>
        <v>0.19677767872596202</v>
      </c>
      <c r="AI18" s="25">
        <f t="shared" si="12"/>
        <v>0.7871107149038481</v>
      </c>
      <c r="AJ18" s="25">
        <f t="shared" si="12"/>
        <v>0.14285714285714285</v>
      </c>
      <c r="AK18" s="25">
        <f t="shared" si="12"/>
        <v>0.82688509448952774</v>
      </c>
      <c r="AL18" s="25">
        <f t="shared" si="12"/>
        <v>0</v>
      </c>
      <c r="AM18" s="25">
        <f t="shared" si="12"/>
        <v>0.94028595867063092</v>
      </c>
      <c r="AN18" s="25">
        <f t="shared" ref="AN18" si="13">(SUM(AN12:AN13)/AN17)*AN16</f>
        <v>0</v>
      </c>
    </row>
    <row r="19" spans="1:42" s="4" customFormat="1" ht="19">
      <c r="A19" s="26" t="s">
        <v>9</v>
      </c>
      <c r="B19" s="26">
        <v>70</v>
      </c>
      <c r="C19" s="26">
        <v>96</v>
      </c>
      <c r="D19" s="26" t="b">
        <v>0</v>
      </c>
      <c r="E19" s="26" t="s">
        <v>6</v>
      </c>
      <c r="F19" s="26">
        <v>1</v>
      </c>
      <c r="G19" s="17"/>
      <c r="H19" s="7"/>
      <c r="I19" s="7"/>
      <c r="J19" s="7"/>
      <c r="K19" s="7"/>
      <c r="L19" s="7"/>
      <c r="M19" s="7"/>
      <c r="N19" s="65" t="s">
        <v>32</v>
      </c>
      <c r="O19" s="115">
        <f>SUM(O18:P18)</f>
        <v>0.94028595867063092</v>
      </c>
      <c r="P19" s="114"/>
      <c r="Q19" s="115">
        <f t="shared" ref="Q19" si="14">SUM(Q18:R18)</f>
        <v>0.89257684724267061</v>
      </c>
      <c r="R19" s="115"/>
      <c r="S19" s="115">
        <f t="shared" ref="S19" si="15">SUM(S18:T18)</f>
        <v>0.92996785776099089</v>
      </c>
      <c r="T19" s="115"/>
      <c r="U19" s="115">
        <f t="shared" ref="U19" si="16">SUM(U18:V18)</f>
        <v>0.93979648948360794</v>
      </c>
      <c r="V19" s="115"/>
      <c r="W19" s="115">
        <f t="shared" ref="W19" si="17">SUM(W18:X18)</f>
        <v>0.92532988874165834</v>
      </c>
      <c r="X19" s="115"/>
      <c r="Y19" s="115">
        <f t="shared" ref="Y19" si="18">SUM(Y18:Z18)</f>
        <v>0.89495178664148667</v>
      </c>
      <c r="Z19" s="115"/>
      <c r="AA19" s="115">
        <f t="shared" ref="AA19" si="19">SUM(AA18:AB18)</f>
        <v>0.93894621626618968</v>
      </c>
      <c r="AB19" s="115"/>
      <c r="AC19" s="115">
        <f t="shared" ref="AC19" si="20">SUM(AC18:AD18)</f>
        <v>0.93894621626618968</v>
      </c>
      <c r="AD19" s="115"/>
      <c r="AE19" s="115">
        <f t="shared" ref="AE19" si="21">SUM(AE18:AF18)</f>
        <v>0.91520778516478052</v>
      </c>
      <c r="AF19" s="115"/>
      <c r="AG19" s="115">
        <f t="shared" ref="AG19" si="22">SUM(AG18:AH18)</f>
        <v>0.93979648948360794</v>
      </c>
      <c r="AH19" s="115"/>
      <c r="AI19" s="115">
        <f t="shared" ref="AI19" si="23">SUM(AI18:AJ18)</f>
        <v>0.92996785776099089</v>
      </c>
      <c r="AJ19" s="115"/>
      <c r="AK19" s="115">
        <f t="shared" ref="AK19" si="24">SUM(AK18:AL18)</f>
        <v>0.82688509448952774</v>
      </c>
      <c r="AL19" s="115"/>
      <c r="AM19" s="115">
        <f t="shared" ref="AM19" si="25">SUM(AM18:AN18)</f>
        <v>0.94028595867063092</v>
      </c>
      <c r="AN19" s="115"/>
    </row>
    <row r="20" spans="1:42" s="4" customFormat="1" ht="19">
      <c r="A20" s="26"/>
      <c r="B20" s="26"/>
      <c r="C20" s="26"/>
      <c r="D20" s="26"/>
      <c r="E20" s="26"/>
      <c r="F20" s="26"/>
      <c r="G20" s="17"/>
      <c r="H20" s="7"/>
      <c r="I20" s="7"/>
      <c r="J20" s="7"/>
      <c r="K20" s="7"/>
      <c r="L20" s="7"/>
      <c r="M20" s="7"/>
      <c r="N20" s="65" t="s">
        <v>31</v>
      </c>
      <c r="O20" s="115">
        <v>0.94028595867063092</v>
      </c>
      <c r="P20" s="114"/>
      <c r="Q20" s="115">
        <v>0.94028595867063092</v>
      </c>
      <c r="R20" s="114"/>
      <c r="S20" s="115">
        <v>0.94028595867063092</v>
      </c>
      <c r="T20" s="114"/>
      <c r="U20" s="115">
        <v>0.94028595867063092</v>
      </c>
      <c r="V20" s="114"/>
      <c r="W20" s="115">
        <v>0.94028595867063092</v>
      </c>
      <c r="X20" s="114"/>
      <c r="Y20" s="115">
        <v>0.94028595867063092</v>
      </c>
      <c r="Z20" s="114"/>
      <c r="AA20" s="115">
        <v>0.94028595867063092</v>
      </c>
      <c r="AB20" s="114"/>
      <c r="AC20" s="115">
        <v>0.94028595867063092</v>
      </c>
      <c r="AD20" s="114"/>
      <c r="AE20" s="115">
        <v>0.94028595867063092</v>
      </c>
      <c r="AF20" s="114"/>
      <c r="AG20" s="115">
        <v>0.94028595867063092</v>
      </c>
      <c r="AH20" s="114"/>
      <c r="AI20" s="115">
        <v>0.94028595867063092</v>
      </c>
      <c r="AJ20" s="114"/>
      <c r="AK20" s="115">
        <v>0.94028595867063092</v>
      </c>
      <c r="AL20" s="114"/>
      <c r="AM20" s="115">
        <v>0.94028595867063092</v>
      </c>
      <c r="AN20" s="114"/>
    </row>
    <row r="21" spans="1:42" s="4" customFormat="1">
      <c r="G21" s="17"/>
      <c r="H21" s="7"/>
      <c r="I21" s="7"/>
      <c r="J21" s="7"/>
      <c r="K21" s="7"/>
      <c r="L21" s="7"/>
      <c r="M21" s="7"/>
      <c r="N21" s="78" t="s">
        <v>56</v>
      </c>
      <c r="O21" s="115">
        <f>O20-O19</f>
        <v>0</v>
      </c>
      <c r="P21" s="114"/>
      <c r="Q21" s="115">
        <f t="shared" ref="Q21" si="26">Q20-Q19</f>
        <v>4.7709111427960305E-2</v>
      </c>
      <c r="R21" s="114"/>
      <c r="S21" s="115">
        <f t="shared" ref="S21" si="27">S20-S19</f>
        <v>1.0318100909640027E-2</v>
      </c>
      <c r="T21" s="114"/>
      <c r="U21" s="115">
        <f t="shared" ref="U21" si="28">U20-U19</f>
        <v>4.8946918702297282E-4</v>
      </c>
      <c r="V21" s="114"/>
      <c r="W21" s="115">
        <f t="shared" ref="W21" si="29">W20-W19</f>
        <v>1.4956069928972582E-2</v>
      </c>
      <c r="X21" s="114"/>
      <c r="Y21" s="115">
        <f t="shared" ref="Y21" si="30">Y20-Y19</f>
        <v>4.5334172029144248E-2</v>
      </c>
      <c r="Z21" s="114"/>
      <c r="AA21" s="115">
        <f t="shared" ref="AA21" si="31">AA20-AA19</f>
        <v>1.3397424044412354E-3</v>
      </c>
      <c r="AB21" s="114"/>
      <c r="AC21" s="115">
        <f t="shared" ref="AC21" si="32">AC20-AC19</f>
        <v>1.3397424044412354E-3</v>
      </c>
      <c r="AD21" s="114"/>
      <c r="AE21" s="115">
        <f t="shared" ref="AE21" si="33">AE20-AE19</f>
        <v>2.5078173505850399E-2</v>
      </c>
      <c r="AF21" s="114"/>
      <c r="AG21" s="115">
        <f t="shared" ref="AG21" si="34">AG20-AG19</f>
        <v>4.8946918702297282E-4</v>
      </c>
      <c r="AH21" s="114"/>
      <c r="AI21" s="115">
        <f t="shared" ref="AI21" si="35">AI20-AI19</f>
        <v>1.0318100909640027E-2</v>
      </c>
      <c r="AJ21" s="114"/>
      <c r="AK21" s="116">
        <f t="shared" ref="AK21" si="36">AK20-AK19</f>
        <v>0.11340086418110318</v>
      </c>
      <c r="AL21" s="117"/>
      <c r="AM21" s="115">
        <f t="shared" ref="AM21" si="37">AM20-AM19</f>
        <v>0</v>
      </c>
      <c r="AN21" s="114"/>
    </row>
    <row r="22" spans="1:42" s="4" customFormat="1">
      <c r="G22" s="17"/>
      <c r="H22" s="7"/>
      <c r="I22" s="7"/>
      <c r="J22" s="7"/>
      <c r="K22" s="7"/>
      <c r="L22" s="7"/>
      <c r="M22" s="7"/>
      <c r="N22" s="28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2">
      <c r="A23" s="4"/>
      <c r="B23" s="4"/>
      <c r="C23" s="4"/>
      <c r="D23" s="4"/>
      <c r="E23" s="4"/>
      <c r="F23" s="4"/>
      <c r="G23" s="17"/>
      <c r="H23" s="7"/>
      <c r="I23" s="7"/>
      <c r="J23" s="7"/>
      <c r="K23" s="7"/>
      <c r="L23" s="7"/>
      <c r="M23" s="7"/>
      <c r="N23" s="28"/>
      <c r="O23" s="115"/>
      <c r="P23" s="114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8"/>
      <c r="AL23" s="118"/>
      <c r="AM23" s="115"/>
      <c r="AN23" s="115"/>
      <c r="AO23" s="4"/>
    </row>
    <row r="24" spans="1:42">
      <c r="A24" s="4"/>
      <c r="B24" s="4"/>
      <c r="C24" s="4"/>
      <c r="D24" s="4"/>
      <c r="E24" s="4"/>
      <c r="F24" s="4"/>
      <c r="G24" s="17"/>
      <c r="H24" s="7"/>
      <c r="I24" s="7"/>
      <c r="J24" s="7"/>
      <c r="K24" s="7"/>
      <c r="L24" s="7"/>
      <c r="M24" s="7"/>
      <c r="N24" s="31"/>
      <c r="O24" s="115"/>
      <c r="P24" s="114"/>
      <c r="Q24" s="115"/>
      <c r="R24" s="114"/>
      <c r="S24" s="115"/>
      <c r="T24" s="114"/>
      <c r="U24" s="115"/>
      <c r="V24" s="114"/>
      <c r="W24" s="115"/>
      <c r="X24" s="114"/>
      <c r="Y24" s="115"/>
      <c r="Z24" s="114"/>
      <c r="AA24" s="115"/>
      <c r="AB24" s="114"/>
      <c r="AC24" s="115"/>
      <c r="AD24" s="114"/>
      <c r="AE24" s="115"/>
      <c r="AF24" s="114"/>
      <c r="AG24" s="115"/>
      <c r="AH24" s="114"/>
      <c r="AI24" s="115"/>
      <c r="AJ24" s="114"/>
      <c r="AK24" s="116"/>
      <c r="AL24" s="117"/>
      <c r="AM24" s="115"/>
      <c r="AN24" s="114"/>
      <c r="AO24" s="4"/>
      <c r="AP24" s="2"/>
    </row>
    <row r="25" spans="1:42">
      <c r="AP25" s="70"/>
    </row>
    <row r="26" spans="1:42" ht="19">
      <c r="A26" s="138" t="s">
        <v>31</v>
      </c>
      <c r="B26" s="139"/>
      <c r="C26" s="139"/>
      <c r="D26" s="139"/>
      <c r="E26" s="8"/>
      <c r="F26" s="10"/>
      <c r="G26" s="125" t="s">
        <v>3</v>
      </c>
      <c r="H26" s="125"/>
      <c r="I26" s="126"/>
      <c r="J26" s="126"/>
      <c r="K26" s="126"/>
      <c r="L26" s="126"/>
      <c r="M26" s="126"/>
      <c r="N26" s="125" t="s">
        <v>2</v>
      </c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70"/>
    </row>
    <row r="27" spans="1:42" ht="34">
      <c r="A27" s="139"/>
      <c r="B27" s="139"/>
      <c r="C27" s="139"/>
      <c r="D27" s="139"/>
      <c r="E27" s="21"/>
      <c r="F27" s="21"/>
      <c r="G27" s="13"/>
      <c r="H27" s="8" t="s">
        <v>14</v>
      </c>
      <c r="I27" s="8" t="s">
        <v>15</v>
      </c>
      <c r="J27" s="8" t="s">
        <v>30</v>
      </c>
      <c r="K27" s="8" t="s">
        <v>29</v>
      </c>
      <c r="L27" s="8" t="s">
        <v>17</v>
      </c>
      <c r="M27" s="10" t="s">
        <v>33</v>
      </c>
      <c r="N27" s="17" t="s">
        <v>19</v>
      </c>
      <c r="O27" s="113">
        <v>1</v>
      </c>
      <c r="P27" s="124"/>
      <c r="Q27" s="114">
        <v>0</v>
      </c>
      <c r="R27" s="120"/>
      <c r="S27" s="113">
        <v>1</v>
      </c>
      <c r="T27" s="124"/>
      <c r="U27" s="114">
        <v>1</v>
      </c>
      <c r="V27" s="120"/>
      <c r="W27" s="113">
        <v>1</v>
      </c>
      <c r="X27" s="124"/>
      <c r="Y27" s="114">
        <v>1</v>
      </c>
      <c r="Z27" s="120"/>
      <c r="AA27" s="114">
        <v>0</v>
      </c>
      <c r="AB27" s="120"/>
      <c r="AC27" s="114">
        <v>1</v>
      </c>
      <c r="AD27" s="120"/>
      <c r="AE27" s="113">
        <v>1</v>
      </c>
      <c r="AF27" s="124"/>
      <c r="AG27" s="113">
        <v>0</v>
      </c>
      <c r="AH27" s="124"/>
      <c r="AI27" s="113">
        <v>0</v>
      </c>
      <c r="AJ27" s="124"/>
      <c r="AK27" s="113">
        <v>1</v>
      </c>
      <c r="AL27" s="124"/>
      <c r="AM27" s="113">
        <v>0</v>
      </c>
      <c r="AN27" s="124"/>
      <c r="AO27" s="63">
        <v>1</v>
      </c>
      <c r="AP27" s="70"/>
    </row>
    <row r="28" spans="1:42">
      <c r="A28" s="8" t="s">
        <v>14</v>
      </c>
      <c r="B28" s="8" t="s">
        <v>15</v>
      </c>
      <c r="C28" s="8" t="s">
        <v>17</v>
      </c>
      <c r="D28" s="8" t="s">
        <v>29</v>
      </c>
      <c r="E28" s="21"/>
      <c r="F28" s="21"/>
      <c r="G28" s="17" t="b">
        <v>1</v>
      </c>
      <c r="H28" s="21">
        <v>3</v>
      </c>
      <c r="I28" s="21">
        <v>4</v>
      </c>
      <c r="J28" s="21">
        <v>7</v>
      </c>
      <c r="K28" s="21">
        <f>-(H28/J28)*LOG(H28/J28, 2)-(I28/J28)*LOG(I28/J28, 2)</f>
        <v>0.98522813603425163</v>
      </c>
      <c r="L28" s="21">
        <v>14</v>
      </c>
      <c r="M28" s="21">
        <f>J28/L28*K28</f>
        <v>0.49261406801712582</v>
      </c>
      <c r="N28" s="17" t="s">
        <v>2</v>
      </c>
      <c r="O28" s="114">
        <v>65</v>
      </c>
      <c r="P28" s="120"/>
      <c r="Q28" s="114">
        <v>70</v>
      </c>
      <c r="R28" s="120"/>
      <c r="S28" s="113">
        <v>70</v>
      </c>
      <c r="T28" s="124"/>
      <c r="U28" s="114">
        <v>70</v>
      </c>
      <c r="V28" s="120"/>
      <c r="W28" s="114">
        <v>75</v>
      </c>
      <c r="X28" s="120"/>
      <c r="Y28" s="113">
        <v>78</v>
      </c>
      <c r="Z28" s="124"/>
      <c r="AA28" s="114">
        <v>80</v>
      </c>
      <c r="AB28" s="120"/>
      <c r="AC28" s="114">
        <v>80</v>
      </c>
      <c r="AD28" s="120"/>
      <c r="AE28" s="113">
        <v>80</v>
      </c>
      <c r="AF28" s="124"/>
      <c r="AG28" s="113">
        <v>85</v>
      </c>
      <c r="AH28" s="124"/>
      <c r="AI28" s="113">
        <v>90</v>
      </c>
      <c r="AJ28" s="124"/>
      <c r="AK28" s="113">
        <v>90</v>
      </c>
      <c r="AL28" s="124"/>
      <c r="AM28" s="113">
        <v>95</v>
      </c>
      <c r="AN28" s="124"/>
      <c r="AO28" s="63">
        <v>96</v>
      </c>
      <c r="AP28" s="70"/>
    </row>
    <row r="29" spans="1:42" ht="17">
      <c r="A29" s="21">
        <v>9</v>
      </c>
      <c r="B29" s="21">
        <v>5</v>
      </c>
      <c r="C29" s="21">
        <v>14</v>
      </c>
      <c r="D29" s="48">
        <f>-(A29/C29)*LOG(A29/C29, 2)-(B29/C29)*LOG(B29/C29, 2)</f>
        <v>0.94028595867063092</v>
      </c>
      <c r="E29" s="21"/>
      <c r="F29" s="21"/>
      <c r="G29" s="17" t="b">
        <v>0</v>
      </c>
      <c r="H29" s="21">
        <v>6</v>
      </c>
      <c r="I29" s="21">
        <v>1</v>
      </c>
      <c r="J29" s="21">
        <v>7</v>
      </c>
      <c r="K29" s="21">
        <f>-(H29/J29)*LOG(H29/J29, 2)-(I29/J29)*LOG(I29/J29, 2)</f>
        <v>0.59167277858232747</v>
      </c>
      <c r="L29" s="21">
        <v>14</v>
      </c>
      <c r="M29" s="21">
        <f>J29/L29*K29</f>
        <v>0.29583638929116374</v>
      </c>
      <c r="N29" s="59" t="s">
        <v>25</v>
      </c>
      <c r="O29" s="114">
        <f xml:space="preserve"> O28</f>
        <v>65</v>
      </c>
      <c r="P29" s="120"/>
      <c r="Q29" s="113">
        <f t="shared" ref="Q29" si="38" xml:space="preserve"> Q28</f>
        <v>70</v>
      </c>
      <c r="R29" s="124"/>
      <c r="S29" s="113">
        <v>75</v>
      </c>
      <c r="T29" s="124"/>
      <c r="U29" s="114">
        <v>78</v>
      </c>
      <c r="V29" s="120"/>
      <c r="W29" s="114">
        <v>80</v>
      </c>
      <c r="X29" s="120"/>
      <c r="Y29" s="113">
        <v>85</v>
      </c>
      <c r="Z29" s="124"/>
      <c r="AA29" s="113">
        <v>90</v>
      </c>
      <c r="AB29" s="124"/>
      <c r="AC29" s="114">
        <v>95</v>
      </c>
      <c r="AD29" s="120"/>
      <c r="AE29" s="113">
        <v>96</v>
      </c>
      <c r="AF29" s="124"/>
      <c r="AG29" s="113"/>
      <c r="AH29" s="124"/>
      <c r="AI29" s="113"/>
      <c r="AJ29" s="124"/>
      <c r="AK29" s="113"/>
      <c r="AL29" s="124"/>
      <c r="AM29" s="113"/>
      <c r="AN29" s="124"/>
      <c r="AO29" s="63"/>
      <c r="AP29" s="70"/>
    </row>
    <row r="30" spans="1:42" ht="17">
      <c r="A30" s="123"/>
      <c r="B30" s="123"/>
      <c r="C30" s="123"/>
      <c r="D30" s="123"/>
      <c r="E30" s="22"/>
      <c r="F30" s="27"/>
      <c r="G30" s="65" t="s">
        <v>32</v>
      </c>
      <c r="H30" s="49"/>
      <c r="I30" s="49"/>
      <c r="J30" s="49"/>
      <c r="K30" s="49"/>
      <c r="L30" s="22"/>
      <c r="M30" s="105">
        <f>SUM(M28:M29)</f>
        <v>0.78845045730828955</v>
      </c>
      <c r="N30" s="15" t="s">
        <v>21</v>
      </c>
      <c r="O30" s="114">
        <v>63</v>
      </c>
      <c r="P30" s="120"/>
      <c r="Q30" s="113">
        <f>FLOOR(SUM(O29:R29)/2, 0.1)</f>
        <v>67.5</v>
      </c>
      <c r="R30" s="113"/>
      <c r="S30" s="113">
        <f>FLOOR((Q29+S29)/2, 0.1)</f>
        <v>72.5</v>
      </c>
      <c r="T30" s="113"/>
      <c r="U30" s="113">
        <f t="shared" ref="U30" si="39">FLOOR((S29+U29)/2, 0.1)</f>
        <v>76.5</v>
      </c>
      <c r="V30" s="113"/>
      <c r="W30" s="113">
        <f t="shared" ref="W30" si="40">FLOOR((U29+W29)/2, 0.1)</f>
        <v>79</v>
      </c>
      <c r="X30" s="113"/>
      <c r="Y30" s="121">
        <f t="shared" ref="Y30" si="41">FLOOR((W29+Y29)/2, 0.1)</f>
        <v>82.5</v>
      </c>
      <c r="Z30" s="121"/>
      <c r="AA30" s="113">
        <f t="shared" ref="AA30" si="42">FLOOR((Y29+AA29)/2, 0.1)</f>
        <v>87.5</v>
      </c>
      <c r="AB30" s="113"/>
      <c r="AC30" s="113">
        <f t="shared" ref="AC30" si="43">FLOOR((AA29+AC29)/2, 0.1)</f>
        <v>92.5</v>
      </c>
      <c r="AD30" s="113"/>
      <c r="AE30" s="113">
        <f t="shared" ref="AE30" si="44">FLOOR((AC29+AE29)/2, 0.1)</f>
        <v>95.5</v>
      </c>
      <c r="AF30" s="113"/>
      <c r="AG30" s="113">
        <v>98</v>
      </c>
      <c r="AH30" s="113"/>
      <c r="AI30" s="113"/>
      <c r="AJ30" s="113"/>
      <c r="AK30" s="113"/>
      <c r="AL30" s="113"/>
      <c r="AM30" s="113"/>
      <c r="AN30" s="113"/>
      <c r="AO30" s="63"/>
      <c r="AP30" s="4"/>
    </row>
    <row r="31" spans="1:42" ht="19">
      <c r="B31" s="5"/>
      <c r="C31" s="5"/>
      <c r="G31" s="78" t="s">
        <v>56</v>
      </c>
      <c r="M31" s="51">
        <f>D29-M30</f>
        <v>0.15183550136234136</v>
      </c>
      <c r="N31" s="16"/>
      <c r="O31" s="114"/>
      <c r="P31" s="120"/>
      <c r="Q31" s="113"/>
      <c r="R31" s="113"/>
      <c r="S31" s="113"/>
      <c r="T31" s="113"/>
      <c r="U31" s="114"/>
      <c r="V31" s="114"/>
      <c r="W31" s="114"/>
      <c r="X31" s="114"/>
      <c r="Y31" s="113"/>
      <c r="Z31" s="113"/>
      <c r="AA31" s="113"/>
      <c r="AB31" s="113"/>
      <c r="AC31" s="114"/>
      <c r="AD31" s="114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63"/>
      <c r="AP31" s="4"/>
    </row>
    <row r="32" spans="1:42" ht="19">
      <c r="B32" s="5"/>
      <c r="C32" s="5"/>
      <c r="G32" s="28"/>
      <c r="H32" s="131"/>
      <c r="I32" s="132"/>
      <c r="J32" s="132"/>
      <c r="K32" s="132"/>
      <c r="L32" s="9"/>
      <c r="M32" s="9"/>
      <c r="N32" s="17"/>
      <c r="O32" s="17" t="s">
        <v>22</v>
      </c>
      <c r="P32" s="17" t="s">
        <v>23</v>
      </c>
      <c r="Q32" s="17" t="s">
        <v>22</v>
      </c>
      <c r="R32" s="17" t="s">
        <v>23</v>
      </c>
      <c r="S32" s="17" t="s">
        <v>22</v>
      </c>
      <c r="T32" s="17" t="s">
        <v>23</v>
      </c>
      <c r="U32" s="17" t="s">
        <v>22</v>
      </c>
      <c r="V32" s="17" t="s">
        <v>23</v>
      </c>
      <c r="W32" s="17" t="s">
        <v>22</v>
      </c>
      <c r="X32" s="17" t="s">
        <v>23</v>
      </c>
      <c r="Y32" s="17" t="s">
        <v>22</v>
      </c>
      <c r="Z32" s="17" t="s">
        <v>23</v>
      </c>
      <c r="AA32" s="17" t="s">
        <v>22</v>
      </c>
      <c r="AB32" s="17" t="s">
        <v>23</v>
      </c>
      <c r="AC32" s="17" t="s">
        <v>22</v>
      </c>
      <c r="AD32" s="17" t="s">
        <v>23</v>
      </c>
      <c r="AE32" s="17" t="s">
        <v>22</v>
      </c>
      <c r="AF32" s="17" t="s">
        <v>23</v>
      </c>
      <c r="AG32" s="17" t="s">
        <v>22</v>
      </c>
      <c r="AH32" s="17" t="s">
        <v>23</v>
      </c>
      <c r="AI32" s="17"/>
      <c r="AJ32" s="17"/>
      <c r="AK32" s="17"/>
      <c r="AL32" s="17"/>
      <c r="AM32" s="17"/>
      <c r="AN32" s="17"/>
      <c r="AO32" s="4"/>
      <c r="AP32" s="4"/>
    </row>
    <row r="33" spans="1:42" ht="16" customHeight="1">
      <c r="A33" s="26"/>
      <c r="B33" s="26"/>
      <c r="C33" s="26"/>
      <c r="D33" s="26"/>
      <c r="E33" s="26"/>
      <c r="F33" s="26"/>
      <c r="G33" s="31"/>
      <c r="H33" s="4"/>
      <c r="I33" s="4"/>
      <c r="J33" s="4"/>
      <c r="K33" s="4"/>
      <c r="L33" s="4"/>
      <c r="M33" s="4"/>
      <c r="N33" s="17" t="s">
        <v>14</v>
      </c>
      <c r="O33" s="17">
        <v>0</v>
      </c>
      <c r="P33" s="17">
        <v>9</v>
      </c>
      <c r="Q33" s="17">
        <v>1</v>
      </c>
      <c r="R33" s="17">
        <v>8</v>
      </c>
      <c r="S33" s="17">
        <v>3</v>
      </c>
      <c r="T33" s="17">
        <v>6</v>
      </c>
      <c r="U33" s="17">
        <v>4</v>
      </c>
      <c r="V33" s="17">
        <v>5</v>
      </c>
      <c r="W33" s="17">
        <v>5</v>
      </c>
      <c r="X33" s="17">
        <v>4</v>
      </c>
      <c r="Y33" s="17">
        <v>7</v>
      </c>
      <c r="Z33" s="17">
        <v>2</v>
      </c>
      <c r="AA33" s="17">
        <v>7</v>
      </c>
      <c r="AB33" s="17">
        <v>2</v>
      </c>
      <c r="AC33" s="17">
        <v>8</v>
      </c>
      <c r="AD33" s="17">
        <v>1</v>
      </c>
      <c r="AE33" s="17">
        <v>8</v>
      </c>
      <c r="AF33" s="17">
        <v>1</v>
      </c>
      <c r="AG33" s="17">
        <v>9</v>
      </c>
      <c r="AH33" s="17">
        <v>0</v>
      </c>
      <c r="AI33" s="17"/>
      <c r="AJ33" s="17"/>
      <c r="AK33" s="17"/>
      <c r="AL33" s="17"/>
      <c r="AM33" s="17"/>
      <c r="AN33" s="17"/>
      <c r="AO33" s="4"/>
      <c r="AP33" s="4"/>
    </row>
    <row r="34" spans="1:42" ht="16" customHeight="1">
      <c r="A34" s="26"/>
      <c r="B34" s="26"/>
      <c r="C34" s="26"/>
      <c r="D34" s="26"/>
      <c r="E34" s="26"/>
      <c r="F34" s="26"/>
      <c r="G34" s="4"/>
      <c r="H34" s="4"/>
      <c r="I34" s="4"/>
      <c r="J34" s="4"/>
      <c r="K34" s="4"/>
      <c r="L34" s="4"/>
      <c r="M34" s="4"/>
      <c r="N34" s="17" t="s">
        <v>15</v>
      </c>
      <c r="O34" s="17">
        <v>0</v>
      </c>
      <c r="P34" s="17">
        <v>5</v>
      </c>
      <c r="Q34" s="17">
        <v>0</v>
      </c>
      <c r="R34" s="17">
        <v>5</v>
      </c>
      <c r="S34" s="17">
        <v>1</v>
      </c>
      <c r="T34" s="17">
        <v>4</v>
      </c>
      <c r="U34" s="17">
        <v>1</v>
      </c>
      <c r="V34" s="17">
        <v>4</v>
      </c>
      <c r="W34" s="17">
        <v>1</v>
      </c>
      <c r="X34" s="17">
        <v>4</v>
      </c>
      <c r="Y34" s="17">
        <v>2</v>
      </c>
      <c r="Z34" s="17">
        <v>3</v>
      </c>
      <c r="AA34" s="17">
        <v>3</v>
      </c>
      <c r="AB34" s="17">
        <v>2</v>
      </c>
      <c r="AC34" s="17">
        <v>4</v>
      </c>
      <c r="AD34" s="17">
        <v>1</v>
      </c>
      <c r="AE34" s="17">
        <v>5</v>
      </c>
      <c r="AF34" s="17">
        <v>0</v>
      </c>
      <c r="AG34" s="17">
        <v>5</v>
      </c>
      <c r="AH34" s="17">
        <v>0</v>
      </c>
      <c r="AI34" s="17"/>
      <c r="AJ34" s="17"/>
      <c r="AK34" s="17"/>
      <c r="AL34" s="17"/>
      <c r="AM34" s="17"/>
      <c r="AN34" s="17"/>
      <c r="AO34" s="4"/>
      <c r="AP34" s="4"/>
    </row>
    <row r="35" spans="1:42" ht="16" customHeight="1">
      <c r="A35" s="26"/>
      <c r="B35" s="26"/>
      <c r="C35" s="26"/>
      <c r="D35" s="26"/>
      <c r="E35" s="26"/>
      <c r="F35" s="26"/>
      <c r="G35" s="4"/>
      <c r="H35" s="4"/>
      <c r="I35" s="4"/>
      <c r="J35" s="4"/>
      <c r="K35" s="4"/>
      <c r="L35" s="4"/>
      <c r="M35" s="4"/>
      <c r="N35" s="4"/>
      <c r="O35" s="114"/>
      <c r="P35" s="120"/>
      <c r="Q35" s="113"/>
      <c r="R35" s="113"/>
      <c r="S35" s="113"/>
      <c r="T35" s="113"/>
      <c r="U35" s="114"/>
      <c r="V35" s="114"/>
      <c r="W35" s="114"/>
      <c r="X35" s="114"/>
      <c r="Y35" s="113"/>
      <c r="Z35" s="113"/>
      <c r="AA35" s="113"/>
      <c r="AB35" s="113"/>
      <c r="AC35" s="114"/>
      <c r="AD35" s="114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4"/>
      <c r="AP35" s="6"/>
    </row>
    <row r="36" spans="1:42" ht="19">
      <c r="A36" s="26"/>
      <c r="B36" s="26"/>
      <c r="C36" s="26"/>
      <c r="D36" s="26"/>
      <c r="E36" s="26"/>
      <c r="F36" s="26"/>
      <c r="G36" s="4"/>
      <c r="H36" s="4"/>
      <c r="I36" s="4"/>
      <c r="J36" s="4"/>
      <c r="K36" s="4"/>
      <c r="L36" s="4"/>
      <c r="M36" s="4"/>
      <c r="N36" s="17" t="s">
        <v>24</v>
      </c>
      <c r="O36" s="17">
        <f>SUM(O33:O34)</f>
        <v>0</v>
      </c>
      <c r="P36" s="17">
        <f t="shared" ref="P36:AH36" si="45">SUM(P33:P34)</f>
        <v>14</v>
      </c>
      <c r="Q36" s="17">
        <f t="shared" si="45"/>
        <v>1</v>
      </c>
      <c r="R36" s="17">
        <f t="shared" si="45"/>
        <v>13</v>
      </c>
      <c r="S36" s="17">
        <f t="shared" si="45"/>
        <v>4</v>
      </c>
      <c r="T36" s="17">
        <f t="shared" si="45"/>
        <v>10</v>
      </c>
      <c r="U36" s="17">
        <f t="shared" si="45"/>
        <v>5</v>
      </c>
      <c r="V36" s="17">
        <f t="shared" si="45"/>
        <v>9</v>
      </c>
      <c r="W36" s="17">
        <f t="shared" si="45"/>
        <v>6</v>
      </c>
      <c r="X36" s="17">
        <f t="shared" si="45"/>
        <v>8</v>
      </c>
      <c r="Y36" s="17">
        <f t="shared" si="45"/>
        <v>9</v>
      </c>
      <c r="Z36" s="17">
        <f t="shared" si="45"/>
        <v>5</v>
      </c>
      <c r="AA36" s="17">
        <f t="shared" si="45"/>
        <v>10</v>
      </c>
      <c r="AB36" s="17">
        <f t="shared" si="45"/>
        <v>4</v>
      </c>
      <c r="AC36" s="17">
        <f t="shared" si="45"/>
        <v>12</v>
      </c>
      <c r="AD36" s="17">
        <f t="shared" si="45"/>
        <v>2</v>
      </c>
      <c r="AE36" s="17">
        <f t="shared" si="45"/>
        <v>13</v>
      </c>
      <c r="AF36" s="17">
        <f t="shared" si="45"/>
        <v>1</v>
      </c>
      <c r="AG36" s="17">
        <f t="shared" si="45"/>
        <v>14</v>
      </c>
      <c r="AH36" s="17">
        <f t="shared" si="45"/>
        <v>0</v>
      </c>
      <c r="AI36" s="17"/>
      <c r="AJ36" s="17"/>
      <c r="AK36" s="17"/>
      <c r="AL36" s="17"/>
      <c r="AM36" s="17"/>
      <c r="AN36" s="17"/>
      <c r="AO36" s="4"/>
      <c r="AP36" s="6"/>
    </row>
    <row r="37" spans="1:42" ht="19">
      <c r="B37" s="3"/>
      <c r="C37" s="3"/>
      <c r="G37" s="6"/>
      <c r="H37" s="6"/>
      <c r="I37" s="6"/>
      <c r="J37" s="6"/>
      <c r="K37" s="6"/>
      <c r="L37" s="6"/>
      <c r="M37" s="6"/>
      <c r="N37" s="15" t="s">
        <v>29</v>
      </c>
      <c r="O37" s="25">
        <v>1</v>
      </c>
      <c r="P37" s="71">
        <f>-P33/P36*LOG(P33/P36, 2) - P34/P36*LOG(P34/P36, 2)</f>
        <v>0.94028595867063092</v>
      </c>
      <c r="Q37" s="71">
        <v>0</v>
      </c>
      <c r="R37" s="71">
        <f t="shared" ref="R37:AG37" si="46">-R33/R36*LOG(R33/R36, 2) - R34/R36*LOG(R34/R36, 2)</f>
        <v>0.96123660472287598</v>
      </c>
      <c r="S37" s="71">
        <f t="shared" si="46"/>
        <v>0.81127812445913283</v>
      </c>
      <c r="T37" s="71">
        <f t="shared" si="46"/>
        <v>0.97095059445466858</v>
      </c>
      <c r="U37" s="71">
        <f t="shared" si="46"/>
        <v>0.72192809488736231</v>
      </c>
      <c r="V37" s="71">
        <f t="shared" si="46"/>
        <v>0.99107605983822222</v>
      </c>
      <c r="W37" s="71">
        <f t="shared" si="46"/>
        <v>0.65002242164835411</v>
      </c>
      <c r="X37" s="71">
        <f t="shared" si="46"/>
        <v>1</v>
      </c>
      <c r="Y37" s="71">
        <f t="shared" si="46"/>
        <v>0.76420450650862026</v>
      </c>
      <c r="Z37" s="71">
        <f t="shared" si="46"/>
        <v>0.97095059445466858</v>
      </c>
      <c r="AA37" s="71">
        <f t="shared" si="46"/>
        <v>0.8812908992306927</v>
      </c>
      <c r="AB37" s="71">
        <f t="shared" si="46"/>
        <v>1</v>
      </c>
      <c r="AC37" s="71">
        <f t="shared" si="46"/>
        <v>0.91829583405448956</v>
      </c>
      <c r="AD37" s="71">
        <f t="shared" si="46"/>
        <v>1</v>
      </c>
      <c r="AE37" s="71">
        <f t="shared" si="46"/>
        <v>0.96123660472287598</v>
      </c>
      <c r="AF37" s="71">
        <v>0</v>
      </c>
      <c r="AG37" s="71">
        <f t="shared" si="46"/>
        <v>0.94028595867063092</v>
      </c>
      <c r="AH37" s="25">
        <v>1</v>
      </c>
      <c r="AI37" s="20"/>
      <c r="AJ37" s="20"/>
      <c r="AK37" s="20"/>
      <c r="AL37" s="20"/>
      <c r="AM37" s="20"/>
      <c r="AN37" s="20"/>
      <c r="AO37" s="6"/>
      <c r="AP37" s="4"/>
    </row>
    <row r="38" spans="1:42" ht="19">
      <c r="B38" s="5"/>
      <c r="C38" s="5"/>
      <c r="G38" s="17"/>
      <c r="H38" s="17"/>
      <c r="I38" s="7"/>
      <c r="J38" s="7"/>
      <c r="K38" s="7"/>
      <c r="L38" s="7"/>
      <c r="M38" s="7"/>
      <c r="N38" s="17" t="s">
        <v>17</v>
      </c>
      <c r="O38" s="17">
        <v>14</v>
      </c>
      <c r="P38" s="17">
        <v>14</v>
      </c>
      <c r="Q38" s="17">
        <v>14</v>
      </c>
      <c r="R38" s="17">
        <v>14</v>
      </c>
      <c r="S38" s="17">
        <v>14</v>
      </c>
      <c r="T38" s="17">
        <v>14</v>
      </c>
      <c r="U38" s="17">
        <v>14</v>
      </c>
      <c r="V38" s="17">
        <v>14</v>
      </c>
      <c r="W38" s="17">
        <v>14</v>
      </c>
      <c r="X38" s="17">
        <v>14</v>
      </c>
      <c r="Y38" s="17">
        <v>14</v>
      </c>
      <c r="Z38" s="17">
        <v>14</v>
      </c>
      <c r="AA38" s="17">
        <v>14</v>
      </c>
      <c r="AB38" s="17">
        <v>14</v>
      </c>
      <c r="AC38" s="17">
        <v>14</v>
      </c>
      <c r="AD38" s="17">
        <v>14</v>
      </c>
      <c r="AE38" s="17">
        <v>14</v>
      </c>
      <c r="AF38" s="17">
        <v>14</v>
      </c>
      <c r="AG38" s="17">
        <v>14</v>
      </c>
      <c r="AH38" s="17">
        <v>14</v>
      </c>
      <c r="AI38" s="6"/>
      <c r="AJ38" s="6"/>
      <c r="AK38" s="6"/>
      <c r="AL38" s="6"/>
      <c r="AM38" s="6"/>
      <c r="AN38" s="6"/>
      <c r="AO38" s="6"/>
      <c r="AP38" s="4"/>
    </row>
    <row r="39" spans="1:42" ht="33" customHeight="1">
      <c r="A39" s="106"/>
      <c r="B39" s="107" t="s">
        <v>0</v>
      </c>
      <c r="C39" s="106" t="s">
        <v>1</v>
      </c>
      <c r="D39" s="106" t="s">
        <v>2</v>
      </c>
      <c r="E39" s="106" t="s">
        <v>3</v>
      </c>
      <c r="G39" s="86"/>
      <c r="H39" s="7"/>
      <c r="I39" s="7"/>
      <c r="J39" s="7"/>
      <c r="K39" s="7"/>
      <c r="L39" s="7"/>
      <c r="M39" s="7"/>
      <c r="N39" s="89" t="s">
        <v>33</v>
      </c>
      <c r="O39" s="85">
        <f>(SUM(O33:O34)/O38)*O37</f>
        <v>0</v>
      </c>
      <c r="P39" s="85">
        <f t="shared" ref="P39" si="47">(SUM(P33:P34)/P38)*P37</f>
        <v>0.94028595867063092</v>
      </c>
      <c r="Q39" s="85">
        <f t="shared" ref="Q39:AH39" si="48">(SUM(Q33:Q34)/Q38)*Q37</f>
        <v>0</v>
      </c>
      <c r="R39" s="85">
        <f t="shared" si="48"/>
        <v>0.89257684724267061</v>
      </c>
      <c r="S39" s="85">
        <f t="shared" si="48"/>
        <v>0.23179374984546652</v>
      </c>
      <c r="T39" s="85">
        <f t="shared" si="48"/>
        <v>0.69353613889619181</v>
      </c>
      <c r="U39" s="85">
        <f t="shared" si="48"/>
        <v>0.25783146245977229</v>
      </c>
      <c r="V39" s="85">
        <f t="shared" si="48"/>
        <v>0.63712032418171438</v>
      </c>
      <c r="W39" s="85">
        <f t="shared" si="48"/>
        <v>0.27858103784929461</v>
      </c>
      <c r="X39" s="85">
        <f t="shared" si="48"/>
        <v>0.5714285714285714</v>
      </c>
      <c r="Y39" s="85">
        <f t="shared" si="48"/>
        <v>0.49127432561268447</v>
      </c>
      <c r="Z39" s="85">
        <f t="shared" si="48"/>
        <v>0.34676806944809591</v>
      </c>
      <c r="AA39" s="85">
        <f t="shared" si="48"/>
        <v>0.62949349945049482</v>
      </c>
      <c r="AB39" s="85">
        <f t="shared" si="48"/>
        <v>0.2857142857142857</v>
      </c>
      <c r="AC39" s="85">
        <f t="shared" si="48"/>
        <v>0.7871107149038481</v>
      </c>
      <c r="AD39" s="85">
        <f t="shared" si="48"/>
        <v>0.14285714285714285</v>
      </c>
      <c r="AE39" s="85">
        <f t="shared" si="48"/>
        <v>0.89257684724267061</v>
      </c>
      <c r="AF39" s="85">
        <f t="shared" si="48"/>
        <v>0</v>
      </c>
      <c r="AG39" s="85">
        <f t="shared" si="48"/>
        <v>0.94028595867063092</v>
      </c>
      <c r="AH39" s="85">
        <f t="shared" si="48"/>
        <v>0</v>
      </c>
      <c r="AI39" s="87"/>
      <c r="AJ39" s="87"/>
      <c r="AK39" s="87"/>
      <c r="AL39" s="87"/>
      <c r="AM39" s="87"/>
      <c r="AN39" s="87"/>
      <c r="AO39" s="4"/>
    </row>
    <row r="40" spans="1:42" ht="19" customHeight="1">
      <c r="A40" s="106" t="s">
        <v>56</v>
      </c>
      <c r="B40" s="107">
        <v>0.247</v>
      </c>
      <c r="C40" s="106">
        <v>0.113</v>
      </c>
      <c r="D40" s="106">
        <v>0.10199999999999999</v>
      </c>
      <c r="E40" s="106">
        <v>0.152</v>
      </c>
      <c r="G40" s="86"/>
      <c r="H40" s="7"/>
      <c r="I40" s="7"/>
      <c r="J40" s="7"/>
      <c r="K40" s="7"/>
      <c r="L40" s="7"/>
      <c r="M40" s="7"/>
      <c r="N40" s="86" t="s">
        <v>32</v>
      </c>
      <c r="O40" s="115">
        <f>SUM(O39:P39)</f>
        <v>0.94028595867063092</v>
      </c>
      <c r="P40" s="115"/>
      <c r="Q40" s="115">
        <f t="shared" ref="Q40" si="49">SUM(Q39:R39)</f>
        <v>0.89257684724267061</v>
      </c>
      <c r="R40" s="115"/>
      <c r="S40" s="115">
        <f t="shared" ref="S40" si="50">SUM(S39:T39)</f>
        <v>0.92532988874165834</v>
      </c>
      <c r="T40" s="115"/>
      <c r="U40" s="115">
        <f t="shared" ref="U40" si="51">SUM(U39:V39)</f>
        <v>0.89495178664148667</v>
      </c>
      <c r="V40" s="115"/>
      <c r="W40" s="115">
        <f t="shared" ref="W40" si="52">SUM(W39:X39)</f>
        <v>0.85000960927786595</v>
      </c>
      <c r="X40" s="115"/>
      <c r="Y40" s="115">
        <f t="shared" ref="Y40" si="53">SUM(Y39:Z39)</f>
        <v>0.83804239506078038</v>
      </c>
      <c r="Z40" s="115"/>
      <c r="AA40" s="115">
        <f t="shared" ref="AA40" si="54">SUM(AA39:AB39)</f>
        <v>0.91520778516478052</v>
      </c>
      <c r="AB40" s="115"/>
      <c r="AC40" s="115">
        <f t="shared" ref="AC40" si="55">SUM(AC39:AD39)</f>
        <v>0.92996785776099089</v>
      </c>
      <c r="AD40" s="115"/>
      <c r="AE40" s="115">
        <f t="shared" ref="AE40" si="56">SUM(AE39:AF39)</f>
        <v>0.89257684724267061</v>
      </c>
      <c r="AF40" s="115"/>
      <c r="AG40" s="115">
        <f t="shared" ref="AG40" si="57">SUM(AG39:AH39)</f>
        <v>0.94028595867063092</v>
      </c>
      <c r="AH40" s="115"/>
      <c r="AI40" s="135"/>
      <c r="AJ40" s="135"/>
      <c r="AK40" s="135"/>
      <c r="AL40" s="135"/>
      <c r="AM40" s="135"/>
      <c r="AN40" s="135"/>
      <c r="AO40" s="4"/>
    </row>
    <row r="41" spans="1:42">
      <c r="A41" s="145" t="s">
        <v>69</v>
      </c>
      <c r="B41" s="145"/>
      <c r="C41" s="145"/>
      <c r="D41" s="145"/>
      <c r="E41" s="145"/>
      <c r="F41" s="145"/>
      <c r="N41" s="65" t="s">
        <v>31</v>
      </c>
      <c r="O41" s="115">
        <v>0.94028595867063092</v>
      </c>
      <c r="P41" s="114"/>
      <c r="Q41" s="115">
        <v>0.94028595867063092</v>
      </c>
      <c r="R41" s="114"/>
      <c r="S41" s="115">
        <v>0.94028595867063092</v>
      </c>
      <c r="T41" s="114"/>
      <c r="U41" s="115">
        <v>0.94028595867063092</v>
      </c>
      <c r="V41" s="114"/>
      <c r="W41" s="115">
        <v>0.94028595867063092</v>
      </c>
      <c r="X41" s="114"/>
      <c r="Y41" s="115">
        <v>0.94028595867063092</v>
      </c>
      <c r="Z41" s="114"/>
      <c r="AA41" s="115">
        <v>0.94028595867063092</v>
      </c>
      <c r="AB41" s="114"/>
      <c r="AC41" s="115">
        <v>0.94028595867063092</v>
      </c>
      <c r="AD41" s="114"/>
      <c r="AE41" s="115">
        <v>0.94028595867063092</v>
      </c>
      <c r="AF41" s="114"/>
      <c r="AG41" s="115">
        <v>0.94028595867063092</v>
      </c>
      <c r="AH41" s="114"/>
      <c r="AI41" s="115"/>
      <c r="AJ41" s="114"/>
      <c r="AK41" s="115"/>
      <c r="AL41" s="114"/>
      <c r="AM41" s="115"/>
      <c r="AN41" s="114"/>
    </row>
    <row r="42" spans="1:42" ht="16" customHeight="1">
      <c r="A42" s="145"/>
      <c r="B42" s="145"/>
      <c r="C42" s="145"/>
      <c r="D42" s="145"/>
      <c r="E42" s="145"/>
      <c r="F42" s="145"/>
      <c r="G42" s="90"/>
      <c r="N42" s="78" t="s">
        <v>56</v>
      </c>
      <c r="O42" s="115">
        <f>O41-O40</f>
        <v>0</v>
      </c>
      <c r="P42" s="114"/>
      <c r="Q42" s="115">
        <f t="shared" ref="Q42" si="58">Q41-Q40</f>
        <v>4.7709111427960305E-2</v>
      </c>
      <c r="R42" s="114"/>
      <c r="S42" s="115">
        <f t="shared" ref="S42" si="59">S41-S40</f>
        <v>1.4956069928972582E-2</v>
      </c>
      <c r="T42" s="114"/>
      <c r="U42" s="115">
        <f t="shared" ref="U42" si="60">U41-U40</f>
        <v>4.5334172029144248E-2</v>
      </c>
      <c r="V42" s="114"/>
      <c r="W42" s="115">
        <f t="shared" ref="W42" si="61">W41-W40</f>
        <v>9.0276349392764965E-2</v>
      </c>
      <c r="X42" s="114"/>
      <c r="Y42" s="116">
        <f t="shared" ref="Y42" si="62">Y41-Y40</f>
        <v>0.10224356360985054</v>
      </c>
      <c r="Z42" s="117"/>
      <c r="AA42" s="115">
        <f t="shared" ref="AA42" si="63">AA41-AA40</f>
        <v>2.5078173505850399E-2</v>
      </c>
      <c r="AB42" s="114"/>
      <c r="AC42" s="115">
        <f t="shared" ref="AC42" si="64">AC41-AC40</f>
        <v>1.0318100909640027E-2</v>
      </c>
      <c r="AD42" s="114"/>
      <c r="AE42" s="115">
        <f t="shared" ref="AE42" si="65">AE41-AE40</f>
        <v>4.7709111427960305E-2</v>
      </c>
      <c r="AF42" s="114"/>
      <c r="AG42" s="115">
        <f t="shared" ref="AG42" si="66">AG41-AG40</f>
        <v>0</v>
      </c>
      <c r="AH42" s="114"/>
      <c r="AI42" s="115"/>
      <c r="AJ42" s="114"/>
      <c r="AK42" s="115"/>
      <c r="AL42" s="114"/>
      <c r="AM42" s="115"/>
      <c r="AN42" s="114"/>
    </row>
    <row r="43" spans="1:42" ht="16" customHeight="1">
      <c r="A43" s="145"/>
      <c r="B43" s="145"/>
      <c r="C43" s="145"/>
      <c r="D43" s="145"/>
      <c r="E43" s="145"/>
      <c r="F43" s="145"/>
      <c r="G43" s="90"/>
      <c r="N43" s="28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2" ht="37" customHeight="1">
      <c r="A44" s="112" t="s">
        <v>77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</row>
    <row r="45" spans="1:42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</row>
    <row r="46" spans="1:42">
      <c r="A46" s="110" t="s">
        <v>87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</row>
    <row r="47" spans="1:42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</row>
    <row r="48" spans="1:42">
      <c r="A48" s="111" t="s">
        <v>63</v>
      </c>
      <c r="B48" s="111"/>
      <c r="C48" s="111"/>
      <c r="D48" s="111"/>
      <c r="E48" s="111"/>
      <c r="F48" s="111"/>
      <c r="G48" s="90"/>
    </row>
    <row r="49" spans="1:59" ht="19">
      <c r="A49" s="111"/>
      <c r="B49" s="111"/>
      <c r="C49" s="111"/>
      <c r="D49" s="111"/>
      <c r="E49" s="111"/>
      <c r="F49" s="111"/>
      <c r="G49" s="133"/>
      <c r="H49" s="133"/>
      <c r="I49" s="132"/>
      <c r="J49" s="132"/>
      <c r="K49" s="132"/>
      <c r="L49" s="132"/>
      <c r="M49" s="132"/>
    </row>
    <row r="50" spans="1:59" ht="40">
      <c r="A50" s="1" t="s">
        <v>0</v>
      </c>
      <c r="B50" s="1" t="s">
        <v>1</v>
      </c>
      <c r="C50" s="1" t="s">
        <v>2</v>
      </c>
      <c r="D50" s="1" t="s">
        <v>3</v>
      </c>
      <c r="E50" s="11" t="s">
        <v>4</v>
      </c>
      <c r="F50" s="11" t="s">
        <v>13</v>
      </c>
      <c r="G50" s="125" t="s">
        <v>3</v>
      </c>
      <c r="H50" s="125"/>
      <c r="I50" s="126"/>
      <c r="J50" s="126"/>
      <c r="K50" s="126"/>
      <c r="L50" s="126"/>
      <c r="M50" s="126"/>
      <c r="N50" s="125" t="s">
        <v>1</v>
      </c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25" t="s">
        <v>2</v>
      </c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2"/>
      <c r="BD50" s="2"/>
      <c r="BE50" s="2"/>
      <c r="BF50" s="2"/>
      <c r="BG50" s="2"/>
    </row>
    <row r="51" spans="1:59" ht="35">
      <c r="A51" s="26" t="s">
        <v>5</v>
      </c>
      <c r="B51" s="26">
        <v>75</v>
      </c>
      <c r="C51" s="26">
        <v>70</v>
      </c>
      <c r="D51" s="26" t="b">
        <v>1</v>
      </c>
      <c r="E51" s="26" t="s">
        <v>6</v>
      </c>
      <c r="F51" s="26">
        <v>1</v>
      </c>
      <c r="G51" s="13"/>
      <c r="H51" s="8" t="s">
        <v>14</v>
      </c>
      <c r="I51" s="8" t="s">
        <v>15</v>
      </c>
      <c r="J51" s="8" t="s">
        <v>30</v>
      </c>
      <c r="K51" s="8" t="s">
        <v>29</v>
      </c>
      <c r="L51" s="8" t="s">
        <v>17</v>
      </c>
      <c r="M51" s="10" t="s">
        <v>33</v>
      </c>
      <c r="N51" s="86" t="s">
        <v>19</v>
      </c>
      <c r="O51" s="113">
        <v>1</v>
      </c>
      <c r="P51" s="124"/>
      <c r="Q51" s="114">
        <v>0</v>
      </c>
      <c r="R51" s="120"/>
      <c r="S51" s="113">
        <v>1</v>
      </c>
      <c r="T51" s="124"/>
      <c r="U51" s="114">
        <v>0</v>
      </c>
      <c r="V51" s="120"/>
      <c r="W51" s="113">
        <v>0</v>
      </c>
      <c r="X51" s="124"/>
      <c r="Y51" s="114"/>
      <c r="Z51" s="120"/>
      <c r="AA51" s="86" t="s">
        <v>19</v>
      </c>
      <c r="AB51" s="113">
        <v>1</v>
      </c>
      <c r="AC51" s="124"/>
      <c r="AD51" s="114">
        <v>1</v>
      </c>
      <c r="AE51" s="120"/>
      <c r="AF51" s="113">
        <v>0</v>
      </c>
      <c r="AG51" s="124"/>
      <c r="AH51" s="114">
        <v>0</v>
      </c>
      <c r="AI51" s="120"/>
      <c r="AJ51" s="113">
        <v>0</v>
      </c>
      <c r="AK51" s="124"/>
      <c r="AL51" s="114"/>
      <c r="AM51" s="120"/>
      <c r="AN51" s="114"/>
      <c r="AO51" s="120"/>
      <c r="AP51" s="114"/>
      <c r="AQ51" s="120"/>
      <c r="AR51" s="113"/>
      <c r="AS51" s="124"/>
      <c r="AT51" s="113"/>
      <c r="AU51" s="124"/>
      <c r="AV51" s="113"/>
      <c r="AW51" s="124"/>
      <c r="AX51" s="113"/>
      <c r="AY51" s="124"/>
      <c r="AZ51" s="113"/>
      <c r="BA51" s="124"/>
      <c r="BB51" s="113"/>
      <c r="BC51" s="134"/>
      <c r="BD51" s="4"/>
      <c r="BE51" s="4"/>
      <c r="BF51" s="4"/>
      <c r="BG51" s="4"/>
    </row>
    <row r="52" spans="1:59" ht="19">
      <c r="A52" s="26" t="s">
        <v>5</v>
      </c>
      <c r="B52" s="26">
        <v>80</v>
      </c>
      <c r="C52" s="26">
        <v>90</v>
      </c>
      <c r="D52" s="26" t="b">
        <v>1</v>
      </c>
      <c r="E52" s="26" t="s">
        <v>7</v>
      </c>
      <c r="F52" s="26">
        <v>0</v>
      </c>
      <c r="G52" s="86" t="b">
        <v>1</v>
      </c>
      <c r="H52" s="21">
        <v>1</v>
      </c>
      <c r="I52" s="21">
        <v>2</v>
      </c>
      <c r="J52" s="21">
        <v>3</v>
      </c>
      <c r="K52" s="21">
        <f>-(H52/J52)*LOG(H52/J52, 2)-(I52/J52)*LOG(I52/J52, 2)</f>
        <v>0.91829583405448956</v>
      </c>
      <c r="L52" s="21">
        <v>5</v>
      </c>
      <c r="M52" s="21">
        <f>J52/L52*K52</f>
        <v>0.55097750043269367</v>
      </c>
      <c r="N52" s="86" t="s">
        <v>1</v>
      </c>
      <c r="O52" s="114">
        <v>69</v>
      </c>
      <c r="P52" s="120"/>
      <c r="Q52" s="114">
        <v>72</v>
      </c>
      <c r="R52" s="120"/>
      <c r="S52" s="113">
        <v>75</v>
      </c>
      <c r="T52" s="124"/>
      <c r="U52" s="114">
        <v>80</v>
      </c>
      <c r="V52" s="120"/>
      <c r="W52" s="114">
        <v>85</v>
      </c>
      <c r="X52" s="120"/>
      <c r="Y52" s="113"/>
      <c r="Z52" s="124"/>
      <c r="AA52" s="86" t="s">
        <v>2</v>
      </c>
      <c r="AB52" s="114">
        <v>70</v>
      </c>
      <c r="AC52" s="120"/>
      <c r="AD52" s="114">
        <v>70</v>
      </c>
      <c r="AE52" s="120"/>
      <c r="AF52" s="113">
        <v>85</v>
      </c>
      <c r="AG52" s="124"/>
      <c r="AH52" s="114">
        <v>90</v>
      </c>
      <c r="AI52" s="120"/>
      <c r="AJ52" s="114">
        <v>95</v>
      </c>
      <c r="AK52" s="120"/>
      <c r="AL52" s="113"/>
      <c r="AM52" s="124"/>
      <c r="AN52" s="114"/>
      <c r="AO52" s="120"/>
      <c r="AP52" s="114"/>
      <c r="AQ52" s="120"/>
      <c r="AR52" s="113"/>
      <c r="AS52" s="124"/>
      <c r="AT52" s="113"/>
      <c r="AU52" s="124"/>
      <c r="AV52" s="113"/>
      <c r="AW52" s="124"/>
      <c r="AX52" s="113"/>
      <c r="AY52" s="124"/>
      <c r="AZ52" s="113"/>
      <c r="BA52" s="124"/>
      <c r="BB52" s="113"/>
      <c r="BC52" s="134"/>
      <c r="BD52" s="6"/>
      <c r="BE52" s="6"/>
      <c r="BF52" s="6"/>
      <c r="BG52" s="6"/>
    </row>
    <row r="53" spans="1:59" ht="69">
      <c r="A53" s="26" t="s">
        <v>5</v>
      </c>
      <c r="B53" s="26">
        <v>85</v>
      </c>
      <c r="C53" s="26">
        <v>85</v>
      </c>
      <c r="D53" s="26" t="b">
        <v>0</v>
      </c>
      <c r="E53" s="26" t="s">
        <v>7</v>
      </c>
      <c r="F53" s="26">
        <v>0</v>
      </c>
      <c r="G53" s="86" t="b">
        <v>0</v>
      </c>
      <c r="H53" s="21">
        <v>1</v>
      </c>
      <c r="I53" s="21">
        <v>1</v>
      </c>
      <c r="J53" s="21">
        <v>2</v>
      </c>
      <c r="K53" s="21">
        <f>-(H53/J53)*LOG(H53/J53, 2)-(I53/J53)*LOG(I53/J53, 2)</f>
        <v>1</v>
      </c>
      <c r="L53" s="21">
        <v>5</v>
      </c>
      <c r="M53" s="21">
        <f>J53/L53*K53</f>
        <v>0.4</v>
      </c>
      <c r="N53" s="95" t="s">
        <v>20</v>
      </c>
      <c r="O53" s="114">
        <f xml:space="preserve"> O52</f>
        <v>69</v>
      </c>
      <c r="P53" s="120"/>
      <c r="Q53" s="113">
        <f t="shared" ref="Q53:U53" si="67" xml:space="preserve"> Q52</f>
        <v>72</v>
      </c>
      <c r="R53" s="124"/>
      <c r="S53" s="113">
        <f t="shared" si="67"/>
        <v>75</v>
      </c>
      <c r="T53" s="124"/>
      <c r="U53" s="114">
        <f t="shared" si="67"/>
        <v>80</v>
      </c>
      <c r="V53" s="120"/>
      <c r="W53" s="114">
        <v>85</v>
      </c>
      <c r="X53" s="120"/>
      <c r="Y53" s="113"/>
      <c r="Z53" s="124"/>
      <c r="AA53" s="95" t="s">
        <v>25</v>
      </c>
      <c r="AB53" s="114">
        <f xml:space="preserve"> AB52</f>
        <v>70</v>
      </c>
      <c r="AC53" s="120"/>
      <c r="AD53" s="113">
        <v>80</v>
      </c>
      <c r="AE53" s="124"/>
      <c r="AF53" s="113">
        <v>90</v>
      </c>
      <c r="AG53" s="124"/>
      <c r="AH53" s="114">
        <v>95</v>
      </c>
      <c r="AI53" s="120"/>
      <c r="AJ53" s="114"/>
      <c r="AK53" s="120"/>
      <c r="AL53" s="113"/>
      <c r="AM53" s="124"/>
      <c r="AN53" s="113"/>
      <c r="AO53" s="124"/>
      <c r="AP53" s="114"/>
      <c r="AQ53" s="120"/>
      <c r="AR53" s="113"/>
      <c r="AS53" s="124"/>
      <c r="AT53" s="113"/>
      <c r="AU53" s="124"/>
      <c r="AV53" s="113"/>
      <c r="AW53" s="124"/>
      <c r="AX53" s="113"/>
      <c r="AY53" s="124"/>
      <c r="AZ53" s="113"/>
      <c r="BA53" s="124"/>
      <c r="BB53" s="113"/>
      <c r="BC53" s="134"/>
      <c r="BD53" s="6"/>
      <c r="BE53" s="6"/>
      <c r="BF53" s="6"/>
      <c r="BG53" s="6"/>
    </row>
    <row r="54" spans="1:59" ht="52">
      <c r="A54" s="26" t="s">
        <v>5</v>
      </c>
      <c r="B54" s="26">
        <v>72</v>
      </c>
      <c r="C54" s="26">
        <v>95</v>
      </c>
      <c r="D54" s="26" t="b">
        <v>1</v>
      </c>
      <c r="E54" s="26" t="s">
        <v>7</v>
      </c>
      <c r="F54" s="26">
        <v>0</v>
      </c>
      <c r="G54" s="86" t="s">
        <v>32</v>
      </c>
      <c r="H54" s="49"/>
      <c r="I54" s="49"/>
      <c r="J54" s="49"/>
      <c r="K54" s="49"/>
      <c r="L54" s="94"/>
      <c r="M54" s="105">
        <f>SUM(M52:M53)</f>
        <v>0.95097750043269369</v>
      </c>
      <c r="N54" s="95" t="s">
        <v>21</v>
      </c>
      <c r="O54" s="114">
        <v>68</v>
      </c>
      <c r="P54" s="120"/>
      <c r="Q54" s="113">
        <f>FLOOR(SUM(O53:R53)/2, 0.1)</f>
        <v>70.5</v>
      </c>
      <c r="R54" s="113"/>
      <c r="S54" s="113">
        <f>FLOOR((Q53+S53)/2, 0.1)</f>
        <v>73.5</v>
      </c>
      <c r="T54" s="113"/>
      <c r="U54" s="121">
        <f t="shared" ref="U54" si="68">FLOOR((S53+U53)/2, 0.1)</f>
        <v>77.5</v>
      </c>
      <c r="V54" s="121"/>
      <c r="W54" s="113">
        <f t="shared" ref="W54" si="69">FLOOR((U53+W53)/2, 0.1)</f>
        <v>82.5</v>
      </c>
      <c r="X54" s="113"/>
      <c r="Y54" s="113">
        <v>86</v>
      </c>
      <c r="Z54" s="113"/>
      <c r="AA54" s="95" t="s">
        <v>21</v>
      </c>
      <c r="AB54" s="114">
        <v>69</v>
      </c>
      <c r="AC54" s="120"/>
      <c r="AD54" s="121">
        <f>FLOOR(SUM(AB53:AE53)/2, 0.1)</f>
        <v>75</v>
      </c>
      <c r="AE54" s="121"/>
      <c r="AF54" s="113">
        <f>FLOOR((AD53+AF53)/2, 0.1)</f>
        <v>85</v>
      </c>
      <c r="AG54" s="113"/>
      <c r="AH54" s="113">
        <f t="shared" ref="AH54" si="70">FLOOR((AF53+AH53)/2, 0.1)</f>
        <v>92.5</v>
      </c>
      <c r="AI54" s="113"/>
      <c r="AJ54" s="113">
        <v>96</v>
      </c>
      <c r="AK54" s="113"/>
      <c r="AL54" s="121"/>
      <c r="AM54" s="121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34"/>
      <c r="BD54" s="6"/>
      <c r="BE54" s="6"/>
      <c r="BF54" s="6"/>
      <c r="BG54" s="6"/>
    </row>
    <row r="55" spans="1:59" ht="19">
      <c r="A55" s="26" t="s">
        <v>5</v>
      </c>
      <c r="B55" s="26">
        <v>69</v>
      </c>
      <c r="C55" s="26">
        <v>70</v>
      </c>
      <c r="D55" s="26" t="b">
        <v>0</v>
      </c>
      <c r="E55" s="26" t="s">
        <v>6</v>
      </c>
      <c r="F55" s="26">
        <v>1</v>
      </c>
      <c r="G55" s="100" t="s">
        <v>56</v>
      </c>
      <c r="M55" s="99">
        <f>D61-M54</f>
        <v>1.9973094021974891E-2</v>
      </c>
      <c r="N55" s="16"/>
      <c r="O55" s="114"/>
      <c r="P55" s="120"/>
      <c r="Q55" s="113"/>
      <c r="R55" s="113"/>
      <c r="S55" s="113"/>
      <c r="T55" s="113"/>
      <c r="U55" s="114"/>
      <c r="V55" s="114"/>
      <c r="W55" s="114"/>
      <c r="X55" s="114"/>
      <c r="Y55" s="113"/>
      <c r="Z55" s="113"/>
      <c r="AA55" s="16"/>
      <c r="AB55" s="114"/>
      <c r="AC55" s="120"/>
      <c r="AD55" s="113"/>
      <c r="AE55" s="113"/>
      <c r="AF55" s="113"/>
      <c r="AG55" s="113"/>
      <c r="AH55" s="114"/>
      <c r="AI55" s="114"/>
      <c r="AJ55" s="114"/>
      <c r="AK55" s="114"/>
      <c r="AL55" s="113"/>
      <c r="AM55" s="113"/>
      <c r="AN55" s="113"/>
      <c r="AO55" s="113"/>
      <c r="AP55" s="114"/>
      <c r="AQ55" s="114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34"/>
      <c r="BD55" s="4"/>
      <c r="BE55" s="4"/>
      <c r="BF55" s="4"/>
      <c r="BG55" s="4"/>
    </row>
    <row r="56" spans="1:59" ht="19">
      <c r="A56" s="101"/>
      <c r="B56" s="101"/>
      <c r="C56" s="101"/>
      <c r="D56" s="101"/>
      <c r="E56" s="101"/>
      <c r="F56" s="101"/>
      <c r="G56" s="100"/>
      <c r="H56" s="7"/>
      <c r="I56" s="50"/>
      <c r="J56" s="50"/>
      <c r="K56" s="50"/>
      <c r="L56" s="96"/>
      <c r="M56" s="27"/>
      <c r="N56" s="86"/>
      <c r="O56" s="86" t="s">
        <v>22</v>
      </c>
      <c r="P56" s="86" t="s">
        <v>23</v>
      </c>
      <c r="Q56" s="86" t="s">
        <v>22</v>
      </c>
      <c r="R56" s="86" t="s">
        <v>23</v>
      </c>
      <c r="S56" s="86" t="s">
        <v>22</v>
      </c>
      <c r="T56" s="86" t="s">
        <v>23</v>
      </c>
      <c r="U56" s="86" t="s">
        <v>22</v>
      </c>
      <c r="V56" s="86" t="s">
        <v>23</v>
      </c>
      <c r="W56" s="86" t="s">
        <v>22</v>
      </c>
      <c r="X56" s="86" t="s">
        <v>23</v>
      </c>
      <c r="Y56" s="86" t="s">
        <v>22</v>
      </c>
      <c r="Z56" s="86" t="s">
        <v>23</v>
      </c>
      <c r="AA56" s="86"/>
      <c r="AB56" s="86" t="s">
        <v>22</v>
      </c>
      <c r="AC56" s="86" t="s">
        <v>23</v>
      </c>
      <c r="AD56" s="86" t="s">
        <v>22</v>
      </c>
      <c r="AE56" s="86" t="s">
        <v>23</v>
      </c>
      <c r="AF56" s="86" t="s">
        <v>22</v>
      </c>
      <c r="AG56" s="86" t="s">
        <v>23</v>
      </c>
      <c r="AH56" s="86" t="s">
        <v>22</v>
      </c>
      <c r="AI56" s="86" t="s">
        <v>23</v>
      </c>
      <c r="AJ56" s="86" t="s">
        <v>22</v>
      </c>
      <c r="AK56" s="86" t="s">
        <v>23</v>
      </c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4"/>
      <c r="BC56" s="4"/>
      <c r="BD56" s="4"/>
      <c r="BE56" s="4"/>
      <c r="BF56" s="4"/>
      <c r="BG56" s="4"/>
    </row>
    <row r="57" spans="1:59" ht="19">
      <c r="A57" s="101"/>
      <c r="B57" s="101"/>
      <c r="C57" s="101"/>
      <c r="D57" s="101"/>
      <c r="E57" s="101"/>
      <c r="F57" s="101"/>
      <c r="G57" s="100"/>
      <c r="H57" s="4"/>
      <c r="I57" s="4"/>
      <c r="J57" s="4"/>
      <c r="K57" s="4"/>
      <c r="L57" s="4"/>
      <c r="M57" s="4"/>
      <c r="N57" s="86" t="s">
        <v>14</v>
      </c>
      <c r="O57" s="86">
        <v>0</v>
      </c>
      <c r="P57" s="86">
        <v>2</v>
      </c>
      <c r="Q57" s="86">
        <v>1</v>
      </c>
      <c r="R57" s="86">
        <v>1</v>
      </c>
      <c r="S57" s="86">
        <v>1</v>
      </c>
      <c r="T57" s="86">
        <v>1</v>
      </c>
      <c r="U57" s="86">
        <v>2</v>
      </c>
      <c r="V57" s="86">
        <v>0</v>
      </c>
      <c r="W57" s="86">
        <v>2</v>
      </c>
      <c r="X57" s="86">
        <v>0</v>
      </c>
      <c r="Y57" s="86">
        <v>2</v>
      </c>
      <c r="Z57" s="86">
        <v>0</v>
      </c>
      <c r="AA57" s="86" t="s">
        <v>14</v>
      </c>
      <c r="AB57" s="86">
        <v>0</v>
      </c>
      <c r="AC57" s="86">
        <v>2</v>
      </c>
      <c r="AD57" s="86">
        <v>2</v>
      </c>
      <c r="AE57" s="86">
        <v>0</v>
      </c>
      <c r="AF57" s="86">
        <v>2</v>
      </c>
      <c r="AG57" s="86">
        <v>0</v>
      </c>
      <c r="AH57" s="86">
        <v>2</v>
      </c>
      <c r="AI57" s="86">
        <v>0</v>
      </c>
      <c r="AJ57" s="86">
        <v>2</v>
      </c>
      <c r="AK57" s="86">
        <v>0</v>
      </c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4"/>
      <c r="BC57" s="4"/>
      <c r="BD57" s="4"/>
      <c r="BE57" s="4"/>
      <c r="BF57" s="4"/>
      <c r="BG57" s="4"/>
    </row>
    <row r="58" spans="1:59">
      <c r="A58" s="138" t="s">
        <v>31</v>
      </c>
      <c r="B58" s="139"/>
      <c r="C58" s="139"/>
      <c r="D58" s="139"/>
      <c r="E58" s="4"/>
      <c r="F58" s="4"/>
      <c r="G58" s="31"/>
      <c r="H58" s="4"/>
      <c r="I58" s="4"/>
      <c r="J58" s="4"/>
      <c r="K58" s="4"/>
      <c r="L58" s="4"/>
      <c r="M58" s="4"/>
      <c r="N58" s="86" t="s">
        <v>15</v>
      </c>
      <c r="O58" s="86">
        <v>0</v>
      </c>
      <c r="P58" s="86">
        <v>3</v>
      </c>
      <c r="Q58" s="86">
        <v>0</v>
      </c>
      <c r="R58" s="86">
        <v>3</v>
      </c>
      <c r="S58" s="86">
        <v>1</v>
      </c>
      <c r="T58" s="86">
        <v>2</v>
      </c>
      <c r="U58" s="86">
        <v>1</v>
      </c>
      <c r="V58" s="86">
        <v>2</v>
      </c>
      <c r="W58" s="86">
        <v>2</v>
      </c>
      <c r="X58" s="86">
        <v>1</v>
      </c>
      <c r="Y58" s="86">
        <v>3</v>
      </c>
      <c r="Z58" s="86">
        <v>0</v>
      </c>
      <c r="AA58" s="86" t="s">
        <v>15</v>
      </c>
      <c r="AB58" s="86">
        <v>0</v>
      </c>
      <c r="AC58" s="86">
        <v>3</v>
      </c>
      <c r="AD58" s="86">
        <v>0</v>
      </c>
      <c r="AE58" s="86">
        <v>3</v>
      </c>
      <c r="AF58" s="86">
        <v>1</v>
      </c>
      <c r="AG58" s="86">
        <v>2</v>
      </c>
      <c r="AH58" s="86">
        <v>2</v>
      </c>
      <c r="AI58" s="86">
        <v>1</v>
      </c>
      <c r="AJ58" s="86">
        <v>3</v>
      </c>
      <c r="AK58" s="86">
        <v>0</v>
      </c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4"/>
      <c r="BC58" s="4"/>
      <c r="BD58" s="4"/>
      <c r="BE58" s="4"/>
      <c r="BF58" s="4"/>
      <c r="BG58" s="4"/>
    </row>
    <row r="59" spans="1:59">
      <c r="A59" s="139"/>
      <c r="B59" s="139"/>
      <c r="C59" s="139"/>
      <c r="D59" s="139"/>
      <c r="E59" s="4"/>
      <c r="F59" s="4"/>
      <c r="G59" s="4"/>
      <c r="H59" s="4"/>
      <c r="I59" s="4"/>
      <c r="J59" s="4"/>
      <c r="K59" s="4"/>
      <c r="L59" s="4"/>
      <c r="M59" s="4"/>
      <c r="N59" s="4"/>
      <c r="O59" s="114"/>
      <c r="P59" s="120"/>
      <c r="Q59" s="113"/>
      <c r="R59" s="113"/>
      <c r="S59" s="113"/>
      <c r="T59" s="113"/>
      <c r="U59" s="114"/>
      <c r="V59" s="114"/>
      <c r="W59" s="114"/>
      <c r="X59" s="114"/>
      <c r="Y59" s="113"/>
      <c r="Z59" s="113"/>
      <c r="AA59" s="4"/>
      <c r="AB59" s="114"/>
      <c r="AC59" s="120"/>
      <c r="AD59" s="113"/>
      <c r="AE59" s="113"/>
      <c r="AF59" s="113"/>
      <c r="AG59" s="113"/>
      <c r="AH59" s="114"/>
      <c r="AI59" s="114"/>
      <c r="AJ59" s="114"/>
      <c r="AK59" s="114"/>
      <c r="AL59" s="113"/>
      <c r="AM59" s="113"/>
      <c r="AN59" s="113"/>
      <c r="AO59" s="113"/>
      <c r="AP59" s="114"/>
      <c r="AQ59" s="114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4"/>
      <c r="BC59" s="4"/>
      <c r="BD59" s="4"/>
      <c r="BE59" s="4"/>
      <c r="BF59" s="4"/>
      <c r="BG59" s="4"/>
    </row>
    <row r="60" spans="1:59">
      <c r="A60" s="8" t="s">
        <v>14</v>
      </c>
      <c r="B60" s="8" t="s">
        <v>15</v>
      </c>
      <c r="C60" s="8" t="s">
        <v>17</v>
      </c>
      <c r="D60" s="8" t="s">
        <v>29</v>
      </c>
      <c r="E60" s="4"/>
      <c r="F60" s="4"/>
      <c r="G60" s="4"/>
      <c r="H60" s="4"/>
      <c r="I60" s="4"/>
      <c r="J60" s="4"/>
      <c r="K60" s="4"/>
      <c r="L60" s="4"/>
      <c r="M60" s="4"/>
      <c r="N60" s="86" t="s">
        <v>24</v>
      </c>
      <c r="O60" s="86">
        <f>SUM(O57:O58)</f>
        <v>0</v>
      </c>
      <c r="P60" s="86">
        <f t="shared" ref="P60:Z60" si="71">SUM(P57:P58)</f>
        <v>5</v>
      </c>
      <c r="Q60" s="86">
        <f t="shared" si="71"/>
        <v>1</v>
      </c>
      <c r="R60" s="86">
        <f t="shared" si="71"/>
        <v>4</v>
      </c>
      <c r="S60" s="86">
        <f t="shared" si="71"/>
        <v>2</v>
      </c>
      <c r="T60" s="86">
        <f t="shared" si="71"/>
        <v>3</v>
      </c>
      <c r="U60" s="86">
        <f t="shared" si="71"/>
        <v>3</v>
      </c>
      <c r="V60" s="86">
        <f t="shared" si="71"/>
        <v>2</v>
      </c>
      <c r="W60" s="86">
        <f t="shared" si="71"/>
        <v>4</v>
      </c>
      <c r="X60" s="86">
        <f t="shared" si="71"/>
        <v>1</v>
      </c>
      <c r="Y60" s="86">
        <f t="shared" si="71"/>
        <v>5</v>
      </c>
      <c r="Z60" s="86">
        <f t="shared" si="71"/>
        <v>0</v>
      </c>
      <c r="AA60" s="86" t="s">
        <v>24</v>
      </c>
      <c r="AB60" s="86">
        <f>SUM(AB57:AB58)</f>
        <v>0</v>
      </c>
      <c r="AC60" s="86">
        <f t="shared" ref="AC60:AK60" si="72">SUM(AC57:AC58)</f>
        <v>5</v>
      </c>
      <c r="AD60" s="86">
        <f t="shared" si="72"/>
        <v>2</v>
      </c>
      <c r="AE60" s="86">
        <f t="shared" si="72"/>
        <v>3</v>
      </c>
      <c r="AF60" s="86">
        <f t="shared" si="72"/>
        <v>3</v>
      </c>
      <c r="AG60" s="86">
        <f t="shared" si="72"/>
        <v>2</v>
      </c>
      <c r="AH60" s="86">
        <f t="shared" si="72"/>
        <v>4</v>
      </c>
      <c r="AI60" s="86">
        <f t="shared" si="72"/>
        <v>1</v>
      </c>
      <c r="AJ60" s="86">
        <f t="shared" si="72"/>
        <v>5</v>
      </c>
      <c r="AK60" s="86">
        <f t="shared" si="72"/>
        <v>0</v>
      </c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4"/>
      <c r="BC60" s="4"/>
      <c r="BD60" s="4"/>
      <c r="BE60" s="4"/>
      <c r="BF60" s="4"/>
      <c r="BG60" s="4"/>
    </row>
    <row r="61" spans="1:59" ht="34">
      <c r="A61" s="21">
        <v>2</v>
      </c>
      <c r="B61" s="21">
        <v>3</v>
      </c>
      <c r="C61" s="21">
        <v>5</v>
      </c>
      <c r="D61" s="48">
        <f>-(A61/C61)*LOG(A61/C61, 2)-(B61/C61)*LOG(B61/C61, 2)</f>
        <v>0.97095059445466858</v>
      </c>
      <c r="E61" s="6"/>
      <c r="F61" s="6"/>
      <c r="G61" s="6"/>
      <c r="H61" s="6"/>
      <c r="I61" s="6"/>
      <c r="J61" s="6"/>
      <c r="K61" s="6"/>
      <c r="L61" s="6"/>
      <c r="M61" s="6"/>
      <c r="N61" s="95" t="s">
        <v>29</v>
      </c>
      <c r="O61" s="85">
        <v>1</v>
      </c>
      <c r="P61" s="85">
        <f>-P57/P60*LOG(P57/P60, 2) - P58/P60*LOG(P58/P60, 2)</f>
        <v>0.97095059445466858</v>
      </c>
      <c r="Q61" s="85">
        <v>0</v>
      </c>
      <c r="R61" s="85">
        <f t="shared" ref="R61:Y61" si="73">-R57/R60*LOG(R57/R60, 2) - R58/R60*LOG(R58/R60, 2)</f>
        <v>0.81127812445913283</v>
      </c>
      <c r="S61" s="85">
        <f t="shared" si="73"/>
        <v>1</v>
      </c>
      <c r="T61" s="85">
        <f t="shared" si="73"/>
        <v>0.91829583405448956</v>
      </c>
      <c r="U61" s="85">
        <f t="shared" si="73"/>
        <v>0.91829583405448956</v>
      </c>
      <c r="V61" s="85">
        <v>0</v>
      </c>
      <c r="W61" s="85">
        <f t="shared" si="73"/>
        <v>1</v>
      </c>
      <c r="X61" s="85">
        <v>0</v>
      </c>
      <c r="Y61" s="85">
        <f t="shared" si="73"/>
        <v>0.97095059445466858</v>
      </c>
      <c r="Z61" s="85">
        <v>1</v>
      </c>
      <c r="AA61" s="95" t="s">
        <v>29</v>
      </c>
      <c r="AB61" s="85">
        <v>1</v>
      </c>
      <c r="AC61" s="85">
        <f>-AC57/AC60*LOG(AC57/AC60, 2) - AC58/AC60*LOG(AC58/AC60, 2)</f>
        <v>0.97095059445466858</v>
      </c>
      <c r="AD61" s="85">
        <v>0</v>
      </c>
      <c r="AE61" s="85">
        <v>0</v>
      </c>
      <c r="AF61" s="85">
        <f t="shared" ref="AF61" si="74">-AF57/AF60*LOG(AF57/AF60, 2) - AF58/AF60*LOG(AF58/AF60, 2)</f>
        <v>0.91829583405448956</v>
      </c>
      <c r="AG61" s="85">
        <v>0</v>
      </c>
      <c r="AH61" s="85">
        <f t="shared" ref="AH61" si="75">-AH57/AH60*LOG(AH57/AH60, 2) - AH58/AH60*LOG(AH58/AH60, 2)</f>
        <v>1</v>
      </c>
      <c r="AI61" s="85">
        <v>0</v>
      </c>
      <c r="AJ61" s="85">
        <f t="shared" ref="AJ61" si="76">-AJ57/AJ60*LOG(AJ57/AJ60, 2) - AJ58/AJ60*LOG(AJ58/AJ60, 2)</f>
        <v>0.97095059445466858</v>
      </c>
      <c r="AK61" s="85">
        <v>1</v>
      </c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20"/>
      <c r="AW61" s="20"/>
      <c r="AX61" s="20"/>
      <c r="AY61" s="20"/>
      <c r="AZ61" s="20"/>
      <c r="BA61" s="20"/>
      <c r="BB61" s="6"/>
      <c r="BC61" s="6"/>
      <c r="BD61" s="6"/>
      <c r="BE61" s="6"/>
      <c r="BF61" s="6"/>
      <c r="BG61" s="6"/>
    </row>
    <row r="62" spans="1:59" ht="19">
      <c r="A62" s="106"/>
      <c r="B62" s="107"/>
      <c r="C62" s="107" t="s">
        <v>2</v>
      </c>
      <c r="D62" s="106" t="s">
        <v>1</v>
      </c>
      <c r="E62" s="106" t="s">
        <v>3</v>
      </c>
      <c r="G62" s="86"/>
      <c r="H62" s="86"/>
      <c r="I62" s="7"/>
      <c r="J62" s="7"/>
      <c r="K62" s="7"/>
      <c r="L62" s="7"/>
      <c r="M62" s="7"/>
      <c r="N62" s="86" t="s">
        <v>17</v>
      </c>
      <c r="O62" s="86">
        <v>5</v>
      </c>
      <c r="P62" s="86">
        <v>5</v>
      </c>
      <c r="Q62" s="86">
        <v>5</v>
      </c>
      <c r="R62" s="86">
        <v>5</v>
      </c>
      <c r="S62" s="86">
        <v>5</v>
      </c>
      <c r="T62" s="86">
        <v>5</v>
      </c>
      <c r="U62" s="86">
        <v>5</v>
      </c>
      <c r="V62" s="86">
        <v>5</v>
      </c>
      <c r="W62" s="86">
        <v>5</v>
      </c>
      <c r="X62" s="86">
        <v>5</v>
      </c>
      <c r="Y62" s="86">
        <v>5</v>
      </c>
      <c r="Z62" s="86">
        <v>5</v>
      </c>
      <c r="AA62" s="86" t="s">
        <v>17</v>
      </c>
      <c r="AB62" s="86">
        <v>5</v>
      </c>
      <c r="AC62" s="86">
        <v>5</v>
      </c>
      <c r="AD62" s="86">
        <v>5</v>
      </c>
      <c r="AE62" s="86">
        <v>5</v>
      </c>
      <c r="AF62" s="86">
        <v>5</v>
      </c>
      <c r="AG62" s="86">
        <v>5</v>
      </c>
      <c r="AH62" s="86">
        <v>5</v>
      </c>
      <c r="AI62" s="86">
        <v>5</v>
      </c>
      <c r="AJ62" s="86">
        <v>5</v>
      </c>
      <c r="AK62" s="86">
        <v>5</v>
      </c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</row>
    <row r="63" spans="1:59" ht="42" customHeight="1">
      <c r="A63" s="106" t="s">
        <v>56</v>
      </c>
      <c r="B63" s="107"/>
      <c r="C63" s="107">
        <v>0.97099999999999997</v>
      </c>
      <c r="D63" s="106">
        <v>0.42</v>
      </c>
      <c r="E63" s="106">
        <v>0.02</v>
      </c>
      <c r="G63" s="86"/>
      <c r="H63" s="7"/>
      <c r="I63" s="7"/>
      <c r="J63" s="7"/>
      <c r="K63" s="7"/>
      <c r="L63" s="7"/>
      <c r="M63" s="7"/>
      <c r="N63" s="95" t="s">
        <v>33</v>
      </c>
      <c r="O63" s="85">
        <f>(SUM(O57:O58)/O62)*O61</f>
        <v>0</v>
      </c>
      <c r="P63" s="85">
        <f>(P60/P62)*P61</f>
        <v>0.97095059445466858</v>
      </c>
      <c r="Q63" s="85">
        <f t="shared" ref="Q63:Z63" si="77">(Q60/Q62)*Q61</f>
        <v>0</v>
      </c>
      <c r="R63" s="85">
        <f t="shared" si="77"/>
        <v>0.64902249956730629</v>
      </c>
      <c r="S63" s="85">
        <f t="shared" si="77"/>
        <v>0.4</v>
      </c>
      <c r="T63" s="85">
        <f t="shared" si="77"/>
        <v>0.55097750043269367</v>
      </c>
      <c r="U63" s="85">
        <f t="shared" si="77"/>
        <v>0.55097750043269367</v>
      </c>
      <c r="V63" s="85">
        <f t="shared" si="77"/>
        <v>0</v>
      </c>
      <c r="W63" s="85">
        <f t="shared" si="77"/>
        <v>0.8</v>
      </c>
      <c r="X63" s="85">
        <f t="shared" si="77"/>
        <v>0</v>
      </c>
      <c r="Y63" s="85">
        <f t="shared" si="77"/>
        <v>0.97095059445466858</v>
      </c>
      <c r="Z63" s="85">
        <f t="shared" si="77"/>
        <v>0</v>
      </c>
      <c r="AA63" s="89" t="s">
        <v>33</v>
      </c>
      <c r="AB63" s="85">
        <f>(SUM(AB57:AB58)/AB62)*AB61</f>
        <v>0</v>
      </c>
      <c r="AC63" s="85">
        <f t="shared" ref="AC63" si="78">(SUM(AC57:AC58)/AC62)*AC61</f>
        <v>0.97095059445466858</v>
      </c>
      <c r="AD63" s="85">
        <f t="shared" ref="AD63:AK63" si="79">(SUM(AD57:AD58)/AD62)*AD61</f>
        <v>0</v>
      </c>
      <c r="AE63" s="85">
        <f t="shared" si="79"/>
        <v>0</v>
      </c>
      <c r="AF63" s="85">
        <f t="shared" si="79"/>
        <v>0.55097750043269367</v>
      </c>
      <c r="AG63" s="85">
        <f t="shared" si="79"/>
        <v>0</v>
      </c>
      <c r="AH63" s="85">
        <f t="shared" si="79"/>
        <v>0.8</v>
      </c>
      <c r="AI63" s="85">
        <f t="shared" si="79"/>
        <v>0</v>
      </c>
      <c r="AJ63" s="85">
        <f t="shared" si="79"/>
        <v>0.97095059445466858</v>
      </c>
      <c r="AK63" s="85">
        <f t="shared" si="79"/>
        <v>0</v>
      </c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7"/>
      <c r="AW63" s="87"/>
      <c r="AX63" s="87"/>
      <c r="AY63" s="87"/>
      <c r="AZ63" s="87"/>
      <c r="BA63" s="87"/>
      <c r="BB63" s="4"/>
      <c r="BC63" s="4"/>
      <c r="BD63" s="4"/>
      <c r="BE63" s="4"/>
      <c r="BF63" s="4"/>
      <c r="BG63" s="4"/>
    </row>
    <row r="64" spans="1:59">
      <c r="A64" s="145" t="s">
        <v>70</v>
      </c>
      <c r="B64" s="145"/>
      <c r="C64" s="145"/>
      <c r="D64" s="145"/>
      <c r="E64" s="145"/>
      <c r="F64" s="145"/>
      <c r="G64" s="86"/>
      <c r="H64" s="7"/>
      <c r="I64" s="7"/>
      <c r="J64" s="7"/>
      <c r="K64" s="7"/>
      <c r="L64" s="7"/>
      <c r="M64" s="7"/>
      <c r="N64" s="86" t="s">
        <v>32</v>
      </c>
      <c r="O64" s="115">
        <f>SUM(O63:P63)</f>
        <v>0.97095059445466858</v>
      </c>
      <c r="P64" s="114"/>
      <c r="Q64" s="115">
        <f t="shared" ref="Q64" si="80">SUM(Q63:R63)</f>
        <v>0.64902249956730629</v>
      </c>
      <c r="R64" s="115"/>
      <c r="S64" s="115">
        <f t="shared" ref="S64" si="81">SUM(S63:T63)</f>
        <v>0.95097750043269369</v>
      </c>
      <c r="T64" s="115"/>
      <c r="U64" s="115">
        <f t="shared" ref="U64" si="82">SUM(U63:V63)</f>
        <v>0.55097750043269367</v>
      </c>
      <c r="V64" s="115"/>
      <c r="W64" s="115">
        <f t="shared" ref="W64" si="83">SUM(W63:X63)</f>
        <v>0.8</v>
      </c>
      <c r="X64" s="115"/>
      <c r="Y64" s="115">
        <f t="shared" ref="Y64" si="84">SUM(Y63:Z63)</f>
        <v>0.97095059445466858</v>
      </c>
      <c r="Z64" s="115"/>
      <c r="AA64" s="86" t="s">
        <v>32</v>
      </c>
      <c r="AB64" s="115">
        <f>SUM(AB63:AC63)</f>
        <v>0.97095059445466858</v>
      </c>
      <c r="AC64" s="114"/>
      <c r="AD64" s="115">
        <f t="shared" ref="AD64" si="85">SUM(AD63:AE63)</f>
        <v>0</v>
      </c>
      <c r="AE64" s="114"/>
      <c r="AF64" s="115">
        <f t="shared" ref="AF64" si="86">SUM(AF63:AG63)</f>
        <v>0.55097750043269367</v>
      </c>
      <c r="AG64" s="114"/>
      <c r="AH64" s="115">
        <f t="shared" ref="AH64" si="87">SUM(AH63:AI63)</f>
        <v>0.8</v>
      </c>
      <c r="AI64" s="114"/>
      <c r="AJ64" s="115">
        <f t="shared" ref="AJ64" si="88">SUM(AJ63:AK63)</f>
        <v>0.97095059445466858</v>
      </c>
      <c r="AK64" s="114"/>
      <c r="AL64" s="115"/>
      <c r="AM64" s="114"/>
      <c r="AN64" s="115"/>
      <c r="AO64" s="114"/>
      <c r="AP64" s="115"/>
      <c r="AQ64" s="114"/>
      <c r="AR64" s="115"/>
      <c r="AS64" s="114"/>
      <c r="AT64" s="115"/>
      <c r="AU64" s="114"/>
      <c r="AV64" s="135"/>
      <c r="AW64" s="136"/>
      <c r="AX64" s="135"/>
      <c r="AY64" s="136"/>
      <c r="AZ64" s="135"/>
      <c r="BA64" s="136"/>
      <c r="BB64" s="4"/>
      <c r="BC64" s="4"/>
      <c r="BD64" s="4"/>
      <c r="BE64" s="4"/>
      <c r="BF64" s="4"/>
      <c r="BG64" s="4"/>
    </row>
    <row r="65" spans="1:59">
      <c r="A65" s="145"/>
      <c r="B65" s="145"/>
      <c r="C65" s="145"/>
      <c r="D65" s="145"/>
      <c r="E65" s="145"/>
      <c r="F65" s="145"/>
      <c r="G65" s="86"/>
      <c r="H65" s="7"/>
      <c r="I65" s="7"/>
      <c r="J65" s="7"/>
      <c r="K65" s="7"/>
      <c r="L65" s="7"/>
      <c r="M65" s="7"/>
      <c r="N65" s="86" t="s">
        <v>31</v>
      </c>
      <c r="O65" s="115">
        <v>0.97095059445466858</v>
      </c>
      <c r="P65" s="114"/>
      <c r="Q65" s="115">
        <v>0.97095059445466858</v>
      </c>
      <c r="R65" s="114"/>
      <c r="S65" s="115">
        <v>0.97095059445466858</v>
      </c>
      <c r="T65" s="114"/>
      <c r="U65" s="115">
        <v>0.97095059445466858</v>
      </c>
      <c r="V65" s="114"/>
      <c r="W65" s="115">
        <v>0.97095059445466858</v>
      </c>
      <c r="X65" s="114"/>
      <c r="Y65" s="115">
        <v>0.97095059445466858</v>
      </c>
      <c r="Z65" s="114"/>
      <c r="AA65" s="86" t="s">
        <v>31</v>
      </c>
      <c r="AB65" s="115">
        <v>0.97095059445466858</v>
      </c>
      <c r="AC65" s="114"/>
      <c r="AD65" s="115">
        <v>0.97095059445466858</v>
      </c>
      <c r="AE65" s="114"/>
      <c r="AF65" s="115">
        <v>0.97095059445466858</v>
      </c>
      <c r="AG65" s="114"/>
      <c r="AH65" s="115">
        <v>0.97095059445466858</v>
      </c>
      <c r="AI65" s="114"/>
      <c r="AJ65" s="115">
        <v>0.97095059445466858</v>
      </c>
      <c r="AK65" s="114"/>
      <c r="AL65" s="115"/>
      <c r="AM65" s="114"/>
      <c r="AN65" s="115"/>
      <c r="AO65" s="114"/>
      <c r="AP65" s="115"/>
      <c r="AQ65" s="114"/>
      <c r="AR65" s="115"/>
      <c r="AS65" s="114"/>
      <c r="AT65" s="115"/>
      <c r="AU65" s="114"/>
      <c r="AV65" s="115"/>
      <c r="AW65" s="114"/>
      <c r="AX65" s="115"/>
      <c r="AY65" s="114"/>
      <c r="AZ65" s="115"/>
      <c r="BA65" s="114"/>
      <c r="BD65" s="4"/>
      <c r="BE65" s="4"/>
      <c r="BF65" s="4"/>
      <c r="BG65" s="4"/>
    </row>
    <row r="66" spans="1:59">
      <c r="A66" s="145"/>
      <c r="B66" s="145"/>
      <c r="C66" s="145"/>
      <c r="D66" s="145"/>
      <c r="E66" s="145"/>
      <c r="F66" s="145"/>
      <c r="G66" s="86"/>
      <c r="H66" s="7"/>
      <c r="I66" s="7"/>
      <c r="J66" s="7"/>
      <c r="K66" s="7"/>
      <c r="L66" s="7"/>
      <c r="M66" s="7"/>
      <c r="N66" s="100" t="s">
        <v>56</v>
      </c>
      <c r="O66" s="115">
        <f>O65-O64</f>
        <v>0</v>
      </c>
      <c r="P66" s="114"/>
      <c r="Q66" s="115">
        <f t="shared" ref="Q66" si="89">Q65-Q64</f>
        <v>0.32192809488736229</v>
      </c>
      <c r="R66" s="114"/>
      <c r="S66" s="115">
        <f t="shared" ref="S66" si="90">S65-S64</f>
        <v>1.9973094021974891E-2</v>
      </c>
      <c r="T66" s="114"/>
      <c r="U66" s="116">
        <f t="shared" ref="U66" si="91">U65-U64</f>
        <v>0.41997309402197491</v>
      </c>
      <c r="V66" s="117"/>
      <c r="W66" s="115">
        <f t="shared" ref="W66" si="92">W65-W64</f>
        <v>0.17095059445466854</v>
      </c>
      <c r="X66" s="114"/>
      <c r="Y66" s="115">
        <f t="shared" ref="Y66" si="93">Y65-Y64</f>
        <v>0</v>
      </c>
      <c r="Z66" s="114"/>
      <c r="AA66" s="100" t="s">
        <v>56</v>
      </c>
      <c r="AB66" s="115">
        <f>AB65-AB64</f>
        <v>0</v>
      </c>
      <c r="AC66" s="114"/>
      <c r="AD66" s="116">
        <v>0.97095059445466858</v>
      </c>
      <c r="AE66" s="117"/>
      <c r="AF66" s="115">
        <f t="shared" ref="AF66" si="94">AF65-AF64</f>
        <v>0.41997309402197491</v>
      </c>
      <c r="AG66" s="114"/>
      <c r="AH66" s="115">
        <f t="shared" ref="AH66" si="95">AH65-AH64</f>
        <v>0.17095059445466854</v>
      </c>
      <c r="AI66" s="114"/>
      <c r="AJ66" s="115">
        <f t="shared" ref="AJ66" si="96">AJ65-AJ64</f>
        <v>0</v>
      </c>
      <c r="AK66" s="114"/>
      <c r="AL66" s="116"/>
      <c r="AM66" s="117"/>
      <c r="AN66" s="115"/>
      <c r="AO66" s="114"/>
      <c r="AP66" s="115"/>
      <c r="AQ66" s="114"/>
      <c r="AR66" s="115"/>
      <c r="AS66" s="114"/>
      <c r="AT66" s="115"/>
      <c r="AU66" s="114"/>
      <c r="AV66" s="115"/>
      <c r="AW66" s="114"/>
      <c r="AX66" s="115"/>
      <c r="AY66" s="114"/>
      <c r="AZ66" s="115"/>
      <c r="BA66" s="114"/>
      <c r="BD66" s="4"/>
      <c r="BE66" s="4"/>
      <c r="BF66" s="4"/>
      <c r="BG66" s="4"/>
    </row>
    <row r="67" spans="1:59">
      <c r="A67" s="110" t="s">
        <v>88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</row>
    <row r="68" spans="1:59" ht="16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</row>
    <row r="69" spans="1:59" ht="16" customHeight="1">
      <c r="A69" s="111" t="s">
        <v>64</v>
      </c>
      <c r="B69" s="111"/>
      <c r="C69" s="111"/>
      <c r="D69" s="111"/>
      <c r="E69" s="111"/>
      <c r="F69" s="111"/>
      <c r="G69" s="90"/>
      <c r="N69" s="86"/>
      <c r="O69" s="113"/>
      <c r="P69" s="124"/>
      <c r="Q69" s="114"/>
      <c r="R69" s="120"/>
      <c r="S69" s="113"/>
      <c r="T69" s="124"/>
      <c r="U69" s="114"/>
      <c r="V69" s="120"/>
      <c r="W69" s="113"/>
      <c r="X69" s="124"/>
      <c r="Y69" s="114"/>
      <c r="Z69" s="120"/>
      <c r="AA69" s="114"/>
      <c r="AB69" s="120"/>
      <c r="AC69" s="115"/>
      <c r="AD69" s="114"/>
      <c r="AE69" s="115"/>
      <c r="AF69" s="114"/>
      <c r="AG69" s="115"/>
      <c r="AH69" s="114"/>
      <c r="AI69" s="115"/>
      <c r="AJ69" s="114"/>
      <c r="AK69" s="116"/>
      <c r="AL69" s="117"/>
      <c r="AM69" s="115"/>
      <c r="AN69" s="11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</row>
    <row r="70" spans="1:59" ht="16" customHeight="1">
      <c r="A70" s="111"/>
      <c r="B70" s="111"/>
      <c r="C70" s="111"/>
      <c r="D70" s="111"/>
      <c r="E70" s="111"/>
      <c r="F70" s="111"/>
      <c r="G70" s="90"/>
      <c r="N70" s="86"/>
      <c r="O70" s="114"/>
      <c r="P70" s="120"/>
      <c r="Q70" s="114"/>
      <c r="R70" s="120"/>
      <c r="S70" s="113"/>
      <c r="T70" s="124"/>
      <c r="U70" s="114"/>
      <c r="V70" s="120"/>
      <c r="W70" s="114"/>
      <c r="X70" s="120"/>
      <c r="Y70" s="113"/>
      <c r="Z70" s="124"/>
      <c r="AA70" s="114"/>
      <c r="AB70" s="120"/>
    </row>
    <row r="71" spans="1:59" ht="40">
      <c r="A71" s="1" t="s">
        <v>0</v>
      </c>
      <c r="B71" s="1" t="s">
        <v>1</v>
      </c>
      <c r="C71" s="1" t="s">
        <v>2</v>
      </c>
      <c r="D71" s="1" t="s">
        <v>3</v>
      </c>
      <c r="E71" s="11" t="s">
        <v>4</v>
      </c>
      <c r="F71" s="11" t="s">
        <v>13</v>
      </c>
      <c r="G71" s="125" t="s">
        <v>3</v>
      </c>
      <c r="H71" s="125"/>
      <c r="I71" s="126"/>
      <c r="J71" s="126"/>
      <c r="K71" s="126"/>
      <c r="L71" s="126"/>
      <c r="M71" s="126"/>
      <c r="N71" s="125" t="s">
        <v>1</v>
      </c>
      <c r="O71" s="125"/>
      <c r="P71" s="126"/>
      <c r="Q71" s="126"/>
      <c r="R71" s="126"/>
      <c r="S71" s="126"/>
      <c r="T71" s="126"/>
      <c r="U71" s="114"/>
      <c r="V71" s="120"/>
      <c r="W71" s="113"/>
      <c r="X71" s="124"/>
      <c r="Y71" s="114"/>
      <c r="Z71" s="120"/>
      <c r="AA71" s="125" t="s">
        <v>2</v>
      </c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</row>
    <row r="72" spans="1:59" ht="16" customHeight="1">
      <c r="A72" s="26" t="s">
        <v>9</v>
      </c>
      <c r="B72" s="26">
        <v>71</v>
      </c>
      <c r="C72" s="26">
        <v>80</v>
      </c>
      <c r="D72" s="26" t="b">
        <v>1</v>
      </c>
      <c r="E72" s="26" t="s">
        <v>7</v>
      </c>
      <c r="F72" s="26">
        <v>0</v>
      </c>
      <c r="G72" s="13"/>
      <c r="H72" s="8" t="s">
        <v>14</v>
      </c>
      <c r="I72" s="8" t="s">
        <v>15</v>
      </c>
      <c r="J72" s="8" t="s">
        <v>30</v>
      </c>
      <c r="K72" s="8" t="s">
        <v>29</v>
      </c>
      <c r="L72" s="8" t="s">
        <v>17</v>
      </c>
      <c r="M72" s="10" t="s">
        <v>33</v>
      </c>
      <c r="N72" s="86" t="s">
        <v>19</v>
      </c>
      <c r="O72" s="113">
        <v>0</v>
      </c>
      <c r="P72" s="124"/>
      <c r="Q72" s="114">
        <v>1</v>
      </c>
      <c r="R72" s="120"/>
      <c r="S72" s="113">
        <v>1</v>
      </c>
      <c r="T72" s="124"/>
      <c r="U72" s="114">
        <v>0</v>
      </c>
      <c r="V72" s="120"/>
      <c r="W72" s="113">
        <v>1</v>
      </c>
      <c r="X72" s="124"/>
      <c r="Y72" s="114"/>
      <c r="Z72" s="120"/>
      <c r="AA72" s="86" t="s">
        <v>19</v>
      </c>
      <c r="AB72" s="113">
        <v>0</v>
      </c>
      <c r="AC72" s="124"/>
      <c r="AD72" s="114">
        <v>0</v>
      </c>
      <c r="AE72" s="120"/>
      <c r="AF72" s="113">
        <v>1</v>
      </c>
      <c r="AG72" s="124"/>
      <c r="AH72" s="114">
        <v>1</v>
      </c>
      <c r="AI72" s="120"/>
      <c r="AJ72" s="113">
        <v>1</v>
      </c>
      <c r="AK72" s="124"/>
      <c r="AL72" s="114"/>
      <c r="AM72" s="120"/>
      <c r="AN72" s="114"/>
      <c r="AO72" s="120"/>
    </row>
    <row r="73" spans="1:59" ht="16" customHeight="1">
      <c r="A73" s="26" t="s">
        <v>9</v>
      </c>
      <c r="B73" s="26">
        <v>65</v>
      </c>
      <c r="C73" s="26">
        <v>70</v>
      </c>
      <c r="D73" s="26" t="b">
        <v>1</v>
      </c>
      <c r="E73" s="26" t="s">
        <v>7</v>
      </c>
      <c r="F73" s="26">
        <v>0</v>
      </c>
      <c r="G73" s="86" t="b">
        <v>1</v>
      </c>
      <c r="H73" s="21">
        <v>0</v>
      </c>
      <c r="I73" s="21">
        <v>2</v>
      </c>
      <c r="J73" s="21">
        <v>2</v>
      </c>
      <c r="K73" s="21">
        <v>0</v>
      </c>
      <c r="L73" s="21">
        <v>5</v>
      </c>
      <c r="M73" s="21">
        <f>J73/L73*K73</f>
        <v>0</v>
      </c>
      <c r="N73" s="86" t="s">
        <v>1</v>
      </c>
      <c r="O73" s="114">
        <v>65</v>
      </c>
      <c r="P73" s="120"/>
      <c r="Q73" s="114">
        <v>68</v>
      </c>
      <c r="R73" s="120"/>
      <c r="S73" s="113">
        <v>70</v>
      </c>
      <c r="T73" s="124"/>
      <c r="U73" s="114">
        <v>71</v>
      </c>
      <c r="V73" s="120"/>
      <c r="W73" s="114">
        <v>75</v>
      </c>
      <c r="X73" s="120"/>
      <c r="Y73" s="113"/>
      <c r="Z73" s="124"/>
      <c r="AA73" s="86" t="s">
        <v>2</v>
      </c>
      <c r="AB73" s="114">
        <v>70</v>
      </c>
      <c r="AC73" s="120"/>
      <c r="AD73" s="114">
        <v>80</v>
      </c>
      <c r="AE73" s="120"/>
      <c r="AF73" s="113">
        <v>80</v>
      </c>
      <c r="AG73" s="124"/>
      <c r="AH73" s="114">
        <v>80</v>
      </c>
      <c r="AI73" s="120"/>
      <c r="AJ73" s="114">
        <v>90</v>
      </c>
      <c r="AK73" s="120"/>
      <c r="AL73" s="113"/>
      <c r="AM73" s="124"/>
      <c r="AN73" s="114"/>
      <c r="AO73" s="120"/>
    </row>
    <row r="74" spans="1:59" ht="16" customHeight="1">
      <c r="A74" s="26" t="s">
        <v>9</v>
      </c>
      <c r="B74" s="26">
        <v>75</v>
      </c>
      <c r="C74" s="26">
        <v>80</v>
      </c>
      <c r="D74" s="26" t="b">
        <v>0</v>
      </c>
      <c r="E74" s="26" t="s">
        <v>6</v>
      </c>
      <c r="F74" s="26">
        <v>1</v>
      </c>
      <c r="G74" s="86" t="b">
        <v>0</v>
      </c>
      <c r="H74" s="21">
        <v>3</v>
      </c>
      <c r="I74" s="21">
        <v>0</v>
      </c>
      <c r="J74" s="21">
        <v>3</v>
      </c>
      <c r="K74" s="21">
        <v>0</v>
      </c>
      <c r="L74" s="21">
        <v>5</v>
      </c>
      <c r="M74" s="21">
        <f>J74/L74*K74</f>
        <v>0</v>
      </c>
      <c r="N74" s="95" t="s">
        <v>20</v>
      </c>
      <c r="O74" s="114">
        <f xml:space="preserve"> O73</f>
        <v>65</v>
      </c>
      <c r="P74" s="120"/>
      <c r="Q74" s="113">
        <f t="shared" ref="Q74" si="97" xml:space="preserve"> Q73</f>
        <v>68</v>
      </c>
      <c r="R74" s="124"/>
      <c r="S74" s="113">
        <f t="shared" ref="S74" si="98" xml:space="preserve"> S73</f>
        <v>70</v>
      </c>
      <c r="T74" s="124"/>
      <c r="U74" s="114">
        <f t="shared" ref="U74" si="99" xml:space="preserve"> U73</f>
        <v>71</v>
      </c>
      <c r="V74" s="120"/>
      <c r="W74" s="114">
        <v>75</v>
      </c>
      <c r="X74" s="120"/>
      <c r="Y74" s="113"/>
      <c r="Z74" s="124"/>
      <c r="AA74" s="95" t="s">
        <v>25</v>
      </c>
      <c r="AB74" s="114">
        <f xml:space="preserve"> AB73</f>
        <v>70</v>
      </c>
      <c r="AC74" s="120"/>
      <c r="AD74" s="113">
        <f t="shared" ref="AD74" si="100" xml:space="preserve"> AD73</f>
        <v>80</v>
      </c>
      <c r="AE74" s="124"/>
      <c r="AF74" s="113">
        <v>90</v>
      </c>
      <c r="AG74" s="124"/>
      <c r="AH74" s="114"/>
      <c r="AI74" s="120"/>
      <c r="AJ74" s="114"/>
      <c r="AK74" s="120"/>
      <c r="AL74" s="113"/>
      <c r="AM74" s="124"/>
      <c r="AN74" s="113"/>
      <c r="AO74" s="124"/>
    </row>
    <row r="75" spans="1:59" ht="19">
      <c r="A75" s="26" t="s">
        <v>9</v>
      </c>
      <c r="B75" s="26">
        <v>68</v>
      </c>
      <c r="C75" s="26">
        <v>80</v>
      </c>
      <c r="D75" s="26" t="b">
        <v>0</v>
      </c>
      <c r="E75" s="26" t="s">
        <v>6</v>
      </c>
      <c r="F75" s="26">
        <v>1</v>
      </c>
      <c r="G75" s="86" t="s">
        <v>32</v>
      </c>
      <c r="H75" s="49"/>
      <c r="I75" s="49"/>
      <c r="J75" s="49"/>
      <c r="K75" s="49"/>
      <c r="L75" s="94"/>
      <c r="M75" s="105">
        <f>SUM(M73:M74)</f>
        <v>0</v>
      </c>
      <c r="N75" s="95" t="s">
        <v>21</v>
      </c>
      <c r="O75" s="114">
        <v>64</v>
      </c>
      <c r="P75" s="120"/>
      <c r="Q75" s="121">
        <f>FLOOR(SUM(O74:R74)/2, 0.1)</f>
        <v>66.5</v>
      </c>
      <c r="R75" s="121"/>
      <c r="S75" s="113">
        <f>FLOOR((Q74+S74)/2, 0.1)</f>
        <v>69</v>
      </c>
      <c r="T75" s="113"/>
      <c r="U75" s="113">
        <f t="shared" ref="U75" si="101">FLOOR((S74+U74)/2, 0.1)</f>
        <v>70.5</v>
      </c>
      <c r="V75" s="113"/>
      <c r="W75" s="113">
        <f t="shared" ref="W75" si="102">FLOOR((U74+W74)/2, 0.1)</f>
        <v>73</v>
      </c>
      <c r="X75" s="113"/>
      <c r="Y75" s="113">
        <v>76</v>
      </c>
      <c r="Z75" s="113"/>
      <c r="AA75" s="95" t="s">
        <v>21</v>
      </c>
      <c r="AB75" s="114">
        <v>69</v>
      </c>
      <c r="AC75" s="120"/>
      <c r="AD75" s="121">
        <f>FLOOR(SUM(AB74:AE74)/2, 0.1)</f>
        <v>75</v>
      </c>
      <c r="AE75" s="121"/>
      <c r="AF75" s="113">
        <f>FLOOR((AD74+AF74)/2, 0.1)</f>
        <v>85</v>
      </c>
      <c r="AG75" s="113"/>
      <c r="AH75" s="113">
        <v>91</v>
      </c>
      <c r="AI75" s="113"/>
      <c r="AJ75" s="122"/>
      <c r="AK75" s="122"/>
      <c r="AL75" s="113"/>
      <c r="AM75" s="113"/>
      <c r="AN75" s="113"/>
      <c r="AO75" s="113"/>
    </row>
    <row r="76" spans="1:59" ht="19">
      <c r="A76" s="26" t="s">
        <v>9</v>
      </c>
      <c r="B76" s="26">
        <v>70</v>
      </c>
      <c r="C76" s="26">
        <v>96</v>
      </c>
      <c r="D76" s="26" t="b">
        <v>0</v>
      </c>
      <c r="E76" s="26" t="s">
        <v>6</v>
      </c>
      <c r="F76" s="26">
        <v>1</v>
      </c>
      <c r="G76" s="100" t="s">
        <v>56</v>
      </c>
      <c r="M76" s="99">
        <f>D82-M75</f>
        <v>0.97095059445466858</v>
      </c>
      <c r="N76" s="16"/>
      <c r="O76" s="114"/>
      <c r="P76" s="120"/>
      <c r="Q76" s="113"/>
      <c r="R76" s="113"/>
      <c r="S76" s="113"/>
      <c r="T76" s="113"/>
      <c r="U76" s="114"/>
      <c r="V76" s="114"/>
      <c r="W76" s="114"/>
      <c r="X76" s="114"/>
      <c r="Y76" s="113"/>
      <c r="Z76" s="113"/>
      <c r="AA76" s="16"/>
      <c r="AB76" s="114"/>
      <c r="AC76" s="120"/>
      <c r="AD76" s="113"/>
      <c r="AE76" s="113"/>
      <c r="AF76" s="113"/>
      <c r="AG76" s="113"/>
      <c r="AH76" s="114"/>
      <c r="AI76" s="114"/>
      <c r="AJ76" s="114"/>
      <c r="AK76" s="114"/>
      <c r="AL76" s="113"/>
      <c r="AM76" s="113"/>
      <c r="AN76" s="113"/>
      <c r="AO76" s="113"/>
    </row>
    <row r="77" spans="1:59">
      <c r="G77" s="4"/>
      <c r="H77" s="4"/>
      <c r="I77" s="4"/>
      <c r="J77" s="4"/>
      <c r="K77" s="4"/>
      <c r="L77" s="4"/>
      <c r="M77" s="4"/>
      <c r="N77" s="86"/>
      <c r="O77" s="86" t="s">
        <v>22</v>
      </c>
      <c r="P77" s="86" t="s">
        <v>23</v>
      </c>
      <c r="Q77" s="86" t="s">
        <v>22</v>
      </c>
      <c r="R77" s="86" t="s">
        <v>23</v>
      </c>
      <c r="S77" s="86" t="s">
        <v>22</v>
      </c>
      <c r="T77" s="86" t="s">
        <v>23</v>
      </c>
      <c r="U77" s="86" t="s">
        <v>22</v>
      </c>
      <c r="V77" s="86" t="s">
        <v>23</v>
      </c>
      <c r="W77" s="86" t="s">
        <v>22</v>
      </c>
      <c r="X77" s="86" t="s">
        <v>23</v>
      </c>
      <c r="Y77" s="86" t="s">
        <v>22</v>
      </c>
      <c r="Z77" s="86" t="s">
        <v>23</v>
      </c>
      <c r="AA77" s="86"/>
      <c r="AB77" s="86" t="s">
        <v>22</v>
      </c>
      <c r="AC77" s="86" t="s">
        <v>23</v>
      </c>
      <c r="AD77" s="86" t="s">
        <v>22</v>
      </c>
      <c r="AE77" s="86" t="s">
        <v>23</v>
      </c>
      <c r="AF77" s="86" t="s">
        <v>22</v>
      </c>
      <c r="AG77" s="86" t="s">
        <v>23</v>
      </c>
      <c r="AH77" s="86" t="s">
        <v>22</v>
      </c>
      <c r="AI77" s="86" t="s">
        <v>23</v>
      </c>
      <c r="AJ77" s="86"/>
      <c r="AK77" s="86"/>
      <c r="AL77" s="86"/>
      <c r="AM77" s="86"/>
      <c r="AN77" s="86"/>
      <c r="AO77" s="86"/>
    </row>
    <row r="78" spans="1:59">
      <c r="G78" s="4"/>
      <c r="H78" s="4"/>
      <c r="I78" s="4"/>
      <c r="J78" s="4"/>
      <c r="K78" s="4"/>
      <c r="L78" s="4"/>
      <c r="M78" s="4"/>
      <c r="N78" s="86" t="s">
        <v>14</v>
      </c>
      <c r="O78" s="86">
        <v>0</v>
      </c>
      <c r="P78" s="86">
        <v>3</v>
      </c>
      <c r="Q78" s="86">
        <v>0</v>
      </c>
      <c r="R78" s="86">
        <v>3</v>
      </c>
      <c r="S78" s="86">
        <v>1</v>
      </c>
      <c r="T78" s="86">
        <v>2</v>
      </c>
      <c r="U78" s="86">
        <v>2</v>
      </c>
      <c r="V78" s="86">
        <v>1</v>
      </c>
      <c r="W78" s="86">
        <v>2</v>
      </c>
      <c r="X78" s="86">
        <v>1</v>
      </c>
      <c r="Y78" s="86">
        <v>3</v>
      </c>
      <c r="Z78" s="86">
        <v>0</v>
      </c>
      <c r="AA78" s="86" t="s">
        <v>14</v>
      </c>
      <c r="AB78" s="86">
        <v>0</v>
      </c>
      <c r="AC78" s="86">
        <v>3</v>
      </c>
      <c r="AD78" s="86">
        <v>0</v>
      </c>
      <c r="AE78" s="86">
        <v>3</v>
      </c>
      <c r="AF78" s="86">
        <v>2</v>
      </c>
      <c r="AG78" s="86">
        <v>1</v>
      </c>
      <c r="AH78" s="86">
        <v>3</v>
      </c>
      <c r="AI78" s="86">
        <v>0</v>
      </c>
      <c r="AJ78" s="86"/>
      <c r="AK78" s="86"/>
      <c r="AL78" s="86"/>
      <c r="AM78" s="86"/>
      <c r="AN78" s="86"/>
      <c r="AO78" s="86"/>
    </row>
    <row r="79" spans="1:59" ht="16" customHeight="1">
      <c r="A79" s="138" t="s">
        <v>31</v>
      </c>
      <c r="B79" s="138"/>
      <c r="C79" s="138"/>
      <c r="D79" s="138"/>
      <c r="G79" s="6"/>
      <c r="H79" s="6"/>
      <c r="I79" s="6"/>
      <c r="J79" s="6"/>
      <c r="K79" s="6"/>
      <c r="L79" s="6"/>
      <c r="M79" s="6"/>
      <c r="N79" s="86" t="s">
        <v>15</v>
      </c>
      <c r="O79" s="86">
        <v>0</v>
      </c>
      <c r="P79" s="86">
        <v>2</v>
      </c>
      <c r="Q79" s="86">
        <v>1</v>
      </c>
      <c r="R79" s="86">
        <v>1</v>
      </c>
      <c r="S79" s="86">
        <v>1</v>
      </c>
      <c r="T79" s="86">
        <v>1</v>
      </c>
      <c r="U79" s="86">
        <v>1</v>
      </c>
      <c r="V79" s="86">
        <v>1</v>
      </c>
      <c r="W79" s="86">
        <v>2</v>
      </c>
      <c r="X79" s="86">
        <v>0</v>
      </c>
      <c r="Y79" s="86">
        <v>2</v>
      </c>
      <c r="Z79" s="86">
        <v>0</v>
      </c>
      <c r="AA79" s="86" t="s">
        <v>15</v>
      </c>
      <c r="AB79" s="86">
        <v>0</v>
      </c>
      <c r="AC79" s="86">
        <v>2</v>
      </c>
      <c r="AD79" s="86">
        <v>1</v>
      </c>
      <c r="AE79" s="86">
        <v>1</v>
      </c>
      <c r="AF79" s="86">
        <v>2</v>
      </c>
      <c r="AG79" s="86">
        <v>0</v>
      </c>
      <c r="AH79" s="86">
        <v>2</v>
      </c>
      <c r="AI79" s="86">
        <v>0</v>
      </c>
      <c r="AJ79" s="86"/>
      <c r="AK79" s="86"/>
      <c r="AL79" s="86"/>
      <c r="AM79" s="86"/>
      <c r="AN79" s="86"/>
      <c r="AO79" s="86"/>
    </row>
    <row r="80" spans="1:59">
      <c r="A80" s="138"/>
      <c r="B80" s="138"/>
      <c r="C80" s="138"/>
      <c r="D80" s="138"/>
      <c r="G80" s="86"/>
      <c r="H80" s="86"/>
      <c r="I80" s="7"/>
      <c r="J80" s="7"/>
      <c r="K80" s="7"/>
      <c r="L80" s="7"/>
      <c r="M80" s="7"/>
      <c r="N80" s="4"/>
      <c r="O80" s="114"/>
      <c r="P80" s="120"/>
      <c r="Q80" s="113"/>
      <c r="R80" s="113"/>
      <c r="S80" s="113"/>
      <c r="T80" s="113"/>
      <c r="U80" s="114"/>
      <c r="V80" s="114"/>
      <c r="W80" s="114"/>
      <c r="X80" s="114"/>
      <c r="Y80" s="113"/>
      <c r="Z80" s="113"/>
      <c r="AA80" s="4"/>
      <c r="AB80" s="114"/>
      <c r="AC80" s="120"/>
      <c r="AD80" s="113"/>
      <c r="AE80" s="113"/>
      <c r="AF80" s="113"/>
      <c r="AG80" s="113"/>
      <c r="AH80" s="114"/>
      <c r="AI80" s="114"/>
      <c r="AJ80" s="114"/>
      <c r="AK80" s="114"/>
      <c r="AL80" s="113"/>
      <c r="AM80" s="113"/>
      <c r="AN80" s="113"/>
      <c r="AO80" s="113"/>
    </row>
    <row r="81" spans="1:41">
      <c r="A81" s="8" t="s">
        <v>14</v>
      </c>
      <c r="B81" s="8" t="s">
        <v>15</v>
      </c>
      <c r="C81" s="8" t="s">
        <v>17</v>
      </c>
      <c r="D81" s="8" t="s">
        <v>29</v>
      </c>
      <c r="G81" s="86"/>
      <c r="H81" s="7"/>
      <c r="I81" s="7"/>
      <c r="J81" s="7"/>
      <c r="K81" s="7"/>
      <c r="L81" s="7"/>
      <c r="M81" s="7"/>
      <c r="N81" s="86" t="s">
        <v>24</v>
      </c>
      <c r="O81" s="86">
        <f>SUM(O78:O79)</f>
        <v>0</v>
      </c>
      <c r="P81" s="86">
        <f t="shared" ref="P81:Z81" si="103">SUM(P78:P79)</f>
        <v>5</v>
      </c>
      <c r="Q81" s="86">
        <f t="shared" si="103"/>
        <v>1</v>
      </c>
      <c r="R81" s="86">
        <f t="shared" si="103"/>
        <v>4</v>
      </c>
      <c r="S81" s="86">
        <f t="shared" si="103"/>
        <v>2</v>
      </c>
      <c r="T81" s="86">
        <f t="shared" si="103"/>
        <v>3</v>
      </c>
      <c r="U81" s="86">
        <f t="shared" si="103"/>
        <v>3</v>
      </c>
      <c r="V81" s="86">
        <f t="shared" si="103"/>
        <v>2</v>
      </c>
      <c r="W81" s="86">
        <f t="shared" si="103"/>
        <v>4</v>
      </c>
      <c r="X81" s="86">
        <f t="shared" si="103"/>
        <v>1</v>
      </c>
      <c r="Y81" s="86">
        <f t="shared" si="103"/>
        <v>5</v>
      </c>
      <c r="Z81" s="86">
        <f t="shared" si="103"/>
        <v>0</v>
      </c>
      <c r="AA81" s="86" t="s">
        <v>24</v>
      </c>
      <c r="AB81" s="86">
        <f>SUM(AB78:AB79)</f>
        <v>0</v>
      </c>
      <c r="AC81" s="86">
        <f t="shared" ref="AC81:AI81" si="104">SUM(AC78:AC79)</f>
        <v>5</v>
      </c>
      <c r="AD81" s="86">
        <f t="shared" si="104"/>
        <v>1</v>
      </c>
      <c r="AE81" s="86">
        <f t="shared" si="104"/>
        <v>4</v>
      </c>
      <c r="AF81" s="86">
        <f t="shared" si="104"/>
        <v>4</v>
      </c>
      <c r="AG81" s="86">
        <f t="shared" si="104"/>
        <v>1</v>
      </c>
      <c r="AH81" s="86">
        <f t="shared" si="104"/>
        <v>5</v>
      </c>
      <c r="AI81" s="86">
        <f t="shared" si="104"/>
        <v>0</v>
      </c>
      <c r="AJ81" s="86"/>
      <c r="AK81" s="86"/>
      <c r="AL81" s="86"/>
      <c r="AM81" s="86"/>
      <c r="AN81" s="86"/>
      <c r="AO81" s="86"/>
    </row>
    <row r="82" spans="1:41" ht="17">
      <c r="A82" s="21">
        <v>3</v>
      </c>
      <c r="B82" s="21">
        <v>2</v>
      </c>
      <c r="C82" s="21">
        <v>5</v>
      </c>
      <c r="D82" s="48">
        <f>-(A82/C82)*LOG(A82/C82, 2)-(B82/C82)*LOG(B82/C82, 2)</f>
        <v>0.97095059445466858</v>
      </c>
      <c r="G82" s="86"/>
      <c r="H82" s="7"/>
      <c r="I82" s="7"/>
      <c r="J82" s="7"/>
      <c r="K82" s="7"/>
      <c r="L82" s="7"/>
      <c r="M82" s="7"/>
      <c r="N82" s="95" t="s">
        <v>29</v>
      </c>
      <c r="O82" s="85">
        <v>1</v>
      </c>
      <c r="P82" s="85">
        <f>-P78/P81*LOG(P78/P81, 2) - P79/P81*LOG(P79/P81, 2)</f>
        <v>0.97095059445466858</v>
      </c>
      <c r="Q82" s="85">
        <v>0</v>
      </c>
      <c r="R82" s="85">
        <f t="shared" ref="R82:Y82" si="105">-R78/R81*LOG(R78/R81, 2) - R79/R81*LOG(R79/R81, 2)</f>
        <v>0.81127812445913283</v>
      </c>
      <c r="S82" s="85">
        <f t="shared" si="105"/>
        <v>1</v>
      </c>
      <c r="T82" s="85">
        <f t="shared" si="105"/>
        <v>0.91829583405448956</v>
      </c>
      <c r="U82" s="85">
        <f t="shared" si="105"/>
        <v>0.91829583405448956</v>
      </c>
      <c r="V82" s="85">
        <f t="shared" si="105"/>
        <v>1</v>
      </c>
      <c r="W82" s="85">
        <f t="shared" si="105"/>
        <v>1</v>
      </c>
      <c r="X82" s="85">
        <v>0</v>
      </c>
      <c r="Y82" s="85">
        <f t="shared" si="105"/>
        <v>0.97095059445466858</v>
      </c>
      <c r="Z82" s="85">
        <v>1</v>
      </c>
      <c r="AA82" s="95" t="s">
        <v>29</v>
      </c>
      <c r="AB82" s="85">
        <v>1</v>
      </c>
      <c r="AC82" s="85">
        <f>-AC78/AC81*LOG(AC78/AC81, 2) - AC79/AC81*LOG(AC79/AC81, 2)</f>
        <v>0.97095059445466858</v>
      </c>
      <c r="AD82" s="85">
        <v>0</v>
      </c>
      <c r="AE82" s="85">
        <f t="shared" ref="AE82:AH82" si="106">-AE78/AE81*LOG(AE78/AE81, 2) - AE79/AE81*LOG(AE79/AE81, 2)</f>
        <v>0.81127812445913283</v>
      </c>
      <c r="AF82" s="85">
        <f t="shared" si="106"/>
        <v>1</v>
      </c>
      <c r="AG82" s="85">
        <v>0</v>
      </c>
      <c r="AH82" s="85">
        <f t="shared" si="106"/>
        <v>0.97095059445466858</v>
      </c>
      <c r="AI82" s="85">
        <v>1</v>
      </c>
      <c r="AJ82" s="85"/>
      <c r="AK82" s="85"/>
      <c r="AL82" s="85"/>
      <c r="AM82" s="85"/>
      <c r="AN82" s="85"/>
      <c r="AO82" s="85"/>
    </row>
    <row r="83" spans="1:41" ht="19">
      <c r="A83" s="1"/>
      <c r="B83" s="1"/>
      <c r="C83" s="1"/>
      <c r="D83" s="1"/>
      <c r="E83" s="11"/>
      <c r="F83" s="11"/>
      <c r="G83" s="90"/>
      <c r="N83" s="86" t="s">
        <v>17</v>
      </c>
      <c r="O83" s="86">
        <v>5</v>
      </c>
      <c r="P83" s="86">
        <v>5</v>
      </c>
      <c r="Q83" s="86">
        <v>5</v>
      </c>
      <c r="R83" s="86">
        <v>5</v>
      </c>
      <c r="S83" s="86">
        <v>5</v>
      </c>
      <c r="T83" s="86">
        <v>5</v>
      </c>
      <c r="U83" s="86">
        <v>5</v>
      </c>
      <c r="V83" s="86">
        <v>5</v>
      </c>
      <c r="W83" s="86">
        <v>5</v>
      </c>
      <c r="X83" s="86">
        <v>5</v>
      </c>
      <c r="Y83" s="86">
        <v>5</v>
      </c>
      <c r="Z83" s="86">
        <v>5</v>
      </c>
      <c r="AA83" s="86" t="s">
        <v>17</v>
      </c>
      <c r="AB83" s="86">
        <v>5</v>
      </c>
      <c r="AC83" s="86">
        <v>5</v>
      </c>
      <c r="AD83" s="86">
        <v>5</v>
      </c>
      <c r="AE83" s="86">
        <v>5</v>
      </c>
      <c r="AF83" s="86">
        <v>5</v>
      </c>
      <c r="AG83" s="86">
        <v>5</v>
      </c>
      <c r="AH83" s="86">
        <v>5</v>
      </c>
      <c r="AI83" s="86">
        <v>5</v>
      </c>
      <c r="AJ83" s="86"/>
      <c r="AK83" s="86"/>
      <c r="AL83" s="86"/>
      <c r="AM83" s="86"/>
      <c r="AN83" s="86"/>
      <c r="AO83" s="86"/>
    </row>
    <row r="84" spans="1:41" ht="34" customHeight="1">
      <c r="A84" s="106"/>
      <c r="B84" s="107"/>
      <c r="C84" s="107" t="s">
        <v>3</v>
      </c>
      <c r="D84" s="106" t="s">
        <v>1</v>
      </c>
      <c r="E84" s="106" t="s">
        <v>2</v>
      </c>
      <c r="F84" s="26"/>
      <c r="G84" s="90"/>
      <c r="N84" s="95" t="s">
        <v>33</v>
      </c>
      <c r="O84" s="85">
        <f>(SUM(O78:O79)/O83)*O82</f>
        <v>0</v>
      </c>
      <c r="P84" s="85">
        <f>(P81/P83)*P82</f>
        <v>0.97095059445466858</v>
      </c>
      <c r="Q84" s="85">
        <f t="shared" ref="Q84:Z84" si="107">(Q81/Q83)*Q82</f>
        <v>0</v>
      </c>
      <c r="R84" s="85">
        <f t="shared" si="107"/>
        <v>0.64902249956730629</v>
      </c>
      <c r="S84" s="85">
        <f t="shared" si="107"/>
        <v>0.4</v>
      </c>
      <c r="T84" s="85">
        <f t="shared" si="107"/>
        <v>0.55097750043269367</v>
      </c>
      <c r="U84" s="85">
        <f t="shared" si="107"/>
        <v>0.55097750043269367</v>
      </c>
      <c r="V84" s="85">
        <f t="shared" si="107"/>
        <v>0.4</v>
      </c>
      <c r="W84" s="85">
        <f t="shared" si="107"/>
        <v>0.8</v>
      </c>
      <c r="X84" s="85">
        <f t="shared" si="107"/>
        <v>0</v>
      </c>
      <c r="Y84" s="85">
        <f t="shared" si="107"/>
        <v>0.97095059445466858</v>
      </c>
      <c r="Z84" s="85">
        <f t="shared" si="107"/>
        <v>0</v>
      </c>
      <c r="AA84" s="95" t="s">
        <v>33</v>
      </c>
      <c r="AB84" s="85">
        <f>(SUM(AB78:AB79)/AB83)*AB82</f>
        <v>0</v>
      </c>
      <c r="AC84" s="85">
        <f>(AC81/AC83)*AC82</f>
        <v>0.97095059445466858</v>
      </c>
      <c r="AD84" s="85">
        <f t="shared" ref="AD84:AI84" si="108">(AD81/AD83)*AD82</f>
        <v>0</v>
      </c>
      <c r="AE84" s="85">
        <f t="shared" si="108"/>
        <v>0.64902249956730629</v>
      </c>
      <c r="AF84" s="85">
        <f t="shared" si="108"/>
        <v>0.8</v>
      </c>
      <c r="AG84" s="85">
        <f t="shared" si="108"/>
        <v>0</v>
      </c>
      <c r="AH84" s="85">
        <f t="shared" si="108"/>
        <v>0.97095059445466858</v>
      </c>
      <c r="AI84" s="85">
        <f t="shared" si="108"/>
        <v>0</v>
      </c>
      <c r="AJ84" s="85"/>
      <c r="AK84" s="85"/>
      <c r="AL84" s="85"/>
      <c r="AM84" s="85"/>
      <c r="AN84" s="85"/>
      <c r="AO84" s="85"/>
    </row>
    <row r="85" spans="1:41" ht="16" customHeight="1">
      <c r="A85" s="106" t="s">
        <v>56</v>
      </c>
      <c r="B85" s="107"/>
      <c r="C85" s="107">
        <v>0.97099999999999997</v>
      </c>
      <c r="D85" s="106">
        <v>0.32200000000000001</v>
      </c>
      <c r="E85" s="106">
        <v>0.32200000000000001</v>
      </c>
      <c r="F85" s="26"/>
      <c r="G85" s="90"/>
      <c r="N85" s="86" t="s">
        <v>32</v>
      </c>
      <c r="O85" s="115">
        <f>SUM(O84:P84)</f>
        <v>0.97095059445466858</v>
      </c>
      <c r="P85" s="114"/>
      <c r="Q85" s="115">
        <f t="shared" ref="Q85" si="109">SUM(Q84:R84)</f>
        <v>0.64902249956730629</v>
      </c>
      <c r="R85" s="115"/>
      <c r="S85" s="115">
        <f t="shared" ref="S85" si="110">SUM(S84:T84)</f>
        <v>0.95097750043269369</v>
      </c>
      <c r="T85" s="115"/>
      <c r="U85" s="115">
        <f t="shared" ref="U85" si="111">SUM(U84:V84)</f>
        <v>0.95097750043269369</v>
      </c>
      <c r="V85" s="115"/>
      <c r="W85" s="115">
        <f t="shared" ref="W85" si="112">SUM(W84:X84)</f>
        <v>0.8</v>
      </c>
      <c r="X85" s="115"/>
      <c r="Y85" s="115">
        <f t="shared" ref="Y85" si="113">SUM(Y84:Z84)</f>
        <v>0.97095059445466858</v>
      </c>
      <c r="Z85" s="115"/>
      <c r="AA85" s="86" t="s">
        <v>32</v>
      </c>
      <c r="AB85" s="115">
        <f>SUM(AB84:AC84)</f>
        <v>0.97095059445466858</v>
      </c>
      <c r="AC85" s="114"/>
      <c r="AD85" s="115">
        <f t="shared" ref="AD85" si="114">SUM(AD84:AE84)</f>
        <v>0.64902249956730629</v>
      </c>
      <c r="AE85" s="115"/>
      <c r="AF85" s="115">
        <f t="shared" ref="AF85" si="115">SUM(AF84:AG84)</f>
        <v>0.8</v>
      </c>
      <c r="AG85" s="115"/>
      <c r="AH85" s="115">
        <f t="shared" ref="AH85" si="116">SUM(AH84:AI84)</f>
        <v>0.97095059445466858</v>
      </c>
      <c r="AI85" s="115"/>
      <c r="AJ85" s="115"/>
      <c r="AK85" s="115"/>
      <c r="AL85" s="115"/>
      <c r="AM85" s="115"/>
      <c r="AN85" s="115"/>
      <c r="AO85" s="114"/>
    </row>
    <row r="86" spans="1:41" ht="16" customHeight="1">
      <c r="A86" s="145" t="s">
        <v>71</v>
      </c>
      <c r="B86" s="145"/>
      <c r="C86" s="145"/>
      <c r="D86" s="145"/>
      <c r="E86" s="145"/>
      <c r="F86" s="145"/>
      <c r="G86" s="90"/>
      <c r="N86" s="86" t="s">
        <v>31</v>
      </c>
      <c r="O86" s="115">
        <v>0.97095059445466858</v>
      </c>
      <c r="P86" s="114"/>
      <c r="Q86" s="115">
        <v>0.97095059445466858</v>
      </c>
      <c r="R86" s="114"/>
      <c r="S86" s="115">
        <v>0.97095059445466858</v>
      </c>
      <c r="T86" s="114"/>
      <c r="U86" s="115">
        <v>0.97095059445466858</v>
      </c>
      <c r="V86" s="114"/>
      <c r="W86" s="115">
        <v>0.97095059445466858</v>
      </c>
      <c r="X86" s="114"/>
      <c r="Y86" s="115">
        <v>0.97095059445466858</v>
      </c>
      <c r="Z86" s="114"/>
      <c r="AA86" s="86" t="s">
        <v>31</v>
      </c>
      <c r="AB86" s="115">
        <v>0.97095059445466858</v>
      </c>
      <c r="AC86" s="114"/>
      <c r="AD86" s="115">
        <v>0.97095059445466858</v>
      </c>
      <c r="AE86" s="114"/>
      <c r="AF86" s="115">
        <v>0.97095059445466858</v>
      </c>
      <c r="AG86" s="114"/>
      <c r="AH86" s="115">
        <v>0.97095059445466858</v>
      </c>
      <c r="AI86" s="114"/>
      <c r="AJ86" s="115"/>
      <c r="AK86" s="114"/>
      <c r="AL86" s="115"/>
      <c r="AM86" s="114"/>
    </row>
    <row r="87" spans="1:41">
      <c r="A87" s="145"/>
      <c r="B87" s="145"/>
      <c r="C87" s="145"/>
      <c r="D87" s="145"/>
      <c r="E87" s="145"/>
      <c r="F87" s="145"/>
      <c r="G87" s="90"/>
      <c r="N87" s="100" t="s">
        <v>56</v>
      </c>
      <c r="O87" s="115">
        <f>O86-O85</f>
        <v>0</v>
      </c>
      <c r="P87" s="114"/>
      <c r="Q87" s="116">
        <f t="shared" ref="Q87" si="117">Q86-Q85</f>
        <v>0.32192809488736229</v>
      </c>
      <c r="R87" s="117"/>
      <c r="S87" s="115">
        <f t="shared" ref="S87" si="118">S86-S85</f>
        <v>1.9973094021974891E-2</v>
      </c>
      <c r="T87" s="114"/>
      <c r="U87" s="115">
        <f t="shared" ref="U87" si="119">U86-U85</f>
        <v>1.9973094021974891E-2</v>
      </c>
      <c r="V87" s="114"/>
      <c r="W87" s="115">
        <f t="shared" ref="W87" si="120">W86-W85</f>
        <v>0.17095059445466854</v>
      </c>
      <c r="X87" s="114"/>
      <c r="Y87" s="115">
        <f t="shared" ref="Y87" si="121">Y86-Y85</f>
        <v>0</v>
      </c>
      <c r="Z87" s="114"/>
      <c r="AA87" s="100" t="s">
        <v>56</v>
      </c>
      <c r="AB87" s="115">
        <f>AB86-AB85</f>
        <v>0</v>
      </c>
      <c r="AC87" s="114"/>
      <c r="AD87" s="116">
        <f t="shared" ref="AD87" si="122">AD86-AD85</f>
        <v>0.32192809488736229</v>
      </c>
      <c r="AE87" s="117"/>
      <c r="AF87" s="115">
        <f t="shared" ref="AF87" si="123">AF86-AF85</f>
        <v>0.17095059445466854</v>
      </c>
      <c r="AG87" s="114"/>
      <c r="AH87" s="115">
        <f t="shared" ref="AH87" si="124">AH86-AH85</f>
        <v>0</v>
      </c>
      <c r="AI87" s="114"/>
      <c r="AJ87" s="115"/>
      <c r="AK87" s="114"/>
      <c r="AL87" s="115"/>
      <c r="AM87" s="114"/>
    </row>
    <row r="88" spans="1:41">
      <c r="A88" s="145"/>
      <c r="B88" s="145"/>
      <c r="C88" s="145"/>
      <c r="D88" s="145"/>
      <c r="E88" s="145"/>
      <c r="F88" s="145"/>
      <c r="G88" s="90"/>
    </row>
    <row r="89" spans="1:41">
      <c r="A89" s="110" t="s">
        <v>89</v>
      </c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</row>
    <row r="90" spans="1:4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</row>
    <row r="91" spans="1:41">
      <c r="A91" s="111" t="s">
        <v>65</v>
      </c>
      <c r="B91" s="111"/>
      <c r="C91" s="111"/>
      <c r="D91" s="111"/>
      <c r="E91" s="111"/>
      <c r="F91" s="111"/>
    </row>
    <row r="92" spans="1:41">
      <c r="A92" s="111"/>
      <c r="B92" s="111"/>
      <c r="C92" s="111"/>
      <c r="D92" s="111"/>
      <c r="E92" s="111"/>
      <c r="F92" s="111"/>
    </row>
    <row r="93" spans="1:41" ht="40">
      <c r="A93" s="1" t="s">
        <v>0</v>
      </c>
      <c r="B93" s="1" t="s">
        <v>1</v>
      </c>
      <c r="C93" s="1" t="s">
        <v>2</v>
      </c>
      <c r="D93" s="1" t="s">
        <v>3</v>
      </c>
      <c r="E93" s="11" t="s">
        <v>4</v>
      </c>
      <c r="F93" s="11" t="s">
        <v>13</v>
      </c>
    </row>
    <row r="94" spans="1:41" ht="19">
      <c r="A94" s="26" t="s">
        <v>8</v>
      </c>
      <c r="B94" s="26">
        <v>72</v>
      </c>
      <c r="C94" s="26">
        <v>90</v>
      </c>
      <c r="D94" s="26" t="b">
        <v>1</v>
      </c>
      <c r="E94" s="26" t="s">
        <v>6</v>
      </c>
      <c r="F94" s="26">
        <v>1</v>
      </c>
    </row>
    <row r="95" spans="1:41" ht="19">
      <c r="A95" s="26" t="s">
        <v>8</v>
      </c>
      <c r="B95" s="26">
        <v>83</v>
      </c>
      <c r="C95" s="26">
        <v>78</v>
      </c>
      <c r="D95" s="26" t="b">
        <v>0</v>
      </c>
      <c r="E95" s="26" t="s">
        <v>6</v>
      </c>
      <c r="F95" s="26">
        <v>1</v>
      </c>
    </row>
    <row r="96" spans="1:41" ht="19">
      <c r="A96" s="26" t="s">
        <v>8</v>
      </c>
      <c r="B96" s="26">
        <v>64</v>
      </c>
      <c r="C96" s="26">
        <v>65</v>
      </c>
      <c r="D96" s="26" t="b">
        <v>1</v>
      </c>
      <c r="E96" s="26" t="s">
        <v>6</v>
      </c>
      <c r="F96" s="26">
        <v>1</v>
      </c>
    </row>
    <row r="97" spans="1:41" ht="19">
      <c r="A97" s="26" t="s">
        <v>8</v>
      </c>
      <c r="B97" s="26">
        <v>81</v>
      </c>
      <c r="C97" s="26">
        <v>75</v>
      </c>
      <c r="D97" s="26" t="b">
        <v>0</v>
      </c>
      <c r="E97" s="26" t="s">
        <v>6</v>
      </c>
      <c r="F97" s="26">
        <v>1</v>
      </c>
    </row>
    <row r="98" spans="1:41">
      <c r="A98" s="146" t="s">
        <v>67</v>
      </c>
      <c r="B98" s="146"/>
      <c r="C98" s="146"/>
      <c r="D98" s="146"/>
      <c r="E98" s="146"/>
      <c r="F98" s="146"/>
    </row>
    <row r="99" spans="1:41">
      <c r="A99" s="146"/>
      <c r="B99" s="146"/>
      <c r="C99" s="146"/>
      <c r="D99" s="146"/>
      <c r="E99" s="146"/>
      <c r="F99" s="146"/>
    </row>
    <row r="100" spans="1:41">
      <c r="A100" s="146"/>
      <c r="B100" s="146"/>
      <c r="C100" s="146"/>
      <c r="D100" s="146"/>
      <c r="E100" s="146"/>
      <c r="F100" s="146"/>
    </row>
    <row r="102" spans="1:41">
      <c r="A102" s="112" t="s">
        <v>81</v>
      </c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</row>
    <row r="103" spans="1:4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</row>
    <row r="104" spans="1:41">
      <c r="A104" s="110" t="s">
        <v>90</v>
      </c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</row>
    <row r="105" spans="1:4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</row>
    <row r="106" spans="1:41">
      <c r="A106" s="111" t="s">
        <v>75</v>
      </c>
      <c r="B106" s="111"/>
      <c r="C106" s="111"/>
      <c r="D106" s="111"/>
      <c r="E106" s="111"/>
      <c r="F106" s="111"/>
    </row>
    <row r="107" spans="1:41">
      <c r="A107" s="111"/>
      <c r="B107" s="111"/>
      <c r="C107" s="111"/>
      <c r="D107" s="111"/>
      <c r="E107" s="111"/>
      <c r="F107" s="111"/>
    </row>
    <row r="108" spans="1:41" ht="40">
      <c r="A108" s="1" t="s">
        <v>0</v>
      </c>
      <c r="B108" s="1" t="s">
        <v>1</v>
      </c>
      <c r="C108" s="1" t="s">
        <v>2</v>
      </c>
      <c r="D108" s="1" t="s">
        <v>3</v>
      </c>
      <c r="E108" s="11" t="s">
        <v>4</v>
      </c>
      <c r="F108" s="11" t="s">
        <v>13</v>
      </c>
    </row>
    <row r="109" spans="1:41" ht="19">
      <c r="A109" s="26" t="s">
        <v>5</v>
      </c>
      <c r="B109" s="26">
        <v>75</v>
      </c>
      <c r="C109" s="26">
        <v>70</v>
      </c>
      <c r="D109" s="26" t="b">
        <v>1</v>
      </c>
      <c r="E109" s="26" t="s">
        <v>6</v>
      </c>
      <c r="F109" s="26">
        <v>1</v>
      </c>
    </row>
    <row r="110" spans="1:41" ht="19">
      <c r="A110" s="26" t="s">
        <v>5</v>
      </c>
      <c r="B110" s="26">
        <v>69</v>
      </c>
      <c r="C110" s="26">
        <v>70</v>
      </c>
      <c r="D110" s="26" t="b">
        <v>0</v>
      </c>
      <c r="E110" s="26" t="s">
        <v>6</v>
      </c>
      <c r="F110" s="26">
        <v>1</v>
      </c>
    </row>
    <row r="111" spans="1:41">
      <c r="A111" s="146" t="s">
        <v>67</v>
      </c>
      <c r="B111" s="146"/>
      <c r="C111" s="146"/>
      <c r="D111" s="146"/>
      <c r="E111" s="146"/>
      <c r="F111" s="146"/>
      <c r="G111" s="90"/>
    </row>
    <row r="112" spans="1:41">
      <c r="A112" s="146"/>
      <c r="B112" s="146"/>
      <c r="C112" s="146"/>
      <c r="D112" s="146"/>
      <c r="E112" s="146"/>
      <c r="F112" s="146"/>
      <c r="G112" s="90"/>
    </row>
    <row r="113" spans="1:41">
      <c r="A113" s="146"/>
      <c r="B113" s="146"/>
      <c r="C113" s="146"/>
      <c r="D113" s="146"/>
      <c r="E113" s="146"/>
      <c r="F113" s="146"/>
    </row>
    <row r="114" spans="1:41">
      <c r="A114" s="110" t="s">
        <v>90</v>
      </c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</row>
    <row r="115" spans="1:4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</row>
    <row r="116" spans="1:41">
      <c r="A116" s="111" t="s">
        <v>74</v>
      </c>
      <c r="B116" s="111"/>
      <c r="C116" s="111"/>
      <c r="D116" s="111"/>
      <c r="E116" s="111"/>
      <c r="F116" s="111"/>
    </row>
    <row r="117" spans="1:41">
      <c r="A117" s="111"/>
      <c r="B117" s="111"/>
      <c r="C117" s="111"/>
      <c r="D117" s="111"/>
      <c r="E117" s="111"/>
      <c r="F117" s="111"/>
    </row>
    <row r="118" spans="1:41" ht="40">
      <c r="A118" s="1" t="s">
        <v>0</v>
      </c>
      <c r="B118" s="1" t="s">
        <v>1</v>
      </c>
      <c r="C118" s="1" t="s">
        <v>2</v>
      </c>
      <c r="D118" s="1" t="s">
        <v>3</v>
      </c>
      <c r="E118" s="11" t="s">
        <v>4</v>
      </c>
      <c r="F118" s="11" t="s">
        <v>13</v>
      </c>
    </row>
    <row r="119" spans="1:41" ht="19">
      <c r="A119" s="26" t="s">
        <v>5</v>
      </c>
      <c r="B119" s="26">
        <v>80</v>
      </c>
      <c r="C119" s="26">
        <v>90</v>
      </c>
      <c r="D119" s="26" t="b">
        <v>1</v>
      </c>
      <c r="E119" s="26" t="s">
        <v>7</v>
      </c>
      <c r="F119" s="26">
        <v>0</v>
      </c>
    </row>
    <row r="120" spans="1:41" ht="19">
      <c r="A120" s="26" t="s">
        <v>5</v>
      </c>
      <c r="B120" s="26">
        <v>85</v>
      </c>
      <c r="C120" s="26">
        <v>85</v>
      </c>
      <c r="D120" s="26" t="b">
        <v>0</v>
      </c>
      <c r="E120" s="26" t="s">
        <v>7</v>
      </c>
      <c r="F120" s="26">
        <v>0</v>
      </c>
    </row>
    <row r="121" spans="1:41" ht="19">
      <c r="A121" s="26" t="s">
        <v>5</v>
      </c>
      <c r="B121" s="26">
        <v>72</v>
      </c>
      <c r="C121" s="26">
        <v>95</v>
      </c>
      <c r="D121" s="26" t="b">
        <v>1</v>
      </c>
      <c r="E121" s="26" t="s">
        <v>7</v>
      </c>
      <c r="F121" s="26">
        <v>0</v>
      </c>
    </row>
    <row r="122" spans="1:41">
      <c r="A122" s="146" t="s">
        <v>67</v>
      </c>
      <c r="B122" s="146"/>
      <c r="C122" s="146"/>
      <c r="D122" s="146"/>
      <c r="E122" s="146"/>
      <c r="F122" s="146"/>
    </row>
    <row r="123" spans="1:41">
      <c r="A123" s="146"/>
      <c r="B123" s="146"/>
      <c r="C123" s="146"/>
      <c r="D123" s="146"/>
      <c r="E123" s="146"/>
      <c r="F123" s="146"/>
    </row>
    <row r="124" spans="1:41">
      <c r="A124" s="146"/>
      <c r="B124" s="146"/>
      <c r="C124" s="146"/>
      <c r="D124" s="146"/>
      <c r="E124" s="146"/>
      <c r="F124" s="146"/>
    </row>
    <row r="126" spans="1:41">
      <c r="A126" s="110" t="s">
        <v>91</v>
      </c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</row>
    <row r="127" spans="1:4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</row>
    <row r="128" spans="1:41">
      <c r="A128" s="111" t="s">
        <v>73</v>
      </c>
      <c r="B128" s="111"/>
      <c r="C128" s="111"/>
      <c r="D128" s="111"/>
      <c r="E128" s="111"/>
      <c r="F128" s="111"/>
    </row>
    <row r="129" spans="1:41">
      <c r="A129" s="111"/>
      <c r="B129" s="111"/>
      <c r="C129" s="111"/>
      <c r="D129" s="111"/>
      <c r="E129" s="111"/>
      <c r="F129" s="111"/>
    </row>
    <row r="130" spans="1:41" ht="40">
      <c r="A130" s="1" t="s">
        <v>0</v>
      </c>
      <c r="B130" s="1" t="s">
        <v>1</v>
      </c>
      <c r="C130" s="1" t="s">
        <v>2</v>
      </c>
      <c r="D130" s="1" t="s">
        <v>3</v>
      </c>
      <c r="E130" s="11" t="s">
        <v>4</v>
      </c>
      <c r="F130" s="11" t="s">
        <v>13</v>
      </c>
    </row>
    <row r="131" spans="1:41" ht="19">
      <c r="A131" s="26" t="s">
        <v>9</v>
      </c>
      <c r="B131" s="26">
        <v>71</v>
      </c>
      <c r="C131" s="26">
        <v>80</v>
      </c>
      <c r="D131" s="26" t="b">
        <v>1</v>
      </c>
      <c r="E131" s="26" t="s">
        <v>7</v>
      </c>
      <c r="F131" s="26">
        <v>0</v>
      </c>
    </row>
    <row r="132" spans="1:41" ht="19">
      <c r="A132" s="26" t="s">
        <v>9</v>
      </c>
      <c r="B132" s="26">
        <v>65</v>
      </c>
      <c r="C132" s="26">
        <v>70</v>
      </c>
      <c r="D132" s="26" t="b">
        <v>1</v>
      </c>
      <c r="E132" s="26" t="s">
        <v>7</v>
      </c>
      <c r="F132" s="26">
        <v>0</v>
      </c>
    </row>
    <row r="133" spans="1:41">
      <c r="A133" s="146" t="s">
        <v>67</v>
      </c>
      <c r="B133" s="146"/>
      <c r="C133" s="146"/>
      <c r="D133" s="146"/>
      <c r="E133" s="146"/>
      <c r="F133" s="146"/>
      <c r="G133" s="90"/>
    </row>
    <row r="134" spans="1:41">
      <c r="A134" s="146"/>
      <c r="B134" s="146"/>
      <c r="C134" s="146"/>
      <c r="D134" s="146"/>
      <c r="E134" s="146"/>
      <c r="F134" s="146"/>
      <c r="G134" s="90"/>
    </row>
    <row r="135" spans="1:41" ht="16" customHeight="1">
      <c r="A135" s="146"/>
      <c r="B135" s="146"/>
      <c r="C135" s="146"/>
      <c r="D135" s="146"/>
      <c r="E135" s="146"/>
      <c r="F135" s="146"/>
    </row>
    <row r="136" spans="1:41" ht="19">
      <c r="A136" s="26"/>
      <c r="B136" s="26"/>
      <c r="C136" s="26"/>
      <c r="D136" s="26"/>
      <c r="E136" s="26"/>
      <c r="F136" s="26"/>
    </row>
    <row r="137" spans="1:41">
      <c r="A137" s="110" t="s">
        <v>86</v>
      </c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</row>
    <row r="138" spans="1:4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10"/>
    </row>
    <row r="139" spans="1:41">
      <c r="A139" s="111" t="s">
        <v>72</v>
      </c>
      <c r="B139" s="111"/>
      <c r="C139" s="111"/>
      <c r="D139" s="111"/>
      <c r="E139" s="111"/>
      <c r="F139" s="111"/>
    </row>
    <row r="140" spans="1:41">
      <c r="A140" s="111"/>
      <c r="B140" s="111"/>
      <c r="C140" s="111"/>
      <c r="D140" s="111"/>
      <c r="E140" s="111"/>
      <c r="F140" s="111"/>
    </row>
    <row r="141" spans="1:41" ht="40">
      <c r="A141" s="1" t="s">
        <v>0</v>
      </c>
      <c r="B141" s="1" t="s">
        <v>1</v>
      </c>
      <c r="C141" s="1" t="s">
        <v>2</v>
      </c>
      <c r="D141" s="1" t="s">
        <v>3</v>
      </c>
      <c r="E141" s="11" t="s">
        <v>4</v>
      </c>
      <c r="F141" s="11" t="s">
        <v>13</v>
      </c>
    </row>
    <row r="142" spans="1:41" ht="19">
      <c r="A142" s="26" t="s">
        <v>9</v>
      </c>
      <c r="B142" s="26">
        <v>75</v>
      </c>
      <c r="C142" s="26">
        <v>80</v>
      </c>
      <c r="D142" s="26" t="b">
        <v>0</v>
      </c>
      <c r="E142" s="26" t="s">
        <v>6</v>
      </c>
      <c r="F142" s="26">
        <v>1</v>
      </c>
    </row>
    <row r="143" spans="1:41" ht="19">
      <c r="A143" s="26" t="s">
        <v>9</v>
      </c>
      <c r="B143" s="26">
        <v>68</v>
      </c>
      <c r="C143" s="26">
        <v>80</v>
      </c>
      <c r="D143" s="26" t="b">
        <v>0</v>
      </c>
      <c r="E143" s="26" t="s">
        <v>6</v>
      </c>
      <c r="F143" s="26">
        <v>1</v>
      </c>
    </row>
    <row r="144" spans="1:41" ht="19">
      <c r="A144" s="26" t="s">
        <v>9</v>
      </c>
      <c r="B144" s="26">
        <v>70</v>
      </c>
      <c r="C144" s="26">
        <v>96</v>
      </c>
      <c r="D144" s="26" t="b">
        <v>0</v>
      </c>
      <c r="E144" s="26" t="s">
        <v>6</v>
      </c>
      <c r="F144" s="26">
        <v>1</v>
      </c>
    </row>
    <row r="145" spans="1:41">
      <c r="A145" s="146" t="s">
        <v>67</v>
      </c>
      <c r="B145" s="146"/>
      <c r="C145" s="146"/>
      <c r="D145" s="146"/>
      <c r="E145" s="146"/>
      <c r="F145" s="146"/>
    </row>
    <row r="146" spans="1:41">
      <c r="A146" s="146"/>
      <c r="B146" s="146"/>
      <c r="C146" s="146"/>
      <c r="D146" s="146"/>
      <c r="E146" s="146"/>
      <c r="F146" s="146"/>
    </row>
    <row r="147" spans="1:41">
      <c r="A147" s="146"/>
      <c r="B147" s="146"/>
      <c r="C147" s="146"/>
      <c r="D147" s="146"/>
      <c r="E147" s="146"/>
      <c r="F147" s="146"/>
    </row>
    <row r="149" spans="1:41">
      <c r="A149" s="112" t="s">
        <v>68</v>
      </c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</row>
    <row r="150" spans="1:4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</row>
  </sheetData>
  <mergeCells count="618">
    <mergeCell ref="A145:F147"/>
    <mergeCell ref="A149:AO150"/>
    <mergeCell ref="A91:F92"/>
    <mergeCell ref="A98:F100"/>
    <mergeCell ref="A102:AO103"/>
    <mergeCell ref="A106:F107"/>
    <mergeCell ref="A116:F117"/>
    <mergeCell ref="A128:F129"/>
    <mergeCell ref="A139:F140"/>
    <mergeCell ref="A104:AO105"/>
    <mergeCell ref="A114:AO115"/>
    <mergeCell ref="A126:AO127"/>
    <mergeCell ref="A137:AO138"/>
    <mergeCell ref="A111:F113"/>
    <mergeCell ref="A122:F124"/>
    <mergeCell ref="A133:F135"/>
    <mergeCell ref="AB87:AC87"/>
    <mergeCell ref="AD87:AE87"/>
    <mergeCell ref="AF87:AG87"/>
    <mergeCell ref="AH87:AI87"/>
    <mergeCell ref="AJ87:AK87"/>
    <mergeCell ref="AL87:AM87"/>
    <mergeCell ref="A64:F66"/>
    <mergeCell ref="A86:F88"/>
    <mergeCell ref="A89:AO90"/>
    <mergeCell ref="AB85:AC85"/>
    <mergeCell ref="AD85:AE85"/>
    <mergeCell ref="AF85:AG85"/>
    <mergeCell ref="AH85:AI85"/>
    <mergeCell ref="AJ85:AK85"/>
    <mergeCell ref="AL85:AM85"/>
    <mergeCell ref="AN85:AO85"/>
    <mergeCell ref="AB86:AC86"/>
    <mergeCell ref="AD86:AE86"/>
    <mergeCell ref="AF86:AG86"/>
    <mergeCell ref="AH86:AI86"/>
    <mergeCell ref="AJ86:AK86"/>
    <mergeCell ref="AL86:AM86"/>
    <mergeCell ref="AB76:AC76"/>
    <mergeCell ref="AD76:AE76"/>
    <mergeCell ref="AF76:AG76"/>
    <mergeCell ref="AH76:AI76"/>
    <mergeCell ref="AJ76:AK76"/>
    <mergeCell ref="AL76:AM76"/>
    <mergeCell ref="AN76:AO76"/>
    <mergeCell ref="AB80:AC80"/>
    <mergeCell ref="AD80:AE80"/>
    <mergeCell ref="AF80:AG80"/>
    <mergeCell ref="AH80:AI80"/>
    <mergeCell ref="AJ80:AK80"/>
    <mergeCell ref="AL80:AM80"/>
    <mergeCell ref="AN80:AO80"/>
    <mergeCell ref="AB74:AC74"/>
    <mergeCell ref="AD74:AE74"/>
    <mergeCell ref="AF74:AG74"/>
    <mergeCell ref="AH74:AI74"/>
    <mergeCell ref="AJ74:AK74"/>
    <mergeCell ref="AL74:AM74"/>
    <mergeCell ref="AN74:AO74"/>
    <mergeCell ref="AB75:AC75"/>
    <mergeCell ref="AD75:AE75"/>
    <mergeCell ref="AF75:AG75"/>
    <mergeCell ref="AH75:AI75"/>
    <mergeCell ref="AJ75:AK75"/>
    <mergeCell ref="AL75:AM75"/>
    <mergeCell ref="AN75:AO75"/>
    <mergeCell ref="AA71:AO71"/>
    <mergeCell ref="AB72:AC72"/>
    <mergeCell ref="AD72:AE72"/>
    <mergeCell ref="AF72:AG72"/>
    <mergeCell ref="AH72:AI72"/>
    <mergeCell ref="AJ72:AK72"/>
    <mergeCell ref="AL72:AM72"/>
    <mergeCell ref="AN72:AO72"/>
    <mergeCell ref="AB73:AC73"/>
    <mergeCell ref="AD73:AE73"/>
    <mergeCell ref="AF73:AG73"/>
    <mergeCell ref="AH73:AI73"/>
    <mergeCell ref="AJ73:AK73"/>
    <mergeCell ref="AL73:AM73"/>
    <mergeCell ref="AN73:AO73"/>
    <mergeCell ref="O87:P87"/>
    <mergeCell ref="Q87:R87"/>
    <mergeCell ref="S87:T87"/>
    <mergeCell ref="U87:V87"/>
    <mergeCell ref="W87:X87"/>
    <mergeCell ref="Y87:Z87"/>
    <mergeCell ref="U71:V71"/>
    <mergeCell ref="W71:X71"/>
    <mergeCell ref="Y71:Z71"/>
    <mergeCell ref="N71:T71"/>
    <mergeCell ref="O85:P85"/>
    <mergeCell ref="Q85:R85"/>
    <mergeCell ref="S85:T85"/>
    <mergeCell ref="U85:V85"/>
    <mergeCell ref="W85:X85"/>
    <mergeCell ref="Y85:Z85"/>
    <mergeCell ref="O86:P86"/>
    <mergeCell ref="Q86:R86"/>
    <mergeCell ref="S86:T86"/>
    <mergeCell ref="U86:V86"/>
    <mergeCell ref="W86:X86"/>
    <mergeCell ref="Y86:Z86"/>
    <mergeCell ref="O76:P76"/>
    <mergeCell ref="Q76:R76"/>
    <mergeCell ref="S76:T76"/>
    <mergeCell ref="U76:V76"/>
    <mergeCell ref="W76:X76"/>
    <mergeCell ref="Y76:Z76"/>
    <mergeCell ref="A79:D80"/>
    <mergeCell ref="O80:P80"/>
    <mergeCell ref="Q80:R80"/>
    <mergeCell ref="S80:T80"/>
    <mergeCell ref="U80:V80"/>
    <mergeCell ref="W80:X80"/>
    <mergeCell ref="Y80:Z80"/>
    <mergeCell ref="Q74:R74"/>
    <mergeCell ref="S74:T74"/>
    <mergeCell ref="U74:V74"/>
    <mergeCell ref="W74:X74"/>
    <mergeCell ref="Y74:Z74"/>
    <mergeCell ref="O75:P75"/>
    <mergeCell ref="Q75:R75"/>
    <mergeCell ref="S75:T75"/>
    <mergeCell ref="U75:V75"/>
    <mergeCell ref="W75:X75"/>
    <mergeCell ref="Y75:Z75"/>
    <mergeCell ref="AG69:AH69"/>
    <mergeCell ref="AI69:AJ69"/>
    <mergeCell ref="AK69:AL69"/>
    <mergeCell ref="AM69:AN69"/>
    <mergeCell ref="A67:AO68"/>
    <mergeCell ref="A69:F70"/>
    <mergeCell ref="O70:P70"/>
    <mergeCell ref="Q70:R70"/>
    <mergeCell ref="S70:T70"/>
    <mergeCell ref="U70:V70"/>
    <mergeCell ref="W70:X70"/>
    <mergeCell ref="Y70:Z70"/>
    <mergeCell ref="AA70:AB70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AZ66:BA66"/>
    <mergeCell ref="AH66:AI66"/>
    <mergeCell ref="AJ66:AK66"/>
    <mergeCell ref="AL66:AM66"/>
    <mergeCell ref="AN66:AO66"/>
    <mergeCell ref="AP66:AQ66"/>
    <mergeCell ref="AR66:AS66"/>
    <mergeCell ref="AT66:AU66"/>
    <mergeCell ref="AV66:AW66"/>
    <mergeCell ref="AX66:AY66"/>
    <mergeCell ref="O66:P66"/>
    <mergeCell ref="Q66:R66"/>
    <mergeCell ref="S66:T66"/>
    <mergeCell ref="U66:V66"/>
    <mergeCell ref="W66:X66"/>
    <mergeCell ref="Y66:Z66"/>
    <mergeCell ref="AB66:AC66"/>
    <mergeCell ref="AD66:AE66"/>
    <mergeCell ref="AF66:AG66"/>
    <mergeCell ref="AX64:AY64"/>
    <mergeCell ref="AZ64:BA64"/>
    <mergeCell ref="O65:P65"/>
    <mergeCell ref="Q65:R65"/>
    <mergeCell ref="S65:T65"/>
    <mergeCell ref="U65:V65"/>
    <mergeCell ref="W65:X65"/>
    <mergeCell ref="Y65:Z65"/>
    <mergeCell ref="AB65:AC65"/>
    <mergeCell ref="AD65:AE65"/>
    <mergeCell ref="AF65:AG65"/>
    <mergeCell ref="AH65:AI65"/>
    <mergeCell ref="AJ65:AK65"/>
    <mergeCell ref="AL65:AM65"/>
    <mergeCell ref="AN65:AO65"/>
    <mergeCell ref="AP65:AQ65"/>
    <mergeCell ref="AR65:AS65"/>
    <mergeCell ref="AT65:AU65"/>
    <mergeCell ref="AV65:AW65"/>
    <mergeCell ref="AX65:AY65"/>
    <mergeCell ref="AZ65:BA65"/>
    <mergeCell ref="AF64:AG64"/>
    <mergeCell ref="AH64:AI64"/>
    <mergeCell ref="AJ64:AK64"/>
    <mergeCell ref="AL64:AM64"/>
    <mergeCell ref="AN64:AO64"/>
    <mergeCell ref="AP64:AQ64"/>
    <mergeCell ref="AR64:AS64"/>
    <mergeCell ref="AT64:AU64"/>
    <mergeCell ref="AV64:AW64"/>
    <mergeCell ref="O64:P64"/>
    <mergeCell ref="Q64:R64"/>
    <mergeCell ref="S64:T64"/>
    <mergeCell ref="U64:V64"/>
    <mergeCell ref="W64:X64"/>
    <mergeCell ref="Y64:Z64"/>
    <mergeCell ref="AB64:AC64"/>
    <mergeCell ref="AD64:AE64"/>
    <mergeCell ref="G71:M71"/>
    <mergeCell ref="O72:P72"/>
    <mergeCell ref="Q72:R72"/>
    <mergeCell ref="S72:T72"/>
    <mergeCell ref="U72:V72"/>
    <mergeCell ref="W72:X72"/>
    <mergeCell ref="Y72:Z72"/>
    <mergeCell ref="O73:P73"/>
    <mergeCell ref="Q73:R73"/>
    <mergeCell ref="S73:T73"/>
    <mergeCell ref="U73:V73"/>
    <mergeCell ref="W73:X73"/>
    <mergeCell ref="Y73:Z73"/>
    <mergeCell ref="O74:P74"/>
    <mergeCell ref="AZ55:BA55"/>
    <mergeCell ref="BB55:BC55"/>
    <mergeCell ref="A58:D59"/>
    <mergeCell ref="O59:P59"/>
    <mergeCell ref="Q59:R59"/>
    <mergeCell ref="S59:T59"/>
    <mergeCell ref="U59:V59"/>
    <mergeCell ref="W59:X59"/>
    <mergeCell ref="Y59:Z59"/>
    <mergeCell ref="AB59:AC59"/>
    <mergeCell ref="AD59:AE59"/>
    <mergeCell ref="AF59:AG59"/>
    <mergeCell ref="AH59:AI59"/>
    <mergeCell ref="AJ59:AK59"/>
    <mergeCell ref="AL59:AM59"/>
    <mergeCell ref="AN59:AO59"/>
    <mergeCell ref="AP59:AQ59"/>
    <mergeCell ref="AR59:AS59"/>
    <mergeCell ref="AT59:AU59"/>
    <mergeCell ref="AV59:AW59"/>
    <mergeCell ref="AX59:AY59"/>
    <mergeCell ref="AZ59:BA59"/>
    <mergeCell ref="AH55:AI55"/>
    <mergeCell ref="AJ55:AK55"/>
    <mergeCell ref="AL55:AM55"/>
    <mergeCell ref="AN55:AO55"/>
    <mergeCell ref="AP55:AQ55"/>
    <mergeCell ref="AR55:AS55"/>
    <mergeCell ref="AT55:AU55"/>
    <mergeCell ref="AV55:AW55"/>
    <mergeCell ref="AX55:AY55"/>
    <mergeCell ref="O55:P55"/>
    <mergeCell ref="Q55:R55"/>
    <mergeCell ref="S55:T55"/>
    <mergeCell ref="U55:V55"/>
    <mergeCell ref="W55:X55"/>
    <mergeCell ref="Y55:Z55"/>
    <mergeCell ref="AB55:AC55"/>
    <mergeCell ref="AD55:AE55"/>
    <mergeCell ref="AF55:AG55"/>
    <mergeCell ref="AZ53:BA53"/>
    <mergeCell ref="BB53:BC53"/>
    <mergeCell ref="O54:P54"/>
    <mergeCell ref="Q54:R54"/>
    <mergeCell ref="S54:T54"/>
    <mergeCell ref="U54:V54"/>
    <mergeCell ref="W54:X54"/>
    <mergeCell ref="Y54:Z54"/>
    <mergeCell ref="AB54:AC54"/>
    <mergeCell ref="AD54:AE54"/>
    <mergeCell ref="AF54:AG54"/>
    <mergeCell ref="AH54:AI54"/>
    <mergeCell ref="AJ54:AK54"/>
    <mergeCell ref="AL54:AM54"/>
    <mergeCell ref="AN54:AO54"/>
    <mergeCell ref="AP54:AQ54"/>
    <mergeCell ref="AR54:AS54"/>
    <mergeCell ref="AT54:AU54"/>
    <mergeCell ref="AV54:AW54"/>
    <mergeCell ref="AX54:AY54"/>
    <mergeCell ref="AZ54:BA54"/>
    <mergeCell ref="BB54:BC54"/>
    <mergeCell ref="AH53:AI53"/>
    <mergeCell ref="AJ53:AK53"/>
    <mergeCell ref="AL53:AM53"/>
    <mergeCell ref="AN53:AO53"/>
    <mergeCell ref="AP53:AQ53"/>
    <mergeCell ref="AR53:AS53"/>
    <mergeCell ref="AT53:AU53"/>
    <mergeCell ref="AV53:AW53"/>
    <mergeCell ref="AX53:AY53"/>
    <mergeCell ref="O53:P53"/>
    <mergeCell ref="Q53:R53"/>
    <mergeCell ref="S53:T53"/>
    <mergeCell ref="U53:V53"/>
    <mergeCell ref="W53:X53"/>
    <mergeCell ref="Y53:Z53"/>
    <mergeCell ref="AB53:AC53"/>
    <mergeCell ref="AD53:AE53"/>
    <mergeCell ref="AF53:AG53"/>
    <mergeCell ref="AZ51:BA51"/>
    <mergeCell ref="BB51:BC51"/>
    <mergeCell ref="O52:P52"/>
    <mergeCell ref="Q52:R52"/>
    <mergeCell ref="S52:T52"/>
    <mergeCell ref="U52:V52"/>
    <mergeCell ref="W52:X52"/>
    <mergeCell ref="Y52:Z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AT52:AU52"/>
    <mergeCell ref="AV52:AW52"/>
    <mergeCell ref="AX52:AY52"/>
    <mergeCell ref="AZ52:BA52"/>
    <mergeCell ref="BB52:BC52"/>
    <mergeCell ref="AH51:AI51"/>
    <mergeCell ref="AJ51:AK51"/>
    <mergeCell ref="AL51:AM51"/>
    <mergeCell ref="AN51:AO51"/>
    <mergeCell ref="AP51:AQ51"/>
    <mergeCell ref="AR51:AS51"/>
    <mergeCell ref="AT51:AU51"/>
    <mergeCell ref="AV51:AW51"/>
    <mergeCell ref="AX51:AY51"/>
    <mergeCell ref="O51:P51"/>
    <mergeCell ref="Q51:R51"/>
    <mergeCell ref="S51:T51"/>
    <mergeCell ref="U51:V51"/>
    <mergeCell ref="W51:X51"/>
    <mergeCell ref="Y51:Z51"/>
    <mergeCell ref="AB51:AC51"/>
    <mergeCell ref="AD51:AE51"/>
    <mergeCell ref="AF51:AG51"/>
    <mergeCell ref="A44:AO45"/>
    <mergeCell ref="A41:F43"/>
    <mergeCell ref="A46:AO47"/>
    <mergeCell ref="A48:F49"/>
    <mergeCell ref="G49:M49"/>
    <mergeCell ref="G50:M50"/>
    <mergeCell ref="N50:Z50"/>
    <mergeCell ref="AA50:BB50"/>
    <mergeCell ref="A3:F4"/>
    <mergeCell ref="G4:M4"/>
    <mergeCell ref="G5:M5"/>
    <mergeCell ref="N5:AO5"/>
    <mergeCell ref="O6:P6"/>
    <mergeCell ref="Q6:R6"/>
    <mergeCell ref="S6:T6"/>
    <mergeCell ref="U6:V6"/>
    <mergeCell ref="W6:X6"/>
    <mergeCell ref="Y6:Z6"/>
    <mergeCell ref="W8:X8"/>
    <mergeCell ref="Y8:Z8"/>
    <mergeCell ref="AE7:AF7"/>
    <mergeCell ref="AG7:AH7"/>
    <mergeCell ref="AI7:AJ7"/>
    <mergeCell ref="AK7:AL7"/>
    <mergeCell ref="AM7:AN7"/>
    <mergeCell ref="AM6:AN6"/>
    <mergeCell ref="O7:P7"/>
    <mergeCell ref="Q7:R7"/>
    <mergeCell ref="S7:T7"/>
    <mergeCell ref="U7:V7"/>
    <mergeCell ref="W7:X7"/>
    <mergeCell ref="Y7:Z7"/>
    <mergeCell ref="AA7:AB7"/>
    <mergeCell ref="AC7:AD7"/>
    <mergeCell ref="AA6:AB6"/>
    <mergeCell ref="AC6:AD6"/>
    <mergeCell ref="AE6:AF6"/>
    <mergeCell ref="AG6:AH6"/>
    <mergeCell ref="AI6:AJ6"/>
    <mergeCell ref="AK6:AL6"/>
    <mergeCell ref="AE9:AF9"/>
    <mergeCell ref="AG9:AH9"/>
    <mergeCell ref="AI9:AJ9"/>
    <mergeCell ref="AK9:AL9"/>
    <mergeCell ref="AM9:AN9"/>
    <mergeCell ref="AM8:AN8"/>
    <mergeCell ref="O9:P9"/>
    <mergeCell ref="Q9:R9"/>
    <mergeCell ref="S9:T9"/>
    <mergeCell ref="U9:V9"/>
    <mergeCell ref="W9:X9"/>
    <mergeCell ref="Y9:Z9"/>
    <mergeCell ref="AA9:AB9"/>
    <mergeCell ref="AC9:AD9"/>
    <mergeCell ref="AA8:AB8"/>
    <mergeCell ref="AC8:AD8"/>
    <mergeCell ref="AE8:AF8"/>
    <mergeCell ref="AG8:AH8"/>
    <mergeCell ref="AI8:AJ8"/>
    <mergeCell ref="AK8:AL8"/>
    <mergeCell ref="O8:P8"/>
    <mergeCell ref="Q8:R8"/>
    <mergeCell ref="S8:T8"/>
    <mergeCell ref="U8:V8"/>
    <mergeCell ref="AK10:AL10"/>
    <mergeCell ref="AM10:AN10"/>
    <mergeCell ref="O14:P14"/>
    <mergeCell ref="Q14:R14"/>
    <mergeCell ref="S14:T14"/>
    <mergeCell ref="U14:V14"/>
    <mergeCell ref="W14:X14"/>
    <mergeCell ref="Y14:Z14"/>
    <mergeCell ref="Y10:Z10"/>
    <mergeCell ref="AA10:AB10"/>
    <mergeCell ref="AC10:AD10"/>
    <mergeCell ref="AE10:AF10"/>
    <mergeCell ref="AG10:AH10"/>
    <mergeCell ref="AI10:AJ10"/>
    <mergeCell ref="O10:P10"/>
    <mergeCell ref="Q10:R10"/>
    <mergeCell ref="S10:T10"/>
    <mergeCell ref="U10:V10"/>
    <mergeCell ref="W10:X10"/>
    <mergeCell ref="AM14:AN14"/>
    <mergeCell ref="AA14:AB14"/>
    <mergeCell ref="AC14:AD14"/>
    <mergeCell ref="AE14:AF14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4:AH14"/>
    <mergeCell ref="AI14:AJ14"/>
    <mergeCell ref="AK14:AL14"/>
    <mergeCell ref="AG19:AH19"/>
    <mergeCell ref="AI19:AJ19"/>
    <mergeCell ref="AK19:AL19"/>
    <mergeCell ref="AM19:AN19"/>
    <mergeCell ref="G26:M26"/>
    <mergeCell ref="N26:AO26"/>
    <mergeCell ref="AC21:AD21"/>
    <mergeCell ref="AE21:AF21"/>
    <mergeCell ref="AG21:AH21"/>
    <mergeCell ref="AI21:AJ21"/>
    <mergeCell ref="AG20:AH20"/>
    <mergeCell ref="AI20:AJ20"/>
    <mergeCell ref="AK20:AL20"/>
    <mergeCell ref="AM20:AN20"/>
    <mergeCell ref="O23:P23"/>
    <mergeCell ref="Q23:R23"/>
    <mergeCell ref="S23:T23"/>
    <mergeCell ref="U23:V23"/>
    <mergeCell ref="W23:X23"/>
    <mergeCell ref="Y23:Z23"/>
    <mergeCell ref="AM21:AN21"/>
    <mergeCell ref="AM27:AN27"/>
    <mergeCell ref="O28:P28"/>
    <mergeCell ref="Q28:R28"/>
    <mergeCell ref="S28:T28"/>
    <mergeCell ref="U28:V28"/>
    <mergeCell ref="W28:X28"/>
    <mergeCell ref="Y28:Z28"/>
    <mergeCell ref="AA28:AB28"/>
    <mergeCell ref="AC28:AD28"/>
    <mergeCell ref="AA27:AB27"/>
    <mergeCell ref="AC27:AD27"/>
    <mergeCell ref="AE27:AF27"/>
    <mergeCell ref="AG27:AH27"/>
    <mergeCell ref="AI27:AJ27"/>
    <mergeCell ref="AK27:AL27"/>
    <mergeCell ref="O27:P27"/>
    <mergeCell ref="Q27:R27"/>
    <mergeCell ref="S27:T27"/>
    <mergeCell ref="U27:V27"/>
    <mergeCell ref="W27:X27"/>
    <mergeCell ref="Y27:Z27"/>
    <mergeCell ref="AM28:AN28"/>
    <mergeCell ref="AA30:AB30"/>
    <mergeCell ref="AA29:AB29"/>
    <mergeCell ref="AC29:AD29"/>
    <mergeCell ref="AE29:AF29"/>
    <mergeCell ref="AG29:AH29"/>
    <mergeCell ref="AI29:AJ29"/>
    <mergeCell ref="AK29:AL29"/>
    <mergeCell ref="O29:P29"/>
    <mergeCell ref="Q29:R29"/>
    <mergeCell ref="S29:T29"/>
    <mergeCell ref="U29:V29"/>
    <mergeCell ref="W29:X29"/>
    <mergeCell ref="Y29:Z29"/>
    <mergeCell ref="H32:K32"/>
    <mergeCell ref="O31:P31"/>
    <mergeCell ref="Q31:R31"/>
    <mergeCell ref="S31:T31"/>
    <mergeCell ref="U31:V31"/>
    <mergeCell ref="W31:X31"/>
    <mergeCell ref="Y31:Z31"/>
    <mergeCell ref="AA31:AB31"/>
    <mergeCell ref="AC31:AD31"/>
    <mergeCell ref="A30:D30"/>
    <mergeCell ref="AC41:AD41"/>
    <mergeCell ref="AE41:AF41"/>
    <mergeCell ref="AG41:AH41"/>
    <mergeCell ref="AI41:AJ41"/>
    <mergeCell ref="AM35:AN35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A35:AB35"/>
    <mergeCell ref="AC35:AD35"/>
    <mergeCell ref="AE35:AF35"/>
    <mergeCell ref="AG35:AH35"/>
    <mergeCell ref="AI35:AJ35"/>
    <mergeCell ref="AK35:AL35"/>
    <mergeCell ref="O35:P35"/>
    <mergeCell ref="Q35:R35"/>
    <mergeCell ref="A26:D27"/>
    <mergeCell ref="AK21:AL21"/>
    <mergeCell ref="Y41:Z41"/>
    <mergeCell ref="O21:P21"/>
    <mergeCell ref="Q21:R21"/>
    <mergeCell ref="S21:T21"/>
    <mergeCell ref="U21:V21"/>
    <mergeCell ref="W21:X21"/>
    <mergeCell ref="Y21:Z21"/>
    <mergeCell ref="AA21:AB21"/>
    <mergeCell ref="AG40:AH40"/>
    <mergeCell ref="AI40:AJ40"/>
    <mergeCell ref="AK40:AL40"/>
    <mergeCell ref="S35:T35"/>
    <mergeCell ref="U35:V35"/>
    <mergeCell ref="W35:X35"/>
    <mergeCell ref="Y35:Z35"/>
    <mergeCell ref="AG31:AH31"/>
    <mergeCell ref="AI31:AJ31"/>
    <mergeCell ref="AK31:AL31"/>
    <mergeCell ref="AE28:AF28"/>
    <mergeCell ref="AG28:AH28"/>
    <mergeCell ref="AI28:AJ28"/>
    <mergeCell ref="AK28:AL28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M23:AN23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A23:AB23"/>
    <mergeCell ref="AC23:AD23"/>
    <mergeCell ref="AE23:AF23"/>
    <mergeCell ref="AG23:AH23"/>
    <mergeCell ref="AI23:AJ23"/>
    <mergeCell ref="AK23:AL23"/>
    <mergeCell ref="AG24:AH24"/>
    <mergeCell ref="AI24:AJ24"/>
    <mergeCell ref="AK24:AL24"/>
    <mergeCell ref="AM24:AN24"/>
    <mergeCell ref="O41:P41"/>
    <mergeCell ref="Q41:R41"/>
    <mergeCell ref="S41:T41"/>
    <mergeCell ref="U41:V41"/>
    <mergeCell ref="W41:X41"/>
    <mergeCell ref="AA41:AB41"/>
    <mergeCell ref="AM40:AN40"/>
    <mergeCell ref="AM31:AN31"/>
    <mergeCell ref="AM29:AN29"/>
    <mergeCell ref="AK41:AL41"/>
    <mergeCell ref="AM41:AN41"/>
    <mergeCell ref="AE31:AF31"/>
    <mergeCell ref="AC30:AD30"/>
    <mergeCell ref="AE30:AF30"/>
    <mergeCell ref="AG30:AH30"/>
    <mergeCell ref="AI30:AJ30"/>
    <mergeCell ref="AK30:AL30"/>
    <mergeCell ref="AM30:AN30"/>
    <mergeCell ref="O30:P30"/>
    <mergeCell ref="Q30:R30"/>
    <mergeCell ref="S30:T30"/>
    <mergeCell ref="U30:V30"/>
    <mergeCell ref="W30:X30"/>
    <mergeCell ref="Y30:Z30"/>
    <mergeCell ref="AI42:AJ42"/>
    <mergeCell ref="AK42:AL42"/>
    <mergeCell ref="AM42:AN42"/>
    <mergeCell ref="O42:P42"/>
    <mergeCell ref="Q42:R42"/>
    <mergeCell ref="S42:T42"/>
    <mergeCell ref="U42:V42"/>
    <mergeCell ref="W42:X42"/>
    <mergeCell ref="Y42:Z42"/>
    <mergeCell ref="AA42:AB42"/>
    <mergeCell ref="AC42:AD42"/>
    <mergeCell ref="AE42:AF42"/>
    <mergeCell ref="A1:AO2"/>
    <mergeCell ref="AG42:AH4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5712-E924-A343-9F08-46E77A7A5387}">
  <dimension ref="A1:V69"/>
  <sheetViews>
    <sheetView topLeftCell="A10" workbookViewId="0">
      <selection activeCell="N20" sqref="N20:S32"/>
    </sheetView>
  </sheetViews>
  <sheetFormatPr baseColWidth="10" defaultRowHeight="16"/>
  <cols>
    <col min="6" max="6" width="17.6640625" customWidth="1"/>
    <col min="12" max="13" width="15.33203125" customWidth="1"/>
    <col min="19" max="19" width="15.33203125" customWidth="1"/>
    <col min="20" max="20" width="15.6640625" style="12" customWidth="1"/>
    <col min="21" max="21" width="16" customWidth="1"/>
    <col min="22" max="22" width="14.5" customWidth="1"/>
  </cols>
  <sheetData>
    <row r="1" spans="1:22" ht="16" customHeight="1">
      <c r="A1" s="111" t="s">
        <v>10</v>
      </c>
      <c r="B1" s="111"/>
      <c r="C1" s="111"/>
      <c r="D1" s="111"/>
      <c r="E1" s="111"/>
      <c r="F1" s="111"/>
      <c r="G1" s="111" t="s">
        <v>46</v>
      </c>
      <c r="H1" s="111"/>
      <c r="I1" s="111"/>
      <c r="J1" s="111"/>
      <c r="K1" s="111"/>
      <c r="L1" s="111"/>
      <c r="M1" s="67"/>
      <c r="N1" s="111" t="s">
        <v>51</v>
      </c>
      <c r="O1" s="111"/>
      <c r="P1" s="111"/>
      <c r="Q1" s="111"/>
      <c r="R1" s="111"/>
      <c r="S1" s="111"/>
    </row>
    <row r="2" spans="1:22" ht="19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67"/>
      <c r="N2" s="111"/>
      <c r="O2" s="111"/>
      <c r="P2" s="111"/>
      <c r="Q2" s="111"/>
      <c r="R2" s="111"/>
      <c r="S2" s="111"/>
      <c r="T2" s="133"/>
      <c r="U2" s="132"/>
    </row>
    <row r="3" spans="1:22" s="2" customFormat="1" ht="37" customHeight="1">
      <c r="A3" s="1" t="s">
        <v>0</v>
      </c>
      <c r="B3" s="1" t="s">
        <v>1</v>
      </c>
      <c r="C3" s="1" t="s">
        <v>2</v>
      </c>
      <c r="D3" s="1" t="s">
        <v>3</v>
      </c>
      <c r="E3" s="11" t="s">
        <v>4</v>
      </c>
      <c r="F3" s="11" t="s">
        <v>13</v>
      </c>
      <c r="G3" s="1" t="s">
        <v>0</v>
      </c>
      <c r="H3" s="1" t="s">
        <v>1</v>
      </c>
      <c r="I3" s="1" t="s">
        <v>2</v>
      </c>
      <c r="J3" s="1" t="s">
        <v>3</v>
      </c>
      <c r="K3" s="11" t="s">
        <v>4</v>
      </c>
      <c r="L3" s="11" t="s">
        <v>13</v>
      </c>
      <c r="M3" s="11"/>
      <c r="N3" s="1" t="s">
        <v>0</v>
      </c>
      <c r="O3" s="1" t="s">
        <v>1</v>
      </c>
      <c r="P3" s="1" t="s">
        <v>2</v>
      </c>
      <c r="Q3" s="1" t="s">
        <v>3</v>
      </c>
      <c r="R3" s="11" t="s">
        <v>4</v>
      </c>
      <c r="S3" s="11" t="s">
        <v>13</v>
      </c>
      <c r="T3" s="125"/>
      <c r="U3" s="126"/>
      <c r="V3" s="61"/>
    </row>
    <row r="4" spans="1:22" s="4" customFormat="1" ht="19">
      <c r="A4" s="26" t="s">
        <v>5</v>
      </c>
      <c r="B4" s="26">
        <v>75</v>
      </c>
      <c r="C4" s="26">
        <v>70</v>
      </c>
      <c r="D4" s="26" t="b">
        <v>1</v>
      </c>
      <c r="E4" s="26" t="s">
        <v>6</v>
      </c>
      <c r="F4" s="26">
        <v>1</v>
      </c>
      <c r="G4" s="26" t="s">
        <v>5</v>
      </c>
      <c r="H4" s="26">
        <v>75</v>
      </c>
      <c r="I4" s="26">
        <v>70</v>
      </c>
      <c r="J4" s="26" t="b">
        <v>1</v>
      </c>
      <c r="K4" s="26" t="s">
        <v>6</v>
      </c>
      <c r="L4" s="26">
        <v>1</v>
      </c>
      <c r="M4" s="26"/>
      <c r="N4" s="26" t="s">
        <v>5</v>
      </c>
      <c r="O4" s="26">
        <v>75</v>
      </c>
      <c r="P4" s="26">
        <v>70</v>
      </c>
      <c r="Q4" s="26" t="b">
        <v>1</v>
      </c>
      <c r="R4" s="26" t="s">
        <v>6</v>
      </c>
      <c r="S4" s="26">
        <v>1</v>
      </c>
      <c r="T4" s="13"/>
      <c r="U4" s="10"/>
      <c r="V4" s="14"/>
    </row>
    <row r="5" spans="1:22" s="6" customFormat="1" ht="19">
      <c r="A5" s="26" t="s">
        <v>5</v>
      </c>
      <c r="B5" s="26">
        <v>80</v>
      </c>
      <c r="C5" s="26">
        <v>90</v>
      </c>
      <c r="D5" s="26" t="b">
        <v>1</v>
      </c>
      <c r="E5" s="26" t="s">
        <v>7</v>
      </c>
      <c r="F5" s="26">
        <v>0</v>
      </c>
      <c r="G5" s="26" t="s">
        <v>5</v>
      </c>
      <c r="H5" s="26">
        <v>80</v>
      </c>
      <c r="I5" s="26">
        <v>90</v>
      </c>
      <c r="J5" s="26" t="b">
        <v>1</v>
      </c>
      <c r="K5" s="26" t="s">
        <v>7</v>
      </c>
      <c r="L5" s="26">
        <v>0</v>
      </c>
      <c r="M5" s="26"/>
      <c r="N5" s="26" t="s">
        <v>5</v>
      </c>
      <c r="O5" s="26">
        <v>69</v>
      </c>
      <c r="P5" s="26">
        <v>70</v>
      </c>
      <c r="Q5" s="26" t="b">
        <v>0</v>
      </c>
      <c r="R5" s="26" t="s">
        <v>6</v>
      </c>
      <c r="S5" s="26">
        <v>1</v>
      </c>
      <c r="T5" s="14"/>
      <c r="U5" s="21"/>
      <c r="V5" s="14"/>
    </row>
    <row r="6" spans="1:22" s="6" customFormat="1" ht="19">
      <c r="A6" s="26" t="s">
        <v>5</v>
      </c>
      <c r="B6" s="26">
        <v>85</v>
      </c>
      <c r="C6" s="26">
        <v>85</v>
      </c>
      <c r="D6" s="26" t="b">
        <v>0</v>
      </c>
      <c r="E6" s="26" t="s">
        <v>7</v>
      </c>
      <c r="F6" s="26">
        <v>0</v>
      </c>
      <c r="G6" s="26" t="s">
        <v>5</v>
      </c>
      <c r="H6" s="26">
        <v>85</v>
      </c>
      <c r="I6" s="26">
        <v>85</v>
      </c>
      <c r="J6" s="26" t="b">
        <v>0</v>
      </c>
      <c r="K6" s="26" t="s">
        <v>7</v>
      </c>
      <c r="L6" s="26">
        <v>0</v>
      </c>
      <c r="M6" s="26"/>
      <c r="N6" s="26"/>
      <c r="O6" s="26"/>
      <c r="P6" s="26"/>
      <c r="Q6" s="26"/>
      <c r="R6" s="26"/>
      <c r="S6" s="26"/>
      <c r="T6" s="14"/>
      <c r="U6" s="21"/>
      <c r="V6" s="16"/>
    </row>
    <row r="7" spans="1:22" s="6" customFormat="1" ht="19">
      <c r="A7" s="26" t="s">
        <v>5</v>
      </c>
      <c r="B7" s="26">
        <v>72</v>
      </c>
      <c r="C7" s="26">
        <v>95</v>
      </c>
      <c r="D7" s="26" t="b">
        <v>1</v>
      </c>
      <c r="E7" s="26" t="s">
        <v>7</v>
      </c>
      <c r="F7" s="26">
        <v>0</v>
      </c>
      <c r="G7" s="26" t="s">
        <v>5</v>
      </c>
      <c r="H7" s="26">
        <v>72</v>
      </c>
      <c r="I7" s="26">
        <v>95</v>
      </c>
      <c r="J7" s="26" t="b">
        <v>1</v>
      </c>
      <c r="K7" s="26" t="s">
        <v>7</v>
      </c>
      <c r="L7" s="26">
        <v>0</v>
      </c>
      <c r="M7" s="26"/>
      <c r="N7" s="26"/>
      <c r="O7" s="26"/>
      <c r="P7" s="26"/>
      <c r="Q7" s="26"/>
      <c r="R7" s="26"/>
      <c r="S7" s="26"/>
      <c r="T7" s="14"/>
      <c r="U7" s="21"/>
      <c r="V7" s="15"/>
    </row>
    <row r="8" spans="1:22" s="4" customFormat="1" ht="19">
      <c r="A8" s="26" t="s">
        <v>5</v>
      </c>
      <c r="B8" s="26">
        <v>69</v>
      </c>
      <c r="C8" s="26">
        <v>70</v>
      </c>
      <c r="D8" s="26" t="b">
        <v>0</v>
      </c>
      <c r="E8" s="26" t="s">
        <v>6</v>
      </c>
      <c r="F8" s="26">
        <v>1</v>
      </c>
      <c r="G8" s="26" t="s">
        <v>5</v>
      </c>
      <c r="H8" s="26">
        <v>69</v>
      </c>
      <c r="I8" s="26">
        <v>70</v>
      </c>
      <c r="J8" s="26" t="b">
        <v>0</v>
      </c>
      <c r="K8" s="26" t="s">
        <v>6</v>
      </c>
      <c r="L8" s="26">
        <v>1</v>
      </c>
      <c r="M8" s="26"/>
      <c r="N8" s="111" t="s">
        <v>52</v>
      </c>
      <c r="O8" s="111"/>
      <c r="P8" s="111"/>
      <c r="Q8" s="111"/>
      <c r="R8" s="111"/>
      <c r="S8" s="111"/>
      <c r="T8" s="28"/>
      <c r="U8" s="27"/>
      <c r="V8" s="16"/>
    </row>
    <row r="9" spans="1:22" s="4" customFormat="1" ht="19">
      <c r="A9" s="26" t="s">
        <v>8</v>
      </c>
      <c r="B9" s="26">
        <v>72</v>
      </c>
      <c r="C9" s="26">
        <v>90</v>
      </c>
      <c r="D9" s="26" t="b">
        <v>1</v>
      </c>
      <c r="E9" s="26" t="s">
        <v>6</v>
      </c>
      <c r="F9" s="26">
        <v>1</v>
      </c>
      <c r="G9" s="101"/>
      <c r="H9" s="101"/>
      <c r="I9" s="101"/>
      <c r="J9" s="101"/>
      <c r="K9" s="101"/>
      <c r="L9" s="101"/>
      <c r="M9" s="101"/>
      <c r="N9" s="111"/>
      <c r="O9" s="111"/>
      <c r="P9" s="111"/>
      <c r="Q9" s="111"/>
      <c r="R9" s="111"/>
      <c r="S9" s="111"/>
      <c r="T9" s="14"/>
      <c r="U9" s="9"/>
      <c r="V9" s="14"/>
    </row>
    <row r="10" spans="1:22" s="4" customFormat="1" ht="40" customHeight="1">
      <c r="A10" s="26" t="s">
        <v>8</v>
      </c>
      <c r="B10" s="26">
        <v>83</v>
      </c>
      <c r="C10" s="26">
        <v>78</v>
      </c>
      <c r="D10" s="26" t="b">
        <v>0</v>
      </c>
      <c r="E10" s="26" t="s">
        <v>6</v>
      </c>
      <c r="F10" s="26">
        <v>1</v>
      </c>
      <c r="G10" s="101"/>
      <c r="H10" s="101"/>
      <c r="I10" s="101"/>
      <c r="J10" s="101"/>
      <c r="K10" s="101"/>
      <c r="L10" s="101"/>
      <c r="M10" s="101"/>
      <c r="N10" s="1" t="s">
        <v>0</v>
      </c>
      <c r="O10" s="1" t="s">
        <v>1</v>
      </c>
      <c r="P10" s="1" t="s">
        <v>2</v>
      </c>
      <c r="Q10" s="1" t="s">
        <v>3</v>
      </c>
      <c r="R10" s="11" t="s">
        <v>4</v>
      </c>
      <c r="S10" s="11" t="s">
        <v>13</v>
      </c>
      <c r="V10" s="14"/>
    </row>
    <row r="11" spans="1:22" s="4" customFormat="1" ht="16" customHeight="1">
      <c r="A11" s="26" t="s">
        <v>8</v>
      </c>
      <c r="B11" s="26">
        <v>64</v>
      </c>
      <c r="C11" s="26">
        <v>65</v>
      </c>
      <c r="D11" s="26" t="b">
        <v>1</v>
      </c>
      <c r="E11" s="26" t="s">
        <v>6</v>
      </c>
      <c r="F11" s="26">
        <v>1</v>
      </c>
      <c r="N11" s="26" t="s">
        <v>5</v>
      </c>
      <c r="O11" s="26">
        <v>80</v>
      </c>
      <c r="P11" s="26">
        <v>90</v>
      </c>
      <c r="Q11" s="26" t="b">
        <v>1</v>
      </c>
      <c r="R11" s="26" t="s">
        <v>7</v>
      </c>
      <c r="S11" s="26">
        <v>0</v>
      </c>
      <c r="V11" s="14"/>
    </row>
    <row r="12" spans="1:22" s="4" customFormat="1" ht="18" customHeight="1">
      <c r="A12" s="26" t="s">
        <v>8</v>
      </c>
      <c r="B12" s="26">
        <v>81</v>
      </c>
      <c r="C12" s="26">
        <v>75</v>
      </c>
      <c r="D12" s="26" t="b">
        <v>0</v>
      </c>
      <c r="E12" s="26" t="s">
        <v>6</v>
      </c>
      <c r="F12" s="26">
        <v>1</v>
      </c>
      <c r="G12" s="137" t="s">
        <v>49</v>
      </c>
      <c r="H12" s="137"/>
      <c r="I12" s="137"/>
      <c r="J12" s="137"/>
      <c r="K12" s="137"/>
      <c r="L12" s="137"/>
      <c r="M12" s="103"/>
      <c r="N12" s="26" t="s">
        <v>5</v>
      </c>
      <c r="O12" s="26">
        <v>85</v>
      </c>
      <c r="P12" s="26">
        <v>85</v>
      </c>
      <c r="Q12" s="26" t="b">
        <v>0</v>
      </c>
      <c r="R12" s="26" t="s">
        <v>7</v>
      </c>
      <c r="S12" s="26">
        <v>0</v>
      </c>
    </row>
    <row r="13" spans="1:22" s="4" customFormat="1" ht="18" customHeight="1">
      <c r="A13" s="26" t="s">
        <v>9</v>
      </c>
      <c r="B13" s="26">
        <v>71</v>
      </c>
      <c r="C13" s="26">
        <v>80</v>
      </c>
      <c r="D13" s="26" t="b">
        <v>1</v>
      </c>
      <c r="E13" s="26" t="s">
        <v>7</v>
      </c>
      <c r="F13" s="26">
        <v>0</v>
      </c>
      <c r="G13" s="137"/>
      <c r="H13" s="137"/>
      <c r="I13" s="137"/>
      <c r="J13" s="137"/>
      <c r="K13" s="137"/>
      <c r="L13" s="137"/>
      <c r="M13" s="103"/>
      <c r="N13" s="26" t="s">
        <v>5</v>
      </c>
      <c r="O13" s="26">
        <v>72</v>
      </c>
      <c r="P13" s="26">
        <v>95</v>
      </c>
      <c r="Q13" s="26" t="b">
        <v>1</v>
      </c>
      <c r="R13" s="26" t="s">
        <v>7</v>
      </c>
      <c r="S13" s="26">
        <v>0</v>
      </c>
      <c r="V13" s="14"/>
    </row>
    <row r="14" spans="1:22" s="6" customFormat="1" ht="21">
      <c r="A14" s="26" t="s">
        <v>9</v>
      </c>
      <c r="B14" s="26">
        <v>65</v>
      </c>
      <c r="C14" s="26">
        <v>70</v>
      </c>
      <c r="D14" s="26" t="b">
        <v>1</v>
      </c>
      <c r="E14" s="26" t="s">
        <v>7</v>
      </c>
      <c r="F14" s="26">
        <v>0</v>
      </c>
      <c r="G14" s="137"/>
      <c r="H14" s="137"/>
      <c r="I14" s="137"/>
      <c r="J14" s="137"/>
      <c r="K14" s="137"/>
      <c r="L14" s="137"/>
      <c r="M14" s="103"/>
      <c r="N14" s="104"/>
      <c r="O14" s="104"/>
      <c r="P14" s="104"/>
      <c r="Q14" s="104"/>
      <c r="R14" s="104"/>
      <c r="S14" s="104"/>
      <c r="T14" s="28"/>
      <c r="V14" s="15"/>
    </row>
    <row r="15" spans="1:22" s="6" customFormat="1" ht="19">
      <c r="A15" s="26" t="s">
        <v>9</v>
      </c>
      <c r="B15" s="26">
        <v>75</v>
      </c>
      <c r="C15" s="26">
        <v>80</v>
      </c>
      <c r="D15" s="26" t="b">
        <v>0</v>
      </c>
      <c r="E15" s="26" t="s">
        <v>6</v>
      </c>
      <c r="F15" s="26">
        <v>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 s="14"/>
      <c r="U15" s="7"/>
      <c r="V15" s="14"/>
    </row>
    <row r="16" spans="1:22" s="4" customFormat="1" ht="19">
      <c r="A16" s="26" t="s">
        <v>9</v>
      </c>
      <c r="B16" s="26">
        <v>68</v>
      </c>
      <c r="C16" s="26">
        <v>80</v>
      </c>
      <c r="D16" s="26" t="b">
        <v>0</v>
      </c>
      <c r="E16" s="26" t="s">
        <v>6</v>
      </c>
      <c r="F16" s="26">
        <v>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 s="14"/>
      <c r="U16" s="7"/>
      <c r="V16" s="14"/>
    </row>
    <row r="17" spans="1:22" s="4" customFormat="1" ht="19">
      <c r="A17" s="26" t="s">
        <v>9</v>
      </c>
      <c r="B17" s="26">
        <v>70</v>
      </c>
      <c r="C17" s="26">
        <v>96</v>
      </c>
      <c r="D17" s="26" t="b">
        <v>0</v>
      </c>
      <c r="E17" s="26" t="s">
        <v>6</v>
      </c>
      <c r="F17" s="26">
        <v>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 s="14"/>
      <c r="U17" s="7"/>
      <c r="V17" s="28"/>
    </row>
    <row r="18" spans="1:22" s="4" customFormat="1" ht="16" customHeight="1">
      <c r="T18" s="14"/>
      <c r="U18" s="7"/>
    </row>
    <row r="19" spans="1:22" ht="16" customHeight="1"/>
    <row r="20" spans="1:22" ht="21">
      <c r="G20" s="111" t="s">
        <v>48</v>
      </c>
      <c r="H20" s="111"/>
      <c r="I20" s="111"/>
      <c r="J20" s="111"/>
      <c r="K20" s="111"/>
      <c r="L20" s="111"/>
      <c r="M20" s="67"/>
      <c r="N20" s="111" t="s">
        <v>53</v>
      </c>
      <c r="O20" s="111"/>
      <c r="P20" s="111"/>
      <c r="Q20" s="111"/>
      <c r="R20" s="111"/>
      <c r="S20" s="111"/>
      <c r="T20" s="125"/>
      <c r="U20" s="126"/>
      <c r="V20" s="61"/>
    </row>
    <row r="21" spans="1:22" ht="21">
      <c r="G21" s="111"/>
      <c r="H21" s="111"/>
      <c r="I21" s="111"/>
      <c r="J21" s="111"/>
      <c r="K21" s="111"/>
      <c r="L21" s="111"/>
      <c r="M21" s="67"/>
      <c r="N21" s="111"/>
      <c r="O21" s="111"/>
      <c r="P21" s="111"/>
      <c r="Q21" s="111"/>
      <c r="R21" s="111"/>
      <c r="S21" s="111"/>
      <c r="T21" s="13"/>
      <c r="U21" s="10"/>
      <c r="V21" s="14"/>
    </row>
    <row r="22" spans="1:22" ht="38" customHeight="1">
      <c r="B22" s="1"/>
      <c r="C22" s="11"/>
      <c r="G22" s="1" t="s">
        <v>0</v>
      </c>
      <c r="H22" s="1" t="s">
        <v>1</v>
      </c>
      <c r="I22" s="1" t="s">
        <v>2</v>
      </c>
      <c r="J22" s="1" t="s">
        <v>3</v>
      </c>
      <c r="K22" s="11" t="s">
        <v>4</v>
      </c>
      <c r="L22" s="11" t="s">
        <v>13</v>
      </c>
      <c r="M22" s="11"/>
      <c r="N22" s="1" t="s">
        <v>0</v>
      </c>
      <c r="O22" s="1" t="s">
        <v>1</v>
      </c>
      <c r="P22" s="1" t="s">
        <v>2</v>
      </c>
      <c r="Q22" s="1" t="s">
        <v>3</v>
      </c>
      <c r="R22" s="11" t="s">
        <v>4</v>
      </c>
      <c r="S22" s="11" t="s">
        <v>13</v>
      </c>
      <c r="T22" s="14"/>
      <c r="U22" s="21"/>
      <c r="V22" s="14"/>
    </row>
    <row r="23" spans="1:22" ht="22" customHeight="1">
      <c r="A23" s="137" t="s">
        <v>55</v>
      </c>
      <c r="B23" s="137"/>
      <c r="C23" s="137"/>
      <c r="D23" s="137"/>
      <c r="E23" s="137"/>
      <c r="F23" s="137"/>
      <c r="G23" s="26" t="s">
        <v>9</v>
      </c>
      <c r="H23" s="26">
        <v>71</v>
      </c>
      <c r="I23" s="26">
        <v>80</v>
      </c>
      <c r="J23" s="26" t="b">
        <v>1</v>
      </c>
      <c r="K23" s="26" t="s">
        <v>7</v>
      </c>
      <c r="L23" s="26">
        <v>0</v>
      </c>
      <c r="M23" s="26"/>
      <c r="N23" s="26" t="s">
        <v>9</v>
      </c>
      <c r="O23" s="26">
        <v>71</v>
      </c>
      <c r="P23" s="26">
        <v>80</v>
      </c>
      <c r="Q23" s="26" t="b">
        <v>1</v>
      </c>
      <c r="R23" s="26" t="s">
        <v>7</v>
      </c>
      <c r="S23" s="26">
        <v>0</v>
      </c>
      <c r="T23" s="14"/>
      <c r="U23" s="21"/>
      <c r="V23" s="16"/>
    </row>
    <row r="24" spans="1:22" ht="17" customHeight="1">
      <c r="A24" s="137"/>
      <c r="B24" s="137"/>
      <c r="C24" s="137"/>
      <c r="D24" s="137"/>
      <c r="E24" s="137"/>
      <c r="F24" s="137"/>
      <c r="G24" s="26" t="s">
        <v>9</v>
      </c>
      <c r="H24" s="26">
        <v>65</v>
      </c>
      <c r="I24" s="26">
        <v>70</v>
      </c>
      <c r="J24" s="26" t="b">
        <v>1</v>
      </c>
      <c r="K24" s="26" t="s">
        <v>7</v>
      </c>
      <c r="L24" s="26">
        <v>0</v>
      </c>
      <c r="M24" s="26"/>
      <c r="N24" s="26" t="s">
        <v>9</v>
      </c>
      <c r="O24" s="26">
        <v>65</v>
      </c>
      <c r="P24" s="26">
        <v>70</v>
      </c>
      <c r="Q24" s="26" t="b">
        <v>1</v>
      </c>
      <c r="R24" s="26" t="s">
        <v>7</v>
      </c>
      <c r="S24" s="26">
        <v>0</v>
      </c>
      <c r="T24" s="28"/>
      <c r="U24" s="27"/>
      <c r="V24" s="15"/>
    </row>
    <row r="25" spans="1:22" ht="16" customHeight="1">
      <c r="A25" s="137"/>
      <c r="B25" s="137"/>
      <c r="C25" s="137"/>
      <c r="D25" s="137"/>
      <c r="E25" s="137"/>
      <c r="F25" s="137"/>
      <c r="G25" s="26" t="s">
        <v>9</v>
      </c>
      <c r="H25" s="26">
        <v>75</v>
      </c>
      <c r="I25" s="26">
        <v>80</v>
      </c>
      <c r="J25" s="26" t="b">
        <v>0</v>
      </c>
      <c r="K25" s="26" t="s">
        <v>6</v>
      </c>
      <c r="L25" s="26">
        <v>1</v>
      </c>
      <c r="M25" s="26"/>
      <c r="N25" s="26"/>
      <c r="O25" s="26"/>
      <c r="P25" s="26"/>
      <c r="Q25" s="26"/>
      <c r="R25" s="26"/>
      <c r="S25" s="26"/>
      <c r="V25" s="16"/>
    </row>
    <row r="26" spans="1:22" ht="19" customHeight="1">
      <c r="G26" s="26" t="s">
        <v>9</v>
      </c>
      <c r="H26" s="26">
        <v>68</v>
      </c>
      <c r="I26" s="26">
        <v>80</v>
      </c>
      <c r="J26" s="26" t="b">
        <v>0</v>
      </c>
      <c r="K26" s="26" t="s">
        <v>6</v>
      </c>
      <c r="L26" s="26">
        <v>1</v>
      </c>
      <c r="M26" s="26"/>
      <c r="N26" s="26"/>
      <c r="O26" s="26"/>
      <c r="P26" s="26"/>
      <c r="Q26" s="26"/>
      <c r="R26" s="26"/>
      <c r="S26" s="26"/>
      <c r="T26" s="14"/>
      <c r="U26" s="9"/>
      <c r="V26" s="14"/>
    </row>
    <row r="27" spans="1:22" ht="19" customHeight="1">
      <c r="G27" s="26" t="s">
        <v>9</v>
      </c>
      <c r="H27" s="26">
        <v>70</v>
      </c>
      <c r="I27" s="26">
        <v>96</v>
      </c>
      <c r="J27" s="26" t="b">
        <v>0</v>
      </c>
      <c r="K27" s="26" t="s">
        <v>6</v>
      </c>
      <c r="L27" s="26">
        <v>1</v>
      </c>
      <c r="M27" s="26"/>
      <c r="N27" s="111" t="s">
        <v>54</v>
      </c>
      <c r="O27" s="111"/>
      <c r="P27" s="111"/>
      <c r="Q27" s="111"/>
      <c r="R27" s="111"/>
      <c r="S27" s="111"/>
      <c r="T27" s="4"/>
      <c r="U27" s="4"/>
      <c r="V27" s="14"/>
    </row>
    <row r="28" spans="1:22" ht="19" customHeight="1">
      <c r="G28" s="26"/>
      <c r="H28" s="26"/>
      <c r="I28" s="26"/>
      <c r="J28" s="26"/>
      <c r="K28" s="26"/>
      <c r="L28" s="26"/>
      <c r="M28" s="26"/>
      <c r="N28" s="111"/>
      <c r="O28" s="111"/>
      <c r="P28" s="111"/>
      <c r="Q28" s="111"/>
      <c r="R28" s="111"/>
      <c r="S28" s="111"/>
      <c r="T28" s="4"/>
      <c r="U28" s="4"/>
      <c r="V28" s="14"/>
    </row>
    <row r="29" spans="1:22" ht="40">
      <c r="N29" s="1" t="s">
        <v>0</v>
      </c>
      <c r="O29" s="1" t="s">
        <v>1</v>
      </c>
      <c r="P29" s="1" t="s">
        <v>2</v>
      </c>
      <c r="Q29" s="1" t="s">
        <v>3</v>
      </c>
      <c r="R29" s="11" t="s">
        <v>4</v>
      </c>
      <c r="S29" s="11" t="s">
        <v>13</v>
      </c>
      <c r="T29" s="4"/>
      <c r="U29" s="4"/>
      <c r="V29" s="4"/>
    </row>
    <row r="30" spans="1:22" ht="21">
      <c r="G30" s="137" t="s">
        <v>50</v>
      </c>
      <c r="H30" s="137"/>
      <c r="I30" s="137"/>
      <c r="J30" s="137"/>
      <c r="K30" s="137"/>
      <c r="L30" s="137"/>
      <c r="M30" s="103"/>
      <c r="N30" s="26" t="s">
        <v>9</v>
      </c>
      <c r="O30" s="26">
        <v>75</v>
      </c>
      <c r="P30" s="26">
        <v>80</v>
      </c>
      <c r="Q30" s="26" t="b">
        <v>0</v>
      </c>
      <c r="R30" s="26" t="s">
        <v>6</v>
      </c>
      <c r="S30" s="26">
        <v>1</v>
      </c>
      <c r="T30" s="4"/>
      <c r="U30" s="4"/>
      <c r="V30" s="14"/>
    </row>
    <row r="31" spans="1:22" ht="21">
      <c r="G31" s="137"/>
      <c r="H31" s="137"/>
      <c r="I31" s="137"/>
      <c r="J31" s="137"/>
      <c r="K31" s="137"/>
      <c r="L31" s="137"/>
      <c r="M31" s="103"/>
      <c r="N31" s="26" t="s">
        <v>9</v>
      </c>
      <c r="O31" s="26">
        <v>68</v>
      </c>
      <c r="P31" s="26">
        <v>80</v>
      </c>
      <c r="Q31" s="26" t="b">
        <v>0</v>
      </c>
      <c r="R31" s="26" t="s">
        <v>6</v>
      </c>
      <c r="S31" s="26">
        <v>1</v>
      </c>
      <c r="T31" s="6"/>
      <c r="U31" s="6"/>
      <c r="V31" s="15"/>
    </row>
    <row r="32" spans="1:22" ht="21">
      <c r="G32" s="137"/>
      <c r="H32" s="137"/>
      <c r="I32" s="137"/>
      <c r="J32" s="137"/>
      <c r="K32" s="137"/>
      <c r="L32" s="137"/>
      <c r="M32" s="103"/>
      <c r="N32" s="26" t="s">
        <v>9</v>
      </c>
      <c r="O32" s="26">
        <v>70</v>
      </c>
      <c r="P32" s="26">
        <v>96</v>
      </c>
      <c r="Q32" s="26" t="b">
        <v>0</v>
      </c>
      <c r="R32" s="26" t="s">
        <v>6</v>
      </c>
      <c r="S32" s="26">
        <v>1</v>
      </c>
      <c r="T32" s="14"/>
      <c r="U32" s="7"/>
      <c r="V32" s="14"/>
    </row>
    <row r="33" spans="7:22">
      <c r="T33" s="14"/>
      <c r="U33" s="7"/>
      <c r="V33" s="14"/>
    </row>
    <row r="34" spans="7:22">
      <c r="T34" s="14"/>
      <c r="U34" s="7"/>
      <c r="V34" s="28"/>
    </row>
    <row r="35" spans="7:22" ht="21">
      <c r="G35" s="111" t="s">
        <v>47</v>
      </c>
      <c r="H35" s="111"/>
      <c r="I35" s="111"/>
      <c r="J35" s="111"/>
      <c r="K35" s="111"/>
      <c r="L35" s="111"/>
      <c r="M35" s="67"/>
    </row>
    <row r="36" spans="7:22" ht="21">
      <c r="G36" s="111"/>
      <c r="H36" s="111"/>
      <c r="I36" s="111"/>
      <c r="J36" s="111"/>
      <c r="K36" s="111"/>
      <c r="L36" s="111"/>
      <c r="M36" s="67"/>
    </row>
    <row r="37" spans="7:22" ht="40">
      <c r="G37" s="1" t="s">
        <v>0</v>
      </c>
      <c r="H37" s="1" t="s">
        <v>1</v>
      </c>
      <c r="I37" s="1" t="s">
        <v>2</v>
      </c>
      <c r="J37" s="1" t="s">
        <v>3</v>
      </c>
      <c r="K37" s="11" t="s">
        <v>4</v>
      </c>
      <c r="L37" s="11" t="s">
        <v>13</v>
      </c>
      <c r="M37" s="11"/>
    </row>
    <row r="38" spans="7:22" ht="19" customHeight="1">
      <c r="G38" s="26" t="s">
        <v>8</v>
      </c>
      <c r="H38" s="26">
        <v>72</v>
      </c>
      <c r="I38" s="26">
        <v>90</v>
      </c>
      <c r="J38" s="26" t="b">
        <v>1</v>
      </c>
      <c r="K38" s="26" t="s">
        <v>6</v>
      </c>
      <c r="L38" s="26">
        <v>1</v>
      </c>
      <c r="M38" s="26"/>
      <c r="T38" s="125"/>
      <c r="U38" s="126"/>
      <c r="V38" s="61"/>
    </row>
    <row r="39" spans="7:22" ht="19" customHeight="1">
      <c r="G39" s="26" t="s">
        <v>8</v>
      </c>
      <c r="H39" s="26">
        <v>83</v>
      </c>
      <c r="I39" s="26">
        <v>78</v>
      </c>
      <c r="J39" s="26" t="b">
        <v>0</v>
      </c>
      <c r="K39" s="26" t="s">
        <v>6</v>
      </c>
      <c r="L39" s="26">
        <v>1</v>
      </c>
      <c r="M39" s="26"/>
      <c r="T39" s="13"/>
      <c r="U39" s="10"/>
      <c r="V39" s="14"/>
    </row>
    <row r="40" spans="7:22" ht="19">
      <c r="G40" s="26" t="s">
        <v>8</v>
      </c>
      <c r="H40" s="26">
        <v>64</v>
      </c>
      <c r="I40" s="26">
        <v>65</v>
      </c>
      <c r="J40" s="26" t="b">
        <v>1</v>
      </c>
      <c r="K40" s="26" t="s">
        <v>6</v>
      </c>
      <c r="L40" s="26">
        <v>1</v>
      </c>
      <c r="M40" s="26"/>
      <c r="N40" s="26"/>
      <c r="O40" s="26"/>
      <c r="P40" s="26"/>
      <c r="Q40" s="26"/>
      <c r="R40" s="26"/>
      <c r="S40" s="26"/>
      <c r="T40" s="14"/>
      <c r="U40" s="21"/>
      <c r="V40" s="14"/>
    </row>
    <row r="41" spans="7:22" ht="19">
      <c r="G41" s="26" t="s">
        <v>8</v>
      </c>
      <c r="H41" s="26">
        <v>81</v>
      </c>
      <c r="I41" s="26">
        <v>75</v>
      </c>
      <c r="J41" s="26" t="b">
        <v>0</v>
      </c>
      <c r="K41" s="26" t="s">
        <v>6</v>
      </c>
      <c r="L41" s="26">
        <v>1</v>
      </c>
      <c r="M41" s="26"/>
      <c r="N41" s="26"/>
      <c r="O41" s="26"/>
      <c r="P41" s="26"/>
      <c r="Q41" s="26"/>
      <c r="R41" s="26"/>
      <c r="S41" s="26"/>
      <c r="T41" s="14"/>
      <c r="U41" s="21"/>
      <c r="V41" s="16"/>
    </row>
    <row r="42" spans="7:22">
      <c r="T42" s="14"/>
      <c r="U42" s="21"/>
      <c r="V42" s="15"/>
    </row>
    <row r="43" spans="7:22">
      <c r="T43" s="28"/>
      <c r="U43" s="27"/>
      <c r="V43" s="16"/>
    </row>
    <row r="44" spans="7:22" ht="16" customHeight="1">
      <c r="T44" s="14"/>
      <c r="U44" s="9"/>
      <c r="V44" s="14"/>
    </row>
    <row r="45" spans="7:22" ht="26" customHeight="1">
      <c r="T45" s="28"/>
      <c r="U45" s="4"/>
      <c r="V45" s="14"/>
    </row>
    <row r="46" spans="7:22">
      <c r="T46" s="31"/>
      <c r="U46" s="4"/>
      <c r="V46" s="14"/>
    </row>
    <row r="47" spans="7:22">
      <c r="T47" s="31"/>
      <c r="U47" s="4"/>
      <c r="V47" s="4"/>
    </row>
    <row r="48" spans="7:22">
      <c r="T48" s="31"/>
      <c r="U48" s="4"/>
      <c r="V48" s="14"/>
    </row>
    <row r="49" spans="20:22" ht="16" customHeight="1">
      <c r="T49" s="31"/>
      <c r="U49" s="6"/>
      <c r="V49" s="15"/>
    </row>
    <row r="50" spans="20:22" ht="16" customHeight="1">
      <c r="T50" s="28"/>
      <c r="U50" s="7"/>
      <c r="V50" s="14"/>
    </row>
    <row r="51" spans="20:22">
      <c r="U51" s="7"/>
      <c r="V51" s="14"/>
    </row>
    <row r="52" spans="20:22">
      <c r="U52" s="7"/>
      <c r="V52" s="28"/>
    </row>
    <row r="53" spans="20:22">
      <c r="U53" s="7"/>
      <c r="V53" s="4"/>
    </row>
    <row r="54" spans="20:22">
      <c r="T54" s="28"/>
    </row>
    <row r="55" spans="20:22" ht="19">
      <c r="T55" s="14"/>
      <c r="U55" s="23"/>
      <c r="V55" s="61"/>
    </row>
    <row r="56" spans="20:22">
      <c r="T56" s="14"/>
      <c r="U56" s="10"/>
      <c r="V56" s="14"/>
    </row>
    <row r="57" spans="20:22">
      <c r="U57" s="21"/>
      <c r="V57" s="14"/>
    </row>
    <row r="58" spans="20:22" ht="20" customHeight="1">
      <c r="U58" s="21"/>
      <c r="V58" s="16"/>
    </row>
    <row r="59" spans="20:22" ht="17" customHeight="1">
      <c r="T59" s="28"/>
      <c r="U59" s="27"/>
      <c r="V59" s="15"/>
    </row>
    <row r="60" spans="20:22" ht="16" customHeight="1">
      <c r="V60" s="16"/>
    </row>
    <row r="61" spans="20:22" ht="16" customHeight="1">
      <c r="T61" s="14"/>
      <c r="U61" s="9"/>
      <c r="V61" s="14"/>
    </row>
    <row r="62" spans="20:22" ht="16" customHeight="1">
      <c r="T62" s="4"/>
      <c r="U62" s="4"/>
      <c r="V62" s="14"/>
    </row>
    <row r="63" spans="20:22">
      <c r="T63" s="4"/>
      <c r="U63" s="4"/>
      <c r="V63" s="14"/>
    </row>
    <row r="64" spans="20:22">
      <c r="T64" s="4"/>
      <c r="U64" s="4"/>
      <c r="V64" s="4"/>
    </row>
    <row r="65" spans="20:22">
      <c r="T65" s="4"/>
      <c r="U65" s="4"/>
      <c r="V65" s="14"/>
    </row>
    <row r="66" spans="20:22">
      <c r="T66" s="6"/>
      <c r="U66" s="6"/>
      <c r="V66" s="15"/>
    </row>
    <row r="67" spans="20:22">
      <c r="T67" s="14"/>
      <c r="U67" s="7"/>
      <c r="V67" s="14"/>
    </row>
    <row r="68" spans="20:22">
      <c r="T68" s="14"/>
      <c r="U68" s="7"/>
      <c r="V68" s="14"/>
    </row>
    <row r="69" spans="20:22">
      <c r="T69" s="14"/>
      <c r="U69" s="7"/>
      <c r="V69" s="28"/>
    </row>
  </sheetData>
  <mergeCells count="15">
    <mergeCell ref="N1:S2"/>
    <mergeCell ref="T2:U2"/>
    <mergeCell ref="T3:U3"/>
    <mergeCell ref="T20:U20"/>
    <mergeCell ref="T38:U38"/>
    <mergeCell ref="G30:L32"/>
    <mergeCell ref="G35:L36"/>
    <mergeCell ref="N20:S21"/>
    <mergeCell ref="N8:S9"/>
    <mergeCell ref="N27:S28"/>
    <mergeCell ref="A1:F2"/>
    <mergeCell ref="A23:F25"/>
    <mergeCell ref="G1:L2"/>
    <mergeCell ref="G12:L14"/>
    <mergeCell ref="G20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A0A1-D075-5C46-B3F4-DDFB302A756A}">
  <dimension ref="A1:AP139"/>
  <sheetViews>
    <sheetView topLeftCell="A74" workbookViewId="0">
      <selection activeCell="A91" sqref="A91:F93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12" customWidth="1"/>
    <col min="8" max="8" width="15.6640625" customWidth="1"/>
    <col min="12" max="12" width="16" customWidth="1"/>
    <col min="13" max="13" width="14.5" customWidth="1"/>
    <col min="14" max="14" width="6.83203125" customWidth="1"/>
    <col min="15" max="15" width="7" customWidth="1"/>
    <col min="16" max="16" width="7.1640625" customWidth="1"/>
    <col min="17" max="17" width="8.1640625" customWidth="1"/>
    <col min="18" max="18" width="7.33203125" customWidth="1"/>
    <col min="19" max="19" width="6.6640625" customWidth="1"/>
    <col min="20" max="21" width="6.5" customWidth="1"/>
    <col min="22" max="22" width="6.83203125" customWidth="1"/>
    <col min="23" max="23" width="7.1640625" customWidth="1"/>
    <col min="24" max="24" width="7.33203125" customWidth="1"/>
    <col min="25" max="25" width="8.1640625" customWidth="1"/>
    <col min="26" max="26" width="6.5" customWidth="1"/>
    <col min="27" max="27" width="7.1640625" customWidth="1"/>
    <col min="28" max="28" width="11.1640625" customWidth="1"/>
    <col min="29" max="29" width="7.33203125" customWidth="1"/>
    <col min="30" max="30" width="8.33203125" customWidth="1"/>
    <col min="31" max="31" width="8" customWidth="1"/>
    <col min="32" max="34" width="7.83203125" customWidth="1"/>
    <col min="35" max="35" width="8.33203125" customWidth="1"/>
    <col min="36" max="36" width="7.83203125" customWidth="1"/>
    <col min="37" max="37" width="7.6640625" customWidth="1"/>
    <col min="38" max="38" width="7.33203125" customWidth="1"/>
    <col min="39" max="39" width="8.33203125" customWidth="1"/>
  </cols>
  <sheetData>
    <row r="1" spans="1:41">
      <c r="A1" s="112" t="s">
        <v>76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</row>
    <row r="2" spans="1:41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</row>
    <row r="3" spans="1:41">
      <c r="A3" s="111" t="s">
        <v>10</v>
      </c>
      <c r="B3" s="111"/>
      <c r="C3" s="111"/>
      <c r="D3" s="111"/>
      <c r="E3" s="111"/>
      <c r="F3" s="111"/>
    </row>
    <row r="4" spans="1:41" ht="19" customHeight="1">
      <c r="A4" s="111"/>
      <c r="B4" s="111"/>
      <c r="C4" s="111"/>
      <c r="D4" s="111"/>
      <c r="E4" s="111"/>
      <c r="F4" s="111"/>
      <c r="G4" s="133"/>
      <c r="H4" s="133"/>
      <c r="I4" s="132"/>
      <c r="J4" s="132"/>
      <c r="K4" s="132"/>
      <c r="L4" s="132"/>
    </row>
    <row r="5" spans="1:41" s="2" customFormat="1" ht="36" customHeight="1">
      <c r="A5" s="1" t="s">
        <v>0</v>
      </c>
      <c r="B5" s="1" t="s">
        <v>1</v>
      </c>
      <c r="C5" s="1" t="s">
        <v>2</v>
      </c>
      <c r="D5" s="1" t="s">
        <v>3</v>
      </c>
      <c r="E5" s="11" t="s">
        <v>4</v>
      </c>
      <c r="F5" s="11" t="s">
        <v>13</v>
      </c>
      <c r="G5" s="125" t="s">
        <v>0</v>
      </c>
      <c r="H5" s="125"/>
      <c r="I5" s="126"/>
      <c r="J5" s="126"/>
      <c r="K5" s="126"/>
      <c r="L5" s="126"/>
      <c r="M5" s="125" t="s">
        <v>1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</row>
    <row r="6" spans="1:41" s="4" customFormat="1" ht="19">
      <c r="A6" s="26" t="s">
        <v>5</v>
      </c>
      <c r="B6" s="26">
        <v>75</v>
      </c>
      <c r="C6" s="26">
        <v>70</v>
      </c>
      <c r="D6" s="26" t="b">
        <v>1</v>
      </c>
      <c r="E6" s="26" t="s">
        <v>6</v>
      </c>
      <c r="F6" s="26">
        <v>1</v>
      </c>
      <c r="G6" s="13"/>
      <c r="H6" s="8" t="s">
        <v>14</v>
      </c>
      <c r="I6" s="8" t="s">
        <v>15</v>
      </c>
      <c r="J6" s="8" t="s">
        <v>16</v>
      </c>
      <c r="K6" s="8" t="s">
        <v>17</v>
      </c>
      <c r="L6" s="10" t="s">
        <v>18</v>
      </c>
      <c r="M6" s="14" t="s">
        <v>19</v>
      </c>
      <c r="N6" s="113">
        <v>1</v>
      </c>
      <c r="O6" s="124"/>
      <c r="P6" s="114">
        <v>0</v>
      </c>
      <c r="Q6" s="120"/>
      <c r="R6" s="113">
        <v>1</v>
      </c>
      <c r="S6" s="124"/>
      <c r="T6" s="114">
        <v>1</v>
      </c>
      <c r="U6" s="120"/>
      <c r="V6" s="113">
        <v>1</v>
      </c>
      <c r="W6" s="124"/>
      <c r="X6" s="114">
        <v>0</v>
      </c>
      <c r="Y6" s="120"/>
      <c r="Z6" s="114">
        <v>1</v>
      </c>
      <c r="AA6" s="120"/>
      <c r="AB6" s="114">
        <v>0</v>
      </c>
      <c r="AC6" s="120"/>
      <c r="AD6" s="113">
        <v>1</v>
      </c>
      <c r="AE6" s="124"/>
      <c r="AF6" s="113">
        <v>1</v>
      </c>
      <c r="AG6" s="124"/>
      <c r="AH6" s="113">
        <v>0</v>
      </c>
      <c r="AI6" s="124"/>
      <c r="AJ6" s="113">
        <v>1</v>
      </c>
      <c r="AK6" s="124"/>
      <c r="AL6" s="113">
        <v>1</v>
      </c>
      <c r="AM6" s="124"/>
      <c r="AN6" s="113">
        <v>0</v>
      </c>
      <c r="AO6" s="134"/>
    </row>
    <row r="7" spans="1:41" s="6" customFormat="1" ht="19">
      <c r="A7" s="26" t="s">
        <v>5</v>
      </c>
      <c r="B7" s="26">
        <v>80</v>
      </c>
      <c r="C7" s="26">
        <v>90</v>
      </c>
      <c r="D7" s="26" t="b">
        <v>1</v>
      </c>
      <c r="E7" s="26" t="s">
        <v>7</v>
      </c>
      <c r="F7" s="26">
        <v>0</v>
      </c>
      <c r="G7" s="14" t="s">
        <v>5</v>
      </c>
      <c r="H7" s="21">
        <v>2</v>
      </c>
      <c r="I7" s="21">
        <v>3</v>
      </c>
      <c r="J7" s="21">
        <f xml:space="preserve"> 1 - (H7/(H7+I7))*(H7/(H7+I7))-(I7/(H7+I7))*(I7/(H7+I7))</f>
        <v>0.48</v>
      </c>
      <c r="K7" s="21">
        <v>14</v>
      </c>
      <c r="L7" s="21">
        <f>(SUM(H7:I7))/K7*J7</f>
        <v>0.17142857142857143</v>
      </c>
      <c r="M7" s="14" t="s">
        <v>1</v>
      </c>
      <c r="N7" s="114">
        <v>64</v>
      </c>
      <c r="O7" s="120"/>
      <c r="P7" s="114">
        <v>65</v>
      </c>
      <c r="Q7" s="120"/>
      <c r="R7" s="113">
        <v>68</v>
      </c>
      <c r="S7" s="124"/>
      <c r="T7" s="114">
        <v>69</v>
      </c>
      <c r="U7" s="120"/>
      <c r="V7" s="114">
        <v>70</v>
      </c>
      <c r="W7" s="120"/>
      <c r="X7" s="113">
        <v>71</v>
      </c>
      <c r="Y7" s="124"/>
      <c r="Z7" s="114">
        <v>72</v>
      </c>
      <c r="AA7" s="120"/>
      <c r="AB7" s="114">
        <v>72</v>
      </c>
      <c r="AC7" s="120"/>
      <c r="AD7" s="113">
        <v>75</v>
      </c>
      <c r="AE7" s="124"/>
      <c r="AF7" s="113">
        <v>75</v>
      </c>
      <c r="AG7" s="124"/>
      <c r="AH7" s="113">
        <v>80</v>
      </c>
      <c r="AI7" s="124"/>
      <c r="AJ7" s="113">
        <v>81</v>
      </c>
      <c r="AK7" s="124"/>
      <c r="AL7" s="113">
        <v>83</v>
      </c>
      <c r="AM7" s="124"/>
      <c r="AN7" s="113">
        <v>85</v>
      </c>
      <c r="AO7" s="134"/>
    </row>
    <row r="8" spans="1:41" s="6" customFormat="1" ht="19">
      <c r="A8" s="26" t="s">
        <v>5</v>
      </c>
      <c r="B8" s="26">
        <v>85</v>
      </c>
      <c r="C8" s="26">
        <v>85</v>
      </c>
      <c r="D8" s="26" t="b">
        <v>0</v>
      </c>
      <c r="E8" s="26" t="s">
        <v>7</v>
      </c>
      <c r="F8" s="26">
        <v>0</v>
      </c>
      <c r="G8" s="14" t="s">
        <v>8</v>
      </c>
      <c r="H8" s="21">
        <v>4</v>
      </c>
      <c r="I8" s="21">
        <v>0</v>
      </c>
      <c r="J8" s="21">
        <f t="shared" ref="J8:J9" si="0" xml:space="preserve"> 1 - (H8/(H8+I8))*(H8/(H8+I8))-(I8/(H8+I8))*(I8/(H8+I8))</f>
        <v>0</v>
      </c>
      <c r="K8" s="21">
        <v>14</v>
      </c>
      <c r="L8" s="21">
        <f t="shared" ref="L8:L9" si="1">(SUM(H8:I8))/K8*J8</f>
        <v>0</v>
      </c>
      <c r="M8" s="59" t="s">
        <v>20</v>
      </c>
      <c r="N8" s="114">
        <f xml:space="preserve"> N7</f>
        <v>64</v>
      </c>
      <c r="O8" s="120"/>
      <c r="P8" s="113">
        <f t="shared" ref="P8:Z8" si="2" xml:space="preserve"> P7</f>
        <v>65</v>
      </c>
      <c r="Q8" s="124"/>
      <c r="R8" s="113">
        <f t="shared" si="2"/>
        <v>68</v>
      </c>
      <c r="S8" s="124"/>
      <c r="T8" s="114">
        <f t="shared" si="2"/>
        <v>69</v>
      </c>
      <c r="U8" s="120"/>
      <c r="V8" s="114">
        <f t="shared" si="2"/>
        <v>70</v>
      </c>
      <c r="W8" s="120"/>
      <c r="X8" s="113">
        <f t="shared" si="2"/>
        <v>71</v>
      </c>
      <c r="Y8" s="124"/>
      <c r="Z8" s="113">
        <f t="shared" si="2"/>
        <v>72</v>
      </c>
      <c r="AA8" s="124"/>
      <c r="AB8" s="114">
        <v>75</v>
      </c>
      <c r="AC8" s="120"/>
      <c r="AD8" s="113">
        <v>80</v>
      </c>
      <c r="AE8" s="124"/>
      <c r="AF8" s="113">
        <v>81</v>
      </c>
      <c r="AG8" s="124"/>
      <c r="AH8" s="113">
        <v>83</v>
      </c>
      <c r="AI8" s="124"/>
      <c r="AJ8" s="113">
        <v>85</v>
      </c>
      <c r="AK8" s="124"/>
      <c r="AL8" s="113"/>
      <c r="AM8" s="124"/>
      <c r="AN8" s="113"/>
      <c r="AO8" s="134"/>
    </row>
    <row r="9" spans="1:41" s="6" customFormat="1" ht="19">
      <c r="A9" s="26" t="s">
        <v>5</v>
      </c>
      <c r="B9" s="26">
        <v>72</v>
      </c>
      <c r="C9" s="26">
        <v>95</v>
      </c>
      <c r="D9" s="26" t="b">
        <v>1</v>
      </c>
      <c r="E9" s="26" t="s">
        <v>7</v>
      </c>
      <c r="F9" s="26">
        <v>0</v>
      </c>
      <c r="G9" s="14" t="s">
        <v>9</v>
      </c>
      <c r="H9" s="21">
        <v>3</v>
      </c>
      <c r="I9" s="21">
        <v>2</v>
      </c>
      <c r="J9" s="21">
        <f t="shared" si="0"/>
        <v>0.48</v>
      </c>
      <c r="K9" s="21">
        <v>14</v>
      </c>
      <c r="L9" s="21">
        <f t="shared" si="1"/>
        <v>0.17142857142857143</v>
      </c>
      <c r="M9" s="15" t="s">
        <v>21</v>
      </c>
      <c r="N9" s="114">
        <v>63</v>
      </c>
      <c r="O9" s="120"/>
      <c r="P9" s="113">
        <f>FLOOR(SUM(N8:Q8)/2, 0.1)</f>
        <v>64.5</v>
      </c>
      <c r="Q9" s="113"/>
      <c r="R9" s="113">
        <f>FLOOR((P8+R8)/2, 0.1)</f>
        <v>66.5</v>
      </c>
      <c r="S9" s="113"/>
      <c r="T9" s="113">
        <f t="shared" ref="T9" si="3">FLOOR((R8+T8)/2, 0.1)</f>
        <v>68.5</v>
      </c>
      <c r="U9" s="113"/>
      <c r="V9" s="113">
        <f t="shared" ref="V9" si="4">FLOOR((T8+V8)/2, 0.1)</f>
        <v>69.5</v>
      </c>
      <c r="W9" s="113"/>
      <c r="X9" s="113">
        <f t="shared" ref="X9" si="5">FLOOR((V8+X8)/2, 0.1)</f>
        <v>70.5</v>
      </c>
      <c r="Y9" s="113"/>
      <c r="Z9" s="113">
        <f t="shared" ref="Z9" si="6">FLOOR((X8+Z8)/2, 0.1)</f>
        <v>71.5</v>
      </c>
      <c r="AA9" s="113"/>
      <c r="AB9" s="113">
        <f t="shared" ref="AB9" si="7">FLOOR((Z8+AB8)/2, 0.1)</f>
        <v>73.5</v>
      </c>
      <c r="AC9" s="113"/>
      <c r="AD9" s="113">
        <f t="shared" ref="AD9" si="8">FLOOR((AB8+AD8)/2, 0.1)</f>
        <v>77.5</v>
      </c>
      <c r="AE9" s="113"/>
      <c r="AF9" s="113">
        <f t="shared" ref="AF9" si="9">FLOOR((AD8+AF8)/2, 0.1)</f>
        <v>80.5</v>
      </c>
      <c r="AG9" s="113"/>
      <c r="AH9" s="113">
        <f>FLOOR((AF8+AH8)/2, 0.1)</f>
        <v>82</v>
      </c>
      <c r="AI9" s="113"/>
      <c r="AJ9" s="121">
        <f>FLOOR((AH8+AJ8)/2, 0.1)</f>
        <v>84</v>
      </c>
      <c r="AK9" s="121"/>
      <c r="AL9" s="113">
        <v>85</v>
      </c>
      <c r="AM9" s="113"/>
      <c r="AN9" s="113"/>
      <c r="AO9" s="134"/>
    </row>
    <row r="10" spans="1:41" s="4" customFormat="1" ht="21">
      <c r="A10" s="26" t="s">
        <v>5</v>
      </c>
      <c r="B10" s="26">
        <v>69</v>
      </c>
      <c r="C10" s="26">
        <v>70</v>
      </c>
      <c r="D10" s="26" t="b">
        <v>0</v>
      </c>
      <c r="E10" s="26" t="s">
        <v>6</v>
      </c>
      <c r="F10" s="26">
        <v>1</v>
      </c>
      <c r="G10" s="28" t="s">
        <v>12</v>
      </c>
      <c r="H10" s="123"/>
      <c r="I10" s="123"/>
      <c r="J10" s="123"/>
      <c r="K10" s="22"/>
      <c r="L10" s="109">
        <f>SUM(L7:L9)</f>
        <v>0.34285714285714286</v>
      </c>
      <c r="M10" s="16"/>
      <c r="N10" s="114"/>
      <c r="O10" s="120"/>
      <c r="P10" s="113"/>
      <c r="Q10" s="113"/>
      <c r="R10" s="113"/>
      <c r="S10" s="113"/>
      <c r="T10" s="114"/>
      <c r="U10" s="114"/>
      <c r="V10" s="114"/>
      <c r="W10" s="114"/>
      <c r="X10" s="113"/>
      <c r="Y10" s="113"/>
      <c r="Z10" s="113"/>
      <c r="AA10" s="113"/>
      <c r="AB10" s="114"/>
      <c r="AC10" s="114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34"/>
    </row>
    <row r="11" spans="1:41" s="4" customFormat="1" ht="19">
      <c r="A11" s="26" t="s">
        <v>8</v>
      </c>
      <c r="B11" s="26">
        <v>72</v>
      </c>
      <c r="C11" s="26">
        <v>90</v>
      </c>
      <c r="D11" s="26" t="b">
        <v>1</v>
      </c>
      <c r="E11" s="26" t="s">
        <v>6</v>
      </c>
      <c r="F11" s="26">
        <v>1</v>
      </c>
      <c r="G11" s="14"/>
      <c r="H11" s="131"/>
      <c r="I11" s="132"/>
      <c r="J11" s="132"/>
      <c r="K11" s="9"/>
      <c r="L11" s="9"/>
      <c r="M11" s="14"/>
      <c r="N11" s="14" t="s">
        <v>22</v>
      </c>
      <c r="O11" s="14" t="s">
        <v>23</v>
      </c>
      <c r="P11" s="14" t="s">
        <v>22</v>
      </c>
      <c r="Q11" s="14" t="s">
        <v>23</v>
      </c>
      <c r="R11" s="14" t="s">
        <v>22</v>
      </c>
      <c r="S11" s="14" t="s">
        <v>23</v>
      </c>
      <c r="T11" s="14" t="s">
        <v>22</v>
      </c>
      <c r="U11" s="14" t="s">
        <v>23</v>
      </c>
      <c r="V11" s="14" t="s">
        <v>22</v>
      </c>
      <c r="W11" s="14" t="s">
        <v>23</v>
      </c>
      <c r="X11" s="14" t="s">
        <v>22</v>
      </c>
      <c r="Y11" s="14" t="s">
        <v>23</v>
      </c>
      <c r="Z11" s="14" t="s">
        <v>22</v>
      </c>
      <c r="AA11" s="14" t="s">
        <v>23</v>
      </c>
      <c r="AB11" s="14" t="s">
        <v>22</v>
      </c>
      <c r="AC11" s="14" t="s">
        <v>23</v>
      </c>
      <c r="AD11" s="14" t="s">
        <v>22</v>
      </c>
      <c r="AE11" s="14" t="s">
        <v>23</v>
      </c>
      <c r="AF11" s="14" t="s">
        <v>22</v>
      </c>
      <c r="AG11" s="14" t="s">
        <v>23</v>
      </c>
      <c r="AH11" s="14" t="s">
        <v>22</v>
      </c>
      <c r="AI11" s="14" t="s">
        <v>23</v>
      </c>
      <c r="AJ11" s="14" t="s">
        <v>22</v>
      </c>
      <c r="AK11" s="14" t="s">
        <v>23</v>
      </c>
      <c r="AL11" s="14" t="s">
        <v>22</v>
      </c>
      <c r="AM11" s="14" t="s">
        <v>23</v>
      </c>
    </row>
    <row r="12" spans="1:41" s="4" customFormat="1" ht="19">
      <c r="A12" s="26" t="s">
        <v>8</v>
      </c>
      <c r="B12" s="26">
        <v>83</v>
      </c>
      <c r="C12" s="26">
        <v>78</v>
      </c>
      <c r="D12" s="26" t="b">
        <v>0</v>
      </c>
      <c r="E12" s="26" t="s">
        <v>6</v>
      </c>
      <c r="F12" s="26">
        <v>1</v>
      </c>
      <c r="M12" s="14" t="s">
        <v>14</v>
      </c>
      <c r="N12" s="14">
        <v>0</v>
      </c>
      <c r="O12" s="14">
        <v>9</v>
      </c>
      <c r="P12" s="14">
        <v>1</v>
      </c>
      <c r="Q12" s="14">
        <v>8</v>
      </c>
      <c r="R12" s="14">
        <v>1</v>
      </c>
      <c r="S12" s="14">
        <v>8</v>
      </c>
      <c r="T12" s="14">
        <v>2</v>
      </c>
      <c r="U12" s="14">
        <v>7</v>
      </c>
      <c r="V12" s="14">
        <v>3</v>
      </c>
      <c r="W12" s="14">
        <v>6</v>
      </c>
      <c r="X12" s="14">
        <v>4</v>
      </c>
      <c r="Y12" s="14">
        <v>5</v>
      </c>
      <c r="Z12" s="14">
        <v>4</v>
      </c>
      <c r="AA12" s="14">
        <v>5</v>
      </c>
      <c r="AB12" s="14">
        <v>5</v>
      </c>
      <c r="AC12" s="14">
        <v>4</v>
      </c>
      <c r="AD12" s="14">
        <v>7</v>
      </c>
      <c r="AE12" s="14">
        <v>2</v>
      </c>
      <c r="AF12" s="14">
        <v>7</v>
      </c>
      <c r="AG12" s="14">
        <v>2</v>
      </c>
      <c r="AH12" s="14">
        <v>8</v>
      </c>
      <c r="AI12" s="14">
        <v>1</v>
      </c>
      <c r="AJ12" s="14">
        <v>9</v>
      </c>
      <c r="AK12" s="14">
        <v>0</v>
      </c>
      <c r="AL12" s="14">
        <v>9</v>
      </c>
      <c r="AM12" s="14">
        <v>0</v>
      </c>
    </row>
    <row r="13" spans="1:41" s="4" customFormat="1" ht="19">
      <c r="A13" s="26" t="s">
        <v>8</v>
      </c>
      <c r="B13" s="26">
        <v>64</v>
      </c>
      <c r="C13" s="26">
        <v>65</v>
      </c>
      <c r="D13" s="26" t="b">
        <v>1</v>
      </c>
      <c r="E13" s="26" t="s">
        <v>6</v>
      </c>
      <c r="F13" s="26">
        <v>1</v>
      </c>
      <c r="M13" s="14" t="s">
        <v>15</v>
      </c>
      <c r="N13" s="14">
        <v>0</v>
      </c>
      <c r="O13" s="14">
        <v>5</v>
      </c>
      <c r="P13" s="14">
        <v>0</v>
      </c>
      <c r="Q13" s="14">
        <v>5</v>
      </c>
      <c r="R13" s="14">
        <v>1</v>
      </c>
      <c r="S13" s="14">
        <v>4</v>
      </c>
      <c r="T13" s="14">
        <v>1</v>
      </c>
      <c r="U13" s="14">
        <v>4</v>
      </c>
      <c r="V13" s="14">
        <v>1</v>
      </c>
      <c r="W13" s="14">
        <v>4</v>
      </c>
      <c r="X13" s="14">
        <v>1</v>
      </c>
      <c r="Y13" s="14">
        <v>4</v>
      </c>
      <c r="Z13" s="14">
        <v>2</v>
      </c>
      <c r="AA13" s="14">
        <v>3</v>
      </c>
      <c r="AB13" s="14">
        <v>3</v>
      </c>
      <c r="AC13" s="14">
        <v>2</v>
      </c>
      <c r="AD13" s="14">
        <v>3</v>
      </c>
      <c r="AE13" s="14">
        <v>2</v>
      </c>
      <c r="AF13" s="14">
        <v>4</v>
      </c>
      <c r="AG13" s="14">
        <v>1</v>
      </c>
      <c r="AH13" s="14">
        <v>4</v>
      </c>
      <c r="AI13" s="14">
        <v>1</v>
      </c>
      <c r="AJ13" s="14">
        <v>4</v>
      </c>
      <c r="AK13" s="14">
        <v>1</v>
      </c>
      <c r="AL13" s="14">
        <v>5</v>
      </c>
      <c r="AM13" s="14">
        <v>0</v>
      </c>
    </row>
    <row r="14" spans="1:41" s="4" customFormat="1" ht="18" customHeight="1">
      <c r="A14" s="26" t="s">
        <v>8</v>
      </c>
      <c r="B14" s="26">
        <v>81</v>
      </c>
      <c r="C14" s="26">
        <v>75</v>
      </c>
      <c r="D14" s="26" t="b">
        <v>0</v>
      </c>
      <c r="E14" s="26" t="s">
        <v>6</v>
      </c>
      <c r="F14" s="26">
        <v>1</v>
      </c>
      <c r="N14" s="114"/>
      <c r="O14" s="120"/>
      <c r="P14" s="113"/>
      <c r="Q14" s="113"/>
      <c r="R14" s="113"/>
      <c r="S14" s="113"/>
      <c r="T14" s="114"/>
      <c r="U14" s="114"/>
      <c r="V14" s="114"/>
      <c r="W14" s="114"/>
      <c r="X14" s="113"/>
      <c r="Y14" s="113"/>
      <c r="Z14" s="113"/>
      <c r="AA14" s="113"/>
      <c r="AB14" s="114"/>
      <c r="AC14" s="114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</row>
    <row r="15" spans="1:41" s="4" customFormat="1" ht="18" customHeight="1">
      <c r="A15" s="26" t="s">
        <v>9</v>
      </c>
      <c r="B15" s="26">
        <v>71</v>
      </c>
      <c r="C15" s="26">
        <v>80</v>
      </c>
      <c r="D15" s="26" t="b">
        <v>1</v>
      </c>
      <c r="E15" s="26" t="s">
        <v>7</v>
      </c>
      <c r="F15" s="26">
        <v>0</v>
      </c>
      <c r="M15" s="14" t="s">
        <v>24</v>
      </c>
      <c r="N15" s="14">
        <f>SUM(N12:N13)</f>
        <v>0</v>
      </c>
      <c r="O15" s="14">
        <f t="shared" ref="O15:AM15" si="10">SUM(O12:O13)</f>
        <v>14</v>
      </c>
      <c r="P15" s="14">
        <f t="shared" si="10"/>
        <v>1</v>
      </c>
      <c r="Q15" s="14">
        <f t="shared" si="10"/>
        <v>13</v>
      </c>
      <c r="R15" s="14">
        <f t="shared" si="10"/>
        <v>2</v>
      </c>
      <c r="S15" s="14">
        <f t="shared" si="10"/>
        <v>12</v>
      </c>
      <c r="T15" s="14">
        <f t="shared" si="10"/>
        <v>3</v>
      </c>
      <c r="U15" s="14">
        <f t="shared" si="10"/>
        <v>11</v>
      </c>
      <c r="V15" s="14">
        <f t="shared" si="10"/>
        <v>4</v>
      </c>
      <c r="W15" s="14">
        <f t="shared" si="10"/>
        <v>10</v>
      </c>
      <c r="X15" s="14">
        <f t="shared" si="10"/>
        <v>5</v>
      </c>
      <c r="Y15" s="14">
        <f t="shared" si="10"/>
        <v>9</v>
      </c>
      <c r="Z15" s="14">
        <f t="shared" si="10"/>
        <v>6</v>
      </c>
      <c r="AA15" s="14">
        <f t="shared" si="10"/>
        <v>8</v>
      </c>
      <c r="AB15" s="14">
        <f t="shared" si="10"/>
        <v>8</v>
      </c>
      <c r="AC15" s="14">
        <f t="shared" si="10"/>
        <v>6</v>
      </c>
      <c r="AD15" s="14">
        <f t="shared" si="10"/>
        <v>10</v>
      </c>
      <c r="AE15" s="14">
        <f t="shared" si="10"/>
        <v>4</v>
      </c>
      <c r="AF15" s="14">
        <f t="shared" si="10"/>
        <v>11</v>
      </c>
      <c r="AG15" s="14">
        <f t="shared" si="10"/>
        <v>3</v>
      </c>
      <c r="AH15" s="14">
        <f t="shared" si="10"/>
        <v>12</v>
      </c>
      <c r="AI15" s="14">
        <f t="shared" si="10"/>
        <v>2</v>
      </c>
      <c r="AJ15" s="14">
        <f t="shared" si="10"/>
        <v>13</v>
      </c>
      <c r="AK15" s="14">
        <f t="shared" si="10"/>
        <v>1</v>
      </c>
      <c r="AL15" s="14">
        <f t="shared" si="10"/>
        <v>14</v>
      </c>
      <c r="AM15" s="14">
        <f t="shared" si="10"/>
        <v>0</v>
      </c>
    </row>
    <row r="16" spans="1:41" s="6" customFormat="1" ht="19">
      <c r="A16" s="26" t="s">
        <v>9</v>
      </c>
      <c r="B16" s="26">
        <v>65</v>
      </c>
      <c r="C16" s="26">
        <v>70</v>
      </c>
      <c r="D16" s="26" t="b">
        <v>1</v>
      </c>
      <c r="E16" s="26" t="s">
        <v>7</v>
      </c>
      <c r="F16" s="26">
        <v>0</v>
      </c>
      <c r="M16" s="15" t="s">
        <v>11</v>
      </c>
      <c r="N16" s="24">
        <v>0.5</v>
      </c>
      <c r="O16" s="24">
        <f>1-(O12/O15*O12/O15) - (O13/O15*O13/O15)</f>
        <v>0.45918367346938771</v>
      </c>
      <c r="P16" s="24">
        <f t="shared" ref="P16:AL16" si="11">1-(P12/P15*P12/P15) - (P13/P15*P13/P15)</f>
        <v>0</v>
      </c>
      <c r="Q16" s="24">
        <f t="shared" si="11"/>
        <v>0.47337278106508873</v>
      </c>
      <c r="R16" s="24">
        <f t="shared" si="11"/>
        <v>0.5</v>
      </c>
      <c r="S16" s="24">
        <f t="shared" si="11"/>
        <v>0.44444444444444448</v>
      </c>
      <c r="T16" s="24">
        <f t="shared" si="11"/>
        <v>0.44444444444444448</v>
      </c>
      <c r="U16" s="24">
        <f t="shared" si="11"/>
        <v>0.46280991735537191</v>
      </c>
      <c r="V16" s="24">
        <f t="shared" si="11"/>
        <v>0.375</v>
      </c>
      <c r="W16" s="24">
        <f t="shared" si="11"/>
        <v>0.48</v>
      </c>
      <c r="X16" s="24">
        <f t="shared" si="11"/>
        <v>0.32</v>
      </c>
      <c r="Y16" s="24">
        <f t="shared" si="11"/>
        <v>0.49382716049382713</v>
      </c>
      <c r="Z16" s="24">
        <f t="shared" si="11"/>
        <v>0.44444444444444448</v>
      </c>
      <c r="AA16" s="24">
        <f t="shared" si="11"/>
        <v>0.46875</v>
      </c>
      <c r="AB16" s="24">
        <f t="shared" si="11"/>
        <v>0.46875</v>
      </c>
      <c r="AC16" s="24">
        <f t="shared" si="11"/>
        <v>0.44444444444444448</v>
      </c>
      <c r="AD16" s="24">
        <f t="shared" si="11"/>
        <v>0.42000000000000004</v>
      </c>
      <c r="AE16" s="24">
        <f t="shared" si="11"/>
        <v>0.5</v>
      </c>
      <c r="AF16" s="24">
        <f t="shared" si="11"/>
        <v>0.46280991735537191</v>
      </c>
      <c r="AG16" s="24">
        <f t="shared" si="11"/>
        <v>0.44444444444444448</v>
      </c>
      <c r="AH16" s="24">
        <f t="shared" si="11"/>
        <v>0.44444444444444448</v>
      </c>
      <c r="AI16" s="24">
        <f t="shared" si="11"/>
        <v>0.5</v>
      </c>
      <c r="AJ16" s="24">
        <f t="shared" si="11"/>
        <v>0.42603550295857984</v>
      </c>
      <c r="AK16" s="24">
        <f t="shared" si="11"/>
        <v>0</v>
      </c>
      <c r="AL16" s="24">
        <f t="shared" si="11"/>
        <v>0.45918367346938771</v>
      </c>
      <c r="AM16" s="24">
        <v>0.5</v>
      </c>
    </row>
    <row r="17" spans="1:41" s="6" customFormat="1" ht="19">
      <c r="A17" s="26" t="s">
        <v>9</v>
      </c>
      <c r="B17" s="26">
        <v>75</v>
      </c>
      <c r="C17" s="26">
        <v>80</v>
      </c>
      <c r="D17" s="26" t="b">
        <v>0</v>
      </c>
      <c r="E17" s="26" t="s">
        <v>6</v>
      </c>
      <c r="F17" s="26">
        <v>1</v>
      </c>
      <c r="G17" s="14"/>
      <c r="H17" s="14"/>
      <c r="I17" s="7"/>
      <c r="J17" s="7"/>
      <c r="K17" s="7"/>
      <c r="L17" s="7"/>
      <c r="M17" s="14" t="s">
        <v>17</v>
      </c>
      <c r="N17" s="14">
        <v>14</v>
      </c>
      <c r="O17" s="14">
        <v>14</v>
      </c>
      <c r="P17" s="14">
        <v>14</v>
      </c>
      <c r="Q17" s="14">
        <v>14</v>
      </c>
      <c r="R17" s="14">
        <v>14</v>
      </c>
      <c r="S17" s="14">
        <v>14</v>
      </c>
      <c r="T17" s="14">
        <v>14</v>
      </c>
      <c r="U17" s="14">
        <v>14</v>
      </c>
      <c r="V17" s="14">
        <v>14</v>
      </c>
      <c r="W17" s="14">
        <v>14</v>
      </c>
      <c r="X17" s="14">
        <v>14</v>
      </c>
      <c r="Y17" s="14">
        <v>14</v>
      </c>
      <c r="Z17" s="14">
        <v>14</v>
      </c>
      <c r="AA17" s="14">
        <v>14</v>
      </c>
      <c r="AB17" s="14">
        <v>14</v>
      </c>
      <c r="AC17" s="14">
        <v>14</v>
      </c>
      <c r="AD17" s="14">
        <v>14</v>
      </c>
      <c r="AE17" s="14">
        <v>14</v>
      </c>
      <c r="AF17" s="14">
        <v>14</v>
      </c>
      <c r="AG17" s="14">
        <v>14</v>
      </c>
      <c r="AH17" s="14">
        <v>14</v>
      </c>
      <c r="AI17" s="14">
        <v>14</v>
      </c>
      <c r="AJ17" s="14">
        <v>14</v>
      </c>
      <c r="AK17" s="14">
        <v>14</v>
      </c>
      <c r="AL17" s="14">
        <v>14</v>
      </c>
      <c r="AM17" s="14">
        <v>14</v>
      </c>
    </row>
    <row r="18" spans="1:41" s="4" customFormat="1" ht="19">
      <c r="A18" s="26" t="s">
        <v>9</v>
      </c>
      <c r="B18" s="26">
        <v>68</v>
      </c>
      <c r="C18" s="26">
        <v>80</v>
      </c>
      <c r="D18" s="26" t="b">
        <v>0</v>
      </c>
      <c r="E18" s="26" t="s">
        <v>6</v>
      </c>
      <c r="F18" s="26">
        <v>1</v>
      </c>
      <c r="G18" s="14"/>
      <c r="H18" s="7"/>
      <c r="I18" s="7"/>
      <c r="J18" s="7"/>
      <c r="K18" s="7"/>
      <c r="L18" s="7"/>
      <c r="M18" s="14" t="s">
        <v>18</v>
      </c>
      <c r="N18" s="24">
        <f>(SUM(N12:N13)/N17)*N16</f>
        <v>0</v>
      </c>
      <c r="O18" s="24">
        <f t="shared" ref="O18" si="12">(SUM(O12:O13)/O17)*O16</f>
        <v>0.45918367346938771</v>
      </c>
      <c r="P18" s="24">
        <f t="shared" ref="P18:AM18" si="13">(SUM(P12:P13)/P17)*P16</f>
        <v>0</v>
      </c>
      <c r="Q18" s="24">
        <f t="shared" si="13"/>
        <v>0.43956043956043955</v>
      </c>
      <c r="R18" s="24">
        <f t="shared" si="13"/>
        <v>7.1428571428571425E-2</v>
      </c>
      <c r="S18" s="24">
        <f t="shared" si="13"/>
        <v>0.38095238095238093</v>
      </c>
      <c r="T18" s="24">
        <f t="shared" si="13"/>
        <v>9.5238095238095233E-2</v>
      </c>
      <c r="U18" s="24">
        <f t="shared" si="13"/>
        <v>0.36363636363636365</v>
      </c>
      <c r="V18" s="24">
        <f t="shared" si="13"/>
        <v>0.10714285714285714</v>
      </c>
      <c r="W18" s="24">
        <f t="shared" si="13"/>
        <v>0.34285714285714286</v>
      </c>
      <c r="X18" s="24">
        <f t="shared" si="13"/>
        <v>0.1142857142857143</v>
      </c>
      <c r="Y18" s="24">
        <f t="shared" si="13"/>
        <v>0.31746031746031744</v>
      </c>
      <c r="Z18" s="24">
        <f t="shared" si="13"/>
        <v>0.19047619047619047</v>
      </c>
      <c r="AA18" s="24">
        <f t="shared" si="13"/>
        <v>0.26785714285714285</v>
      </c>
      <c r="AB18" s="24">
        <f t="shared" si="13"/>
        <v>0.26785714285714285</v>
      </c>
      <c r="AC18" s="24">
        <f t="shared" si="13"/>
        <v>0.19047619047619047</v>
      </c>
      <c r="AD18" s="24">
        <f t="shared" si="13"/>
        <v>0.30000000000000004</v>
      </c>
      <c r="AE18" s="24">
        <f t="shared" si="13"/>
        <v>0.14285714285714285</v>
      </c>
      <c r="AF18" s="24">
        <f t="shared" si="13"/>
        <v>0.36363636363636365</v>
      </c>
      <c r="AG18" s="24">
        <f t="shared" si="13"/>
        <v>9.5238095238095233E-2</v>
      </c>
      <c r="AH18" s="24">
        <f t="shared" si="13"/>
        <v>0.38095238095238093</v>
      </c>
      <c r="AI18" s="24">
        <f t="shared" si="13"/>
        <v>7.1428571428571425E-2</v>
      </c>
      <c r="AJ18" s="24">
        <f t="shared" si="13"/>
        <v>0.39560439560439559</v>
      </c>
      <c r="AK18" s="24">
        <f t="shared" si="13"/>
        <v>0</v>
      </c>
      <c r="AL18" s="24">
        <f t="shared" si="13"/>
        <v>0.45918367346938771</v>
      </c>
      <c r="AM18" s="24">
        <f t="shared" si="13"/>
        <v>0</v>
      </c>
    </row>
    <row r="19" spans="1:41" s="4" customFormat="1" ht="19">
      <c r="A19" s="26" t="s">
        <v>9</v>
      </c>
      <c r="B19" s="26">
        <v>70</v>
      </c>
      <c r="C19" s="26">
        <v>96</v>
      </c>
      <c r="D19" s="26" t="b">
        <v>0</v>
      </c>
      <c r="E19" s="26" t="s">
        <v>6</v>
      </c>
      <c r="F19" s="26">
        <v>1</v>
      </c>
      <c r="G19" s="14"/>
      <c r="H19" s="7"/>
      <c r="I19" s="7"/>
      <c r="J19" s="7"/>
      <c r="K19" s="7"/>
      <c r="L19" s="7"/>
      <c r="M19" s="28" t="s">
        <v>12</v>
      </c>
      <c r="N19" s="115">
        <f>SUM(N18:O18)</f>
        <v>0.45918367346938771</v>
      </c>
      <c r="O19" s="114"/>
      <c r="P19" s="115">
        <f t="shared" ref="P19" si="14">SUM(P18:Q18)</f>
        <v>0.43956043956043955</v>
      </c>
      <c r="Q19" s="114"/>
      <c r="R19" s="115">
        <f t="shared" ref="R19" si="15">SUM(R18:S18)</f>
        <v>0.45238095238095233</v>
      </c>
      <c r="S19" s="114"/>
      <c r="T19" s="115">
        <f t="shared" ref="T19" si="16">SUM(T18:U18)</f>
        <v>0.45887445887445888</v>
      </c>
      <c r="U19" s="114"/>
      <c r="V19" s="115">
        <f t="shared" ref="V19" si="17">SUM(V18:W18)</f>
        <v>0.45</v>
      </c>
      <c r="W19" s="114"/>
      <c r="X19" s="115">
        <f t="shared" ref="X19" si="18">SUM(X18:Y18)</f>
        <v>0.43174603174603177</v>
      </c>
      <c r="Y19" s="114"/>
      <c r="Z19" s="115">
        <f t="shared" ref="Z19" si="19">SUM(Z18:AA18)</f>
        <v>0.45833333333333331</v>
      </c>
      <c r="AA19" s="114"/>
      <c r="AB19" s="115">
        <f t="shared" ref="AB19" si="20">SUM(AB18:AC18)</f>
        <v>0.45833333333333331</v>
      </c>
      <c r="AC19" s="114"/>
      <c r="AD19" s="115">
        <f t="shared" ref="AD19" si="21">SUM(AD18:AE18)</f>
        <v>0.44285714285714289</v>
      </c>
      <c r="AE19" s="114"/>
      <c r="AF19" s="115">
        <f t="shared" ref="AF19" si="22">SUM(AF18:AG18)</f>
        <v>0.45887445887445888</v>
      </c>
      <c r="AG19" s="114"/>
      <c r="AH19" s="115">
        <f t="shared" ref="AH19" si="23">SUM(AH18:AI18)</f>
        <v>0.45238095238095233</v>
      </c>
      <c r="AI19" s="114"/>
      <c r="AJ19" s="116">
        <f t="shared" ref="AJ19" si="24">SUM(AJ18:AK18)</f>
        <v>0.39560439560439559</v>
      </c>
      <c r="AK19" s="117"/>
      <c r="AL19" s="115">
        <f t="shared" ref="AL19" si="25">SUM(AL18:AM18)</f>
        <v>0.45918367346938771</v>
      </c>
      <c r="AM19" s="114"/>
    </row>
    <row r="20" spans="1:41" s="4" customFormat="1">
      <c r="G20" s="14"/>
      <c r="H20" s="7"/>
      <c r="I20" s="7"/>
      <c r="J20" s="7"/>
      <c r="K20" s="7"/>
      <c r="L20" s="7"/>
    </row>
    <row r="22" spans="1:41" ht="19">
      <c r="G22" s="125" t="s">
        <v>3</v>
      </c>
      <c r="H22" s="125"/>
      <c r="I22" s="126"/>
      <c r="J22" s="126"/>
      <c r="K22" s="126"/>
      <c r="L22" s="126"/>
      <c r="M22" s="125" t="s">
        <v>2</v>
      </c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2"/>
    </row>
    <row r="23" spans="1:41" ht="17">
      <c r="G23" s="13"/>
      <c r="H23" s="8" t="s">
        <v>14</v>
      </c>
      <c r="I23" s="8" t="s">
        <v>15</v>
      </c>
      <c r="J23" s="8" t="s">
        <v>16</v>
      </c>
      <c r="K23" s="8" t="s">
        <v>17</v>
      </c>
      <c r="L23" s="10" t="s">
        <v>18</v>
      </c>
      <c r="M23" s="14" t="s">
        <v>19</v>
      </c>
      <c r="N23" s="113">
        <v>1</v>
      </c>
      <c r="O23" s="124"/>
      <c r="P23" s="114">
        <v>0</v>
      </c>
      <c r="Q23" s="120"/>
      <c r="R23" s="113">
        <v>1</v>
      </c>
      <c r="S23" s="124"/>
      <c r="T23" s="114">
        <v>1</v>
      </c>
      <c r="U23" s="120"/>
      <c r="V23" s="113">
        <v>1</v>
      </c>
      <c r="W23" s="124"/>
      <c r="X23" s="114">
        <v>1</v>
      </c>
      <c r="Y23" s="120"/>
      <c r="Z23" s="114">
        <v>0</v>
      </c>
      <c r="AA23" s="120"/>
      <c r="AB23" s="114">
        <v>1</v>
      </c>
      <c r="AC23" s="120"/>
      <c r="AD23" s="113">
        <v>1</v>
      </c>
      <c r="AE23" s="124"/>
      <c r="AF23" s="113">
        <v>0</v>
      </c>
      <c r="AG23" s="124"/>
      <c r="AH23" s="113">
        <v>0</v>
      </c>
      <c r="AI23" s="124"/>
      <c r="AJ23" s="113">
        <v>1</v>
      </c>
      <c r="AK23" s="124"/>
      <c r="AL23" s="113">
        <v>0</v>
      </c>
      <c r="AM23" s="124"/>
      <c r="AN23" s="113">
        <v>1</v>
      </c>
      <c r="AO23" s="134"/>
    </row>
    <row r="24" spans="1:41" ht="19">
      <c r="B24" s="1"/>
      <c r="C24" s="11"/>
      <c r="G24" s="14" t="b">
        <v>1</v>
      </c>
      <c r="H24" s="21">
        <v>3</v>
      </c>
      <c r="I24" s="21">
        <v>4</v>
      </c>
      <c r="J24" s="21">
        <f xml:space="preserve"> 1 - (H24/(H24+I24))*(H24/(H24+I24))-(I24/(H24+I24))*(I24/(H24+I24))</f>
        <v>0.48979591836734698</v>
      </c>
      <c r="K24" s="21">
        <v>14</v>
      </c>
      <c r="L24" s="21">
        <f>(SUM(H24:I24))/K24*J24</f>
        <v>0.24489795918367349</v>
      </c>
      <c r="M24" s="14" t="s">
        <v>2</v>
      </c>
      <c r="N24" s="114">
        <v>65</v>
      </c>
      <c r="O24" s="120"/>
      <c r="P24" s="114">
        <v>70</v>
      </c>
      <c r="Q24" s="120"/>
      <c r="R24" s="113">
        <v>70</v>
      </c>
      <c r="S24" s="124"/>
      <c r="T24" s="114">
        <v>70</v>
      </c>
      <c r="U24" s="120"/>
      <c r="V24" s="114">
        <v>75</v>
      </c>
      <c r="W24" s="120"/>
      <c r="X24" s="113">
        <v>78</v>
      </c>
      <c r="Y24" s="124"/>
      <c r="Z24" s="114">
        <v>80</v>
      </c>
      <c r="AA24" s="120"/>
      <c r="AB24" s="114">
        <v>80</v>
      </c>
      <c r="AC24" s="120"/>
      <c r="AD24" s="113">
        <v>80</v>
      </c>
      <c r="AE24" s="124"/>
      <c r="AF24" s="113">
        <v>85</v>
      </c>
      <c r="AG24" s="124"/>
      <c r="AH24" s="113">
        <v>90</v>
      </c>
      <c r="AI24" s="124"/>
      <c r="AJ24" s="113">
        <v>90</v>
      </c>
      <c r="AK24" s="124"/>
      <c r="AL24" s="113">
        <v>95</v>
      </c>
      <c r="AM24" s="124"/>
      <c r="AN24" s="113">
        <v>96</v>
      </c>
      <c r="AO24" s="134"/>
    </row>
    <row r="25" spans="1:41" ht="34" customHeight="1">
      <c r="F25" s="108"/>
      <c r="G25" s="14" t="b">
        <v>0</v>
      </c>
      <c r="H25" s="21">
        <v>6</v>
      </c>
      <c r="I25" s="21">
        <v>1</v>
      </c>
      <c r="J25" s="21">
        <f t="shared" ref="J25" si="26" xml:space="preserve"> 1 - (H25/(H25+I25))*(H25/(H25+I25))-(I25/(H25+I25))*(I25/(H25+I25))</f>
        <v>0.24489795918367355</v>
      </c>
      <c r="K25" s="21">
        <v>14</v>
      </c>
      <c r="L25" s="21">
        <f t="shared" ref="L25" si="27">(SUM(H25:I25))/K25*J25</f>
        <v>0.12244897959183677</v>
      </c>
      <c r="M25" s="59" t="s">
        <v>25</v>
      </c>
      <c r="N25" s="114">
        <f xml:space="preserve"> N24</f>
        <v>65</v>
      </c>
      <c r="O25" s="120"/>
      <c r="P25" s="113">
        <f t="shared" ref="P25" si="28" xml:space="preserve"> P24</f>
        <v>70</v>
      </c>
      <c r="Q25" s="124"/>
      <c r="R25" s="113">
        <v>75</v>
      </c>
      <c r="S25" s="124"/>
      <c r="T25" s="114">
        <v>78</v>
      </c>
      <c r="U25" s="120"/>
      <c r="V25" s="114">
        <v>80</v>
      </c>
      <c r="W25" s="120"/>
      <c r="X25" s="113">
        <v>85</v>
      </c>
      <c r="Y25" s="124"/>
      <c r="Z25" s="113">
        <v>90</v>
      </c>
      <c r="AA25" s="124"/>
      <c r="AB25" s="114">
        <v>95</v>
      </c>
      <c r="AC25" s="120"/>
      <c r="AD25" s="113">
        <v>96</v>
      </c>
      <c r="AE25" s="124"/>
      <c r="AF25" s="113"/>
      <c r="AG25" s="124"/>
      <c r="AH25" s="113"/>
      <c r="AI25" s="124"/>
      <c r="AJ25" s="113"/>
      <c r="AK25" s="124"/>
      <c r="AL25" s="113"/>
      <c r="AM25" s="124"/>
      <c r="AN25" s="113"/>
      <c r="AO25" s="134"/>
    </row>
    <row r="26" spans="1:41" ht="17" customHeight="1">
      <c r="F26" s="108"/>
      <c r="G26" s="28" t="s">
        <v>12</v>
      </c>
      <c r="H26" s="123"/>
      <c r="I26" s="123"/>
      <c r="J26" s="123"/>
      <c r="K26" s="22"/>
      <c r="L26" s="27">
        <f>SUM(L24:L25)</f>
        <v>0.36734693877551028</v>
      </c>
      <c r="M26" s="15" t="s">
        <v>21</v>
      </c>
      <c r="N26" s="114">
        <v>63</v>
      </c>
      <c r="O26" s="120"/>
      <c r="P26" s="113">
        <f>FLOOR(SUM(N25:Q25)/2, 0.1)</f>
        <v>67.5</v>
      </c>
      <c r="Q26" s="113"/>
      <c r="R26" s="113">
        <f>FLOOR((P25+R25)/2, 0.1)</f>
        <v>72.5</v>
      </c>
      <c r="S26" s="113"/>
      <c r="T26" s="113">
        <f t="shared" ref="T26" si="29">FLOOR((R25+T25)/2, 0.1)</f>
        <v>76.5</v>
      </c>
      <c r="U26" s="113"/>
      <c r="V26" s="113">
        <f t="shared" ref="V26" si="30">FLOOR((T25+V25)/2, 0.1)</f>
        <v>79</v>
      </c>
      <c r="W26" s="113"/>
      <c r="X26" s="121">
        <f t="shared" ref="X26" si="31">FLOOR((V25+X25)/2, 0.1)</f>
        <v>82.5</v>
      </c>
      <c r="Y26" s="121"/>
      <c r="Z26" s="113">
        <f t="shared" ref="Z26" si="32">FLOOR((X25+Z25)/2, 0.1)</f>
        <v>87.5</v>
      </c>
      <c r="AA26" s="113"/>
      <c r="AB26" s="113">
        <f t="shared" ref="AB26" si="33">FLOOR((Z25+AB25)/2, 0.1)</f>
        <v>92.5</v>
      </c>
      <c r="AC26" s="113"/>
      <c r="AD26" s="113">
        <f t="shared" ref="AD26" si="34">FLOOR((AB25+AD25)/2, 0.1)</f>
        <v>95.5</v>
      </c>
      <c r="AE26" s="113"/>
      <c r="AF26" s="113">
        <v>98</v>
      </c>
      <c r="AG26" s="113"/>
      <c r="AH26" s="113"/>
      <c r="AI26" s="113"/>
      <c r="AJ26" s="113"/>
      <c r="AK26" s="113"/>
      <c r="AL26" s="113"/>
      <c r="AM26" s="113"/>
      <c r="AN26" s="113"/>
      <c r="AO26" s="134"/>
    </row>
    <row r="27" spans="1:41" ht="16" customHeight="1">
      <c r="A27" s="108"/>
      <c r="B27" s="108"/>
      <c r="C27" s="108"/>
      <c r="D27" s="108"/>
      <c r="E27" s="108"/>
      <c r="F27" s="108"/>
      <c r="M27" s="16"/>
      <c r="N27" s="114"/>
      <c r="O27" s="120"/>
      <c r="P27" s="113"/>
      <c r="Q27" s="113"/>
      <c r="R27" s="113"/>
      <c r="S27" s="113"/>
      <c r="T27" s="114"/>
      <c r="U27" s="114"/>
      <c r="V27" s="114"/>
      <c r="W27" s="114"/>
      <c r="X27" s="113"/>
      <c r="Y27" s="113"/>
      <c r="Z27" s="113"/>
      <c r="AA27" s="113"/>
      <c r="AB27" s="114"/>
      <c r="AC27" s="114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34"/>
    </row>
    <row r="28" spans="1:41">
      <c r="G28" s="14"/>
      <c r="H28" s="131"/>
      <c r="I28" s="132"/>
      <c r="J28" s="132"/>
      <c r="K28" s="9"/>
      <c r="L28" s="9"/>
      <c r="M28" s="14"/>
      <c r="N28" s="14" t="s">
        <v>22</v>
      </c>
      <c r="O28" s="14" t="s">
        <v>23</v>
      </c>
      <c r="P28" s="14" t="s">
        <v>22</v>
      </c>
      <c r="Q28" s="14" t="s">
        <v>23</v>
      </c>
      <c r="R28" s="14" t="s">
        <v>22</v>
      </c>
      <c r="S28" s="14" t="s">
        <v>23</v>
      </c>
      <c r="T28" s="14" t="s">
        <v>22</v>
      </c>
      <c r="U28" s="14" t="s">
        <v>23</v>
      </c>
      <c r="V28" s="14" t="s">
        <v>22</v>
      </c>
      <c r="W28" s="14" t="s">
        <v>23</v>
      </c>
      <c r="X28" s="14" t="s">
        <v>22</v>
      </c>
      <c r="Y28" s="14" t="s">
        <v>23</v>
      </c>
      <c r="Z28" s="14" t="s">
        <v>22</v>
      </c>
      <c r="AA28" s="14" t="s">
        <v>23</v>
      </c>
      <c r="AB28" s="14" t="s">
        <v>22</v>
      </c>
      <c r="AC28" s="14" t="s">
        <v>23</v>
      </c>
      <c r="AD28" s="14" t="s">
        <v>22</v>
      </c>
      <c r="AE28" s="14" t="s">
        <v>23</v>
      </c>
      <c r="AF28" s="14" t="s">
        <v>22</v>
      </c>
      <c r="AG28" s="14" t="s">
        <v>23</v>
      </c>
      <c r="AH28" s="14"/>
      <c r="AI28" s="14"/>
      <c r="AJ28" s="14"/>
      <c r="AK28" s="14"/>
      <c r="AL28" s="14"/>
      <c r="AM28" s="14"/>
      <c r="AN28" s="4"/>
      <c r="AO28" s="4"/>
    </row>
    <row r="29" spans="1:41">
      <c r="G29" s="4"/>
      <c r="H29" s="4"/>
      <c r="I29" s="4"/>
      <c r="J29" s="4"/>
      <c r="K29" s="4"/>
      <c r="L29" s="4"/>
      <c r="M29" s="14" t="s">
        <v>14</v>
      </c>
      <c r="N29" s="14">
        <v>0</v>
      </c>
      <c r="O29" s="14">
        <v>9</v>
      </c>
      <c r="P29" s="14">
        <v>1</v>
      </c>
      <c r="Q29" s="14">
        <v>8</v>
      </c>
      <c r="R29" s="14">
        <v>3</v>
      </c>
      <c r="S29" s="14">
        <v>6</v>
      </c>
      <c r="T29" s="14">
        <v>4</v>
      </c>
      <c r="U29" s="14">
        <v>5</v>
      </c>
      <c r="V29" s="14">
        <v>5</v>
      </c>
      <c r="W29" s="14">
        <v>4</v>
      </c>
      <c r="X29" s="14">
        <v>7</v>
      </c>
      <c r="Y29" s="14">
        <v>2</v>
      </c>
      <c r="Z29" s="14">
        <v>7</v>
      </c>
      <c r="AA29" s="14">
        <v>2</v>
      </c>
      <c r="AB29" s="14">
        <v>8</v>
      </c>
      <c r="AC29" s="14">
        <v>1</v>
      </c>
      <c r="AD29" s="14">
        <v>8</v>
      </c>
      <c r="AE29" s="14">
        <v>1</v>
      </c>
      <c r="AF29" s="14">
        <v>9</v>
      </c>
      <c r="AG29" s="14">
        <v>0</v>
      </c>
      <c r="AH29" s="14"/>
      <c r="AI29" s="14"/>
      <c r="AJ29" s="14"/>
      <c r="AK29" s="14"/>
      <c r="AL29" s="14"/>
      <c r="AM29" s="14"/>
      <c r="AN29" s="4"/>
      <c r="AO29" s="4"/>
    </row>
    <row r="30" spans="1:41" ht="19">
      <c r="B30" s="3"/>
      <c r="C30" s="3"/>
      <c r="G30" s="4"/>
      <c r="H30" s="4"/>
      <c r="I30" s="4"/>
      <c r="J30" s="4"/>
      <c r="K30" s="4"/>
      <c r="L30" s="4"/>
      <c r="M30" s="14" t="s">
        <v>15</v>
      </c>
      <c r="N30" s="14">
        <v>0</v>
      </c>
      <c r="O30" s="14">
        <v>5</v>
      </c>
      <c r="P30" s="14">
        <v>0</v>
      </c>
      <c r="Q30" s="14">
        <v>5</v>
      </c>
      <c r="R30" s="14">
        <v>1</v>
      </c>
      <c r="S30" s="14">
        <v>4</v>
      </c>
      <c r="T30" s="14">
        <v>1</v>
      </c>
      <c r="U30" s="14">
        <v>4</v>
      </c>
      <c r="V30" s="14">
        <v>1</v>
      </c>
      <c r="W30" s="14">
        <v>4</v>
      </c>
      <c r="X30" s="14">
        <v>2</v>
      </c>
      <c r="Y30" s="14">
        <v>3</v>
      </c>
      <c r="Z30" s="14">
        <v>3</v>
      </c>
      <c r="AA30" s="14">
        <v>2</v>
      </c>
      <c r="AB30" s="14">
        <v>4</v>
      </c>
      <c r="AC30" s="14">
        <v>1</v>
      </c>
      <c r="AD30" s="14">
        <v>5</v>
      </c>
      <c r="AE30" s="14">
        <v>0</v>
      </c>
      <c r="AF30" s="14">
        <v>5</v>
      </c>
      <c r="AG30" s="14">
        <v>0</v>
      </c>
      <c r="AH30" s="14"/>
      <c r="AI30" s="14"/>
      <c r="AJ30" s="14"/>
      <c r="AK30" s="14"/>
      <c r="AL30" s="14"/>
      <c r="AM30" s="14"/>
      <c r="AN30" s="4"/>
      <c r="AO30" s="4"/>
    </row>
    <row r="31" spans="1:41" ht="19">
      <c r="B31" s="3"/>
      <c r="C31" s="3"/>
      <c r="G31" s="4"/>
      <c r="H31" s="4"/>
      <c r="I31" s="4"/>
      <c r="J31" s="4"/>
      <c r="K31" s="4"/>
      <c r="L31" s="4"/>
      <c r="M31" s="4"/>
      <c r="N31" s="114"/>
      <c r="O31" s="120"/>
      <c r="P31" s="113"/>
      <c r="Q31" s="113"/>
      <c r="R31" s="113"/>
      <c r="S31" s="113"/>
      <c r="T31" s="114"/>
      <c r="U31" s="114"/>
      <c r="V31" s="114"/>
      <c r="W31" s="114"/>
      <c r="X31" s="113"/>
      <c r="Y31" s="113"/>
      <c r="Z31" s="113"/>
      <c r="AA31" s="113"/>
      <c r="AB31" s="114"/>
      <c r="AC31" s="114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4"/>
      <c r="AO31" s="4"/>
    </row>
    <row r="32" spans="1:41" ht="19">
      <c r="B32" s="3"/>
      <c r="C32" s="3"/>
      <c r="G32" s="4"/>
      <c r="H32" s="4"/>
      <c r="I32" s="4"/>
      <c r="J32" s="4"/>
      <c r="K32" s="4"/>
      <c r="L32" s="4"/>
      <c r="M32" s="14" t="s">
        <v>24</v>
      </c>
      <c r="N32" s="14">
        <f>SUM(N29:N30)</f>
        <v>0</v>
      </c>
      <c r="O32" s="14">
        <f t="shared" ref="O32:AG32" si="35">SUM(O29:O30)</f>
        <v>14</v>
      </c>
      <c r="P32" s="14">
        <f t="shared" si="35"/>
        <v>1</v>
      </c>
      <c r="Q32" s="14">
        <f t="shared" si="35"/>
        <v>13</v>
      </c>
      <c r="R32" s="14">
        <f t="shared" si="35"/>
        <v>4</v>
      </c>
      <c r="S32" s="14">
        <f t="shared" si="35"/>
        <v>10</v>
      </c>
      <c r="T32" s="14">
        <f t="shared" si="35"/>
        <v>5</v>
      </c>
      <c r="U32" s="14">
        <f t="shared" si="35"/>
        <v>9</v>
      </c>
      <c r="V32" s="14">
        <f t="shared" si="35"/>
        <v>6</v>
      </c>
      <c r="W32" s="14">
        <f t="shared" si="35"/>
        <v>8</v>
      </c>
      <c r="X32" s="14">
        <f t="shared" si="35"/>
        <v>9</v>
      </c>
      <c r="Y32" s="14">
        <f t="shared" si="35"/>
        <v>5</v>
      </c>
      <c r="Z32" s="14">
        <f t="shared" si="35"/>
        <v>10</v>
      </c>
      <c r="AA32" s="14">
        <f t="shared" si="35"/>
        <v>4</v>
      </c>
      <c r="AB32" s="14">
        <f t="shared" si="35"/>
        <v>12</v>
      </c>
      <c r="AC32" s="14">
        <f t="shared" si="35"/>
        <v>2</v>
      </c>
      <c r="AD32" s="14">
        <f t="shared" si="35"/>
        <v>13</v>
      </c>
      <c r="AE32" s="14">
        <f t="shared" si="35"/>
        <v>1</v>
      </c>
      <c r="AF32" s="14">
        <f t="shared" si="35"/>
        <v>14</v>
      </c>
      <c r="AG32" s="14">
        <f t="shared" si="35"/>
        <v>0</v>
      </c>
      <c r="AH32" s="14"/>
      <c r="AI32" s="14"/>
      <c r="AJ32" s="14"/>
      <c r="AK32" s="14"/>
      <c r="AL32" s="14"/>
      <c r="AM32" s="14"/>
      <c r="AN32" s="4"/>
      <c r="AO32" s="4"/>
    </row>
    <row r="33" spans="1:42" ht="19">
      <c r="A33" s="106"/>
      <c r="B33" s="107" t="s">
        <v>0</v>
      </c>
      <c r="C33" s="106" t="s">
        <v>1</v>
      </c>
      <c r="D33" s="106" t="s">
        <v>2</v>
      </c>
      <c r="E33" s="106" t="s">
        <v>3</v>
      </c>
      <c r="G33" s="6"/>
      <c r="H33" s="6"/>
      <c r="I33" s="6"/>
      <c r="J33" s="6"/>
      <c r="K33" s="6"/>
      <c r="L33" s="6"/>
      <c r="M33" s="15" t="s">
        <v>11</v>
      </c>
      <c r="N33" s="24">
        <v>0.5</v>
      </c>
      <c r="O33" s="24">
        <f>1-(O29/O32*O29/O32) - (O30/O32*O30/O32)</f>
        <v>0.45918367346938771</v>
      </c>
      <c r="P33" s="24">
        <f t="shared" ref="P33:AF33" si="36">1-(P29/P32*P29/P32) - (P30/P32*P30/P32)</f>
        <v>0</v>
      </c>
      <c r="Q33" s="24">
        <f t="shared" si="36"/>
        <v>0.47337278106508873</v>
      </c>
      <c r="R33" s="24">
        <f t="shared" si="36"/>
        <v>0.375</v>
      </c>
      <c r="S33" s="24">
        <f t="shared" si="36"/>
        <v>0.48</v>
      </c>
      <c r="T33" s="24">
        <f t="shared" si="36"/>
        <v>0.32</v>
      </c>
      <c r="U33" s="24">
        <f t="shared" si="36"/>
        <v>0.49382716049382713</v>
      </c>
      <c r="V33" s="24">
        <f t="shared" si="36"/>
        <v>0.27777777777777768</v>
      </c>
      <c r="W33" s="24">
        <f t="shared" si="36"/>
        <v>0.5</v>
      </c>
      <c r="X33" s="24">
        <f t="shared" si="36"/>
        <v>0.34567901234567899</v>
      </c>
      <c r="Y33" s="24">
        <f t="shared" si="36"/>
        <v>0.48</v>
      </c>
      <c r="Z33" s="24">
        <f t="shared" si="36"/>
        <v>0.42000000000000004</v>
      </c>
      <c r="AA33" s="24">
        <f t="shared" si="36"/>
        <v>0.5</v>
      </c>
      <c r="AB33" s="24">
        <f t="shared" si="36"/>
        <v>0.44444444444444448</v>
      </c>
      <c r="AC33" s="24">
        <f t="shared" si="36"/>
        <v>0.5</v>
      </c>
      <c r="AD33" s="24">
        <f t="shared" si="36"/>
        <v>0.47337278106508873</v>
      </c>
      <c r="AE33" s="24">
        <f t="shared" si="36"/>
        <v>0</v>
      </c>
      <c r="AF33" s="24">
        <f t="shared" si="36"/>
        <v>0.45918367346938771</v>
      </c>
      <c r="AG33" s="24">
        <v>0.5</v>
      </c>
      <c r="AH33" s="20"/>
      <c r="AI33" s="20"/>
      <c r="AJ33" s="20"/>
      <c r="AK33" s="20"/>
      <c r="AL33" s="20"/>
      <c r="AM33" s="20"/>
      <c r="AN33" s="6"/>
      <c r="AO33" s="6"/>
    </row>
    <row r="34" spans="1:42" ht="19">
      <c r="A34" s="106" t="s">
        <v>62</v>
      </c>
      <c r="B34" s="107">
        <v>0.34300000000000003</v>
      </c>
      <c r="C34" s="106">
        <v>0.39600000000000002</v>
      </c>
      <c r="D34" s="106">
        <v>0.39400000000000002</v>
      </c>
      <c r="E34" s="106">
        <v>0.36699999999999999</v>
      </c>
      <c r="G34" s="14"/>
      <c r="H34" s="14"/>
      <c r="I34" s="7"/>
      <c r="J34" s="7"/>
      <c r="K34" s="7"/>
      <c r="L34" s="7"/>
      <c r="M34" s="14" t="s">
        <v>17</v>
      </c>
      <c r="N34" s="14">
        <v>14</v>
      </c>
      <c r="O34" s="14">
        <v>14</v>
      </c>
      <c r="P34" s="14">
        <v>14</v>
      </c>
      <c r="Q34" s="14">
        <v>14</v>
      </c>
      <c r="R34" s="14">
        <v>14</v>
      </c>
      <c r="S34" s="14">
        <v>14</v>
      </c>
      <c r="T34" s="14">
        <v>14</v>
      </c>
      <c r="U34" s="14">
        <v>14</v>
      </c>
      <c r="V34" s="14">
        <v>14</v>
      </c>
      <c r="W34" s="14">
        <v>14</v>
      </c>
      <c r="X34" s="14">
        <v>14</v>
      </c>
      <c r="Y34" s="14">
        <v>14</v>
      </c>
      <c r="Z34" s="14">
        <v>14</v>
      </c>
      <c r="AA34" s="14">
        <v>14</v>
      </c>
      <c r="AB34" s="14">
        <v>14</v>
      </c>
      <c r="AC34" s="14">
        <v>14</v>
      </c>
      <c r="AD34" s="14">
        <v>14</v>
      </c>
      <c r="AE34" s="14">
        <v>14</v>
      </c>
      <c r="AF34" s="14">
        <v>14</v>
      </c>
      <c r="AG34" s="14">
        <v>14</v>
      </c>
      <c r="AH34" s="6"/>
      <c r="AI34" s="6"/>
      <c r="AJ34" s="6"/>
      <c r="AK34" s="6"/>
      <c r="AL34" s="6"/>
      <c r="AM34" s="6"/>
      <c r="AN34" s="6"/>
      <c r="AO34" s="6"/>
    </row>
    <row r="35" spans="1:42" ht="19">
      <c r="B35" s="5"/>
      <c r="C35" s="5"/>
      <c r="G35" s="14"/>
      <c r="H35" s="7"/>
      <c r="I35" s="7"/>
      <c r="J35" s="7"/>
      <c r="K35" s="7"/>
      <c r="L35" s="7"/>
      <c r="M35" s="14" t="s">
        <v>18</v>
      </c>
      <c r="N35" s="24">
        <f>(SUM(N29:N30)/N34)*N33</f>
        <v>0</v>
      </c>
      <c r="O35" s="24">
        <f t="shared" ref="O35" si="37">(SUM(O29:O30)/O34)*O33</f>
        <v>0.45918367346938771</v>
      </c>
      <c r="P35" s="24">
        <f t="shared" ref="P35:AG35" si="38">(SUM(P29:P30)/P34)*P33</f>
        <v>0</v>
      </c>
      <c r="Q35" s="24">
        <f t="shared" si="38"/>
        <v>0.43956043956043955</v>
      </c>
      <c r="R35" s="24">
        <f t="shared" si="38"/>
        <v>0.10714285714285714</v>
      </c>
      <c r="S35" s="24">
        <f t="shared" si="38"/>
        <v>0.34285714285714286</v>
      </c>
      <c r="T35" s="24">
        <f t="shared" si="38"/>
        <v>0.1142857142857143</v>
      </c>
      <c r="U35" s="24">
        <f t="shared" si="38"/>
        <v>0.31746031746031744</v>
      </c>
      <c r="V35" s="24">
        <f t="shared" si="38"/>
        <v>0.119047619047619</v>
      </c>
      <c r="W35" s="24">
        <f t="shared" si="38"/>
        <v>0.2857142857142857</v>
      </c>
      <c r="X35" s="24">
        <f t="shared" si="38"/>
        <v>0.22222222222222224</v>
      </c>
      <c r="Y35" s="24">
        <f t="shared" si="38"/>
        <v>0.17142857142857143</v>
      </c>
      <c r="Z35" s="24">
        <f t="shared" si="38"/>
        <v>0.30000000000000004</v>
      </c>
      <c r="AA35" s="24">
        <f t="shared" si="38"/>
        <v>0.14285714285714285</v>
      </c>
      <c r="AB35" s="24">
        <f t="shared" si="38"/>
        <v>0.38095238095238093</v>
      </c>
      <c r="AC35" s="24">
        <f t="shared" si="38"/>
        <v>7.1428571428571425E-2</v>
      </c>
      <c r="AD35" s="24">
        <f t="shared" si="38"/>
        <v>0.43956043956043955</v>
      </c>
      <c r="AE35" s="24">
        <f t="shared" si="38"/>
        <v>0</v>
      </c>
      <c r="AF35" s="24">
        <f t="shared" si="38"/>
        <v>0.45918367346938771</v>
      </c>
      <c r="AG35" s="24">
        <f t="shared" si="38"/>
        <v>0</v>
      </c>
      <c r="AH35" s="19"/>
      <c r="AI35" s="19"/>
      <c r="AJ35" s="19"/>
      <c r="AK35" s="19"/>
      <c r="AL35" s="19"/>
      <c r="AM35" s="19"/>
      <c r="AN35" s="4"/>
      <c r="AO35" s="4"/>
    </row>
    <row r="36" spans="1:42">
      <c r="A36" s="145" t="s">
        <v>69</v>
      </c>
      <c r="B36" s="145"/>
      <c r="C36" s="145"/>
      <c r="D36" s="145"/>
      <c r="E36" s="145"/>
      <c r="F36" s="145"/>
      <c r="G36" s="14"/>
      <c r="H36" s="7"/>
      <c r="I36" s="7"/>
      <c r="J36" s="7"/>
      <c r="K36" s="7"/>
      <c r="L36" s="7"/>
      <c r="M36" s="28" t="s">
        <v>12</v>
      </c>
      <c r="N36" s="115">
        <f>SUM(N35:O35)</f>
        <v>0.45918367346938771</v>
      </c>
      <c r="O36" s="114"/>
      <c r="P36" s="115">
        <f t="shared" ref="P36" si="39">SUM(P35:Q35)</f>
        <v>0.43956043956043955</v>
      </c>
      <c r="Q36" s="114"/>
      <c r="R36" s="115">
        <f t="shared" ref="R36" si="40">SUM(R35:S35)</f>
        <v>0.45</v>
      </c>
      <c r="S36" s="114"/>
      <c r="T36" s="115">
        <f t="shared" ref="T36" si="41">SUM(T35:U35)</f>
        <v>0.43174603174603177</v>
      </c>
      <c r="U36" s="114"/>
      <c r="V36" s="115">
        <f t="shared" ref="V36" si="42">SUM(V35:W35)</f>
        <v>0.40476190476190471</v>
      </c>
      <c r="W36" s="114"/>
      <c r="X36" s="116">
        <f t="shared" ref="X36" si="43">SUM(X35:Y35)</f>
        <v>0.3936507936507937</v>
      </c>
      <c r="Y36" s="117"/>
      <c r="Z36" s="115">
        <f t="shared" ref="Z36" si="44">SUM(Z35:AA35)</f>
        <v>0.44285714285714289</v>
      </c>
      <c r="AA36" s="114"/>
      <c r="AB36" s="115">
        <f t="shared" ref="AB36" si="45">SUM(AB35:AC35)</f>
        <v>0.45238095238095233</v>
      </c>
      <c r="AC36" s="114"/>
      <c r="AD36" s="115">
        <f t="shared" ref="AD36" si="46">SUM(AD35:AE35)</f>
        <v>0.43956043956043955</v>
      </c>
      <c r="AE36" s="114"/>
      <c r="AF36" s="115">
        <f t="shared" ref="AF36" si="47">SUM(AF35:AG35)</f>
        <v>0.45918367346938771</v>
      </c>
      <c r="AG36" s="114"/>
      <c r="AH36" s="135"/>
      <c r="AI36" s="136"/>
      <c r="AJ36" s="135"/>
      <c r="AK36" s="136"/>
      <c r="AL36" s="135"/>
      <c r="AM36" s="136"/>
      <c r="AN36" s="4"/>
      <c r="AO36" s="4"/>
    </row>
    <row r="37" spans="1:42">
      <c r="A37" s="145"/>
      <c r="B37" s="145"/>
      <c r="C37" s="145"/>
      <c r="D37" s="145"/>
      <c r="E37" s="145"/>
      <c r="F37" s="145"/>
      <c r="G37" s="65"/>
      <c r="H37" s="7"/>
      <c r="I37" s="7"/>
      <c r="J37" s="7"/>
      <c r="K37" s="7"/>
      <c r="L37" s="7"/>
      <c r="M37" s="78"/>
      <c r="N37" s="71"/>
      <c r="O37" s="65"/>
      <c r="P37" s="71"/>
      <c r="Q37" s="65"/>
      <c r="R37" s="71"/>
      <c r="S37" s="65"/>
      <c r="T37" s="71"/>
      <c r="U37" s="65"/>
      <c r="V37" s="71"/>
      <c r="W37" s="65"/>
      <c r="X37" s="77"/>
      <c r="Y37" s="78"/>
      <c r="Z37" s="71"/>
      <c r="AA37" s="65"/>
      <c r="AB37" s="71"/>
      <c r="AC37" s="65"/>
      <c r="AD37" s="71"/>
      <c r="AE37" s="65"/>
      <c r="AF37" s="71"/>
      <c r="AG37" s="65"/>
      <c r="AH37" s="73"/>
      <c r="AI37" s="74"/>
      <c r="AJ37" s="73"/>
      <c r="AK37" s="74"/>
      <c r="AL37" s="73"/>
      <c r="AM37" s="74"/>
      <c r="AN37" s="4"/>
      <c r="AO37" s="4"/>
    </row>
    <row r="38" spans="1:42">
      <c r="A38" s="145"/>
      <c r="B38" s="145"/>
      <c r="C38" s="145"/>
      <c r="D38" s="145"/>
      <c r="E38" s="145"/>
      <c r="F38" s="145"/>
      <c r="G38" s="65"/>
      <c r="H38" s="7"/>
      <c r="I38" s="7"/>
      <c r="J38" s="7"/>
      <c r="K38" s="7"/>
      <c r="L38" s="7"/>
      <c r="M38" s="78"/>
      <c r="N38" s="71"/>
      <c r="O38" s="65"/>
      <c r="P38" s="71"/>
      <c r="Q38" s="65"/>
      <c r="R38" s="71"/>
      <c r="S38" s="65"/>
      <c r="T38" s="71"/>
      <c r="U38" s="65"/>
      <c r="V38" s="71"/>
      <c r="W38" s="65"/>
      <c r="X38" s="77"/>
      <c r="Y38" s="78"/>
      <c r="Z38" s="71"/>
      <c r="AA38" s="65"/>
      <c r="AB38" s="71"/>
      <c r="AC38" s="65"/>
      <c r="AD38" s="71"/>
      <c r="AE38" s="65"/>
      <c r="AF38" s="71"/>
      <c r="AG38" s="65"/>
      <c r="AH38" s="73"/>
      <c r="AI38" s="74"/>
      <c r="AJ38" s="73"/>
      <c r="AK38" s="74"/>
      <c r="AL38" s="73"/>
      <c r="AM38" s="74"/>
      <c r="AN38" s="4"/>
      <c r="AO38" s="4"/>
    </row>
    <row r="39" spans="1:42" ht="19">
      <c r="B39" s="3"/>
      <c r="C39" s="3"/>
      <c r="G39" s="65"/>
      <c r="H39" s="7"/>
      <c r="I39" s="7"/>
      <c r="J39" s="7"/>
      <c r="K39" s="7"/>
      <c r="L39" s="7"/>
      <c r="M39" s="78"/>
      <c r="N39" s="71"/>
      <c r="O39" s="65"/>
      <c r="P39" s="71"/>
      <c r="Q39" s="65"/>
      <c r="R39" s="71"/>
      <c r="S39" s="65"/>
      <c r="T39" s="71"/>
      <c r="U39" s="65"/>
      <c r="V39" s="71"/>
      <c r="W39" s="65"/>
      <c r="X39" s="77"/>
      <c r="Y39" s="78"/>
      <c r="Z39" s="71"/>
      <c r="AA39" s="65"/>
      <c r="AB39" s="71"/>
      <c r="AC39" s="65"/>
      <c r="AD39" s="71"/>
      <c r="AE39" s="65"/>
      <c r="AF39" s="71"/>
      <c r="AG39" s="65"/>
      <c r="AH39" s="73"/>
      <c r="AI39" s="74"/>
      <c r="AJ39" s="73"/>
      <c r="AK39" s="74"/>
      <c r="AL39" s="73"/>
      <c r="AM39" s="74"/>
      <c r="AN39" s="4"/>
      <c r="AO39" s="4"/>
    </row>
    <row r="40" spans="1:42">
      <c r="A40" s="112" t="s">
        <v>77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</row>
    <row r="41" spans="1:42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</row>
    <row r="42" spans="1:42" ht="16" customHeight="1">
      <c r="A42" s="110" t="s">
        <v>78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</row>
    <row r="43" spans="1:42" ht="16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</row>
    <row r="44" spans="1:42" ht="21">
      <c r="A44" s="111" t="s">
        <v>63</v>
      </c>
      <c r="B44" s="111"/>
      <c r="C44" s="111"/>
      <c r="D44" s="111"/>
      <c r="E44" s="111"/>
      <c r="F44" s="111"/>
      <c r="G44" s="67"/>
      <c r="H44" s="67"/>
      <c r="I44" s="67"/>
      <c r="J44" s="67"/>
      <c r="K44" s="67"/>
      <c r="L44" s="67"/>
    </row>
    <row r="45" spans="1:42" ht="21">
      <c r="A45" s="111"/>
      <c r="B45" s="111"/>
      <c r="C45" s="111"/>
      <c r="D45" s="111"/>
      <c r="E45" s="111"/>
      <c r="F45" s="111"/>
      <c r="G45" s="67"/>
      <c r="H45" s="67"/>
      <c r="I45" s="67"/>
      <c r="J45" s="67"/>
      <c r="K45" s="67"/>
      <c r="L45" s="67"/>
    </row>
    <row r="46" spans="1:42" ht="40">
      <c r="A46" s="1" t="s">
        <v>0</v>
      </c>
      <c r="B46" s="1" t="s">
        <v>1</v>
      </c>
      <c r="C46" s="1" t="s">
        <v>2</v>
      </c>
      <c r="D46" s="1" t="s">
        <v>3</v>
      </c>
      <c r="E46" s="11" t="s">
        <v>4</v>
      </c>
      <c r="F46" s="11" t="s">
        <v>13</v>
      </c>
      <c r="G46" s="125" t="s">
        <v>3</v>
      </c>
      <c r="H46" s="125"/>
      <c r="I46" s="126"/>
      <c r="J46" s="126"/>
      <c r="K46" s="126"/>
      <c r="L46" s="126"/>
      <c r="M46" s="125" t="s">
        <v>1</v>
      </c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5" t="s">
        <v>2</v>
      </c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</row>
    <row r="47" spans="1:42" ht="19">
      <c r="A47" s="26" t="s">
        <v>5</v>
      </c>
      <c r="B47" s="26">
        <v>75</v>
      </c>
      <c r="C47" s="26">
        <v>70</v>
      </c>
      <c r="D47" s="26" t="b">
        <v>1</v>
      </c>
      <c r="E47" s="26" t="s">
        <v>6</v>
      </c>
      <c r="F47" s="26">
        <v>1</v>
      </c>
      <c r="G47" s="13"/>
      <c r="H47" s="8" t="s">
        <v>14</v>
      </c>
      <c r="I47" s="8" t="s">
        <v>15</v>
      </c>
      <c r="J47" s="8" t="s">
        <v>16</v>
      </c>
      <c r="K47" s="8" t="s">
        <v>17</v>
      </c>
      <c r="L47" s="10" t="s">
        <v>18</v>
      </c>
      <c r="M47" s="65" t="s">
        <v>19</v>
      </c>
      <c r="N47" s="113">
        <v>1</v>
      </c>
      <c r="O47" s="124"/>
      <c r="P47" s="114">
        <v>0</v>
      </c>
      <c r="Q47" s="120"/>
      <c r="R47" s="113">
        <v>1</v>
      </c>
      <c r="S47" s="124"/>
      <c r="T47" s="114">
        <v>0</v>
      </c>
      <c r="U47" s="120"/>
      <c r="V47" s="113">
        <v>0</v>
      </c>
      <c r="W47" s="124"/>
      <c r="X47" s="114"/>
      <c r="Y47" s="120"/>
      <c r="Z47" s="114"/>
      <c r="AA47" s="120"/>
      <c r="AB47" s="65" t="s">
        <v>19</v>
      </c>
      <c r="AC47" s="113">
        <v>1</v>
      </c>
      <c r="AD47" s="124"/>
      <c r="AE47" s="114">
        <v>1</v>
      </c>
      <c r="AF47" s="120"/>
      <c r="AG47" s="113">
        <v>0</v>
      </c>
      <c r="AH47" s="124"/>
      <c r="AI47" s="114">
        <v>0</v>
      </c>
      <c r="AJ47" s="120"/>
      <c r="AK47" s="113">
        <v>0</v>
      </c>
      <c r="AL47" s="124"/>
      <c r="AM47" s="114"/>
      <c r="AN47" s="120"/>
      <c r="AO47" s="114"/>
      <c r="AP47" s="120"/>
    </row>
    <row r="48" spans="1:42" ht="19">
      <c r="A48" s="26" t="s">
        <v>5</v>
      </c>
      <c r="B48" s="26">
        <v>80</v>
      </c>
      <c r="C48" s="26">
        <v>90</v>
      </c>
      <c r="D48" s="26" t="b">
        <v>1</v>
      </c>
      <c r="E48" s="26" t="s">
        <v>7</v>
      </c>
      <c r="F48" s="26">
        <v>0</v>
      </c>
      <c r="G48" s="65" t="b">
        <v>1</v>
      </c>
      <c r="H48" s="21">
        <v>1</v>
      </c>
      <c r="I48" s="21">
        <v>2</v>
      </c>
      <c r="J48" s="21">
        <f xml:space="preserve"> 1 - (H48/(H48+I48))*(H48/(H48+I48))-(I48/(H48+I48))*(I48/(H48+I48))</f>
        <v>0.44444444444444442</v>
      </c>
      <c r="K48" s="21">
        <v>5</v>
      </c>
      <c r="L48" s="21">
        <f>(SUM(H48:I48))/K48*J48</f>
        <v>0.26666666666666666</v>
      </c>
      <c r="M48" s="65" t="s">
        <v>1</v>
      </c>
      <c r="N48" s="114">
        <v>69</v>
      </c>
      <c r="O48" s="120"/>
      <c r="P48" s="114">
        <v>72</v>
      </c>
      <c r="Q48" s="120"/>
      <c r="R48" s="113">
        <v>75</v>
      </c>
      <c r="S48" s="124"/>
      <c r="T48" s="114">
        <v>80</v>
      </c>
      <c r="U48" s="120"/>
      <c r="V48" s="114">
        <v>85</v>
      </c>
      <c r="W48" s="120"/>
      <c r="X48" s="113"/>
      <c r="Y48" s="124"/>
      <c r="Z48" s="114"/>
      <c r="AA48" s="120"/>
      <c r="AB48" s="65" t="s">
        <v>2</v>
      </c>
      <c r="AC48" s="114">
        <v>70</v>
      </c>
      <c r="AD48" s="120"/>
      <c r="AE48" s="114">
        <v>70</v>
      </c>
      <c r="AF48" s="120"/>
      <c r="AG48" s="113">
        <v>85</v>
      </c>
      <c r="AH48" s="124"/>
      <c r="AI48" s="114">
        <v>90</v>
      </c>
      <c r="AJ48" s="120"/>
      <c r="AK48" s="114">
        <v>95</v>
      </c>
      <c r="AL48" s="120"/>
      <c r="AM48" s="113"/>
      <c r="AN48" s="124"/>
      <c r="AO48" s="114"/>
      <c r="AP48" s="120"/>
    </row>
    <row r="49" spans="1:42" ht="69">
      <c r="A49" s="26" t="s">
        <v>5</v>
      </c>
      <c r="B49" s="26">
        <v>85</v>
      </c>
      <c r="C49" s="26">
        <v>85</v>
      </c>
      <c r="D49" s="26" t="b">
        <v>0</v>
      </c>
      <c r="E49" s="26" t="s">
        <v>7</v>
      </c>
      <c r="F49" s="26">
        <v>0</v>
      </c>
      <c r="G49" s="65" t="b">
        <v>0</v>
      </c>
      <c r="H49" s="21">
        <v>1</v>
      </c>
      <c r="I49" s="21">
        <v>1</v>
      </c>
      <c r="J49" s="21">
        <f t="shared" ref="J49" si="48" xml:space="preserve"> 1 - (H49/(H49+I49))*(H49/(H49+I49))-(I49/(H49+I49))*(I49/(H49+I49))</f>
        <v>0.5</v>
      </c>
      <c r="K49" s="21">
        <v>5</v>
      </c>
      <c r="L49" s="21">
        <f t="shared" ref="L49" si="49">(SUM(H49:I49))/K49*J49</f>
        <v>0.2</v>
      </c>
      <c r="M49" s="59" t="s">
        <v>20</v>
      </c>
      <c r="N49" s="114">
        <f xml:space="preserve"> N48</f>
        <v>69</v>
      </c>
      <c r="O49" s="120"/>
      <c r="P49" s="113">
        <f t="shared" ref="P49:T49" si="50" xml:space="preserve"> P48</f>
        <v>72</v>
      </c>
      <c r="Q49" s="124"/>
      <c r="R49" s="113">
        <f t="shared" si="50"/>
        <v>75</v>
      </c>
      <c r="S49" s="124"/>
      <c r="T49" s="114">
        <f t="shared" si="50"/>
        <v>80</v>
      </c>
      <c r="U49" s="120"/>
      <c r="V49" s="114">
        <v>85</v>
      </c>
      <c r="W49" s="120"/>
      <c r="X49" s="113"/>
      <c r="Y49" s="124"/>
      <c r="Z49" s="113"/>
      <c r="AA49" s="124"/>
      <c r="AB49" s="59" t="s">
        <v>25</v>
      </c>
      <c r="AC49" s="114">
        <f xml:space="preserve"> AC48</f>
        <v>70</v>
      </c>
      <c r="AD49" s="120"/>
      <c r="AE49" s="113">
        <v>80</v>
      </c>
      <c r="AF49" s="124"/>
      <c r="AG49" s="113">
        <v>90</v>
      </c>
      <c r="AH49" s="124"/>
      <c r="AI49" s="114">
        <v>95</v>
      </c>
      <c r="AJ49" s="120"/>
      <c r="AK49" s="114"/>
      <c r="AL49" s="120"/>
      <c r="AM49" s="113"/>
      <c r="AN49" s="124"/>
      <c r="AO49" s="113"/>
      <c r="AP49" s="124"/>
    </row>
    <row r="50" spans="1:42" ht="52">
      <c r="A50" s="26" t="s">
        <v>5</v>
      </c>
      <c r="B50" s="26">
        <v>72</v>
      </c>
      <c r="C50" s="26">
        <v>95</v>
      </c>
      <c r="D50" s="26" t="b">
        <v>1</v>
      </c>
      <c r="E50" s="26" t="s">
        <v>7</v>
      </c>
      <c r="F50" s="26">
        <v>0</v>
      </c>
      <c r="G50" s="78" t="s">
        <v>12</v>
      </c>
      <c r="H50" s="123"/>
      <c r="I50" s="123"/>
      <c r="J50" s="123"/>
      <c r="K50" s="68"/>
      <c r="L50" s="27">
        <f>SUM(L48:L49)</f>
        <v>0.46666666666666667</v>
      </c>
      <c r="M50" s="59" t="s">
        <v>21</v>
      </c>
      <c r="N50" s="114">
        <v>68</v>
      </c>
      <c r="O50" s="120"/>
      <c r="P50" s="113">
        <f>FLOOR(SUM(N49:Q49)/2, 0.1)</f>
        <v>70.5</v>
      </c>
      <c r="Q50" s="113"/>
      <c r="R50" s="113">
        <f>FLOOR((P49+R49)/2, 0.1)</f>
        <v>73.5</v>
      </c>
      <c r="S50" s="113"/>
      <c r="T50" s="121">
        <f t="shared" ref="T50" si="51">FLOOR((R49+T49)/2, 0.1)</f>
        <v>77.5</v>
      </c>
      <c r="U50" s="121"/>
      <c r="V50" s="113">
        <f t="shared" ref="V50" si="52">FLOOR((T49+V49)/2, 0.1)</f>
        <v>82.5</v>
      </c>
      <c r="W50" s="113"/>
      <c r="X50" s="113">
        <v>86</v>
      </c>
      <c r="Y50" s="113"/>
      <c r="Z50" s="113"/>
      <c r="AA50" s="113"/>
      <c r="AB50" s="59" t="s">
        <v>21</v>
      </c>
      <c r="AC50" s="114">
        <v>69</v>
      </c>
      <c r="AD50" s="120"/>
      <c r="AE50" s="121">
        <f>FLOOR(SUM(AC49:AF49)/2, 0.1)</f>
        <v>75</v>
      </c>
      <c r="AF50" s="121"/>
      <c r="AG50" s="113">
        <f>FLOOR((AE49+AG49)/2, 0.1)</f>
        <v>85</v>
      </c>
      <c r="AH50" s="113"/>
      <c r="AI50" s="113">
        <f t="shared" ref="AI50" si="53">FLOOR((AG49+AI49)/2, 0.1)</f>
        <v>92.5</v>
      </c>
      <c r="AJ50" s="113"/>
      <c r="AK50" s="113">
        <v>96</v>
      </c>
      <c r="AL50" s="113"/>
      <c r="AM50" s="113"/>
      <c r="AN50" s="113"/>
      <c r="AO50" s="113"/>
      <c r="AP50" s="113"/>
    </row>
    <row r="51" spans="1:42" ht="19">
      <c r="A51" s="26" t="s">
        <v>5</v>
      </c>
      <c r="B51" s="26">
        <v>69</v>
      </c>
      <c r="C51" s="26">
        <v>70</v>
      </c>
      <c r="D51" s="26" t="b">
        <v>0</v>
      </c>
      <c r="E51" s="26" t="s">
        <v>6</v>
      </c>
      <c r="F51" s="26">
        <v>1</v>
      </c>
      <c r="G51" s="26"/>
      <c r="H51" s="26"/>
      <c r="I51" s="26"/>
      <c r="J51" s="26"/>
      <c r="K51" s="26"/>
      <c r="L51" s="26"/>
      <c r="M51" s="16"/>
      <c r="N51" s="114"/>
      <c r="O51" s="120"/>
      <c r="P51" s="113"/>
      <c r="Q51" s="113"/>
      <c r="R51" s="113"/>
      <c r="S51" s="113"/>
      <c r="T51" s="114"/>
      <c r="U51" s="114"/>
      <c r="V51" s="114"/>
      <c r="W51" s="114"/>
      <c r="X51" s="113"/>
      <c r="Y51" s="113"/>
      <c r="Z51" s="113"/>
      <c r="AA51" s="113"/>
      <c r="AB51" s="16"/>
      <c r="AC51" s="114"/>
      <c r="AD51" s="120"/>
      <c r="AE51" s="113"/>
      <c r="AF51" s="113"/>
      <c r="AG51" s="113"/>
      <c r="AH51" s="113"/>
      <c r="AI51" s="114"/>
      <c r="AJ51" s="114"/>
      <c r="AK51" s="114"/>
      <c r="AL51" s="114"/>
      <c r="AM51" s="113"/>
      <c r="AN51" s="113"/>
      <c r="AO51" s="113"/>
      <c r="AP51" s="113"/>
    </row>
    <row r="52" spans="1:42" ht="19">
      <c r="A52" s="101"/>
      <c r="B52" s="101"/>
      <c r="C52" s="101"/>
      <c r="D52" s="101"/>
      <c r="E52" s="101"/>
      <c r="F52" s="101"/>
      <c r="G52" s="26"/>
      <c r="H52" s="26"/>
      <c r="I52" s="26"/>
      <c r="J52" s="26"/>
      <c r="K52" s="26"/>
      <c r="L52" s="26"/>
      <c r="M52" s="65"/>
      <c r="N52" s="65" t="s">
        <v>22</v>
      </c>
      <c r="O52" s="65" t="s">
        <v>23</v>
      </c>
      <c r="P52" s="65" t="s">
        <v>22</v>
      </c>
      <c r="Q52" s="65" t="s">
        <v>23</v>
      </c>
      <c r="R52" s="65" t="s">
        <v>22</v>
      </c>
      <c r="S52" s="65" t="s">
        <v>23</v>
      </c>
      <c r="T52" s="65" t="s">
        <v>22</v>
      </c>
      <c r="U52" s="65" t="s">
        <v>23</v>
      </c>
      <c r="V52" s="65" t="s">
        <v>22</v>
      </c>
      <c r="W52" s="65" t="s">
        <v>23</v>
      </c>
      <c r="X52" s="65" t="s">
        <v>22</v>
      </c>
      <c r="Y52" s="65" t="s">
        <v>23</v>
      </c>
      <c r="Z52" s="65"/>
      <c r="AA52" s="65"/>
      <c r="AB52" s="65"/>
      <c r="AC52" s="65" t="s">
        <v>22</v>
      </c>
      <c r="AD52" s="65" t="s">
        <v>23</v>
      </c>
      <c r="AE52" s="65" t="s">
        <v>22</v>
      </c>
      <c r="AF52" s="65" t="s">
        <v>23</v>
      </c>
      <c r="AG52" s="65" t="s">
        <v>22</v>
      </c>
      <c r="AH52" s="65" t="s">
        <v>23</v>
      </c>
      <c r="AI52" s="65" t="s">
        <v>22</v>
      </c>
      <c r="AJ52" s="65" t="s">
        <v>23</v>
      </c>
      <c r="AK52" s="65" t="s">
        <v>22</v>
      </c>
      <c r="AL52" s="65" t="s">
        <v>23</v>
      </c>
      <c r="AM52" s="65"/>
      <c r="AN52" s="65"/>
      <c r="AO52" s="65"/>
      <c r="AP52" s="65"/>
    </row>
    <row r="53" spans="1:42" ht="19">
      <c r="A53" s="106"/>
      <c r="B53" s="106"/>
      <c r="C53" s="106" t="s">
        <v>1</v>
      </c>
      <c r="D53" s="107" t="s">
        <v>2</v>
      </c>
      <c r="E53" s="106" t="s">
        <v>3</v>
      </c>
      <c r="F53" s="101"/>
      <c r="G53" s="26"/>
      <c r="H53" s="26"/>
      <c r="I53" s="26"/>
      <c r="J53" s="26"/>
      <c r="K53" s="26"/>
      <c r="L53" s="26"/>
      <c r="M53" s="65" t="s">
        <v>14</v>
      </c>
      <c r="N53" s="65">
        <v>0</v>
      </c>
      <c r="O53" s="65">
        <v>2</v>
      </c>
      <c r="P53" s="65">
        <v>1</v>
      </c>
      <c r="Q53" s="65">
        <v>1</v>
      </c>
      <c r="R53" s="65">
        <v>1</v>
      </c>
      <c r="S53" s="65">
        <v>1</v>
      </c>
      <c r="T53" s="65">
        <v>2</v>
      </c>
      <c r="U53" s="65">
        <v>0</v>
      </c>
      <c r="V53" s="65">
        <v>2</v>
      </c>
      <c r="W53" s="65">
        <v>0</v>
      </c>
      <c r="X53" s="65">
        <v>2</v>
      </c>
      <c r="Y53" s="65">
        <v>0</v>
      </c>
      <c r="Z53" s="65"/>
      <c r="AA53" s="65"/>
      <c r="AB53" s="65" t="s">
        <v>14</v>
      </c>
      <c r="AC53" s="65">
        <v>0</v>
      </c>
      <c r="AD53" s="65">
        <v>2</v>
      </c>
      <c r="AE53" s="65">
        <v>2</v>
      </c>
      <c r="AF53" s="65">
        <v>0</v>
      </c>
      <c r="AG53" s="65">
        <v>2</v>
      </c>
      <c r="AH53" s="65">
        <v>0</v>
      </c>
      <c r="AI53" s="65">
        <v>2</v>
      </c>
      <c r="AJ53" s="65">
        <v>0</v>
      </c>
      <c r="AK53" s="65">
        <v>2</v>
      </c>
      <c r="AL53" s="65">
        <v>0</v>
      </c>
      <c r="AM53" s="65"/>
      <c r="AN53" s="65"/>
      <c r="AO53" s="65"/>
      <c r="AP53" s="65"/>
    </row>
    <row r="54" spans="1:42" ht="19">
      <c r="A54" s="106" t="s">
        <v>62</v>
      </c>
      <c r="B54" s="107"/>
      <c r="C54" s="106">
        <v>0.26700000000000002</v>
      </c>
      <c r="D54" s="107">
        <v>0</v>
      </c>
      <c r="E54" s="106">
        <v>0.46700000000000003</v>
      </c>
      <c r="F54" s="4"/>
      <c r="G54" s="4"/>
      <c r="H54" s="4"/>
      <c r="I54" s="4"/>
      <c r="J54" s="4"/>
      <c r="K54" s="4"/>
      <c r="L54" s="4"/>
      <c r="M54" s="65" t="s">
        <v>15</v>
      </c>
      <c r="N54" s="65">
        <v>0</v>
      </c>
      <c r="O54" s="65">
        <v>3</v>
      </c>
      <c r="P54" s="65">
        <v>0</v>
      </c>
      <c r="Q54" s="65">
        <v>3</v>
      </c>
      <c r="R54" s="65">
        <v>1</v>
      </c>
      <c r="S54" s="65">
        <v>2</v>
      </c>
      <c r="T54" s="65">
        <v>1</v>
      </c>
      <c r="U54" s="65">
        <v>2</v>
      </c>
      <c r="V54" s="65">
        <v>2</v>
      </c>
      <c r="W54" s="65">
        <v>1</v>
      </c>
      <c r="X54" s="65">
        <v>3</v>
      </c>
      <c r="Y54" s="65">
        <v>0</v>
      </c>
      <c r="Z54" s="65"/>
      <c r="AA54" s="65"/>
      <c r="AB54" s="65" t="s">
        <v>15</v>
      </c>
      <c r="AC54" s="65">
        <v>0</v>
      </c>
      <c r="AD54" s="65">
        <v>3</v>
      </c>
      <c r="AE54" s="65">
        <v>0</v>
      </c>
      <c r="AF54" s="65">
        <v>3</v>
      </c>
      <c r="AG54" s="65">
        <v>1</v>
      </c>
      <c r="AH54" s="65">
        <v>2</v>
      </c>
      <c r="AI54" s="65">
        <v>2</v>
      </c>
      <c r="AJ54" s="65">
        <v>1</v>
      </c>
      <c r="AK54" s="65">
        <v>3</v>
      </c>
      <c r="AL54" s="65">
        <v>0</v>
      </c>
      <c r="AM54" s="65"/>
      <c r="AN54" s="65"/>
      <c r="AO54" s="65"/>
      <c r="AP54" s="65"/>
    </row>
    <row r="55" spans="1:42">
      <c r="A55" s="146" t="s">
        <v>66</v>
      </c>
      <c r="B55" s="146"/>
      <c r="C55" s="146"/>
      <c r="D55" s="146"/>
      <c r="E55" s="146"/>
      <c r="F55" s="146"/>
      <c r="G55" s="4"/>
      <c r="H55" s="4"/>
      <c r="I55" s="4"/>
      <c r="J55" s="4"/>
      <c r="K55" s="4"/>
      <c r="L55" s="4"/>
      <c r="M55" s="4"/>
      <c r="N55" s="114"/>
      <c r="O55" s="114"/>
      <c r="P55" s="113"/>
      <c r="Q55" s="113"/>
      <c r="R55" s="113"/>
      <c r="S55" s="113"/>
      <c r="T55" s="114"/>
      <c r="U55" s="114"/>
      <c r="V55" s="114"/>
      <c r="W55" s="114"/>
      <c r="X55" s="113"/>
      <c r="Y55" s="113"/>
      <c r="Z55" s="113"/>
      <c r="AA55" s="113"/>
      <c r="AB55" s="4"/>
      <c r="AC55" s="114"/>
      <c r="AD55" s="120"/>
      <c r="AE55" s="113"/>
      <c r="AF55" s="113"/>
      <c r="AG55" s="113"/>
      <c r="AH55" s="113"/>
      <c r="AI55" s="114"/>
      <c r="AJ55" s="114"/>
      <c r="AK55" s="114"/>
      <c r="AL55" s="114"/>
      <c r="AM55" s="113"/>
      <c r="AN55" s="113"/>
      <c r="AO55" s="113"/>
      <c r="AP55" s="113"/>
    </row>
    <row r="56" spans="1:42">
      <c r="A56" s="146"/>
      <c r="B56" s="146"/>
      <c r="C56" s="146"/>
      <c r="D56" s="146"/>
      <c r="E56" s="146"/>
      <c r="F56" s="146"/>
      <c r="G56"/>
      <c r="M56" s="65" t="s">
        <v>24</v>
      </c>
      <c r="N56" s="65">
        <f>SUM(N53:N54)</f>
        <v>0</v>
      </c>
      <c r="O56" s="65">
        <f t="shared" ref="O56:Y56" si="54">SUM(O53:O54)</f>
        <v>5</v>
      </c>
      <c r="P56" s="65">
        <f t="shared" si="54"/>
        <v>1</v>
      </c>
      <c r="Q56" s="65">
        <f t="shared" si="54"/>
        <v>4</v>
      </c>
      <c r="R56" s="65">
        <f t="shared" si="54"/>
        <v>2</v>
      </c>
      <c r="S56" s="65">
        <f t="shared" si="54"/>
        <v>3</v>
      </c>
      <c r="T56" s="65">
        <f t="shared" si="54"/>
        <v>3</v>
      </c>
      <c r="U56" s="65">
        <f t="shared" si="54"/>
        <v>2</v>
      </c>
      <c r="V56" s="65">
        <f t="shared" si="54"/>
        <v>4</v>
      </c>
      <c r="W56" s="65">
        <f t="shared" si="54"/>
        <v>1</v>
      </c>
      <c r="X56" s="65">
        <f t="shared" si="54"/>
        <v>5</v>
      </c>
      <c r="Y56" s="65">
        <f t="shared" si="54"/>
        <v>0</v>
      </c>
      <c r="AB56" s="65" t="s">
        <v>24</v>
      </c>
      <c r="AC56" s="65">
        <f>SUM(AC53:AC54)</f>
        <v>0</v>
      </c>
      <c r="AD56" s="65">
        <f t="shared" ref="AD56:AL56" si="55">SUM(AD53:AD54)</f>
        <v>5</v>
      </c>
      <c r="AE56" s="65">
        <f t="shared" si="55"/>
        <v>2</v>
      </c>
      <c r="AF56" s="65">
        <f t="shared" si="55"/>
        <v>3</v>
      </c>
      <c r="AG56" s="65">
        <f t="shared" si="55"/>
        <v>3</v>
      </c>
      <c r="AH56" s="65">
        <f t="shared" si="55"/>
        <v>2</v>
      </c>
      <c r="AI56" s="65">
        <f t="shared" si="55"/>
        <v>4</v>
      </c>
      <c r="AJ56" s="65">
        <f t="shared" si="55"/>
        <v>1</v>
      </c>
      <c r="AK56" s="65">
        <f t="shared" si="55"/>
        <v>5</v>
      </c>
      <c r="AL56" s="65">
        <f t="shared" si="55"/>
        <v>0</v>
      </c>
      <c r="AM56" s="65"/>
      <c r="AN56" s="65"/>
      <c r="AO56" s="65"/>
      <c r="AP56" s="65"/>
    </row>
    <row r="57" spans="1:42" ht="17">
      <c r="A57" s="146"/>
      <c r="B57" s="146"/>
      <c r="C57" s="146"/>
      <c r="D57" s="146"/>
      <c r="E57" s="146"/>
      <c r="F57" s="146"/>
      <c r="G57"/>
      <c r="M57" s="59" t="s">
        <v>11</v>
      </c>
      <c r="N57" s="71">
        <v>0.5</v>
      </c>
      <c r="O57" s="71">
        <f>1-(O53/O56*O53/O56) - (O54/O56*O54/O56)</f>
        <v>0.48</v>
      </c>
      <c r="P57" s="71">
        <f t="shared" ref="P57:X57" si="56">1-(P53/P56*P53/P56) - (P54/P56*P54/P56)</f>
        <v>0</v>
      </c>
      <c r="Q57" s="71">
        <f t="shared" si="56"/>
        <v>0.375</v>
      </c>
      <c r="R57" s="71">
        <f t="shared" si="56"/>
        <v>0.5</v>
      </c>
      <c r="S57" s="71">
        <f t="shared" si="56"/>
        <v>0.44444444444444442</v>
      </c>
      <c r="T57" s="71">
        <f t="shared" si="56"/>
        <v>0.44444444444444448</v>
      </c>
      <c r="U57" s="71">
        <f t="shared" si="56"/>
        <v>0</v>
      </c>
      <c r="V57" s="71">
        <f t="shared" si="56"/>
        <v>0.5</v>
      </c>
      <c r="W57" s="71">
        <f t="shared" si="56"/>
        <v>0</v>
      </c>
      <c r="X57" s="71">
        <f t="shared" si="56"/>
        <v>0.48</v>
      </c>
      <c r="Y57" s="71">
        <v>0.5</v>
      </c>
      <c r="AB57" s="59" t="s">
        <v>11</v>
      </c>
      <c r="AC57" s="71">
        <v>0.5</v>
      </c>
      <c r="AD57" s="71">
        <f>1-(AD53/AD56*AD53/AD56) - (AD54/AD56*AD54/AD56)</f>
        <v>0.48</v>
      </c>
      <c r="AE57" s="71">
        <f t="shared" ref="AE57:AK57" si="57">1-(AE53/AE56*AE53/AE56) - (AE54/AE56*AE54/AE56)</f>
        <v>0</v>
      </c>
      <c r="AF57" s="71">
        <f t="shared" si="57"/>
        <v>0</v>
      </c>
      <c r="AG57" s="71">
        <f t="shared" si="57"/>
        <v>0.44444444444444448</v>
      </c>
      <c r="AH57" s="71">
        <f t="shared" si="57"/>
        <v>0</v>
      </c>
      <c r="AI57" s="71">
        <f t="shared" si="57"/>
        <v>0.5</v>
      </c>
      <c r="AJ57" s="71">
        <f t="shared" si="57"/>
        <v>0</v>
      </c>
      <c r="AK57" s="71">
        <f t="shared" si="57"/>
        <v>0.48</v>
      </c>
      <c r="AL57" s="71">
        <v>0.5</v>
      </c>
      <c r="AM57" s="71"/>
      <c r="AN57" s="71"/>
      <c r="AO57" s="71"/>
      <c r="AP57" s="71"/>
    </row>
    <row r="58" spans="1:42">
      <c r="G58"/>
      <c r="M58" s="65" t="s">
        <v>17</v>
      </c>
      <c r="N58" s="65">
        <v>5</v>
      </c>
      <c r="O58" s="65">
        <v>5</v>
      </c>
      <c r="P58" s="65">
        <v>5</v>
      </c>
      <c r="Q58" s="65">
        <v>5</v>
      </c>
      <c r="R58" s="65">
        <v>5</v>
      </c>
      <c r="S58" s="65">
        <v>5</v>
      </c>
      <c r="T58" s="65">
        <v>5</v>
      </c>
      <c r="U58" s="65">
        <v>5</v>
      </c>
      <c r="V58" s="65">
        <v>5</v>
      </c>
      <c r="W58" s="65">
        <v>5</v>
      </c>
      <c r="X58" s="65">
        <v>5</v>
      </c>
      <c r="Y58" s="65">
        <v>5</v>
      </c>
      <c r="AB58" s="65" t="s">
        <v>17</v>
      </c>
      <c r="AC58" s="65">
        <v>5</v>
      </c>
      <c r="AD58" s="65">
        <v>5</v>
      </c>
      <c r="AE58" s="65">
        <v>5</v>
      </c>
      <c r="AF58" s="65">
        <v>5</v>
      </c>
      <c r="AG58" s="65">
        <v>5</v>
      </c>
      <c r="AH58" s="65">
        <v>5</v>
      </c>
      <c r="AI58" s="65">
        <v>5</v>
      </c>
      <c r="AJ58" s="65">
        <v>5</v>
      </c>
      <c r="AK58" s="65">
        <v>5</v>
      </c>
      <c r="AL58" s="65">
        <v>5</v>
      </c>
      <c r="AM58" s="65"/>
      <c r="AN58" s="65"/>
      <c r="AO58" s="65"/>
      <c r="AP58" s="65"/>
    </row>
    <row r="59" spans="1:42">
      <c r="G59"/>
      <c r="M59" s="65" t="s">
        <v>18</v>
      </c>
      <c r="N59" s="71">
        <f>(SUM(N53:N54)/N58)*N57</f>
        <v>0</v>
      </c>
      <c r="O59" s="71">
        <f t="shared" ref="O59" si="58">(SUM(O53:O54)/O58)*O57</f>
        <v>0.48</v>
      </c>
      <c r="P59" s="71">
        <f t="shared" ref="P59:Y59" si="59">(SUM(P53:P54)/P58)*P57</f>
        <v>0</v>
      </c>
      <c r="Q59" s="71">
        <f t="shared" si="59"/>
        <v>0.30000000000000004</v>
      </c>
      <c r="R59" s="71">
        <f t="shared" si="59"/>
        <v>0.2</v>
      </c>
      <c r="S59" s="71">
        <f t="shared" si="59"/>
        <v>0.26666666666666666</v>
      </c>
      <c r="T59" s="71">
        <f t="shared" si="59"/>
        <v>0.26666666666666666</v>
      </c>
      <c r="U59" s="71">
        <f t="shared" si="59"/>
        <v>0</v>
      </c>
      <c r="V59" s="71">
        <f t="shared" si="59"/>
        <v>0.4</v>
      </c>
      <c r="W59" s="71">
        <f t="shared" si="59"/>
        <v>0</v>
      </c>
      <c r="X59" s="71">
        <f t="shared" si="59"/>
        <v>0.48</v>
      </c>
      <c r="Y59" s="71">
        <f t="shared" si="59"/>
        <v>0</v>
      </c>
      <c r="AB59" s="65" t="s">
        <v>18</v>
      </c>
      <c r="AC59" s="71">
        <f>(SUM(AC53:AC54)/AC58)*AC57</f>
        <v>0</v>
      </c>
      <c r="AD59" s="71">
        <f t="shared" ref="AD59" si="60">(SUM(AD53:AD54)/AD58)*AD57</f>
        <v>0.48</v>
      </c>
      <c r="AE59" s="71">
        <f t="shared" ref="AE59:AL59" si="61">(SUM(AE53:AE54)/AE58)*AE57</f>
        <v>0</v>
      </c>
      <c r="AF59" s="71">
        <f t="shared" si="61"/>
        <v>0</v>
      </c>
      <c r="AG59" s="71">
        <f t="shared" si="61"/>
        <v>0.26666666666666666</v>
      </c>
      <c r="AH59" s="71">
        <f t="shared" si="61"/>
        <v>0</v>
      </c>
      <c r="AI59" s="71">
        <f t="shared" si="61"/>
        <v>0.4</v>
      </c>
      <c r="AJ59" s="71">
        <f t="shared" si="61"/>
        <v>0</v>
      </c>
      <c r="AK59" s="71">
        <f t="shared" si="61"/>
        <v>0.48</v>
      </c>
      <c r="AL59" s="71">
        <f t="shared" si="61"/>
        <v>0</v>
      </c>
      <c r="AM59" s="71"/>
      <c r="AN59" s="71"/>
      <c r="AO59" s="71"/>
      <c r="AP59" s="71"/>
    </row>
    <row r="60" spans="1:42" ht="21">
      <c r="G60"/>
      <c r="M60" s="78" t="s">
        <v>12</v>
      </c>
      <c r="N60" s="115">
        <f>SUM(N59:O59)</f>
        <v>0.48</v>
      </c>
      <c r="O60" s="114"/>
      <c r="P60" s="115">
        <f t="shared" ref="P60" si="62">SUM(P59:Q59)</f>
        <v>0.30000000000000004</v>
      </c>
      <c r="Q60" s="114"/>
      <c r="R60" s="115">
        <f t="shared" ref="R60" si="63">SUM(R59:S59)</f>
        <v>0.46666666666666667</v>
      </c>
      <c r="S60" s="114"/>
      <c r="T60" s="116">
        <f t="shared" ref="T60" si="64">SUM(T59:U59)</f>
        <v>0.26666666666666666</v>
      </c>
      <c r="U60" s="117"/>
      <c r="V60" s="115">
        <f t="shared" ref="V60" si="65">SUM(V59:W59)</f>
        <v>0.4</v>
      </c>
      <c r="W60" s="114"/>
      <c r="X60" s="115">
        <f t="shared" ref="X60" si="66">SUM(X59:Y59)</f>
        <v>0.48</v>
      </c>
      <c r="Y60" s="114"/>
      <c r="AB60" s="78" t="s">
        <v>12</v>
      </c>
      <c r="AC60" s="115">
        <f>SUM(AC59:AD59)</f>
        <v>0.48</v>
      </c>
      <c r="AD60" s="114"/>
      <c r="AE60" s="128">
        <f t="shared" ref="AE60" si="67">SUM(AE59:AF59)</f>
        <v>0</v>
      </c>
      <c r="AF60" s="129"/>
      <c r="AG60" s="115">
        <f t="shared" ref="AG60" si="68">SUM(AG59:AH59)</f>
        <v>0.26666666666666666</v>
      </c>
      <c r="AH60" s="114"/>
      <c r="AI60" s="115">
        <f t="shared" ref="AI60" si="69">SUM(AI59:AJ59)</f>
        <v>0.4</v>
      </c>
      <c r="AJ60" s="114"/>
      <c r="AK60" s="115">
        <f t="shared" ref="AK60" si="70">SUM(AK59:AL59)</f>
        <v>0.48</v>
      </c>
      <c r="AL60" s="114"/>
      <c r="AM60" s="115"/>
      <c r="AN60" s="114"/>
      <c r="AO60" s="115"/>
      <c r="AP60" s="114"/>
    </row>
    <row r="61" spans="1:42">
      <c r="A61" s="110" t="s">
        <v>79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4"/>
    </row>
    <row r="62" spans="1:4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</row>
    <row r="63" spans="1:42" ht="19">
      <c r="A63" s="111" t="s">
        <v>64</v>
      </c>
      <c r="B63" s="111"/>
      <c r="C63" s="111"/>
      <c r="D63" s="111"/>
      <c r="E63" s="111"/>
      <c r="F63" s="111"/>
      <c r="G63" s="4"/>
      <c r="H63" s="4"/>
      <c r="I63" s="4"/>
      <c r="J63" s="4"/>
      <c r="K63" s="4"/>
      <c r="L63" s="4"/>
      <c r="M63" s="125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</row>
    <row r="64" spans="1:42">
      <c r="A64" s="111"/>
      <c r="B64" s="111"/>
      <c r="C64" s="111"/>
      <c r="D64" s="111"/>
      <c r="E64" s="111"/>
      <c r="F64" s="111"/>
      <c r="G64" s="4"/>
      <c r="H64" s="4"/>
      <c r="I64" s="4"/>
      <c r="J64" s="4"/>
      <c r="K64" s="4"/>
      <c r="L64" s="4"/>
      <c r="M64" s="65"/>
      <c r="N64" s="113"/>
      <c r="O64" s="124"/>
      <c r="P64" s="114"/>
      <c r="Q64" s="120"/>
      <c r="R64" s="113"/>
      <c r="S64" s="124"/>
      <c r="T64" s="114"/>
      <c r="U64" s="120"/>
      <c r="V64" s="113"/>
      <c r="W64" s="124"/>
      <c r="X64" s="114"/>
      <c r="Y64" s="120"/>
      <c r="Z64" s="114"/>
      <c r="AA64" s="120"/>
      <c r="AB64" s="114"/>
      <c r="AC64" s="120"/>
    </row>
    <row r="65" spans="1:42" ht="40">
      <c r="A65" s="1" t="s">
        <v>0</v>
      </c>
      <c r="B65" s="1" t="s">
        <v>1</v>
      </c>
      <c r="C65" s="1" t="s">
        <v>2</v>
      </c>
      <c r="D65" s="1" t="s">
        <v>3</v>
      </c>
      <c r="E65" s="11" t="s">
        <v>4</v>
      </c>
      <c r="F65" s="11" t="s">
        <v>13</v>
      </c>
      <c r="G65" s="125" t="s">
        <v>3</v>
      </c>
      <c r="H65" s="125"/>
      <c r="I65" s="126"/>
      <c r="J65" s="126"/>
      <c r="K65" s="126"/>
      <c r="L65" s="126"/>
      <c r="M65" s="125" t="s">
        <v>1</v>
      </c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5" t="s">
        <v>2</v>
      </c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</row>
    <row r="66" spans="1:42" ht="19">
      <c r="A66" s="26" t="s">
        <v>9</v>
      </c>
      <c r="B66" s="26">
        <v>71</v>
      </c>
      <c r="C66" s="26">
        <v>80</v>
      </c>
      <c r="D66" s="26" t="b">
        <v>1</v>
      </c>
      <c r="E66" s="26" t="s">
        <v>7</v>
      </c>
      <c r="F66" s="26">
        <v>0</v>
      </c>
      <c r="G66" s="13"/>
      <c r="H66" s="8" t="s">
        <v>14</v>
      </c>
      <c r="I66" s="8" t="s">
        <v>15</v>
      </c>
      <c r="J66" s="8" t="s">
        <v>16</v>
      </c>
      <c r="K66" s="8" t="s">
        <v>17</v>
      </c>
      <c r="L66" s="10" t="s">
        <v>18</v>
      </c>
      <c r="M66" s="65" t="s">
        <v>19</v>
      </c>
      <c r="N66" s="113">
        <v>0</v>
      </c>
      <c r="O66" s="124"/>
      <c r="P66" s="114">
        <v>1</v>
      </c>
      <c r="Q66" s="120"/>
      <c r="R66" s="113">
        <v>1</v>
      </c>
      <c r="S66" s="124"/>
      <c r="T66" s="114">
        <v>0</v>
      </c>
      <c r="U66" s="120"/>
      <c r="V66" s="113">
        <v>1</v>
      </c>
      <c r="W66" s="124"/>
      <c r="X66" s="114"/>
      <c r="Y66" s="120"/>
      <c r="Z66" s="114"/>
      <c r="AA66" s="120"/>
      <c r="AB66" s="65" t="s">
        <v>19</v>
      </c>
      <c r="AC66" s="113">
        <v>0</v>
      </c>
      <c r="AD66" s="124"/>
      <c r="AE66" s="114">
        <v>0</v>
      </c>
      <c r="AF66" s="120"/>
      <c r="AG66" s="113">
        <v>1</v>
      </c>
      <c r="AH66" s="124"/>
      <c r="AI66" s="114">
        <v>1</v>
      </c>
      <c r="AJ66" s="120"/>
      <c r="AK66" s="113">
        <v>1</v>
      </c>
      <c r="AL66" s="124"/>
      <c r="AM66" s="114"/>
      <c r="AN66" s="120"/>
      <c r="AO66" s="114"/>
      <c r="AP66" s="120"/>
    </row>
    <row r="67" spans="1:42" ht="19">
      <c r="A67" s="26" t="s">
        <v>9</v>
      </c>
      <c r="B67" s="26">
        <v>65</v>
      </c>
      <c r="C67" s="26">
        <v>70</v>
      </c>
      <c r="D67" s="26" t="b">
        <v>1</v>
      </c>
      <c r="E67" s="26" t="s">
        <v>7</v>
      </c>
      <c r="F67" s="26">
        <v>0</v>
      </c>
      <c r="G67" s="65" t="b">
        <v>1</v>
      </c>
      <c r="H67" s="21">
        <v>0</v>
      </c>
      <c r="I67" s="21">
        <v>2</v>
      </c>
      <c r="J67" s="21">
        <f xml:space="preserve"> 1 - (H67/(H67+I67))*(H67/(H67+I67))-(I67/(H67+I67))*(I67/(H67+I67))</f>
        <v>0</v>
      </c>
      <c r="K67" s="21">
        <v>5</v>
      </c>
      <c r="L67" s="21">
        <f>(SUM(H67:I67))/K67*J67</f>
        <v>0</v>
      </c>
      <c r="M67" s="65" t="s">
        <v>1</v>
      </c>
      <c r="N67" s="114">
        <v>65</v>
      </c>
      <c r="O67" s="120"/>
      <c r="P67" s="114">
        <v>68</v>
      </c>
      <c r="Q67" s="120"/>
      <c r="R67" s="113">
        <v>70</v>
      </c>
      <c r="S67" s="124"/>
      <c r="T67" s="114">
        <v>71</v>
      </c>
      <c r="U67" s="120"/>
      <c r="V67" s="114">
        <v>75</v>
      </c>
      <c r="W67" s="120"/>
      <c r="X67" s="113"/>
      <c r="Y67" s="124"/>
      <c r="Z67" s="114"/>
      <c r="AA67" s="120"/>
      <c r="AB67" s="65" t="s">
        <v>2</v>
      </c>
      <c r="AC67" s="114">
        <v>70</v>
      </c>
      <c r="AD67" s="120"/>
      <c r="AE67" s="114">
        <v>80</v>
      </c>
      <c r="AF67" s="120"/>
      <c r="AG67" s="113">
        <v>80</v>
      </c>
      <c r="AH67" s="124"/>
      <c r="AI67" s="114">
        <v>80</v>
      </c>
      <c r="AJ67" s="120"/>
      <c r="AK67" s="114">
        <v>90</v>
      </c>
      <c r="AL67" s="120"/>
      <c r="AM67" s="113"/>
      <c r="AN67" s="124"/>
      <c r="AO67" s="114"/>
      <c r="AP67" s="120"/>
    </row>
    <row r="68" spans="1:42" ht="41" customHeight="1">
      <c r="A68" s="26" t="s">
        <v>9</v>
      </c>
      <c r="B68" s="26">
        <v>75</v>
      </c>
      <c r="C68" s="26">
        <v>80</v>
      </c>
      <c r="D68" s="26" t="b">
        <v>0</v>
      </c>
      <c r="E68" s="26" t="s">
        <v>6</v>
      </c>
      <c r="F68" s="26">
        <v>1</v>
      </c>
      <c r="G68" s="65" t="b">
        <v>0</v>
      </c>
      <c r="H68" s="21">
        <v>3</v>
      </c>
      <c r="I68" s="21">
        <v>0</v>
      </c>
      <c r="J68" s="21">
        <f t="shared" ref="J68" si="71" xml:space="preserve"> 1 - (H68/(H68+I68))*(H68/(H68+I68))-(I68/(H68+I68))*(I68/(H68+I68))</f>
        <v>0</v>
      </c>
      <c r="K68" s="21">
        <v>5</v>
      </c>
      <c r="L68" s="21">
        <f t="shared" ref="L68" si="72">(SUM(H68:I68))/K68*J68</f>
        <v>0</v>
      </c>
      <c r="M68" s="59" t="s">
        <v>20</v>
      </c>
      <c r="N68" s="114">
        <f xml:space="preserve"> N67</f>
        <v>65</v>
      </c>
      <c r="O68" s="120"/>
      <c r="P68" s="113">
        <f t="shared" ref="P68" si="73" xml:space="preserve"> P67</f>
        <v>68</v>
      </c>
      <c r="Q68" s="124"/>
      <c r="R68" s="113">
        <f t="shared" ref="R68" si="74" xml:space="preserve"> R67</f>
        <v>70</v>
      </c>
      <c r="S68" s="124"/>
      <c r="T68" s="114">
        <f t="shared" ref="T68" si="75" xml:space="preserve"> T67</f>
        <v>71</v>
      </c>
      <c r="U68" s="120"/>
      <c r="V68" s="114">
        <v>75</v>
      </c>
      <c r="W68" s="120"/>
      <c r="X68" s="113"/>
      <c r="Y68" s="124"/>
      <c r="Z68" s="113"/>
      <c r="AA68" s="124"/>
      <c r="AB68" s="59" t="s">
        <v>25</v>
      </c>
      <c r="AC68" s="114">
        <f xml:space="preserve"> AC67</f>
        <v>70</v>
      </c>
      <c r="AD68" s="120"/>
      <c r="AE68" s="113">
        <f t="shared" ref="AE68" si="76" xml:space="preserve"> AE67</f>
        <v>80</v>
      </c>
      <c r="AF68" s="124"/>
      <c r="AG68" s="113">
        <v>90</v>
      </c>
      <c r="AH68" s="124"/>
      <c r="AI68" s="114"/>
      <c r="AJ68" s="120"/>
      <c r="AK68" s="114"/>
      <c r="AL68" s="120"/>
      <c r="AM68" s="113"/>
      <c r="AN68" s="124"/>
      <c r="AO68" s="113"/>
      <c r="AP68" s="124"/>
    </row>
    <row r="69" spans="1:42" ht="34" customHeight="1">
      <c r="A69" s="26" t="s">
        <v>9</v>
      </c>
      <c r="B69" s="26">
        <v>68</v>
      </c>
      <c r="C69" s="26">
        <v>80</v>
      </c>
      <c r="D69" s="26" t="b">
        <v>0</v>
      </c>
      <c r="E69" s="26" t="s">
        <v>6</v>
      </c>
      <c r="F69" s="26">
        <v>1</v>
      </c>
      <c r="G69" s="78" t="s">
        <v>12</v>
      </c>
      <c r="H69" s="123"/>
      <c r="I69" s="123"/>
      <c r="J69" s="123"/>
      <c r="K69" s="68"/>
      <c r="L69" s="102">
        <f>SUM(L67:L68)</f>
        <v>0</v>
      </c>
      <c r="M69" s="59" t="s">
        <v>21</v>
      </c>
      <c r="N69" s="114">
        <v>64</v>
      </c>
      <c r="O69" s="120"/>
      <c r="P69" s="121">
        <f>FLOOR(SUM(N68:Q68)/2, 0.1)</f>
        <v>66.5</v>
      </c>
      <c r="Q69" s="121"/>
      <c r="R69" s="113">
        <f>FLOOR((P68+R68)/2, 0.1)</f>
        <v>69</v>
      </c>
      <c r="S69" s="113"/>
      <c r="T69" s="113">
        <f t="shared" ref="T69" si="77">FLOOR((R68+T68)/2, 0.1)</f>
        <v>70.5</v>
      </c>
      <c r="U69" s="113"/>
      <c r="V69" s="113">
        <f t="shared" ref="V69" si="78">FLOOR((T68+V68)/2, 0.1)</f>
        <v>73</v>
      </c>
      <c r="W69" s="113"/>
      <c r="X69" s="113">
        <v>76</v>
      </c>
      <c r="Y69" s="113"/>
      <c r="Z69" s="122"/>
      <c r="AA69" s="122"/>
      <c r="AB69" s="59" t="s">
        <v>21</v>
      </c>
      <c r="AC69" s="114">
        <v>69</v>
      </c>
      <c r="AD69" s="120"/>
      <c r="AE69" s="121">
        <f>FLOOR(SUM(AC68:AF68)/2, 0.1)</f>
        <v>75</v>
      </c>
      <c r="AF69" s="121"/>
      <c r="AG69" s="113">
        <f>FLOOR((AE68+AG68)/2, 0.1)</f>
        <v>85</v>
      </c>
      <c r="AH69" s="113"/>
      <c r="AI69" s="113">
        <v>91</v>
      </c>
      <c r="AJ69" s="113"/>
      <c r="AK69" s="122"/>
      <c r="AL69" s="122"/>
      <c r="AM69" s="113"/>
      <c r="AN69" s="113"/>
      <c r="AO69" s="113"/>
      <c r="AP69" s="113"/>
    </row>
    <row r="70" spans="1:42" ht="19">
      <c r="A70" s="26" t="s">
        <v>9</v>
      </c>
      <c r="B70" s="26">
        <v>70</v>
      </c>
      <c r="C70" s="26">
        <v>96</v>
      </c>
      <c r="D70" s="26" t="b">
        <v>0</v>
      </c>
      <c r="E70" s="26" t="s">
        <v>6</v>
      </c>
      <c r="F70" s="26">
        <v>1</v>
      </c>
      <c r="G70" s="4"/>
      <c r="H70" s="4"/>
      <c r="I70" s="4"/>
      <c r="J70" s="4"/>
      <c r="K70" s="4"/>
      <c r="L70" s="4"/>
      <c r="M70" s="16"/>
      <c r="N70" s="114"/>
      <c r="O70" s="120"/>
      <c r="P70" s="113"/>
      <c r="Q70" s="113"/>
      <c r="R70" s="113"/>
      <c r="S70" s="113"/>
      <c r="T70" s="114"/>
      <c r="U70" s="114"/>
      <c r="V70" s="114"/>
      <c r="W70" s="114"/>
      <c r="X70" s="113"/>
      <c r="Y70" s="113"/>
      <c r="Z70" s="113"/>
      <c r="AA70" s="113"/>
      <c r="AB70" s="16"/>
      <c r="AC70" s="114"/>
      <c r="AD70" s="120"/>
      <c r="AE70" s="113"/>
      <c r="AF70" s="113"/>
      <c r="AG70" s="113"/>
      <c r="AH70" s="113"/>
      <c r="AI70" s="114"/>
      <c r="AJ70" s="114"/>
      <c r="AK70" s="114"/>
      <c r="AL70" s="114"/>
      <c r="AM70" s="113"/>
      <c r="AN70" s="113"/>
      <c r="AO70" s="113"/>
      <c r="AP70" s="113"/>
    </row>
    <row r="71" spans="1:42" ht="21">
      <c r="A71" s="26"/>
      <c r="B71" s="26"/>
      <c r="C71" s="26"/>
      <c r="D71" s="26"/>
      <c r="E71" s="26"/>
      <c r="F71" s="26"/>
      <c r="G71" s="67"/>
      <c r="H71" s="67"/>
      <c r="I71" s="67"/>
      <c r="J71" s="67"/>
      <c r="K71" s="67"/>
      <c r="L71" s="67"/>
      <c r="M71" s="65"/>
      <c r="N71" s="65" t="s">
        <v>22</v>
      </c>
      <c r="O71" s="65" t="s">
        <v>23</v>
      </c>
      <c r="P71" s="65" t="s">
        <v>22</v>
      </c>
      <c r="Q71" s="65" t="s">
        <v>23</v>
      </c>
      <c r="R71" s="65" t="s">
        <v>22</v>
      </c>
      <c r="S71" s="65" t="s">
        <v>23</v>
      </c>
      <c r="T71" s="65" t="s">
        <v>22</v>
      </c>
      <c r="U71" s="65" t="s">
        <v>23</v>
      </c>
      <c r="V71" s="65" t="s">
        <v>22</v>
      </c>
      <c r="W71" s="65" t="s">
        <v>23</v>
      </c>
      <c r="X71" s="65" t="s">
        <v>22</v>
      </c>
      <c r="Y71" s="65" t="s">
        <v>23</v>
      </c>
      <c r="Z71" s="65"/>
      <c r="AA71" s="65"/>
      <c r="AB71" s="65"/>
      <c r="AC71" s="65" t="s">
        <v>22</v>
      </c>
      <c r="AD71" s="65" t="s">
        <v>23</v>
      </c>
      <c r="AE71" s="65" t="s">
        <v>22</v>
      </c>
      <c r="AF71" s="65" t="s">
        <v>23</v>
      </c>
      <c r="AG71" s="65" t="s">
        <v>22</v>
      </c>
      <c r="AH71" s="65" t="s">
        <v>23</v>
      </c>
      <c r="AI71" s="65" t="s">
        <v>22</v>
      </c>
      <c r="AJ71" s="65" t="s">
        <v>23</v>
      </c>
      <c r="AK71" s="65"/>
      <c r="AL71" s="65"/>
      <c r="AM71" s="65"/>
      <c r="AN71" s="65"/>
      <c r="AO71" s="65"/>
      <c r="AP71" s="65"/>
    </row>
    <row r="72" spans="1:42" ht="21">
      <c r="G72" s="67"/>
      <c r="H72" s="67"/>
      <c r="I72" s="67"/>
      <c r="J72" s="67"/>
      <c r="K72" s="67"/>
      <c r="L72" s="67"/>
      <c r="M72" s="65" t="s">
        <v>14</v>
      </c>
      <c r="N72" s="65">
        <v>0</v>
      </c>
      <c r="O72" s="65">
        <v>3</v>
      </c>
      <c r="P72" s="65">
        <v>0</v>
      </c>
      <c r="Q72" s="65">
        <v>3</v>
      </c>
      <c r="R72" s="65">
        <v>1</v>
      </c>
      <c r="S72" s="65">
        <v>2</v>
      </c>
      <c r="T72" s="65">
        <v>2</v>
      </c>
      <c r="U72" s="65">
        <v>1</v>
      </c>
      <c r="V72" s="65">
        <v>2</v>
      </c>
      <c r="W72" s="65">
        <v>1</v>
      </c>
      <c r="X72" s="65">
        <v>3</v>
      </c>
      <c r="Y72" s="65">
        <v>0</v>
      </c>
      <c r="Z72" s="65"/>
      <c r="AA72" s="65"/>
      <c r="AB72" s="65" t="s">
        <v>14</v>
      </c>
      <c r="AC72" s="65">
        <v>0</v>
      </c>
      <c r="AD72" s="65">
        <v>3</v>
      </c>
      <c r="AE72" s="65">
        <v>0</v>
      </c>
      <c r="AF72" s="65">
        <v>3</v>
      </c>
      <c r="AG72" s="65">
        <v>2</v>
      </c>
      <c r="AH72" s="65">
        <v>1</v>
      </c>
      <c r="AI72" s="65">
        <v>3</v>
      </c>
      <c r="AJ72" s="65">
        <v>0</v>
      </c>
      <c r="AK72" s="65"/>
      <c r="AL72" s="65"/>
      <c r="AM72" s="65"/>
      <c r="AN72" s="65"/>
      <c r="AO72" s="65"/>
      <c r="AP72" s="65"/>
    </row>
    <row r="73" spans="1:42" ht="19">
      <c r="A73" s="106"/>
      <c r="B73" s="106"/>
      <c r="C73" s="106" t="s">
        <v>1</v>
      </c>
      <c r="D73" s="106" t="s">
        <v>2</v>
      </c>
      <c r="E73" s="107" t="s">
        <v>3</v>
      </c>
      <c r="G73" s="26"/>
      <c r="H73" s="26"/>
      <c r="I73" s="26"/>
      <c r="J73" s="26"/>
      <c r="K73" s="26"/>
      <c r="L73" s="26"/>
      <c r="M73" s="65" t="s">
        <v>15</v>
      </c>
      <c r="N73" s="65">
        <v>0</v>
      </c>
      <c r="O73" s="65">
        <v>2</v>
      </c>
      <c r="P73" s="65">
        <v>1</v>
      </c>
      <c r="Q73" s="65">
        <v>1</v>
      </c>
      <c r="R73" s="65">
        <v>1</v>
      </c>
      <c r="S73" s="65">
        <v>1</v>
      </c>
      <c r="T73" s="65">
        <v>1</v>
      </c>
      <c r="U73" s="65">
        <v>1</v>
      </c>
      <c r="V73" s="65">
        <v>2</v>
      </c>
      <c r="W73" s="65">
        <v>0</v>
      </c>
      <c r="X73" s="65">
        <v>2</v>
      </c>
      <c r="Y73" s="65">
        <v>0</v>
      </c>
      <c r="Z73" s="65"/>
      <c r="AA73" s="65"/>
      <c r="AB73" s="65" t="s">
        <v>15</v>
      </c>
      <c r="AC73" s="65">
        <v>0</v>
      </c>
      <c r="AD73" s="65">
        <v>2</v>
      </c>
      <c r="AE73" s="65">
        <v>1</v>
      </c>
      <c r="AF73" s="65">
        <v>1</v>
      </c>
      <c r="AG73" s="65">
        <v>2</v>
      </c>
      <c r="AH73" s="65">
        <v>0</v>
      </c>
      <c r="AI73" s="65">
        <v>2</v>
      </c>
      <c r="AJ73" s="65">
        <v>0</v>
      </c>
      <c r="AK73" s="65"/>
      <c r="AL73" s="65"/>
      <c r="AM73" s="65"/>
      <c r="AN73" s="65"/>
      <c r="AO73" s="65"/>
      <c r="AP73" s="65"/>
    </row>
    <row r="74" spans="1:42" ht="19">
      <c r="A74" s="106" t="s">
        <v>62</v>
      </c>
      <c r="B74" s="107"/>
      <c r="C74" s="106">
        <v>0.3</v>
      </c>
      <c r="D74" s="106">
        <v>0.3</v>
      </c>
      <c r="E74" s="107">
        <v>0</v>
      </c>
      <c r="G74" s="26"/>
      <c r="H74" s="26"/>
      <c r="I74" s="26"/>
      <c r="J74" s="26"/>
      <c r="K74" s="26"/>
      <c r="L74" s="26"/>
      <c r="M74" s="4"/>
      <c r="N74" s="114"/>
      <c r="O74" s="120"/>
      <c r="P74" s="113"/>
      <c r="Q74" s="113"/>
      <c r="R74" s="113"/>
      <c r="S74" s="113"/>
      <c r="T74" s="114"/>
      <c r="U74" s="114"/>
      <c r="V74" s="114"/>
      <c r="W74" s="114"/>
      <c r="X74" s="113"/>
      <c r="Y74" s="113"/>
      <c r="Z74" s="113"/>
      <c r="AA74" s="113"/>
      <c r="AB74" s="4"/>
      <c r="AC74" s="114"/>
      <c r="AD74" s="120"/>
      <c r="AE74" s="113"/>
      <c r="AF74" s="113"/>
      <c r="AG74" s="113"/>
      <c r="AH74" s="113"/>
      <c r="AI74" s="114"/>
      <c r="AJ74" s="114"/>
      <c r="AK74" s="114"/>
      <c r="AL74" s="114"/>
      <c r="AM74" s="113"/>
      <c r="AN74" s="113"/>
      <c r="AO74" s="113"/>
      <c r="AP74" s="113"/>
    </row>
    <row r="75" spans="1:42" ht="19">
      <c r="G75" s="26"/>
      <c r="H75" s="26"/>
      <c r="I75" s="26"/>
      <c r="J75" s="26"/>
      <c r="K75" s="26"/>
      <c r="L75" s="26"/>
      <c r="M75" s="65" t="s">
        <v>24</v>
      </c>
      <c r="N75" s="65">
        <f>SUM(N72:N73)</f>
        <v>0</v>
      </c>
      <c r="O75" s="65">
        <f t="shared" ref="O75:Y75" si="79">SUM(O72:O73)</f>
        <v>5</v>
      </c>
      <c r="P75" s="65">
        <f t="shared" si="79"/>
        <v>1</v>
      </c>
      <c r="Q75" s="65">
        <f t="shared" si="79"/>
        <v>4</v>
      </c>
      <c r="R75" s="65">
        <f t="shared" si="79"/>
        <v>2</v>
      </c>
      <c r="S75" s="65">
        <f t="shared" si="79"/>
        <v>3</v>
      </c>
      <c r="T75" s="65">
        <f t="shared" si="79"/>
        <v>3</v>
      </c>
      <c r="U75" s="65">
        <f t="shared" si="79"/>
        <v>2</v>
      </c>
      <c r="V75" s="65">
        <f t="shared" si="79"/>
        <v>4</v>
      </c>
      <c r="W75" s="65">
        <f t="shared" si="79"/>
        <v>1</v>
      </c>
      <c r="X75" s="65">
        <f t="shared" si="79"/>
        <v>5</v>
      </c>
      <c r="Y75" s="65">
        <f t="shared" si="79"/>
        <v>0</v>
      </c>
      <c r="Z75" s="65"/>
      <c r="AA75" s="65"/>
      <c r="AB75" s="65" t="s">
        <v>24</v>
      </c>
      <c r="AC75" s="65">
        <f>SUM(AC72:AC73)</f>
        <v>0</v>
      </c>
      <c r="AD75" s="65">
        <f t="shared" ref="AD75:AJ75" si="80">SUM(AD72:AD73)</f>
        <v>5</v>
      </c>
      <c r="AE75" s="65">
        <f t="shared" si="80"/>
        <v>1</v>
      </c>
      <c r="AF75" s="65">
        <f t="shared" si="80"/>
        <v>4</v>
      </c>
      <c r="AG75" s="65">
        <f t="shared" si="80"/>
        <v>4</v>
      </c>
      <c r="AH75" s="65">
        <f t="shared" si="80"/>
        <v>1</v>
      </c>
      <c r="AI75" s="65">
        <f t="shared" si="80"/>
        <v>5</v>
      </c>
      <c r="AJ75" s="65">
        <f t="shared" si="80"/>
        <v>0</v>
      </c>
      <c r="AK75" s="65"/>
      <c r="AL75" s="65"/>
      <c r="AM75" s="65"/>
      <c r="AN75" s="65"/>
      <c r="AO75" s="65"/>
      <c r="AP75" s="65"/>
    </row>
    <row r="76" spans="1:42" ht="19">
      <c r="A76" s="146" t="s">
        <v>92</v>
      </c>
      <c r="B76" s="146"/>
      <c r="C76" s="146"/>
      <c r="D76" s="146"/>
      <c r="E76" s="146"/>
      <c r="F76" s="146"/>
      <c r="G76" s="26"/>
      <c r="H76" s="26"/>
      <c r="I76" s="26"/>
      <c r="J76" s="26"/>
      <c r="K76" s="26"/>
      <c r="L76" s="26"/>
      <c r="M76" s="59" t="s">
        <v>11</v>
      </c>
      <c r="N76" s="71">
        <v>0.5</v>
      </c>
      <c r="O76" s="71">
        <f>1-(O72/O75*O72/O75) - (O73/O75*O73/O75)</f>
        <v>0.48</v>
      </c>
      <c r="P76" s="71">
        <f t="shared" ref="P76:X76" si="81">1-(P72/P75*P72/P75) - (P73/P75*P73/P75)</f>
        <v>0</v>
      </c>
      <c r="Q76" s="71">
        <f t="shared" si="81"/>
        <v>0.375</v>
      </c>
      <c r="R76" s="71">
        <f t="shared" si="81"/>
        <v>0.5</v>
      </c>
      <c r="S76" s="71">
        <f t="shared" si="81"/>
        <v>0.44444444444444448</v>
      </c>
      <c r="T76" s="71">
        <f t="shared" si="81"/>
        <v>0.44444444444444448</v>
      </c>
      <c r="U76" s="71">
        <f t="shared" si="81"/>
        <v>0.5</v>
      </c>
      <c r="V76" s="71">
        <f t="shared" si="81"/>
        <v>0.5</v>
      </c>
      <c r="W76" s="71">
        <f t="shared" si="81"/>
        <v>0</v>
      </c>
      <c r="X76" s="71">
        <f t="shared" si="81"/>
        <v>0.48</v>
      </c>
      <c r="Y76" s="71">
        <v>0.5</v>
      </c>
      <c r="Z76" s="71"/>
      <c r="AA76" s="71"/>
      <c r="AB76" s="59" t="s">
        <v>11</v>
      </c>
      <c r="AC76" s="71">
        <v>0.5</v>
      </c>
      <c r="AD76" s="71">
        <f>1-(AD72/AD75*AD72/AD75) - (AD73/AD75*AD73/AD75)</f>
        <v>0.48</v>
      </c>
      <c r="AE76" s="71">
        <f t="shared" ref="AE76:AI76" si="82">1-(AE72/AE75*AE72/AE75) - (AE73/AE75*AE73/AE75)</f>
        <v>0</v>
      </c>
      <c r="AF76" s="71">
        <f t="shared" si="82"/>
        <v>0.375</v>
      </c>
      <c r="AG76" s="71">
        <f t="shared" si="82"/>
        <v>0.5</v>
      </c>
      <c r="AH76" s="71">
        <f t="shared" si="82"/>
        <v>0</v>
      </c>
      <c r="AI76" s="71">
        <f t="shared" si="82"/>
        <v>0.48</v>
      </c>
      <c r="AJ76" s="71">
        <v>0.5</v>
      </c>
      <c r="AK76" s="71"/>
      <c r="AL76" s="71"/>
      <c r="AM76" s="71"/>
      <c r="AN76" s="71"/>
      <c r="AO76" s="71"/>
      <c r="AP76" s="71"/>
    </row>
    <row r="77" spans="1:42" ht="19">
      <c r="A77" s="146"/>
      <c r="B77" s="146"/>
      <c r="C77" s="146"/>
      <c r="D77" s="146"/>
      <c r="E77" s="146"/>
      <c r="F77" s="146"/>
      <c r="G77" s="26"/>
      <c r="H77" s="26"/>
      <c r="I77" s="26"/>
      <c r="J77" s="26"/>
      <c r="K77" s="26"/>
      <c r="L77" s="26"/>
      <c r="M77" s="65" t="s">
        <v>17</v>
      </c>
      <c r="N77" s="65">
        <v>5</v>
      </c>
      <c r="O77" s="65">
        <v>5</v>
      </c>
      <c r="P77" s="65">
        <v>5</v>
      </c>
      <c r="Q77" s="65">
        <v>5</v>
      </c>
      <c r="R77" s="65">
        <v>5</v>
      </c>
      <c r="S77" s="65">
        <v>5</v>
      </c>
      <c r="T77" s="65">
        <v>5</v>
      </c>
      <c r="U77" s="65">
        <v>5</v>
      </c>
      <c r="V77" s="65">
        <v>5</v>
      </c>
      <c r="W77" s="65">
        <v>5</v>
      </c>
      <c r="X77" s="65">
        <v>5</v>
      </c>
      <c r="Y77" s="65">
        <v>5</v>
      </c>
      <c r="Z77" s="65"/>
      <c r="AA77" s="65"/>
      <c r="AB77" s="65" t="s">
        <v>17</v>
      </c>
      <c r="AC77" s="65">
        <v>5</v>
      </c>
      <c r="AD77" s="65">
        <v>5</v>
      </c>
      <c r="AE77" s="65">
        <v>5</v>
      </c>
      <c r="AF77" s="65">
        <v>5</v>
      </c>
      <c r="AG77" s="65">
        <v>5</v>
      </c>
      <c r="AH77" s="65">
        <v>5</v>
      </c>
      <c r="AI77" s="65">
        <v>5</v>
      </c>
      <c r="AJ77" s="65">
        <v>5</v>
      </c>
      <c r="AK77" s="65"/>
      <c r="AL77" s="65"/>
      <c r="AM77" s="65"/>
      <c r="AN77" s="65"/>
      <c r="AO77" s="65"/>
      <c r="AP77" s="65"/>
    </row>
    <row r="78" spans="1:42">
      <c r="A78" s="146"/>
      <c r="B78" s="146"/>
      <c r="C78" s="146"/>
      <c r="D78" s="146"/>
      <c r="E78" s="146"/>
      <c r="F78" s="146"/>
      <c r="G78"/>
      <c r="M78" s="65" t="s">
        <v>18</v>
      </c>
      <c r="N78" s="71">
        <f>(SUM(N72:N73)/N77)*N76</f>
        <v>0</v>
      </c>
      <c r="O78" s="71">
        <f t="shared" ref="O78" si="83">(SUM(O72:O73)/O77)*O76</f>
        <v>0.48</v>
      </c>
      <c r="P78" s="71">
        <f t="shared" ref="P78:Y78" si="84">(SUM(P72:P73)/P77)*P76</f>
        <v>0</v>
      </c>
      <c r="Q78" s="71">
        <f t="shared" si="84"/>
        <v>0.30000000000000004</v>
      </c>
      <c r="R78" s="71">
        <f t="shared" si="84"/>
        <v>0.2</v>
      </c>
      <c r="S78" s="71">
        <f t="shared" si="84"/>
        <v>0.26666666666666666</v>
      </c>
      <c r="T78" s="71">
        <f t="shared" si="84"/>
        <v>0.26666666666666666</v>
      </c>
      <c r="U78" s="71">
        <f t="shared" si="84"/>
        <v>0.2</v>
      </c>
      <c r="V78" s="71">
        <f t="shared" si="84"/>
        <v>0.4</v>
      </c>
      <c r="W78" s="71">
        <f t="shared" si="84"/>
        <v>0</v>
      </c>
      <c r="X78" s="71">
        <f t="shared" si="84"/>
        <v>0.48</v>
      </c>
      <c r="Y78" s="71">
        <f t="shared" si="84"/>
        <v>0</v>
      </c>
      <c r="Z78" s="71"/>
      <c r="AA78" s="71"/>
      <c r="AB78" s="65" t="s">
        <v>18</v>
      </c>
      <c r="AC78" s="71">
        <f>(SUM(AC72:AC73)/AC77)*AC76</f>
        <v>0</v>
      </c>
      <c r="AD78" s="71">
        <f t="shared" ref="AD78" si="85">(SUM(AD72:AD73)/AD77)*AD76</f>
        <v>0.48</v>
      </c>
      <c r="AE78" s="71">
        <f t="shared" ref="AE78:AJ78" si="86">(SUM(AE72:AE73)/AE77)*AE76</f>
        <v>0</v>
      </c>
      <c r="AF78" s="71">
        <f t="shared" si="86"/>
        <v>0.30000000000000004</v>
      </c>
      <c r="AG78" s="71">
        <f t="shared" si="86"/>
        <v>0.4</v>
      </c>
      <c r="AH78" s="71">
        <f t="shared" si="86"/>
        <v>0</v>
      </c>
      <c r="AI78" s="71">
        <f t="shared" si="86"/>
        <v>0.48</v>
      </c>
      <c r="AJ78" s="71">
        <f t="shared" si="86"/>
        <v>0</v>
      </c>
      <c r="AK78" s="71"/>
      <c r="AL78" s="71"/>
      <c r="AM78" s="71"/>
      <c r="AN78" s="71"/>
      <c r="AO78" s="71"/>
      <c r="AP78" s="71"/>
    </row>
    <row r="79" spans="1:42" ht="21">
      <c r="G79" s="67"/>
      <c r="H79" s="67"/>
      <c r="I79" s="67"/>
      <c r="J79" s="67"/>
      <c r="K79" s="67"/>
      <c r="L79" s="67"/>
      <c r="M79" s="78" t="s">
        <v>12</v>
      </c>
      <c r="N79" s="115">
        <f>SUM(N78:O78)</f>
        <v>0.48</v>
      </c>
      <c r="O79" s="114"/>
      <c r="P79" s="116">
        <f t="shared" ref="P79" si="87">SUM(P78:Q78)</f>
        <v>0.30000000000000004</v>
      </c>
      <c r="Q79" s="117"/>
      <c r="R79" s="115">
        <f t="shared" ref="R79" si="88">SUM(R78:S78)</f>
        <v>0.46666666666666667</v>
      </c>
      <c r="S79" s="114"/>
      <c r="T79" s="115">
        <f t="shared" ref="T79" si="89">SUM(T78:U78)</f>
        <v>0.46666666666666667</v>
      </c>
      <c r="U79" s="114"/>
      <c r="V79" s="115">
        <f t="shared" ref="V79" si="90">SUM(V78:W78)</f>
        <v>0.4</v>
      </c>
      <c r="W79" s="114"/>
      <c r="X79" s="115">
        <f t="shared" ref="X79" si="91">SUM(X78:Y78)</f>
        <v>0.48</v>
      </c>
      <c r="Y79" s="114"/>
      <c r="Z79" s="118"/>
      <c r="AA79" s="119"/>
      <c r="AB79" s="78" t="s">
        <v>12</v>
      </c>
      <c r="AC79" s="115">
        <f>SUM(AC78:AD78)</f>
        <v>0.48</v>
      </c>
      <c r="AD79" s="114"/>
      <c r="AE79" s="116">
        <f t="shared" ref="AE79" si="92">SUM(AE78:AF78)</f>
        <v>0.30000000000000004</v>
      </c>
      <c r="AF79" s="117"/>
      <c r="AG79" s="115">
        <f t="shared" ref="AG79" si="93">SUM(AG78:AH78)</f>
        <v>0.4</v>
      </c>
      <c r="AH79" s="114"/>
      <c r="AI79" s="115">
        <f t="shared" ref="AI79" si="94">SUM(AI78:AJ78)</f>
        <v>0.48</v>
      </c>
      <c r="AJ79" s="114"/>
      <c r="AK79" s="118"/>
      <c r="AL79" s="119"/>
      <c r="AM79" s="115"/>
      <c r="AN79" s="114"/>
      <c r="AO79" s="115"/>
      <c r="AP79" s="114"/>
    </row>
    <row r="80" spans="1:42" ht="21">
      <c r="G80" s="67"/>
      <c r="H80" s="67"/>
      <c r="I80" s="67"/>
      <c r="J80" s="67"/>
      <c r="K80" s="67"/>
      <c r="L80" s="67"/>
    </row>
    <row r="81" spans="1:41">
      <c r="A81" s="110" t="s">
        <v>80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</row>
    <row r="82" spans="1:4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</row>
    <row r="83" spans="1:41">
      <c r="A83" s="111" t="s">
        <v>65</v>
      </c>
      <c r="B83" s="111"/>
      <c r="C83" s="111"/>
      <c r="D83" s="111"/>
      <c r="E83" s="111"/>
      <c r="F83" s="111"/>
    </row>
    <row r="84" spans="1:41">
      <c r="A84" s="111"/>
      <c r="B84" s="111"/>
      <c r="C84" s="111"/>
      <c r="D84" s="111"/>
      <c r="E84" s="111"/>
      <c r="F84" s="111"/>
    </row>
    <row r="85" spans="1:41" ht="35" customHeight="1">
      <c r="A85" s="1" t="s">
        <v>0</v>
      </c>
      <c r="B85" s="1" t="s">
        <v>1</v>
      </c>
      <c r="C85" s="1" t="s">
        <v>2</v>
      </c>
      <c r="D85" s="1" t="s">
        <v>3</v>
      </c>
      <c r="E85" s="11" t="s">
        <v>4</v>
      </c>
      <c r="F85" s="11" t="s">
        <v>13</v>
      </c>
    </row>
    <row r="86" spans="1:41" ht="19" customHeight="1">
      <c r="A86" s="26" t="s">
        <v>8</v>
      </c>
      <c r="B86" s="26">
        <v>72</v>
      </c>
      <c r="C86" s="26">
        <v>90</v>
      </c>
      <c r="D86" s="26" t="b">
        <v>1</v>
      </c>
      <c r="E86" s="26" t="s">
        <v>6</v>
      </c>
      <c r="F86" s="26">
        <v>1</v>
      </c>
    </row>
    <row r="87" spans="1:41" ht="19">
      <c r="A87" s="26" t="s">
        <v>8</v>
      </c>
      <c r="B87" s="26">
        <v>83</v>
      </c>
      <c r="C87" s="26">
        <v>78</v>
      </c>
      <c r="D87" s="26" t="b">
        <v>0</v>
      </c>
      <c r="E87" s="26" t="s">
        <v>6</v>
      </c>
      <c r="F87" s="26">
        <v>1</v>
      </c>
    </row>
    <row r="88" spans="1:41" ht="19">
      <c r="A88" s="26" t="s">
        <v>8</v>
      </c>
      <c r="B88" s="26">
        <v>64</v>
      </c>
      <c r="C88" s="26">
        <v>65</v>
      </c>
      <c r="D88" s="26" t="b">
        <v>1</v>
      </c>
      <c r="E88" s="26" t="s">
        <v>6</v>
      </c>
      <c r="F88" s="26">
        <v>1</v>
      </c>
    </row>
    <row r="89" spans="1:41" ht="19">
      <c r="A89" s="26" t="s">
        <v>8</v>
      </c>
      <c r="B89" s="26">
        <v>81</v>
      </c>
      <c r="C89" s="26">
        <v>75</v>
      </c>
      <c r="D89" s="26" t="b">
        <v>0</v>
      </c>
      <c r="E89" s="26" t="s">
        <v>6</v>
      </c>
      <c r="F89" s="26">
        <v>1</v>
      </c>
    </row>
    <row r="90" spans="1:41" ht="21">
      <c r="G90" s="67"/>
      <c r="H90" s="67"/>
      <c r="I90" s="67"/>
      <c r="J90" s="67"/>
      <c r="K90" s="67"/>
      <c r="L90" s="67"/>
    </row>
    <row r="91" spans="1:41" ht="21">
      <c r="A91" s="146" t="s">
        <v>67</v>
      </c>
      <c r="B91" s="146"/>
      <c r="C91" s="146"/>
      <c r="D91" s="146"/>
      <c r="E91" s="146"/>
      <c r="F91" s="146"/>
      <c r="G91" s="67"/>
      <c r="H91" s="67"/>
      <c r="I91" s="67"/>
      <c r="J91" s="67"/>
      <c r="K91" s="67"/>
      <c r="L91" s="67"/>
    </row>
    <row r="92" spans="1:41">
      <c r="A92" s="146"/>
      <c r="B92" s="146"/>
      <c r="C92" s="146"/>
      <c r="D92" s="146"/>
      <c r="E92" s="146"/>
      <c r="F92" s="146"/>
    </row>
    <row r="93" spans="1:41">
      <c r="A93" s="146"/>
      <c r="B93" s="146"/>
      <c r="C93" s="146"/>
      <c r="D93" s="146"/>
      <c r="E93" s="146"/>
      <c r="F93" s="146"/>
    </row>
    <row r="94" spans="1:41">
      <c r="A94" s="112" t="s">
        <v>81</v>
      </c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</row>
    <row r="95" spans="1:4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</row>
    <row r="96" spans="1:41">
      <c r="A96" s="110" t="s">
        <v>82</v>
      </c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</row>
    <row r="97" spans="1:4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</row>
    <row r="98" spans="1:41">
      <c r="A98" s="111" t="s">
        <v>51</v>
      </c>
      <c r="B98" s="111"/>
      <c r="C98" s="111"/>
      <c r="D98" s="111"/>
      <c r="E98" s="111"/>
      <c r="F98" s="111"/>
    </row>
    <row r="99" spans="1:41">
      <c r="A99" s="111"/>
      <c r="B99" s="111"/>
      <c r="C99" s="111"/>
      <c r="D99" s="111"/>
      <c r="E99" s="111"/>
      <c r="F99" s="111"/>
    </row>
    <row r="100" spans="1:41" ht="40">
      <c r="A100" s="1" t="s">
        <v>0</v>
      </c>
      <c r="B100" s="1" t="s">
        <v>1</v>
      </c>
      <c r="C100" s="1" t="s">
        <v>2</v>
      </c>
      <c r="D100" s="1" t="s">
        <v>3</v>
      </c>
      <c r="E100" s="11" t="s">
        <v>4</v>
      </c>
      <c r="F100" s="11" t="s">
        <v>13</v>
      </c>
    </row>
    <row r="101" spans="1:41" ht="19">
      <c r="A101" s="26" t="s">
        <v>5</v>
      </c>
      <c r="B101" s="26">
        <v>75</v>
      </c>
      <c r="C101" s="26">
        <v>70</v>
      </c>
      <c r="D101" s="26" t="b">
        <v>1</v>
      </c>
      <c r="E101" s="26" t="s">
        <v>6</v>
      </c>
      <c r="F101" s="26">
        <v>1</v>
      </c>
    </row>
    <row r="102" spans="1:41" ht="19">
      <c r="A102" s="26" t="s">
        <v>5</v>
      </c>
      <c r="B102" s="26">
        <v>69</v>
      </c>
      <c r="C102" s="26">
        <v>70</v>
      </c>
      <c r="D102" s="26" t="b">
        <v>0</v>
      </c>
      <c r="E102" s="26" t="s">
        <v>6</v>
      </c>
      <c r="F102" s="26">
        <v>1</v>
      </c>
    </row>
    <row r="103" spans="1:41">
      <c r="A103" s="146" t="s">
        <v>67</v>
      </c>
      <c r="B103" s="146"/>
      <c r="C103" s="146"/>
      <c r="D103" s="146"/>
      <c r="E103" s="146"/>
      <c r="F103" s="146"/>
      <c r="G103" s="66"/>
    </row>
    <row r="104" spans="1:41">
      <c r="A104" s="146"/>
      <c r="B104" s="146"/>
      <c r="C104" s="146"/>
      <c r="D104" s="146"/>
      <c r="E104" s="146"/>
      <c r="F104" s="146"/>
    </row>
    <row r="105" spans="1:41">
      <c r="A105" s="146"/>
      <c r="B105" s="146"/>
      <c r="C105" s="146"/>
      <c r="D105" s="146"/>
      <c r="E105" s="146"/>
      <c r="F105" s="146"/>
      <c r="G105" s="66"/>
    </row>
    <row r="106" spans="1:41">
      <c r="A106" s="110" t="s">
        <v>83</v>
      </c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</row>
    <row r="107" spans="1:4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</row>
    <row r="108" spans="1:41">
      <c r="A108" s="111" t="s">
        <v>52</v>
      </c>
      <c r="B108" s="111"/>
      <c r="C108" s="111"/>
      <c r="D108" s="111"/>
      <c r="E108" s="111"/>
      <c r="F108" s="111"/>
    </row>
    <row r="109" spans="1:41">
      <c r="A109" s="111"/>
      <c r="B109" s="111"/>
      <c r="C109" s="111"/>
      <c r="D109" s="111"/>
      <c r="E109" s="111"/>
      <c r="F109" s="111"/>
    </row>
    <row r="110" spans="1:41" ht="40">
      <c r="A110" s="1" t="s">
        <v>0</v>
      </c>
      <c r="B110" s="1" t="s">
        <v>1</v>
      </c>
      <c r="C110" s="1" t="s">
        <v>2</v>
      </c>
      <c r="D110" s="1" t="s">
        <v>3</v>
      </c>
      <c r="E110" s="11" t="s">
        <v>4</v>
      </c>
      <c r="F110" s="11" t="s">
        <v>13</v>
      </c>
    </row>
    <row r="111" spans="1:41" ht="19">
      <c r="A111" s="26" t="s">
        <v>5</v>
      </c>
      <c r="B111" s="26">
        <v>80</v>
      </c>
      <c r="C111" s="26">
        <v>90</v>
      </c>
      <c r="D111" s="26" t="b">
        <v>1</v>
      </c>
      <c r="E111" s="26" t="s">
        <v>7</v>
      </c>
      <c r="F111" s="26">
        <v>0</v>
      </c>
    </row>
    <row r="112" spans="1:41" ht="19">
      <c r="A112" s="26" t="s">
        <v>5</v>
      </c>
      <c r="B112" s="26">
        <v>85</v>
      </c>
      <c r="C112" s="26">
        <v>85</v>
      </c>
      <c r="D112" s="26" t="b">
        <v>0</v>
      </c>
      <c r="E112" s="26" t="s">
        <v>7</v>
      </c>
      <c r="F112" s="26">
        <v>0</v>
      </c>
    </row>
    <row r="113" spans="1:41" ht="19">
      <c r="A113" s="26" t="s">
        <v>5</v>
      </c>
      <c r="B113" s="26">
        <v>72</v>
      </c>
      <c r="C113" s="26">
        <v>95</v>
      </c>
      <c r="D113" s="26" t="b">
        <v>1</v>
      </c>
      <c r="E113" s="26" t="s">
        <v>7</v>
      </c>
      <c r="F113" s="26">
        <v>0</v>
      </c>
    </row>
    <row r="114" spans="1:41">
      <c r="A114" s="146" t="s">
        <v>67</v>
      </c>
      <c r="B114" s="146"/>
      <c r="C114" s="146"/>
      <c r="D114" s="146"/>
      <c r="E114" s="146"/>
      <c r="F114" s="146"/>
    </row>
    <row r="115" spans="1:41">
      <c r="A115" s="146"/>
      <c r="B115" s="146"/>
      <c r="C115" s="146"/>
      <c r="D115" s="146"/>
      <c r="E115" s="146"/>
      <c r="F115" s="146"/>
    </row>
    <row r="116" spans="1:41">
      <c r="A116" s="146"/>
      <c r="B116" s="146"/>
      <c r="C116" s="146"/>
      <c r="D116" s="146"/>
      <c r="E116" s="146"/>
      <c r="F116" s="146"/>
    </row>
    <row r="117" spans="1:41">
      <c r="A117" s="110" t="s">
        <v>84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</row>
    <row r="118" spans="1:4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</row>
    <row r="119" spans="1:41">
      <c r="A119" s="111" t="s">
        <v>53</v>
      </c>
      <c r="B119" s="111"/>
      <c r="C119" s="111"/>
      <c r="D119" s="111"/>
      <c r="E119" s="111"/>
      <c r="F119" s="111"/>
    </row>
    <row r="120" spans="1:41">
      <c r="A120" s="111"/>
      <c r="B120" s="111"/>
      <c r="C120" s="111"/>
      <c r="D120" s="111"/>
      <c r="E120" s="111"/>
      <c r="F120" s="111"/>
    </row>
    <row r="121" spans="1:41" ht="40">
      <c r="A121" s="1" t="s">
        <v>0</v>
      </c>
      <c r="B121" s="1" t="s">
        <v>1</v>
      </c>
      <c r="C121" s="1" t="s">
        <v>2</v>
      </c>
      <c r="D121" s="1" t="s">
        <v>3</v>
      </c>
      <c r="E121" s="11" t="s">
        <v>4</v>
      </c>
      <c r="F121" s="11" t="s">
        <v>13</v>
      </c>
    </row>
    <row r="122" spans="1:41" ht="19">
      <c r="A122" s="26" t="s">
        <v>9</v>
      </c>
      <c r="B122" s="26">
        <v>71</v>
      </c>
      <c r="C122" s="26">
        <v>80</v>
      </c>
      <c r="D122" s="26" t="b">
        <v>1</v>
      </c>
      <c r="E122" s="26" t="s">
        <v>7</v>
      </c>
      <c r="F122" s="26">
        <v>0</v>
      </c>
    </row>
    <row r="123" spans="1:41" ht="19">
      <c r="A123" s="26" t="s">
        <v>9</v>
      </c>
      <c r="B123" s="26">
        <v>65</v>
      </c>
      <c r="C123" s="26">
        <v>70</v>
      </c>
      <c r="D123" s="26" t="b">
        <v>1</v>
      </c>
      <c r="E123" s="26" t="s">
        <v>7</v>
      </c>
      <c r="F123" s="26">
        <v>0</v>
      </c>
    </row>
    <row r="124" spans="1:41">
      <c r="A124" s="146" t="s">
        <v>67</v>
      </c>
      <c r="B124" s="146"/>
      <c r="C124" s="146"/>
      <c r="D124" s="146"/>
      <c r="E124" s="146"/>
      <c r="F124" s="146"/>
      <c r="G124" s="66"/>
    </row>
    <row r="125" spans="1:41">
      <c r="A125" s="146"/>
      <c r="B125" s="146"/>
      <c r="C125" s="146"/>
      <c r="D125" s="146"/>
      <c r="E125" s="146"/>
      <c r="F125" s="146"/>
      <c r="G125" s="66"/>
    </row>
    <row r="126" spans="1:41">
      <c r="A126" s="146"/>
      <c r="B126" s="146"/>
      <c r="C126" s="146"/>
      <c r="D126" s="146"/>
      <c r="E126" s="146"/>
      <c r="F126" s="146"/>
      <c r="G126" s="66"/>
    </row>
    <row r="127" spans="1:41">
      <c r="A127" s="110" t="s">
        <v>85</v>
      </c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</row>
    <row r="128" spans="1:4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</row>
    <row r="129" spans="1:41">
      <c r="A129" s="111" t="s">
        <v>54</v>
      </c>
      <c r="B129" s="111"/>
      <c r="C129" s="111"/>
      <c r="D129" s="111"/>
      <c r="E129" s="111"/>
      <c r="F129" s="111"/>
    </row>
    <row r="130" spans="1:41">
      <c r="A130" s="111"/>
      <c r="B130" s="111"/>
      <c r="C130" s="111"/>
      <c r="D130" s="111"/>
      <c r="E130" s="111"/>
      <c r="F130" s="111"/>
    </row>
    <row r="131" spans="1:41" ht="40">
      <c r="A131" s="1" t="s">
        <v>0</v>
      </c>
      <c r="B131" s="1" t="s">
        <v>1</v>
      </c>
      <c r="C131" s="1" t="s">
        <v>2</v>
      </c>
      <c r="D131" s="1" t="s">
        <v>3</v>
      </c>
      <c r="E131" s="11" t="s">
        <v>4</v>
      </c>
      <c r="F131" s="11" t="s">
        <v>13</v>
      </c>
    </row>
    <row r="132" spans="1:41" ht="19">
      <c r="A132" s="26" t="s">
        <v>9</v>
      </c>
      <c r="B132" s="26">
        <v>75</v>
      </c>
      <c r="C132" s="26">
        <v>80</v>
      </c>
      <c r="D132" s="26" t="b">
        <v>0</v>
      </c>
      <c r="E132" s="26" t="s">
        <v>6</v>
      </c>
      <c r="F132" s="26">
        <v>1</v>
      </c>
    </row>
    <row r="133" spans="1:41" ht="19">
      <c r="A133" s="26" t="s">
        <v>9</v>
      </c>
      <c r="B133" s="26">
        <v>68</v>
      </c>
      <c r="C133" s="26">
        <v>80</v>
      </c>
      <c r="D133" s="26" t="b">
        <v>0</v>
      </c>
      <c r="E133" s="26" t="s">
        <v>6</v>
      </c>
      <c r="F133" s="26">
        <v>1</v>
      </c>
    </row>
    <row r="134" spans="1:41" ht="19">
      <c r="A134" s="26" t="s">
        <v>9</v>
      </c>
      <c r="B134" s="26">
        <v>70</v>
      </c>
      <c r="C134" s="26">
        <v>96</v>
      </c>
      <c r="D134" s="26" t="b">
        <v>0</v>
      </c>
      <c r="E134" s="26" t="s">
        <v>6</v>
      </c>
      <c r="F134" s="26">
        <v>1</v>
      </c>
    </row>
    <row r="135" spans="1:41">
      <c r="A135" s="146" t="s">
        <v>67</v>
      </c>
      <c r="B135" s="146"/>
      <c r="C135" s="146"/>
      <c r="D135" s="146"/>
      <c r="E135" s="146"/>
      <c r="F135" s="146"/>
    </row>
    <row r="136" spans="1:41">
      <c r="A136" s="146"/>
      <c r="B136" s="146"/>
      <c r="C136" s="146"/>
      <c r="D136" s="146"/>
      <c r="E136" s="146"/>
      <c r="F136" s="146"/>
    </row>
    <row r="137" spans="1:41">
      <c r="A137" s="146"/>
      <c r="B137" s="146"/>
      <c r="C137" s="146"/>
      <c r="D137" s="146"/>
      <c r="E137" s="146"/>
      <c r="F137" s="146"/>
    </row>
    <row r="138" spans="1:41">
      <c r="A138" s="112" t="s">
        <v>68</v>
      </c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</row>
    <row r="139" spans="1:4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</row>
  </sheetData>
  <mergeCells count="440">
    <mergeCell ref="N36:O36"/>
    <mergeCell ref="P36:Q36"/>
    <mergeCell ref="R36:S36"/>
    <mergeCell ref="T36:U36"/>
    <mergeCell ref="V36:W36"/>
    <mergeCell ref="AJ36:AK36"/>
    <mergeCell ref="AL36:AM36"/>
    <mergeCell ref="AL27:AM27"/>
    <mergeCell ref="X36:Y36"/>
    <mergeCell ref="Z36:AA36"/>
    <mergeCell ref="AB36:AC36"/>
    <mergeCell ref="AD36:AE36"/>
    <mergeCell ref="AF36:AG36"/>
    <mergeCell ref="AH36:AI36"/>
    <mergeCell ref="AH31:AI31"/>
    <mergeCell ref="AJ31:AK31"/>
    <mergeCell ref="AN27:AO27"/>
    <mergeCell ref="N31:O31"/>
    <mergeCell ref="P31:Q31"/>
    <mergeCell ref="R31:S31"/>
    <mergeCell ref="T31:U31"/>
    <mergeCell ref="V31:W31"/>
    <mergeCell ref="X31:Y31"/>
    <mergeCell ref="Z31:AA31"/>
    <mergeCell ref="AB31:AC31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D31:AE31"/>
    <mergeCell ref="AF31:AG31"/>
    <mergeCell ref="AL31:AM31"/>
    <mergeCell ref="AN26:AO26"/>
    <mergeCell ref="AL25:AM25"/>
    <mergeCell ref="AN25:AO25"/>
    <mergeCell ref="N26:O26"/>
    <mergeCell ref="P26:Q26"/>
    <mergeCell ref="R26:S26"/>
    <mergeCell ref="T26:U26"/>
    <mergeCell ref="V26:W26"/>
    <mergeCell ref="X26:Y26"/>
    <mergeCell ref="Z26:AA26"/>
    <mergeCell ref="AB26:AC26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AD24:AE24"/>
    <mergeCell ref="AF24:AG24"/>
    <mergeCell ref="AH24:AI24"/>
    <mergeCell ref="AJ24:AK24"/>
    <mergeCell ref="AL24:AM24"/>
    <mergeCell ref="AD26:AE26"/>
    <mergeCell ref="AF26:AG26"/>
    <mergeCell ref="AH26:AI26"/>
    <mergeCell ref="AJ26:AK26"/>
    <mergeCell ref="AL26:AM26"/>
    <mergeCell ref="T24:U24"/>
    <mergeCell ref="V24:W24"/>
    <mergeCell ref="X24:Y24"/>
    <mergeCell ref="Z24:AA24"/>
    <mergeCell ref="AB24:AC24"/>
    <mergeCell ref="R25:S25"/>
    <mergeCell ref="T25:U25"/>
    <mergeCell ref="V25:W25"/>
    <mergeCell ref="X25:Y25"/>
    <mergeCell ref="AJ19:AK19"/>
    <mergeCell ref="AL19:AM19"/>
    <mergeCell ref="G22:L22"/>
    <mergeCell ref="H26:J26"/>
    <mergeCell ref="AD23:AE23"/>
    <mergeCell ref="AF23:AG23"/>
    <mergeCell ref="AH23:AI23"/>
    <mergeCell ref="AJ23:AK23"/>
    <mergeCell ref="H28:J28"/>
    <mergeCell ref="M22:AN22"/>
    <mergeCell ref="N23:O23"/>
    <mergeCell ref="P23:Q23"/>
    <mergeCell ref="R23:S23"/>
    <mergeCell ref="T23:U23"/>
    <mergeCell ref="V23:W23"/>
    <mergeCell ref="X23:Y23"/>
    <mergeCell ref="Z23:AA23"/>
    <mergeCell ref="AB23:AC23"/>
    <mergeCell ref="AN24:AO24"/>
    <mergeCell ref="AL23:AM23"/>
    <mergeCell ref="AN23:AO23"/>
    <mergeCell ref="N24:O24"/>
    <mergeCell ref="P24:Q24"/>
    <mergeCell ref="R24:S24"/>
    <mergeCell ref="AL14:AM14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AF19:AG19"/>
    <mergeCell ref="AH19:AI19"/>
    <mergeCell ref="AD10:AE10"/>
    <mergeCell ref="AF10:AG10"/>
    <mergeCell ref="AH10:AI10"/>
    <mergeCell ref="AJ10:AK10"/>
    <mergeCell ref="AL10:AM10"/>
    <mergeCell ref="AN10:AO10"/>
    <mergeCell ref="AL9:AM9"/>
    <mergeCell ref="AN9:AO9"/>
    <mergeCell ref="N10:O10"/>
    <mergeCell ref="P10:Q10"/>
    <mergeCell ref="R10:S10"/>
    <mergeCell ref="T10:U10"/>
    <mergeCell ref="V10:W10"/>
    <mergeCell ref="X10:Y10"/>
    <mergeCell ref="Z10:AA10"/>
    <mergeCell ref="AB10:AC10"/>
    <mergeCell ref="Z9:AA9"/>
    <mergeCell ref="AB9:AC9"/>
    <mergeCell ref="AD9:AE9"/>
    <mergeCell ref="AF9:AG9"/>
    <mergeCell ref="AH9:AI9"/>
    <mergeCell ref="AJ9:AK9"/>
    <mergeCell ref="N9:O9"/>
    <mergeCell ref="P9:Q9"/>
    <mergeCell ref="Z6:AA6"/>
    <mergeCell ref="Z7:AA7"/>
    <mergeCell ref="AN6:AO6"/>
    <mergeCell ref="AN7:AO7"/>
    <mergeCell ref="AN8:AO8"/>
    <mergeCell ref="AH6:AI6"/>
    <mergeCell ref="AH7:AI7"/>
    <mergeCell ref="AH8:AI8"/>
    <mergeCell ref="AJ6:AK6"/>
    <mergeCell ref="AJ7:AK7"/>
    <mergeCell ref="AJ8:AK8"/>
    <mergeCell ref="AL6:AM6"/>
    <mergeCell ref="AL7:AM7"/>
    <mergeCell ref="AL8:AM8"/>
    <mergeCell ref="AD6:AE6"/>
    <mergeCell ref="AD7:AE7"/>
    <mergeCell ref="AD8:AE8"/>
    <mergeCell ref="AF6:AG6"/>
    <mergeCell ref="AF7:AG7"/>
    <mergeCell ref="AF8:AG8"/>
    <mergeCell ref="A3:F4"/>
    <mergeCell ref="G4:L4"/>
    <mergeCell ref="P7:Q7"/>
    <mergeCell ref="P8:Q8"/>
    <mergeCell ref="R6:S6"/>
    <mergeCell ref="R7:S7"/>
    <mergeCell ref="R8:S8"/>
    <mergeCell ref="T6:U6"/>
    <mergeCell ref="T7:U7"/>
    <mergeCell ref="T8:U8"/>
    <mergeCell ref="AO47:AP47"/>
    <mergeCell ref="A42:AO43"/>
    <mergeCell ref="H11:J11"/>
    <mergeCell ref="G5:L5"/>
    <mergeCell ref="M5:AN5"/>
    <mergeCell ref="N6:O6"/>
    <mergeCell ref="N7:O7"/>
    <mergeCell ref="N8:O8"/>
    <mergeCell ref="P6:Q6"/>
    <mergeCell ref="H10:J10"/>
    <mergeCell ref="Z8:AA8"/>
    <mergeCell ref="AB6:AC6"/>
    <mergeCell ref="AB7:AC7"/>
    <mergeCell ref="AB8:AC8"/>
    <mergeCell ref="V6:W6"/>
    <mergeCell ref="V7:W7"/>
    <mergeCell ref="V8:W8"/>
    <mergeCell ref="X6:Y6"/>
    <mergeCell ref="X7:Y7"/>
    <mergeCell ref="X8:Y8"/>
    <mergeCell ref="R9:S9"/>
    <mergeCell ref="T9:U9"/>
    <mergeCell ref="V9:W9"/>
    <mergeCell ref="X9:Y9"/>
    <mergeCell ref="X48:Y48"/>
    <mergeCell ref="Z48:AA48"/>
    <mergeCell ref="AC48:AD48"/>
    <mergeCell ref="AE48:AF48"/>
    <mergeCell ref="A1:AO2"/>
    <mergeCell ref="A40:AO41"/>
    <mergeCell ref="A36:F38"/>
    <mergeCell ref="A44:F45"/>
    <mergeCell ref="G46:L46"/>
    <mergeCell ref="M46:AA46"/>
    <mergeCell ref="AB46:AP46"/>
    <mergeCell ref="N47:O47"/>
    <mergeCell ref="P47:Q47"/>
    <mergeCell ref="R47:S47"/>
    <mergeCell ref="T47:U47"/>
    <mergeCell ref="V47:W47"/>
    <mergeCell ref="X47:Y47"/>
    <mergeCell ref="Z47:AA47"/>
    <mergeCell ref="AC47:AD47"/>
    <mergeCell ref="AE47:AF47"/>
    <mergeCell ref="AG47:AH47"/>
    <mergeCell ref="AI47:AJ47"/>
    <mergeCell ref="AK47:AL47"/>
    <mergeCell ref="AM47:AN47"/>
    <mergeCell ref="AG48:AH48"/>
    <mergeCell ref="AI48:AJ48"/>
    <mergeCell ref="AK48:AL48"/>
    <mergeCell ref="AM48:AN48"/>
    <mergeCell ref="AO48:AP48"/>
    <mergeCell ref="N49:O49"/>
    <mergeCell ref="P49:Q49"/>
    <mergeCell ref="R49:S49"/>
    <mergeCell ref="T49:U49"/>
    <mergeCell ref="V49:W49"/>
    <mergeCell ref="X49:Y49"/>
    <mergeCell ref="Z49:AA49"/>
    <mergeCell ref="AC49:AD49"/>
    <mergeCell ref="AE49:AF49"/>
    <mergeCell ref="AG49:AH49"/>
    <mergeCell ref="AI49:AJ49"/>
    <mergeCell ref="AK49:AL49"/>
    <mergeCell ref="AM49:AN49"/>
    <mergeCell ref="AO49:AP49"/>
    <mergeCell ref="N48:O48"/>
    <mergeCell ref="P48:Q48"/>
    <mergeCell ref="R48:S48"/>
    <mergeCell ref="T48:U48"/>
    <mergeCell ref="V48:W48"/>
    <mergeCell ref="H50:J50"/>
    <mergeCell ref="N50:O50"/>
    <mergeCell ref="P50:Q50"/>
    <mergeCell ref="R50:S50"/>
    <mergeCell ref="T50:U50"/>
    <mergeCell ref="V50:W50"/>
    <mergeCell ref="X50:Y50"/>
    <mergeCell ref="Z50:AA50"/>
    <mergeCell ref="AC50:AD50"/>
    <mergeCell ref="AE50:AF50"/>
    <mergeCell ref="AG50:AH50"/>
    <mergeCell ref="AI50:AJ50"/>
    <mergeCell ref="AK50:AL50"/>
    <mergeCell ref="AM50:AN50"/>
    <mergeCell ref="AO50:AP50"/>
    <mergeCell ref="N51:O51"/>
    <mergeCell ref="P51:Q51"/>
    <mergeCell ref="R51:S51"/>
    <mergeCell ref="T51:U51"/>
    <mergeCell ref="V51:W51"/>
    <mergeCell ref="X51:Y51"/>
    <mergeCell ref="Z51:AA51"/>
    <mergeCell ref="AC51:AD51"/>
    <mergeCell ref="AE51:AF51"/>
    <mergeCell ref="AG51:AH51"/>
    <mergeCell ref="AI51:AJ51"/>
    <mergeCell ref="AK51:AL51"/>
    <mergeCell ref="AM51:AN51"/>
    <mergeCell ref="AO51:AP51"/>
    <mergeCell ref="A55:F57"/>
    <mergeCell ref="N55:O55"/>
    <mergeCell ref="P55:Q55"/>
    <mergeCell ref="R55:S55"/>
    <mergeCell ref="T55:U55"/>
    <mergeCell ref="V55:W55"/>
    <mergeCell ref="X55:Y55"/>
    <mergeCell ref="Z55:AA55"/>
    <mergeCell ref="AC55:AD55"/>
    <mergeCell ref="AE55:AF55"/>
    <mergeCell ref="AG55:AH55"/>
    <mergeCell ref="AI55:AJ55"/>
    <mergeCell ref="AK55:AL55"/>
    <mergeCell ref="AM55:AN55"/>
    <mergeCell ref="AO55:AP55"/>
    <mergeCell ref="N60:O60"/>
    <mergeCell ref="P60:Q60"/>
    <mergeCell ref="R60:S60"/>
    <mergeCell ref="T60:U60"/>
    <mergeCell ref="V60:W60"/>
    <mergeCell ref="X60:Y60"/>
    <mergeCell ref="AC60:AD60"/>
    <mergeCell ref="AE60:AF60"/>
    <mergeCell ref="AG60:AH60"/>
    <mergeCell ref="AI60:AJ60"/>
    <mergeCell ref="AK60:AL60"/>
    <mergeCell ref="AM60:AN60"/>
    <mergeCell ref="AO60:AP60"/>
    <mergeCell ref="A63:F64"/>
    <mergeCell ref="M63:AA63"/>
    <mergeCell ref="N64:O64"/>
    <mergeCell ref="P64:Q64"/>
    <mergeCell ref="R64:S64"/>
    <mergeCell ref="T64:U64"/>
    <mergeCell ref="V64:W64"/>
    <mergeCell ref="X64:Y64"/>
    <mergeCell ref="Z64:AA64"/>
    <mergeCell ref="X67:Y67"/>
    <mergeCell ref="Z67:AA67"/>
    <mergeCell ref="AC67:AD67"/>
    <mergeCell ref="AE67:AF67"/>
    <mergeCell ref="AB64:AC64"/>
    <mergeCell ref="G65:L65"/>
    <mergeCell ref="M65:AA65"/>
    <mergeCell ref="AB65:AP65"/>
    <mergeCell ref="N66:O66"/>
    <mergeCell ref="P66:Q66"/>
    <mergeCell ref="R66:S66"/>
    <mergeCell ref="T66:U66"/>
    <mergeCell ref="V66:W66"/>
    <mergeCell ref="X66:Y66"/>
    <mergeCell ref="Z66:AA66"/>
    <mergeCell ref="AC66:AD66"/>
    <mergeCell ref="AE66:AF66"/>
    <mergeCell ref="AG66:AH66"/>
    <mergeCell ref="AI66:AJ66"/>
    <mergeCell ref="AK66:AL66"/>
    <mergeCell ref="AM66:AN66"/>
    <mergeCell ref="AO66:AP66"/>
    <mergeCell ref="AG67:AH67"/>
    <mergeCell ref="AI67:AJ67"/>
    <mergeCell ref="AK67:AL67"/>
    <mergeCell ref="AM67:AN67"/>
    <mergeCell ref="AO67:AP67"/>
    <mergeCell ref="N68:O68"/>
    <mergeCell ref="P68:Q68"/>
    <mergeCell ref="R68:S68"/>
    <mergeCell ref="T68:U68"/>
    <mergeCell ref="V68:W68"/>
    <mergeCell ref="X68:Y68"/>
    <mergeCell ref="Z68:AA68"/>
    <mergeCell ref="AC68:AD68"/>
    <mergeCell ref="AE68:AF68"/>
    <mergeCell ref="AG68:AH68"/>
    <mergeCell ref="AI68:AJ68"/>
    <mergeCell ref="AK68:AL68"/>
    <mergeCell ref="AM68:AN68"/>
    <mergeCell ref="AO68:AP68"/>
    <mergeCell ref="N67:O67"/>
    <mergeCell ref="P67:Q67"/>
    <mergeCell ref="R67:S67"/>
    <mergeCell ref="T67:U67"/>
    <mergeCell ref="V67:W67"/>
    <mergeCell ref="H69:J69"/>
    <mergeCell ref="N69:O69"/>
    <mergeCell ref="P69:Q69"/>
    <mergeCell ref="R69:S69"/>
    <mergeCell ref="T69:U69"/>
    <mergeCell ref="V69:W69"/>
    <mergeCell ref="X69:Y69"/>
    <mergeCell ref="Z69:AA69"/>
    <mergeCell ref="AC69:AD69"/>
    <mergeCell ref="AE69:AF69"/>
    <mergeCell ref="AG69:AH69"/>
    <mergeCell ref="AI69:AJ69"/>
    <mergeCell ref="AK69:AL69"/>
    <mergeCell ref="AM69:AN69"/>
    <mergeCell ref="AO69:AP69"/>
    <mergeCell ref="N70:O70"/>
    <mergeCell ref="P70:Q70"/>
    <mergeCell ref="R70:S70"/>
    <mergeCell ref="T70:U70"/>
    <mergeCell ref="V70:W70"/>
    <mergeCell ref="X70:Y70"/>
    <mergeCell ref="Z70:AA70"/>
    <mergeCell ref="AC70:AD70"/>
    <mergeCell ref="AE70:AF70"/>
    <mergeCell ref="AG70:AH70"/>
    <mergeCell ref="AI70:AJ70"/>
    <mergeCell ref="AK70:AL70"/>
    <mergeCell ref="AM70:AN70"/>
    <mergeCell ref="AO70:AP70"/>
    <mergeCell ref="AG79:AH79"/>
    <mergeCell ref="AI79:AJ79"/>
    <mergeCell ref="AK79:AL79"/>
    <mergeCell ref="AM79:AN79"/>
    <mergeCell ref="AO79:AP79"/>
    <mergeCell ref="A76:F78"/>
    <mergeCell ref="N74:O74"/>
    <mergeCell ref="P74:Q74"/>
    <mergeCell ref="R74:S74"/>
    <mergeCell ref="T74:U74"/>
    <mergeCell ref="V74:W74"/>
    <mergeCell ref="X74:Y74"/>
    <mergeCell ref="Z74:AA74"/>
    <mergeCell ref="AC74:AD74"/>
    <mergeCell ref="N79:O79"/>
    <mergeCell ref="P79:Q79"/>
    <mergeCell ref="R79:S79"/>
    <mergeCell ref="T79:U79"/>
    <mergeCell ref="V79:W79"/>
    <mergeCell ref="X79:Y79"/>
    <mergeCell ref="Z79:AA79"/>
    <mergeCell ref="AC79:AD79"/>
    <mergeCell ref="AE79:AF79"/>
    <mergeCell ref="A114:F116"/>
    <mergeCell ref="A117:AO118"/>
    <mergeCell ref="A119:F120"/>
    <mergeCell ref="A129:F130"/>
    <mergeCell ref="A124:F126"/>
    <mergeCell ref="A127:AO128"/>
    <mergeCell ref="A135:F137"/>
    <mergeCell ref="A138:AO139"/>
    <mergeCell ref="A61:AO62"/>
    <mergeCell ref="A81:AO82"/>
    <mergeCell ref="A83:F84"/>
    <mergeCell ref="A91:F93"/>
    <mergeCell ref="A94:AO95"/>
    <mergeCell ref="A96:AO97"/>
    <mergeCell ref="A98:F99"/>
    <mergeCell ref="A108:F109"/>
    <mergeCell ref="A106:AO107"/>
    <mergeCell ref="A103:F105"/>
    <mergeCell ref="AE74:AF74"/>
    <mergeCell ref="AG74:AH74"/>
    <mergeCell ref="AI74:AJ74"/>
    <mergeCell ref="AK74:AL74"/>
    <mergeCell ref="AM74:AN74"/>
    <mergeCell ref="AO74:AP7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0430-ACD5-C049-9411-3BEDB511DBCD}">
  <dimension ref="A1:AQ219"/>
  <sheetViews>
    <sheetView tabSelected="1" topLeftCell="A194" workbookViewId="0">
      <selection activeCell="G269" sqref="G269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38" customWidth="1"/>
    <col min="8" max="8" width="15.6640625" customWidth="1"/>
    <col min="11" max="11" width="12.83203125" customWidth="1"/>
    <col min="13" max="14" width="16" customWidth="1"/>
    <col min="15" max="15" width="15.6640625" customWidth="1"/>
    <col min="16" max="16" width="6.83203125" customWidth="1"/>
    <col min="17" max="17" width="10" customWidth="1"/>
    <col min="18" max="18" width="7.1640625" customWidth="1"/>
    <col min="19" max="19" width="8.1640625" customWidth="1"/>
    <col min="20" max="20" width="7.33203125" customWidth="1"/>
    <col min="21" max="21" width="6.6640625" customWidth="1"/>
    <col min="22" max="23" width="6.5" customWidth="1"/>
    <col min="24" max="24" width="6.83203125" customWidth="1"/>
    <col min="25" max="25" width="7.1640625" customWidth="1"/>
    <col min="26" max="26" width="7.33203125" customWidth="1"/>
    <col min="27" max="27" width="8.1640625" customWidth="1"/>
    <col min="28" max="28" width="6.5" customWidth="1"/>
    <col min="29" max="29" width="7.1640625" customWidth="1"/>
    <col min="30" max="30" width="6.6640625" customWidth="1"/>
    <col min="31" max="31" width="7.33203125" customWidth="1"/>
    <col min="32" max="32" width="8.33203125" customWidth="1"/>
    <col min="33" max="33" width="8" customWidth="1"/>
    <col min="34" max="36" width="7.83203125" customWidth="1"/>
    <col min="37" max="37" width="8.33203125" customWidth="1"/>
    <col min="38" max="38" width="7.83203125" customWidth="1"/>
    <col min="39" max="39" width="7.6640625" customWidth="1"/>
    <col min="40" max="40" width="7.33203125" customWidth="1"/>
    <col min="41" max="41" width="8.33203125" customWidth="1"/>
    <col min="42" max="42" width="7" customWidth="1"/>
    <col min="43" max="43" width="7.83203125" customWidth="1"/>
  </cols>
  <sheetData>
    <row r="1" spans="1:43">
      <c r="A1" s="112" t="s">
        <v>76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</row>
    <row r="2" spans="1:4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</row>
    <row r="3" spans="1:43">
      <c r="A3" s="111" t="s">
        <v>10</v>
      </c>
      <c r="B3" s="111"/>
      <c r="C3" s="111"/>
      <c r="D3" s="111"/>
      <c r="E3" s="111"/>
      <c r="F3" s="111"/>
    </row>
    <row r="4" spans="1:43" ht="19" customHeight="1">
      <c r="A4" s="111"/>
      <c r="B4" s="111"/>
      <c r="C4" s="111"/>
      <c r="D4" s="111"/>
      <c r="E4" s="111"/>
      <c r="F4" s="111"/>
      <c r="G4" s="133"/>
      <c r="H4" s="133"/>
      <c r="I4" s="132"/>
      <c r="J4" s="132"/>
      <c r="K4" s="132"/>
      <c r="L4" s="132"/>
      <c r="M4" s="132"/>
      <c r="N4" s="42"/>
    </row>
    <row r="5" spans="1:43" s="2" customFormat="1" ht="36" customHeight="1">
      <c r="A5" s="1" t="s">
        <v>0</v>
      </c>
      <c r="B5" s="1" t="s">
        <v>1</v>
      </c>
      <c r="C5" s="1" t="s">
        <v>2</v>
      </c>
      <c r="D5" s="1" t="s">
        <v>3</v>
      </c>
      <c r="E5" s="11" t="s">
        <v>4</v>
      </c>
      <c r="F5" s="11" t="s">
        <v>13</v>
      </c>
      <c r="G5" s="125" t="s">
        <v>0</v>
      </c>
      <c r="H5" s="125"/>
      <c r="I5" s="126"/>
      <c r="J5" s="126"/>
      <c r="K5" s="126"/>
      <c r="L5" s="126"/>
      <c r="M5" s="126"/>
      <c r="N5" s="45"/>
      <c r="O5" s="125" t="s">
        <v>1</v>
      </c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</row>
    <row r="6" spans="1:43" s="4" customFormat="1" ht="19">
      <c r="A6" s="26" t="s">
        <v>5</v>
      </c>
      <c r="B6" s="26">
        <v>75</v>
      </c>
      <c r="C6" s="26">
        <v>70</v>
      </c>
      <c r="D6" s="26" t="b">
        <v>1</v>
      </c>
      <c r="E6" s="26" t="s">
        <v>6</v>
      </c>
      <c r="F6" s="26">
        <v>1</v>
      </c>
      <c r="G6" s="13"/>
      <c r="H6" s="8" t="s">
        <v>14</v>
      </c>
      <c r="I6" s="8" t="s">
        <v>15</v>
      </c>
      <c r="J6" s="8" t="s">
        <v>30</v>
      </c>
      <c r="K6" s="8" t="s">
        <v>40</v>
      </c>
      <c r="L6" s="8" t="s">
        <v>17</v>
      </c>
      <c r="M6" s="10" t="s">
        <v>39</v>
      </c>
      <c r="N6" s="10"/>
      <c r="O6" s="36" t="s">
        <v>19</v>
      </c>
      <c r="P6" s="113">
        <v>1</v>
      </c>
      <c r="Q6" s="124"/>
      <c r="R6" s="114">
        <v>0</v>
      </c>
      <c r="S6" s="120"/>
      <c r="T6" s="113">
        <v>1</v>
      </c>
      <c r="U6" s="124"/>
      <c r="V6" s="114">
        <v>1</v>
      </c>
      <c r="W6" s="120"/>
      <c r="X6" s="113">
        <v>1</v>
      </c>
      <c r="Y6" s="124"/>
      <c r="Z6" s="114">
        <v>0</v>
      </c>
      <c r="AA6" s="120"/>
      <c r="AB6" s="114">
        <v>1</v>
      </c>
      <c r="AC6" s="120"/>
      <c r="AD6" s="114">
        <v>0</v>
      </c>
      <c r="AE6" s="120"/>
      <c r="AF6" s="113">
        <v>1</v>
      </c>
      <c r="AG6" s="124"/>
      <c r="AH6" s="113">
        <v>1</v>
      </c>
      <c r="AI6" s="124"/>
      <c r="AJ6" s="113">
        <v>0</v>
      </c>
      <c r="AK6" s="124"/>
      <c r="AL6" s="113">
        <v>1</v>
      </c>
      <c r="AM6" s="124"/>
      <c r="AN6" s="113">
        <v>1</v>
      </c>
      <c r="AO6" s="124"/>
      <c r="AP6" s="113">
        <v>0</v>
      </c>
      <c r="AQ6" s="134"/>
    </row>
    <row r="7" spans="1:43" s="6" customFormat="1" ht="19">
      <c r="A7" s="26" t="s">
        <v>5</v>
      </c>
      <c r="B7" s="26">
        <v>80</v>
      </c>
      <c r="C7" s="26">
        <v>90</v>
      </c>
      <c r="D7" s="26" t="b">
        <v>1</v>
      </c>
      <c r="E7" s="26" t="s">
        <v>7</v>
      </c>
      <c r="F7" s="26">
        <v>0</v>
      </c>
      <c r="G7" s="36" t="s">
        <v>5</v>
      </c>
      <c r="H7" s="21">
        <v>2</v>
      </c>
      <c r="I7" s="21">
        <v>3</v>
      </c>
      <c r="J7" s="21">
        <v>5</v>
      </c>
      <c r="K7" s="21">
        <f>1 - MAX(H7/J7, I7/J7)</f>
        <v>0.4</v>
      </c>
      <c r="L7" s="21">
        <v>14</v>
      </c>
      <c r="M7" s="21">
        <f>J7/L7*K7</f>
        <v>0.14285714285714288</v>
      </c>
      <c r="N7" s="21"/>
      <c r="O7" s="36" t="s">
        <v>1</v>
      </c>
      <c r="P7" s="114">
        <v>64</v>
      </c>
      <c r="Q7" s="120"/>
      <c r="R7" s="114">
        <v>65</v>
      </c>
      <c r="S7" s="120"/>
      <c r="T7" s="113">
        <v>68</v>
      </c>
      <c r="U7" s="124"/>
      <c r="V7" s="114">
        <v>69</v>
      </c>
      <c r="W7" s="120"/>
      <c r="X7" s="114">
        <v>70</v>
      </c>
      <c r="Y7" s="120"/>
      <c r="Z7" s="113">
        <v>71</v>
      </c>
      <c r="AA7" s="124"/>
      <c r="AB7" s="114">
        <v>72</v>
      </c>
      <c r="AC7" s="120"/>
      <c r="AD7" s="114">
        <v>72</v>
      </c>
      <c r="AE7" s="120"/>
      <c r="AF7" s="113">
        <v>75</v>
      </c>
      <c r="AG7" s="124"/>
      <c r="AH7" s="113">
        <v>75</v>
      </c>
      <c r="AI7" s="124"/>
      <c r="AJ7" s="113">
        <v>80</v>
      </c>
      <c r="AK7" s="124"/>
      <c r="AL7" s="113">
        <v>81</v>
      </c>
      <c r="AM7" s="124"/>
      <c r="AN7" s="113">
        <v>83</v>
      </c>
      <c r="AO7" s="124"/>
      <c r="AP7" s="113">
        <v>85</v>
      </c>
      <c r="AQ7" s="134"/>
    </row>
    <row r="8" spans="1:43" s="6" customFormat="1" ht="19">
      <c r="A8" s="26" t="s">
        <v>5</v>
      </c>
      <c r="B8" s="26">
        <v>85</v>
      </c>
      <c r="C8" s="26">
        <v>85</v>
      </c>
      <c r="D8" s="26" t="b">
        <v>0</v>
      </c>
      <c r="E8" s="26" t="s">
        <v>7</v>
      </c>
      <c r="F8" s="26">
        <v>0</v>
      </c>
      <c r="G8" s="36" t="s">
        <v>8</v>
      </c>
      <c r="H8" s="21">
        <v>4</v>
      </c>
      <c r="I8" s="21">
        <v>0</v>
      </c>
      <c r="J8" s="21">
        <v>4</v>
      </c>
      <c r="K8" s="21">
        <f t="shared" ref="K8:K9" si="0">1 - MAX(H8/J8, I8/J8)</f>
        <v>0</v>
      </c>
      <c r="L8" s="21">
        <v>14</v>
      </c>
      <c r="M8" s="21">
        <f t="shared" ref="M8:M9" si="1">J8/L8*K8</f>
        <v>0</v>
      </c>
      <c r="N8" s="21"/>
      <c r="O8" s="95" t="s">
        <v>20</v>
      </c>
      <c r="P8" s="114">
        <f xml:space="preserve"> P7</f>
        <v>64</v>
      </c>
      <c r="Q8" s="120"/>
      <c r="R8" s="113">
        <f t="shared" ref="R8:AB8" si="2" xml:space="preserve"> R7</f>
        <v>65</v>
      </c>
      <c r="S8" s="124"/>
      <c r="T8" s="113">
        <f t="shared" si="2"/>
        <v>68</v>
      </c>
      <c r="U8" s="124"/>
      <c r="V8" s="114">
        <f t="shared" si="2"/>
        <v>69</v>
      </c>
      <c r="W8" s="120"/>
      <c r="X8" s="114">
        <f t="shared" si="2"/>
        <v>70</v>
      </c>
      <c r="Y8" s="120"/>
      <c r="Z8" s="113">
        <f t="shared" si="2"/>
        <v>71</v>
      </c>
      <c r="AA8" s="124"/>
      <c r="AB8" s="113">
        <f t="shared" si="2"/>
        <v>72</v>
      </c>
      <c r="AC8" s="124"/>
      <c r="AD8" s="114">
        <v>75</v>
      </c>
      <c r="AE8" s="120"/>
      <c r="AF8" s="113">
        <v>80</v>
      </c>
      <c r="AG8" s="124"/>
      <c r="AH8" s="113">
        <v>81</v>
      </c>
      <c r="AI8" s="124"/>
      <c r="AJ8" s="113">
        <v>83</v>
      </c>
      <c r="AK8" s="124"/>
      <c r="AL8" s="113">
        <v>85</v>
      </c>
      <c r="AM8" s="124"/>
      <c r="AN8" s="113"/>
      <c r="AO8" s="124"/>
      <c r="AP8" s="113"/>
      <c r="AQ8" s="134"/>
    </row>
    <row r="9" spans="1:43" s="6" customFormat="1" ht="19">
      <c r="A9" s="26" t="s">
        <v>5</v>
      </c>
      <c r="B9" s="26">
        <v>72</v>
      </c>
      <c r="C9" s="26">
        <v>95</v>
      </c>
      <c r="D9" s="26" t="b">
        <v>1</v>
      </c>
      <c r="E9" s="26" t="s">
        <v>7</v>
      </c>
      <c r="F9" s="26">
        <v>0</v>
      </c>
      <c r="G9" s="36" t="s">
        <v>9</v>
      </c>
      <c r="H9" s="21">
        <v>3</v>
      </c>
      <c r="I9" s="21">
        <v>2</v>
      </c>
      <c r="J9" s="21">
        <v>5</v>
      </c>
      <c r="K9" s="21">
        <f t="shared" si="0"/>
        <v>0.4</v>
      </c>
      <c r="L9" s="21">
        <v>14</v>
      </c>
      <c r="M9" s="21">
        <f t="shared" si="1"/>
        <v>0.14285714285714288</v>
      </c>
      <c r="N9" s="21"/>
      <c r="O9" s="41" t="s">
        <v>21</v>
      </c>
      <c r="P9" s="114">
        <v>63</v>
      </c>
      <c r="Q9" s="120"/>
      <c r="R9" s="113">
        <f>FLOOR(SUM(P8:S8)/2, 0.1)</f>
        <v>64.5</v>
      </c>
      <c r="S9" s="113"/>
      <c r="T9" s="113">
        <f>FLOOR((R8+T8)/2, 0.1)</f>
        <v>66.5</v>
      </c>
      <c r="U9" s="113"/>
      <c r="V9" s="113">
        <f t="shared" ref="V9" si="3">FLOOR((T8+V8)/2, 0.1)</f>
        <v>68.5</v>
      </c>
      <c r="W9" s="113"/>
      <c r="X9" s="113">
        <f t="shared" ref="X9" si="4">FLOOR((V8+X8)/2, 0.1)</f>
        <v>69.5</v>
      </c>
      <c r="Y9" s="113"/>
      <c r="Z9" s="113">
        <f t="shared" ref="Z9" si="5">FLOOR((X8+Z8)/2, 0.1)</f>
        <v>70.5</v>
      </c>
      <c r="AA9" s="113"/>
      <c r="AB9" s="113">
        <f t="shared" ref="AB9" si="6">FLOOR((Z8+AB8)/2, 0.1)</f>
        <v>71.5</v>
      </c>
      <c r="AC9" s="113"/>
      <c r="AD9" s="113">
        <f t="shared" ref="AD9" si="7">FLOOR((AB8+AD8)/2, 0.1)</f>
        <v>73.5</v>
      </c>
      <c r="AE9" s="113"/>
      <c r="AF9" s="113">
        <f t="shared" ref="AF9" si="8">FLOOR((AD8+AF8)/2, 0.1)</f>
        <v>77.5</v>
      </c>
      <c r="AG9" s="113"/>
      <c r="AH9" s="113">
        <f t="shared" ref="AH9" si="9">FLOOR((AF8+AH8)/2, 0.1)</f>
        <v>80.5</v>
      </c>
      <c r="AI9" s="113"/>
      <c r="AJ9" s="113">
        <f>FLOOR((AH8+AJ8)/2, 0.1)</f>
        <v>82</v>
      </c>
      <c r="AK9" s="113"/>
      <c r="AL9" s="121">
        <f>FLOOR((AJ8+AL8)/2, 0.1)</f>
        <v>84</v>
      </c>
      <c r="AM9" s="121"/>
      <c r="AN9" s="113">
        <v>85</v>
      </c>
      <c r="AO9" s="113"/>
      <c r="AP9" s="113"/>
      <c r="AQ9" s="134"/>
    </row>
    <row r="10" spans="1:43" s="4" customFormat="1" ht="19">
      <c r="A10" s="26" t="s">
        <v>5</v>
      </c>
      <c r="B10" s="26">
        <v>69</v>
      </c>
      <c r="C10" s="26">
        <v>70</v>
      </c>
      <c r="D10" s="26" t="b">
        <v>0</v>
      </c>
      <c r="E10" s="26" t="s">
        <v>6</v>
      </c>
      <c r="F10" s="26">
        <v>1</v>
      </c>
      <c r="G10" s="56" t="s">
        <v>41</v>
      </c>
      <c r="H10" s="49"/>
      <c r="I10" s="49"/>
      <c r="J10" s="49"/>
      <c r="K10" s="49"/>
      <c r="L10" s="46"/>
      <c r="M10" s="27">
        <f>SUM(M7:M9)</f>
        <v>0.28571428571428575</v>
      </c>
      <c r="N10" s="27"/>
      <c r="O10" s="16"/>
      <c r="P10" s="114"/>
      <c r="Q10" s="120"/>
      <c r="R10" s="113"/>
      <c r="S10" s="113"/>
      <c r="T10" s="113"/>
      <c r="U10" s="113"/>
      <c r="V10" s="114"/>
      <c r="W10" s="114"/>
      <c r="X10" s="114"/>
      <c r="Y10" s="114"/>
      <c r="Z10" s="113"/>
      <c r="AA10" s="113"/>
      <c r="AB10" s="113"/>
      <c r="AC10" s="113"/>
      <c r="AD10" s="114"/>
      <c r="AE10" s="114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34"/>
    </row>
    <row r="11" spans="1:43" s="4" customFormat="1" ht="19">
      <c r="A11" s="26" t="s">
        <v>8</v>
      </c>
      <c r="B11" s="26">
        <v>72</v>
      </c>
      <c r="C11" s="26">
        <v>90</v>
      </c>
      <c r="D11" s="26" t="b">
        <v>1</v>
      </c>
      <c r="E11" s="26" t="s">
        <v>6</v>
      </c>
      <c r="F11" s="26">
        <v>1</v>
      </c>
      <c r="G11" s="56"/>
      <c r="H11" s="7"/>
      <c r="I11" s="50"/>
      <c r="J11" s="50"/>
      <c r="K11" s="50"/>
      <c r="L11" s="42"/>
      <c r="M11" s="27"/>
      <c r="N11" s="27"/>
      <c r="O11" s="36"/>
      <c r="P11" s="36" t="s">
        <v>22</v>
      </c>
      <c r="Q11" s="36" t="s">
        <v>23</v>
      </c>
      <c r="R11" s="36" t="s">
        <v>22</v>
      </c>
      <c r="S11" s="36" t="s">
        <v>23</v>
      </c>
      <c r="T11" s="36" t="s">
        <v>22</v>
      </c>
      <c r="U11" s="36" t="s">
        <v>23</v>
      </c>
      <c r="V11" s="36" t="s">
        <v>22</v>
      </c>
      <c r="W11" s="36" t="s">
        <v>23</v>
      </c>
      <c r="X11" s="36" t="s">
        <v>22</v>
      </c>
      <c r="Y11" s="36" t="s">
        <v>23</v>
      </c>
      <c r="Z11" s="36" t="s">
        <v>22</v>
      </c>
      <c r="AA11" s="36" t="s">
        <v>23</v>
      </c>
      <c r="AB11" s="36" t="s">
        <v>22</v>
      </c>
      <c r="AC11" s="36" t="s">
        <v>23</v>
      </c>
      <c r="AD11" s="36" t="s">
        <v>22</v>
      </c>
      <c r="AE11" s="36" t="s">
        <v>23</v>
      </c>
      <c r="AF11" s="36" t="s">
        <v>22</v>
      </c>
      <c r="AG11" s="36" t="s">
        <v>23</v>
      </c>
      <c r="AH11" s="36" t="s">
        <v>22</v>
      </c>
      <c r="AI11" s="36" t="s">
        <v>23</v>
      </c>
      <c r="AJ11" s="36" t="s">
        <v>22</v>
      </c>
      <c r="AK11" s="36" t="s">
        <v>23</v>
      </c>
      <c r="AL11" s="36" t="s">
        <v>22</v>
      </c>
      <c r="AM11" s="36" t="s">
        <v>23</v>
      </c>
      <c r="AN11" s="36" t="s">
        <v>22</v>
      </c>
      <c r="AO11" s="36" t="s">
        <v>23</v>
      </c>
    </row>
    <row r="12" spans="1:43" s="4" customFormat="1" ht="19">
      <c r="A12" s="26" t="s">
        <v>8</v>
      </c>
      <c r="B12" s="26">
        <v>83</v>
      </c>
      <c r="C12" s="26">
        <v>78</v>
      </c>
      <c r="D12" s="26" t="b">
        <v>0</v>
      </c>
      <c r="E12" s="26" t="s">
        <v>6</v>
      </c>
      <c r="F12" s="26">
        <v>1</v>
      </c>
      <c r="G12" s="56"/>
      <c r="N12" s="55"/>
      <c r="O12" s="36" t="s">
        <v>14</v>
      </c>
      <c r="P12" s="36">
        <v>0</v>
      </c>
      <c r="Q12" s="36">
        <v>9</v>
      </c>
      <c r="R12" s="36">
        <v>1</v>
      </c>
      <c r="S12" s="36">
        <v>8</v>
      </c>
      <c r="T12" s="36">
        <v>1</v>
      </c>
      <c r="U12" s="36">
        <v>8</v>
      </c>
      <c r="V12" s="36">
        <v>2</v>
      </c>
      <c r="W12" s="36">
        <v>7</v>
      </c>
      <c r="X12" s="36">
        <v>3</v>
      </c>
      <c r="Y12" s="36">
        <v>6</v>
      </c>
      <c r="Z12" s="36">
        <v>4</v>
      </c>
      <c r="AA12" s="36">
        <v>5</v>
      </c>
      <c r="AB12" s="36">
        <v>4</v>
      </c>
      <c r="AC12" s="36">
        <v>5</v>
      </c>
      <c r="AD12" s="36">
        <v>5</v>
      </c>
      <c r="AE12" s="36">
        <v>4</v>
      </c>
      <c r="AF12" s="36">
        <v>7</v>
      </c>
      <c r="AG12" s="36">
        <v>2</v>
      </c>
      <c r="AH12" s="36">
        <v>7</v>
      </c>
      <c r="AI12" s="36">
        <v>2</v>
      </c>
      <c r="AJ12" s="36">
        <v>8</v>
      </c>
      <c r="AK12" s="36">
        <v>1</v>
      </c>
      <c r="AL12" s="36">
        <v>9</v>
      </c>
      <c r="AM12" s="36">
        <v>0</v>
      </c>
      <c r="AN12" s="36">
        <v>9</v>
      </c>
      <c r="AO12" s="36">
        <v>0</v>
      </c>
    </row>
    <row r="13" spans="1:43" s="4" customFormat="1" ht="19">
      <c r="A13" s="26" t="s">
        <v>8</v>
      </c>
      <c r="B13" s="26">
        <v>64</v>
      </c>
      <c r="C13" s="26">
        <v>65</v>
      </c>
      <c r="D13" s="26" t="b">
        <v>1</v>
      </c>
      <c r="E13" s="26" t="s">
        <v>6</v>
      </c>
      <c r="F13" s="26">
        <v>1</v>
      </c>
      <c r="G13" s="31"/>
      <c r="N13" s="53"/>
      <c r="O13" s="36" t="s">
        <v>15</v>
      </c>
      <c r="P13" s="36">
        <v>0</v>
      </c>
      <c r="Q13" s="36">
        <v>5</v>
      </c>
      <c r="R13" s="36">
        <v>0</v>
      </c>
      <c r="S13" s="36">
        <v>5</v>
      </c>
      <c r="T13" s="36">
        <v>1</v>
      </c>
      <c r="U13" s="36">
        <v>4</v>
      </c>
      <c r="V13" s="36">
        <v>1</v>
      </c>
      <c r="W13" s="36">
        <v>4</v>
      </c>
      <c r="X13" s="36">
        <v>1</v>
      </c>
      <c r="Y13" s="36">
        <v>4</v>
      </c>
      <c r="Z13" s="36">
        <v>1</v>
      </c>
      <c r="AA13" s="36">
        <v>4</v>
      </c>
      <c r="AB13" s="36">
        <v>2</v>
      </c>
      <c r="AC13" s="36">
        <v>3</v>
      </c>
      <c r="AD13" s="36">
        <v>3</v>
      </c>
      <c r="AE13" s="36">
        <v>2</v>
      </c>
      <c r="AF13" s="36">
        <v>3</v>
      </c>
      <c r="AG13" s="36">
        <v>2</v>
      </c>
      <c r="AH13" s="36">
        <v>4</v>
      </c>
      <c r="AI13" s="36">
        <v>1</v>
      </c>
      <c r="AJ13" s="36">
        <v>4</v>
      </c>
      <c r="AK13" s="36">
        <v>1</v>
      </c>
      <c r="AL13" s="36">
        <v>4</v>
      </c>
      <c r="AM13" s="36">
        <v>1</v>
      </c>
      <c r="AN13" s="36">
        <v>5</v>
      </c>
      <c r="AO13" s="36">
        <v>0</v>
      </c>
    </row>
    <row r="14" spans="1:43" s="4" customFormat="1" ht="18" customHeight="1">
      <c r="A14" s="26" t="s">
        <v>8</v>
      </c>
      <c r="B14" s="26">
        <v>81</v>
      </c>
      <c r="C14" s="26">
        <v>75</v>
      </c>
      <c r="D14" s="26" t="b">
        <v>0</v>
      </c>
      <c r="E14" s="26" t="s">
        <v>6</v>
      </c>
      <c r="F14" s="26">
        <v>1</v>
      </c>
      <c r="P14" s="114"/>
      <c r="Q14" s="120"/>
      <c r="R14" s="113"/>
      <c r="S14" s="113"/>
      <c r="T14" s="113"/>
      <c r="U14" s="113"/>
      <c r="V14" s="114"/>
      <c r="W14" s="114"/>
      <c r="X14" s="114"/>
      <c r="Y14" s="114"/>
      <c r="Z14" s="113"/>
      <c r="AA14" s="113"/>
      <c r="AB14" s="113"/>
      <c r="AC14" s="113"/>
      <c r="AD14" s="114"/>
      <c r="AE14" s="114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</row>
    <row r="15" spans="1:43" s="4" customFormat="1" ht="18" customHeight="1">
      <c r="A15" s="26" t="s">
        <v>9</v>
      </c>
      <c r="B15" s="26">
        <v>71</v>
      </c>
      <c r="C15" s="26">
        <v>80</v>
      </c>
      <c r="D15" s="26" t="b">
        <v>1</v>
      </c>
      <c r="E15" s="26" t="s">
        <v>7</v>
      </c>
      <c r="F15" s="26">
        <v>0</v>
      </c>
      <c r="O15" s="36" t="s">
        <v>24</v>
      </c>
      <c r="P15" s="36">
        <f>SUM(P12:P13)</f>
        <v>0</v>
      </c>
      <c r="Q15" s="36">
        <f t="shared" ref="Q15:AO15" si="10">SUM(Q12:Q13)</f>
        <v>14</v>
      </c>
      <c r="R15" s="36">
        <f t="shared" si="10"/>
        <v>1</v>
      </c>
      <c r="S15" s="36">
        <f t="shared" si="10"/>
        <v>13</v>
      </c>
      <c r="T15" s="36">
        <f t="shared" si="10"/>
        <v>2</v>
      </c>
      <c r="U15" s="36">
        <f t="shared" si="10"/>
        <v>12</v>
      </c>
      <c r="V15" s="36">
        <f t="shared" si="10"/>
        <v>3</v>
      </c>
      <c r="W15" s="36">
        <f t="shared" si="10"/>
        <v>11</v>
      </c>
      <c r="X15" s="36">
        <f t="shared" si="10"/>
        <v>4</v>
      </c>
      <c r="Y15" s="36">
        <f t="shared" si="10"/>
        <v>10</v>
      </c>
      <c r="Z15" s="36">
        <f t="shared" si="10"/>
        <v>5</v>
      </c>
      <c r="AA15" s="36">
        <f t="shared" si="10"/>
        <v>9</v>
      </c>
      <c r="AB15" s="36">
        <f t="shared" si="10"/>
        <v>6</v>
      </c>
      <c r="AC15" s="36">
        <f t="shared" si="10"/>
        <v>8</v>
      </c>
      <c r="AD15" s="36">
        <f t="shared" si="10"/>
        <v>8</v>
      </c>
      <c r="AE15" s="36">
        <f t="shared" si="10"/>
        <v>6</v>
      </c>
      <c r="AF15" s="36">
        <f t="shared" si="10"/>
        <v>10</v>
      </c>
      <c r="AG15" s="36">
        <f t="shared" si="10"/>
        <v>4</v>
      </c>
      <c r="AH15" s="36">
        <f t="shared" si="10"/>
        <v>11</v>
      </c>
      <c r="AI15" s="36">
        <f t="shared" si="10"/>
        <v>3</v>
      </c>
      <c r="AJ15" s="36">
        <f t="shared" si="10"/>
        <v>12</v>
      </c>
      <c r="AK15" s="36">
        <f t="shared" si="10"/>
        <v>2</v>
      </c>
      <c r="AL15" s="36">
        <f t="shared" si="10"/>
        <v>13</v>
      </c>
      <c r="AM15" s="36">
        <f t="shared" si="10"/>
        <v>1</v>
      </c>
      <c r="AN15" s="36">
        <f t="shared" si="10"/>
        <v>14</v>
      </c>
      <c r="AO15" s="36">
        <f t="shared" si="10"/>
        <v>0</v>
      </c>
    </row>
    <row r="16" spans="1:43" s="6" customFormat="1" ht="19">
      <c r="A16" s="26" t="s">
        <v>9</v>
      </c>
      <c r="B16" s="26">
        <v>65</v>
      </c>
      <c r="C16" s="26">
        <v>70</v>
      </c>
      <c r="D16" s="26" t="b">
        <v>1</v>
      </c>
      <c r="E16" s="26" t="s">
        <v>7</v>
      </c>
      <c r="F16" s="26">
        <v>0</v>
      </c>
      <c r="O16" s="41" t="s">
        <v>40</v>
      </c>
      <c r="P16" s="35">
        <v>1</v>
      </c>
      <c r="Q16" s="35">
        <f>1 - MAX(Q12/Q15, Q13/Q15)</f>
        <v>0.3571428571428571</v>
      </c>
      <c r="R16" s="35">
        <f t="shared" ref="R16:AN16" si="11">1 - MAX(R12/R15, R13/R15)</f>
        <v>0</v>
      </c>
      <c r="S16" s="35">
        <f t="shared" si="11"/>
        <v>0.38461538461538458</v>
      </c>
      <c r="T16" s="35">
        <f t="shared" si="11"/>
        <v>0.5</v>
      </c>
      <c r="U16" s="35">
        <f t="shared" si="11"/>
        <v>0.33333333333333337</v>
      </c>
      <c r="V16" s="35">
        <f t="shared" si="11"/>
        <v>0.33333333333333337</v>
      </c>
      <c r="W16" s="35">
        <f t="shared" si="11"/>
        <v>0.36363636363636365</v>
      </c>
      <c r="X16" s="35">
        <f t="shared" si="11"/>
        <v>0.25</v>
      </c>
      <c r="Y16" s="35">
        <f t="shared" si="11"/>
        <v>0.4</v>
      </c>
      <c r="Z16" s="35">
        <f t="shared" si="11"/>
        <v>0.19999999999999996</v>
      </c>
      <c r="AA16" s="35">
        <f t="shared" si="11"/>
        <v>0.44444444444444442</v>
      </c>
      <c r="AB16" s="35">
        <f t="shared" si="11"/>
        <v>0.33333333333333337</v>
      </c>
      <c r="AC16" s="35">
        <f t="shared" si="11"/>
        <v>0.375</v>
      </c>
      <c r="AD16" s="35">
        <f t="shared" si="11"/>
        <v>0.375</v>
      </c>
      <c r="AE16" s="35">
        <f t="shared" si="11"/>
        <v>0.33333333333333337</v>
      </c>
      <c r="AF16" s="35">
        <f t="shared" si="11"/>
        <v>0.30000000000000004</v>
      </c>
      <c r="AG16" s="35">
        <f t="shared" si="11"/>
        <v>0.5</v>
      </c>
      <c r="AH16" s="35">
        <f t="shared" si="11"/>
        <v>0.36363636363636365</v>
      </c>
      <c r="AI16" s="35">
        <f t="shared" si="11"/>
        <v>0.33333333333333337</v>
      </c>
      <c r="AJ16" s="35">
        <f t="shared" si="11"/>
        <v>0.33333333333333337</v>
      </c>
      <c r="AK16" s="35">
        <f t="shared" si="11"/>
        <v>0.5</v>
      </c>
      <c r="AL16" s="35">
        <f t="shared" si="11"/>
        <v>0.30769230769230771</v>
      </c>
      <c r="AM16" s="35">
        <f t="shared" si="11"/>
        <v>0</v>
      </c>
      <c r="AN16" s="35">
        <f t="shared" si="11"/>
        <v>0.3571428571428571</v>
      </c>
      <c r="AO16" s="35">
        <v>1</v>
      </c>
    </row>
    <row r="17" spans="1:43" s="6" customFormat="1" ht="19">
      <c r="A17" s="26" t="s">
        <v>9</v>
      </c>
      <c r="B17" s="26">
        <v>75</v>
      </c>
      <c r="C17" s="26">
        <v>80</v>
      </c>
      <c r="D17" s="26" t="b">
        <v>0</v>
      </c>
      <c r="E17" s="26" t="s">
        <v>6</v>
      </c>
      <c r="F17" s="26">
        <v>1</v>
      </c>
      <c r="G17" s="36"/>
      <c r="H17" s="36"/>
      <c r="I17" s="7"/>
      <c r="J17" s="7"/>
      <c r="K17" s="7"/>
      <c r="L17" s="7"/>
      <c r="M17" s="7"/>
      <c r="N17" s="7"/>
      <c r="O17" s="36" t="s">
        <v>17</v>
      </c>
      <c r="P17" s="36">
        <v>14</v>
      </c>
      <c r="Q17" s="36">
        <v>14</v>
      </c>
      <c r="R17" s="36">
        <v>14</v>
      </c>
      <c r="S17" s="36">
        <v>14</v>
      </c>
      <c r="T17" s="36">
        <v>14</v>
      </c>
      <c r="U17" s="36">
        <v>14</v>
      </c>
      <c r="V17" s="36">
        <v>14</v>
      </c>
      <c r="W17" s="36">
        <v>14</v>
      </c>
      <c r="X17" s="36">
        <v>14</v>
      </c>
      <c r="Y17" s="36">
        <v>14</v>
      </c>
      <c r="Z17" s="36">
        <v>14</v>
      </c>
      <c r="AA17" s="36">
        <v>14</v>
      </c>
      <c r="AB17" s="36">
        <v>14</v>
      </c>
      <c r="AC17" s="36">
        <v>14</v>
      </c>
      <c r="AD17" s="36">
        <v>14</v>
      </c>
      <c r="AE17" s="36">
        <v>14</v>
      </c>
      <c r="AF17" s="36">
        <v>14</v>
      </c>
      <c r="AG17" s="36">
        <v>14</v>
      </c>
      <c r="AH17" s="36">
        <v>14</v>
      </c>
      <c r="AI17" s="36">
        <v>14</v>
      </c>
      <c r="AJ17" s="36">
        <v>14</v>
      </c>
      <c r="AK17" s="36">
        <v>14</v>
      </c>
      <c r="AL17" s="36">
        <v>14</v>
      </c>
      <c r="AM17" s="36">
        <v>14</v>
      </c>
      <c r="AN17" s="36">
        <v>14</v>
      </c>
      <c r="AO17" s="36">
        <v>14</v>
      </c>
    </row>
    <row r="18" spans="1:43" s="4" customFormat="1" ht="19">
      <c r="A18" s="26" t="s">
        <v>9</v>
      </c>
      <c r="B18" s="26">
        <v>68</v>
      </c>
      <c r="C18" s="26">
        <v>80</v>
      </c>
      <c r="D18" s="26" t="b">
        <v>0</v>
      </c>
      <c r="E18" s="26" t="s">
        <v>6</v>
      </c>
      <c r="F18" s="26">
        <v>1</v>
      </c>
      <c r="G18" s="36"/>
      <c r="H18" s="7"/>
      <c r="I18" s="7"/>
      <c r="J18" s="7"/>
      <c r="K18" s="7"/>
      <c r="L18" s="7"/>
      <c r="M18" s="7"/>
      <c r="N18" s="7"/>
      <c r="O18" s="41" t="s">
        <v>39</v>
      </c>
      <c r="P18" s="35">
        <f>(P15/P17)*P16</f>
        <v>0</v>
      </c>
      <c r="Q18" s="35">
        <f t="shared" ref="Q18:AO18" si="12">(Q15/Q17)*Q16</f>
        <v>0.3571428571428571</v>
      </c>
      <c r="R18" s="35">
        <f t="shared" si="12"/>
        <v>0</v>
      </c>
      <c r="S18" s="35">
        <f t="shared" si="12"/>
        <v>0.35714285714285715</v>
      </c>
      <c r="T18" s="35">
        <f t="shared" si="12"/>
        <v>7.1428571428571425E-2</v>
      </c>
      <c r="U18" s="35">
        <f t="shared" si="12"/>
        <v>0.28571428571428575</v>
      </c>
      <c r="V18" s="35">
        <f t="shared" si="12"/>
        <v>7.1428571428571438E-2</v>
      </c>
      <c r="W18" s="35">
        <f t="shared" si="12"/>
        <v>0.2857142857142857</v>
      </c>
      <c r="X18" s="35">
        <f t="shared" si="12"/>
        <v>7.1428571428571425E-2</v>
      </c>
      <c r="Y18" s="35">
        <f t="shared" si="12"/>
        <v>0.28571428571428575</v>
      </c>
      <c r="Z18" s="35">
        <f t="shared" si="12"/>
        <v>7.1428571428571411E-2</v>
      </c>
      <c r="AA18" s="35">
        <f t="shared" si="12"/>
        <v>0.2857142857142857</v>
      </c>
      <c r="AB18" s="35">
        <f t="shared" si="12"/>
        <v>0.14285714285714288</v>
      </c>
      <c r="AC18" s="35">
        <f t="shared" si="12"/>
        <v>0.21428571428571427</v>
      </c>
      <c r="AD18" s="35">
        <f t="shared" si="12"/>
        <v>0.21428571428571427</v>
      </c>
      <c r="AE18" s="35">
        <f t="shared" si="12"/>
        <v>0.14285714285714288</v>
      </c>
      <c r="AF18" s="35">
        <f t="shared" si="12"/>
        <v>0.21428571428571433</v>
      </c>
      <c r="AG18" s="35">
        <f t="shared" si="12"/>
        <v>0.14285714285714285</v>
      </c>
      <c r="AH18" s="35">
        <f t="shared" si="12"/>
        <v>0.2857142857142857</v>
      </c>
      <c r="AI18" s="35">
        <f t="shared" si="12"/>
        <v>7.1428571428571438E-2</v>
      </c>
      <c r="AJ18" s="35">
        <f t="shared" si="12"/>
        <v>0.28571428571428575</v>
      </c>
      <c r="AK18" s="35">
        <f t="shared" si="12"/>
        <v>7.1428571428571425E-2</v>
      </c>
      <c r="AL18" s="35">
        <f t="shared" si="12"/>
        <v>0.28571428571428575</v>
      </c>
      <c r="AM18" s="35">
        <f t="shared" si="12"/>
        <v>0</v>
      </c>
      <c r="AN18" s="35">
        <f t="shared" si="12"/>
        <v>0.3571428571428571</v>
      </c>
      <c r="AO18" s="35">
        <f t="shared" si="12"/>
        <v>0</v>
      </c>
    </row>
    <row r="19" spans="1:43" s="4" customFormat="1" ht="19">
      <c r="A19" s="26" t="s">
        <v>9</v>
      </c>
      <c r="B19" s="26">
        <v>70</v>
      </c>
      <c r="C19" s="26">
        <v>96</v>
      </c>
      <c r="D19" s="26" t="b">
        <v>0</v>
      </c>
      <c r="E19" s="26" t="s">
        <v>6</v>
      </c>
      <c r="F19" s="26">
        <v>1</v>
      </c>
      <c r="G19" s="36"/>
      <c r="H19" s="7"/>
      <c r="I19" s="7"/>
      <c r="J19" s="7"/>
      <c r="K19" s="7"/>
      <c r="L19" s="7"/>
      <c r="M19" s="7"/>
      <c r="N19" s="7"/>
      <c r="O19" s="56" t="s">
        <v>41</v>
      </c>
      <c r="P19" s="115">
        <f>SUM(P18:Q18)</f>
        <v>0.3571428571428571</v>
      </c>
      <c r="Q19" s="114"/>
      <c r="R19" s="115">
        <f t="shared" ref="R19" si="13">SUM(R18:S18)</f>
        <v>0.35714285714285715</v>
      </c>
      <c r="S19" s="115"/>
      <c r="T19" s="115">
        <f t="shared" ref="T19" si="14">SUM(T18:U18)</f>
        <v>0.35714285714285721</v>
      </c>
      <c r="U19" s="115"/>
      <c r="V19" s="115">
        <f t="shared" ref="V19" si="15">SUM(V18:W18)</f>
        <v>0.35714285714285715</v>
      </c>
      <c r="W19" s="115"/>
      <c r="X19" s="115">
        <f t="shared" ref="X19" si="16">SUM(X18:Y18)</f>
        <v>0.35714285714285721</v>
      </c>
      <c r="Y19" s="115"/>
      <c r="Z19" s="115">
        <f t="shared" ref="Z19" si="17">SUM(Z18:AA18)</f>
        <v>0.3571428571428571</v>
      </c>
      <c r="AA19" s="115"/>
      <c r="AB19" s="115">
        <f t="shared" ref="AB19" si="18">SUM(AB18:AC18)</f>
        <v>0.35714285714285715</v>
      </c>
      <c r="AC19" s="115"/>
      <c r="AD19" s="115">
        <f t="shared" ref="AD19" si="19">SUM(AD18:AE18)</f>
        <v>0.35714285714285715</v>
      </c>
      <c r="AE19" s="115"/>
      <c r="AF19" s="115">
        <f t="shared" ref="AF19" si="20">SUM(AF18:AG18)</f>
        <v>0.35714285714285721</v>
      </c>
      <c r="AG19" s="115"/>
      <c r="AH19" s="115">
        <f t="shared" ref="AH19" si="21">SUM(AH18:AI18)</f>
        <v>0.35714285714285715</v>
      </c>
      <c r="AI19" s="115"/>
      <c r="AJ19" s="115">
        <f t="shared" ref="AJ19" si="22">SUM(AJ18:AK18)</f>
        <v>0.35714285714285721</v>
      </c>
      <c r="AK19" s="115"/>
      <c r="AL19" s="116">
        <f t="shared" ref="AL19" si="23">SUM(AL18:AM18)</f>
        <v>0.28571428571428575</v>
      </c>
      <c r="AM19" s="116"/>
      <c r="AN19" s="115">
        <f t="shared" ref="AN19" si="24">SUM(AN18:AO18)</f>
        <v>0.3571428571428571</v>
      </c>
      <c r="AO19" s="115"/>
    </row>
    <row r="21" spans="1:43" ht="21">
      <c r="A21" s="79"/>
      <c r="B21" s="33"/>
      <c r="C21" s="33"/>
      <c r="D21" s="33"/>
      <c r="E21" s="8"/>
      <c r="F21" s="10"/>
      <c r="G21" s="125" t="s">
        <v>3</v>
      </c>
      <c r="H21" s="125"/>
      <c r="I21" s="126"/>
      <c r="J21" s="126"/>
      <c r="K21" s="126"/>
      <c r="L21" s="126"/>
      <c r="M21" s="126"/>
      <c r="N21" s="45"/>
      <c r="O21" s="125" t="s">
        <v>2</v>
      </c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2"/>
    </row>
    <row r="22" spans="1:43" ht="17">
      <c r="A22" s="33"/>
      <c r="B22" s="33"/>
      <c r="C22" s="33"/>
      <c r="D22" s="33"/>
      <c r="E22" s="21"/>
      <c r="F22" s="21"/>
      <c r="G22" s="13"/>
      <c r="H22" s="8" t="s">
        <v>14</v>
      </c>
      <c r="I22" s="8" t="s">
        <v>15</v>
      </c>
      <c r="J22" s="8" t="s">
        <v>30</v>
      </c>
      <c r="K22" s="8" t="s">
        <v>40</v>
      </c>
      <c r="L22" s="8" t="s">
        <v>17</v>
      </c>
      <c r="M22" s="10" t="s">
        <v>39</v>
      </c>
      <c r="N22" s="10"/>
      <c r="O22" s="36" t="s">
        <v>19</v>
      </c>
      <c r="P22" s="113">
        <v>1</v>
      </c>
      <c r="Q22" s="124"/>
      <c r="R22" s="114">
        <v>0</v>
      </c>
      <c r="S22" s="120"/>
      <c r="T22" s="113">
        <v>1</v>
      </c>
      <c r="U22" s="124"/>
      <c r="V22" s="114">
        <v>1</v>
      </c>
      <c r="W22" s="120"/>
      <c r="X22" s="113">
        <v>1</v>
      </c>
      <c r="Y22" s="124"/>
      <c r="Z22" s="114">
        <v>1</v>
      </c>
      <c r="AA22" s="120"/>
      <c r="AB22" s="114">
        <v>0</v>
      </c>
      <c r="AC22" s="120"/>
      <c r="AD22" s="114">
        <v>1</v>
      </c>
      <c r="AE22" s="120"/>
      <c r="AF22" s="113">
        <v>1</v>
      </c>
      <c r="AG22" s="124"/>
      <c r="AH22" s="113">
        <v>0</v>
      </c>
      <c r="AI22" s="124"/>
      <c r="AJ22" s="113">
        <v>0</v>
      </c>
      <c r="AK22" s="124"/>
      <c r="AL22" s="113">
        <v>1</v>
      </c>
      <c r="AM22" s="124"/>
      <c r="AN22" s="113">
        <v>0</v>
      </c>
      <c r="AO22" s="124"/>
      <c r="AP22" s="113">
        <v>1</v>
      </c>
      <c r="AQ22" s="134"/>
    </row>
    <row r="23" spans="1:43">
      <c r="A23" s="8"/>
      <c r="B23" s="8"/>
      <c r="C23" s="8"/>
      <c r="D23" s="8"/>
      <c r="E23" s="21"/>
      <c r="F23" s="21"/>
      <c r="G23" s="36" t="b">
        <v>1</v>
      </c>
      <c r="H23" s="21">
        <v>3</v>
      </c>
      <c r="I23" s="21">
        <v>4</v>
      </c>
      <c r="J23" s="21">
        <v>7</v>
      </c>
      <c r="K23" s="21">
        <f>1 - MAX(H23/J23, I23/J23)</f>
        <v>0.4285714285714286</v>
      </c>
      <c r="L23" s="21">
        <v>14</v>
      </c>
      <c r="M23" s="21">
        <f>J23/L23*K23</f>
        <v>0.2142857142857143</v>
      </c>
      <c r="N23" s="21"/>
      <c r="O23" s="36" t="s">
        <v>2</v>
      </c>
      <c r="P23" s="114">
        <v>65</v>
      </c>
      <c r="Q23" s="120"/>
      <c r="R23" s="114">
        <v>70</v>
      </c>
      <c r="S23" s="120"/>
      <c r="T23" s="113">
        <v>70</v>
      </c>
      <c r="U23" s="124"/>
      <c r="V23" s="114">
        <v>70</v>
      </c>
      <c r="W23" s="120"/>
      <c r="X23" s="114">
        <v>75</v>
      </c>
      <c r="Y23" s="120"/>
      <c r="Z23" s="113">
        <v>78</v>
      </c>
      <c r="AA23" s="124"/>
      <c r="AB23" s="114">
        <v>80</v>
      </c>
      <c r="AC23" s="120"/>
      <c r="AD23" s="114">
        <v>80</v>
      </c>
      <c r="AE23" s="120"/>
      <c r="AF23" s="113">
        <v>80</v>
      </c>
      <c r="AG23" s="124"/>
      <c r="AH23" s="113">
        <v>85</v>
      </c>
      <c r="AI23" s="124"/>
      <c r="AJ23" s="113">
        <v>90</v>
      </c>
      <c r="AK23" s="124"/>
      <c r="AL23" s="113">
        <v>90</v>
      </c>
      <c r="AM23" s="124"/>
      <c r="AN23" s="113">
        <v>95</v>
      </c>
      <c r="AO23" s="124"/>
      <c r="AP23" s="113">
        <v>96</v>
      </c>
      <c r="AQ23" s="134"/>
    </row>
    <row r="24" spans="1:43" ht="17">
      <c r="A24" s="21"/>
      <c r="B24" s="21"/>
      <c r="C24" s="21"/>
      <c r="D24" s="48"/>
      <c r="E24" s="21"/>
      <c r="F24" s="21"/>
      <c r="G24" s="36" t="b">
        <v>0</v>
      </c>
      <c r="H24" s="21">
        <v>6</v>
      </c>
      <c r="I24" s="21">
        <v>1</v>
      </c>
      <c r="J24" s="21">
        <v>7</v>
      </c>
      <c r="K24" s="21">
        <f>1 - MAX(H24/J24, I24/J24)</f>
        <v>0.1428571428571429</v>
      </c>
      <c r="L24" s="21">
        <v>14</v>
      </c>
      <c r="M24" s="21">
        <f>J24/L24*K24</f>
        <v>7.1428571428571452E-2</v>
      </c>
      <c r="N24" s="21"/>
      <c r="O24" s="95" t="s">
        <v>25</v>
      </c>
      <c r="P24" s="114">
        <f xml:space="preserve"> P23</f>
        <v>65</v>
      </c>
      <c r="Q24" s="120"/>
      <c r="R24" s="113">
        <f t="shared" ref="R24" si="25" xml:space="preserve"> R23</f>
        <v>70</v>
      </c>
      <c r="S24" s="124"/>
      <c r="T24" s="113">
        <v>75</v>
      </c>
      <c r="U24" s="124"/>
      <c r="V24" s="114">
        <v>78</v>
      </c>
      <c r="W24" s="120"/>
      <c r="X24" s="114">
        <v>80</v>
      </c>
      <c r="Y24" s="120"/>
      <c r="Z24" s="113">
        <v>85</v>
      </c>
      <c r="AA24" s="124"/>
      <c r="AB24" s="113">
        <v>90</v>
      </c>
      <c r="AC24" s="124"/>
      <c r="AD24" s="114">
        <v>95</v>
      </c>
      <c r="AE24" s="120"/>
      <c r="AF24" s="113">
        <v>96</v>
      </c>
      <c r="AG24" s="124"/>
      <c r="AH24" s="113"/>
      <c r="AI24" s="124"/>
      <c r="AJ24" s="113"/>
      <c r="AK24" s="124"/>
      <c r="AL24" s="113"/>
      <c r="AM24" s="124"/>
      <c r="AN24" s="113"/>
      <c r="AO24" s="124"/>
      <c r="AP24" s="113"/>
      <c r="AQ24" s="134"/>
    </row>
    <row r="25" spans="1:43" ht="17">
      <c r="A25" s="123"/>
      <c r="B25" s="123"/>
      <c r="C25" s="123"/>
      <c r="D25" s="123"/>
      <c r="E25" s="46"/>
      <c r="F25" s="27"/>
      <c r="G25" s="56" t="s">
        <v>41</v>
      </c>
      <c r="H25" s="49"/>
      <c r="I25" s="49"/>
      <c r="J25" s="49"/>
      <c r="K25" s="49"/>
      <c r="L25" s="46"/>
      <c r="M25" s="27">
        <f>SUM(M23:M24)</f>
        <v>0.28571428571428575</v>
      </c>
      <c r="N25" s="21"/>
      <c r="O25" s="41" t="s">
        <v>21</v>
      </c>
      <c r="P25" s="114">
        <v>63</v>
      </c>
      <c r="Q25" s="120"/>
      <c r="R25" s="113">
        <f>FLOOR(SUM(P24:S24)/2, 0.1)</f>
        <v>67.5</v>
      </c>
      <c r="S25" s="113"/>
      <c r="T25" s="113">
        <f>FLOOR((R24+T24)/2, 0.1)</f>
        <v>72.5</v>
      </c>
      <c r="U25" s="113"/>
      <c r="V25" s="113">
        <f t="shared" ref="V25" si="26">FLOOR((T24+V24)/2, 0.1)</f>
        <v>76.5</v>
      </c>
      <c r="W25" s="113"/>
      <c r="X25" s="113">
        <f t="shared" ref="X25" si="27">FLOOR((V24+X24)/2, 0.1)</f>
        <v>79</v>
      </c>
      <c r="Y25" s="113"/>
      <c r="Z25" s="121">
        <f t="shared" ref="Z25" si="28">FLOOR((X24+Z24)/2, 0.1)</f>
        <v>82.5</v>
      </c>
      <c r="AA25" s="121"/>
      <c r="AB25" s="113">
        <f t="shared" ref="AB25" si="29">FLOOR((Z24+AB24)/2, 0.1)</f>
        <v>87.5</v>
      </c>
      <c r="AC25" s="113"/>
      <c r="AD25" s="113">
        <f t="shared" ref="AD25" si="30">FLOOR((AB24+AD24)/2, 0.1)</f>
        <v>92.5</v>
      </c>
      <c r="AE25" s="113"/>
      <c r="AF25" s="113">
        <f t="shared" ref="AF25" si="31">FLOOR((AD24+AF24)/2, 0.1)</f>
        <v>95.5</v>
      </c>
      <c r="AG25" s="113"/>
      <c r="AH25" s="113">
        <v>98</v>
      </c>
      <c r="AI25" s="113"/>
      <c r="AJ25" s="113"/>
      <c r="AK25" s="113"/>
      <c r="AL25" s="113"/>
      <c r="AM25" s="113"/>
      <c r="AN25" s="113"/>
      <c r="AO25" s="113"/>
      <c r="AP25" s="113"/>
      <c r="AQ25" s="134"/>
    </row>
    <row r="26" spans="1:43" ht="19">
      <c r="B26" s="5"/>
      <c r="C26" s="5"/>
      <c r="G26" s="56"/>
      <c r="M26" s="55"/>
      <c r="N26" s="55"/>
      <c r="O26" s="16"/>
      <c r="P26" s="114"/>
      <c r="Q26" s="120"/>
      <c r="R26" s="113"/>
      <c r="S26" s="113"/>
      <c r="T26" s="113"/>
      <c r="U26" s="113"/>
      <c r="V26" s="114"/>
      <c r="W26" s="114"/>
      <c r="X26" s="114"/>
      <c r="Y26" s="114"/>
      <c r="Z26" s="113"/>
      <c r="AA26" s="113"/>
      <c r="AB26" s="113"/>
      <c r="AC26" s="113"/>
      <c r="AD26" s="114"/>
      <c r="AE26" s="114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34"/>
    </row>
    <row r="27" spans="1:43" ht="19">
      <c r="A27" s="106"/>
      <c r="B27" s="106" t="s">
        <v>0</v>
      </c>
      <c r="C27" s="106" t="s">
        <v>1</v>
      </c>
      <c r="D27" s="106" t="s">
        <v>2</v>
      </c>
      <c r="E27" s="106" t="s">
        <v>3</v>
      </c>
      <c r="G27" s="56"/>
      <c r="H27" s="131"/>
      <c r="I27" s="132"/>
      <c r="J27" s="132"/>
      <c r="K27" s="132"/>
      <c r="L27" s="42"/>
      <c r="M27" s="42"/>
      <c r="N27" s="55"/>
      <c r="O27" s="36"/>
      <c r="P27" s="36" t="s">
        <v>22</v>
      </c>
      <c r="Q27" s="36" t="s">
        <v>23</v>
      </c>
      <c r="R27" s="36" t="s">
        <v>22</v>
      </c>
      <c r="S27" s="36" t="s">
        <v>23</v>
      </c>
      <c r="T27" s="36" t="s">
        <v>22</v>
      </c>
      <c r="U27" s="36" t="s">
        <v>23</v>
      </c>
      <c r="V27" s="36" t="s">
        <v>22</v>
      </c>
      <c r="W27" s="36" t="s">
        <v>23</v>
      </c>
      <c r="X27" s="36" t="s">
        <v>22</v>
      </c>
      <c r="Y27" s="36" t="s">
        <v>23</v>
      </c>
      <c r="Z27" s="36" t="s">
        <v>22</v>
      </c>
      <c r="AA27" s="36" t="s">
        <v>23</v>
      </c>
      <c r="AB27" s="36" t="s">
        <v>22</v>
      </c>
      <c r="AC27" s="36" t="s">
        <v>23</v>
      </c>
      <c r="AD27" s="36" t="s">
        <v>22</v>
      </c>
      <c r="AE27" s="36" t="s">
        <v>23</v>
      </c>
      <c r="AF27" s="36" t="s">
        <v>22</v>
      </c>
      <c r="AG27" s="36" t="s">
        <v>23</v>
      </c>
      <c r="AH27" s="36" t="s">
        <v>22</v>
      </c>
      <c r="AI27" s="36" t="s">
        <v>23</v>
      </c>
      <c r="AJ27" s="36"/>
      <c r="AK27" s="36"/>
      <c r="AL27" s="36"/>
      <c r="AM27" s="36"/>
      <c r="AN27" s="36"/>
      <c r="AO27" s="36"/>
      <c r="AP27" s="4"/>
      <c r="AQ27" s="4"/>
    </row>
    <row r="28" spans="1:43" ht="19">
      <c r="A28" s="106" t="s">
        <v>41</v>
      </c>
      <c r="B28" s="149">
        <v>0.28599999999999998</v>
      </c>
      <c r="C28" s="149">
        <v>0.28599999999999998</v>
      </c>
      <c r="D28" s="149">
        <v>0.28599999999999998</v>
      </c>
      <c r="E28" s="149">
        <v>0.28599999999999998</v>
      </c>
      <c r="G28" s="31"/>
      <c r="H28" s="4"/>
      <c r="I28" s="4"/>
      <c r="J28" s="4"/>
      <c r="K28" s="4"/>
      <c r="L28" s="4"/>
      <c r="M28" s="4"/>
      <c r="N28" s="55"/>
      <c r="O28" s="36" t="s">
        <v>14</v>
      </c>
      <c r="P28" s="36">
        <v>0</v>
      </c>
      <c r="Q28" s="36">
        <v>9</v>
      </c>
      <c r="R28" s="36">
        <v>1</v>
      </c>
      <c r="S28" s="36">
        <v>8</v>
      </c>
      <c r="T28" s="36">
        <v>3</v>
      </c>
      <c r="U28" s="36">
        <v>6</v>
      </c>
      <c r="V28" s="36">
        <v>4</v>
      </c>
      <c r="W28" s="36">
        <v>5</v>
      </c>
      <c r="X28" s="36">
        <v>5</v>
      </c>
      <c r="Y28" s="36">
        <v>4</v>
      </c>
      <c r="Z28" s="36">
        <v>7</v>
      </c>
      <c r="AA28" s="36">
        <v>2</v>
      </c>
      <c r="AB28" s="36">
        <v>7</v>
      </c>
      <c r="AC28" s="36">
        <v>2</v>
      </c>
      <c r="AD28" s="36">
        <v>8</v>
      </c>
      <c r="AE28" s="36">
        <v>1</v>
      </c>
      <c r="AF28" s="36">
        <v>8</v>
      </c>
      <c r="AG28" s="36">
        <v>1</v>
      </c>
      <c r="AH28" s="36">
        <v>9</v>
      </c>
      <c r="AI28" s="36">
        <v>0</v>
      </c>
      <c r="AJ28" s="36"/>
      <c r="AK28" s="36"/>
      <c r="AL28" s="36"/>
      <c r="AM28" s="36"/>
      <c r="AN28" s="36"/>
      <c r="AO28" s="36"/>
      <c r="AP28" s="4"/>
      <c r="AQ28" s="4"/>
    </row>
    <row r="29" spans="1:43" ht="19">
      <c r="B29" s="3"/>
      <c r="C29" s="3"/>
      <c r="G29" s="4"/>
      <c r="H29" s="4"/>
      <c r="I29" s="4"/>
      <c r="J29" s="4"/>
      <c r="K29" s="4"/>
      <c r="L29" s="4"/>
      <c r="M29" s="4"/>
      <c r="N29" s="4"/>
      <c r="O29" s="36" t="s">
        <v>15</v>
      </c>
      <c r="P29" s="36">
        <v>0</v>
      </c>
      <c r="Q29" s="36">
        <v>5</v>
      </c>
      <c r="R29" s="36">
        <v>0</v>
      </c>
      <c r="S29" s="36">
        <v>5</v>
      </c>
      <c r="T29" s="36">
        <v>1</v>
      </c>
      <c r="U29" s="36">
        <v>4</v>
      </c>
      <c r="V29" s="36">
        <v>1</v>
      </c>
      <c r="W29" s="36">
        <v>4</v>
      </c>
      <c r="X29" s="36">
        <v>1</v>
      </c>
      <c r="Y29" s="36">
        <v>4</v>
      </c>
      <c r="Z29" s="36">
        <v>2</v>
      </c>
      <c r="AA29" s="36">
        <v>3</v>
      </c>
      <c r="AB29" s="36">
        <v>3</v>
      </c>
      <c r="AC29" s="36">
        <v>2</v>
      </c>
      <c r="AD29" s="36">
        <v>4</v>
      </c>
      <c r="AE29" s="36">
        <v>1</v>
      </c>
      <c r="AF29" s="36">
        <v>5</v>
      </c>
      <c r="AG29" s="36">
        <v>0</v>
      </c>
      <c r="AH29" s="36">
        <v>5</v>
      </c>
      <c r="AI29" s="36">
        <v>0</v>
      </c>
      <c r="AJ29" s="36"/>
      <c r="AK29" s="36"/>
      <c r="AL29" s="36"/>
      <c r="AM29" s="36"/>
      <c r="AN29" s="36"/>
      <c r="AO29" s="36"/>
      <c r="AP29" s="4"/>
      <c r="AQ29" s="4"/>
    </row>
    <row r="30" spans="1:43" ht="16" customHeight="1">
      <c r="A30" s="148" t="s">
        <v>98</v>
      </c>
      <c r="B30" s="130"/>
      <c r="C30" s="130"/>
      <c r="D30" s="130"/>
      <c r="E30" s="130"/>
      <c r="F30" s="130"/>
      <c r="G30" s="153"/>
      <c r="H30" s="153"/>
      <c r="I30" s="86"/>
      <c r="J30" s="86"/>
      <c r="K30" s="86"/>
      <c r="L30" s="86"/>
      <c r="M30" s="86"/>
      <c r="N30" s="86"/>
      <c r="O30" s="4"/>
      <c r="P30" s="114"/>
      <c r="Q30" s="120"/>
      <c r="R30" s="113"/>
      <c r="S30" s="113"/>
      <c r="T30" s="113"/>
      <c r="U30" s="113"/>
      <c r="V30" s="114"/>
      <c r="W30" s="114"/>
      <c r="X30" s="114"/>
      <c r="Y30" s="114"/>
      <c r="Z30" s="113"/>
      <c r="AA30" s="113"/>
      <c r="AB30" s="113"/>
      <c r="AC30" s="113"/>
      <c r="AD30" s="114"/>
      <c r="AE30" s="114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4"/>
      <c r="AQ30" s="4"/>
    </row>
    <row r="31" spans="1:43">
      <c r="A31" s="130"/>
      <c r="B31" s="130"/>
      <c r="C31" s="130"/>
      <c r="D31" s="130"/>
      <c r="E31" s="130"/>
      <c r="F31" s="130"/>
      <c r="G31" s="153"/>
      <c r="H31" s="153"/>
      <c r="I31" s="85"/>
      <c r="J31" s="85"/>
      <c r="K31" s="85"/>
      <c r="L31" s="85"/>
      <c r="M31" s="85"/>
      <c r="N31" s="85"/>
      <c r="O31" s="36" t="s">
        <v>24</v>
      </c>
      <c r="P31" s="36">
        <f>SUM(P28:P29)</f>
        <v>0</v>
      </c>
      <c r="Q31" s="36">
        <f t="shared" ref="Q31:AI31" si="32">SUM(Q28:Q29)</f>
        <v>14</v>
      </c>
      <c r="R31" s="36">
        <f t="shared" si="32"/>
        <v>1</v>
      </c>
      <c r="S31" s="36">
        <f t="shared" si="32"/>
        <v>13</v>
      </c>
      <c r="T31" s="36">
        <f t="shared" si="32"/>
        <v>4</v>
      </c>
      <c r="U31" s="36">
        <f t="shared" si="32"/>
        <v>10</v>
      </c>
      <c r="V31" s="36">
        <f t="shared" si="32"/>
        <v>5</v>
      </c>
      <c r="W31" s="36">
        <f t="shared" si="32"/>
        <v>9</v>
      </c>
      <c r="X31" s="36">
        <f t="shared" si="32"/>
        <v>6</v>
      </c>
      <c r="Y31" s="36">
        <f t="shared" si="32"/>
        <v>8</v>
      </c>
      <c r="Z31" s="36">
        <f t="shared" si="32"/>
        <v>9</v>
      </c>
      <c r="AA31" s="36">
        <f t="shared" si="32"/>
        <v>5</v>
      </c>
      <c r="AB31" s="36">
        <f t="shared" si="32"/>
        <v>10</v>
      </c>
      <c r="AC31" s="36">
        <f t="shared" si="32"/>
        <v>4</v>
      </c>
      <c r="AD31" s="36">
        <f t="shared" si="32"/>
        <v>12</v>
      </c>
      <c r="AE31" s="36">
        <f t="shared" si="32"/>
        <v>2</v>
      </c>
      <c r="AF31" s="36">
        <f t="shared" si="32"/>
        <v>13</v>
      </c>
      <c r="AG31" s="36">
        <f t="shared" si="32"/>
        <v>1</v>
      </c>
      <c r="AH31" s="36">
        <f t="shared" si="32"/>
        <v>14</v>
      </c>
      <c r="AI31" s="36">
        <f t="shared" si="32"/>
        <v>0</v>
      </c>
      <c r="AJ31" s="36"/>
      <c r="AK31" s="36"/>
      <c r="AL31" s="36"/>
      <c r="AM31" s="36"/>
      <c r="AN31" s="36"/>
      <c r="AO31" s="36"/>
      <c r="AP31" s="4"/>
      <c r="AQ31" s="4"/>
    </row>
    <row r="32" spans="1:43" ht="17">
      <c r="A32" s="130"/>
      <c r="B32" s="130"/>
      <c r="C32" s="130"/>
      <c r="D32" s="130"/>
      <c r="E32" s="130"/>
      <c r="F32" s="130"/>
      <c r="G32" s="153"/>
      <c r="H32" s="153"/>
      <c r="I32" s="86"/>
      <c r="J32" s="86"/>
      <c r="K32" s="86"/>
      <c r="L32" s="86"/>
      <c r="M32" s="86"/>
      <c r="N32" s="86"/>
      <c r="O32" s="41" t="s">
        <v>40</v>
      </c>
      <c r="P32" s="35">
        <v>1</v>
      </c>
      <c r="Q32" s="35">
        <f>1 - MAX(Q28/Q31, Q29/Q31)</f>
        <v>0.3571428571428571</v>
      </c>
      <c r="R32" s="35">
        <f t="shared" ref="R32:AH32" si="33">1 - MAX(R28/R31, R29/R31)</f>
        <v>0</v>
      </c>
      <c r="S32" s="35">
        <f t="shared" si="33"/>
        <v>0.38461538461538458</v>
      </c>
      <c r="T32" s="35">
        <f t="shared" si="33"/>
        <v>0.25</v>
      </c>
      <c r="U32" s="35">
        <f t="shared" si="33"/>
        <v>0.4</v>
      </c>
      <c r="V32" s="35">
        <f t="shared" si="33"/>
        <v>0.19999999999999996</v>
      </c>
      <c r="W32" s="35">
        <f t="shared" si="33"/>
        <v>0.44444444444444442</v>
      </c>
      <c r="X32" s="35">
        <f t="shared" si="33"/>
        <v>0.16666666666666663</v>
      </c>
      <c r="Y32" s="35">
        <f t="shared" si="33"/>
        <v>0.5</v>
      </c>
      <c r="Z32" s="35">
        <f t="shared" si="33"/>
        <v>0.22222222222222221</v>
      </c>
      <c r="AA32" s="35">
        <f t="shared" si="33"/>
        <v>0.4</v>
      </c>
      <c r="AB32" s="35">
        <f t="shared" si="33"/>
        <v>0.30000000000000004</v>
      </c>
      <c r="AC32" s="35">
        <f t="shared" si="33"/>
        <v>0.5</v>
      </c>
      <c r="AD32" s="35">
        <f t="shared" si="33"/>
        <v>0.33333333333333337</v>
      </c>
      <c r="AE32" s="35">
        <f t="shared" si="33"/>
        <v>0.5</v>
      </c>
      <c r="AF32" s="35">
        <f t="shared" si="33"/>
        <v>0.38461538461538458</v>
      </c>
      <c r="AG32" s="35">
        <f t="shared" si="33"/>
        <v>0</v>
      </c>
      <c r="AH32" s="35">
        <f t="shared" si="33"/>
        <v>0.3571428571428571</v>
      </c>
      <c r="AI32" s="35">
        <v>1</v>
      </c>
      <c r="AJ32" s="20"/>
      <c r="AK32" s="20"/>
      <c r="AL32" s="20"/>
      <c r="AM32" s="20"/>
      <c r="AN32" s="20"/>
      <c r="AO32" s="20"/>
      <c r="AP32" s="6"/>
      <c r="AQ32" s="6"/>
    </row>
    <row r="33" spans="1:43">
      <c r="A33" s="126"/>
      <c r="B33" s="126"/>
      <c r="C33" s="126"/>
      <c r="D33" s="126"/>
      <c r="E33" s="126"/>
      <c r="F33" s="126"/>
      <c r="G33" s="153"/>
      <c r="H33" s="153"/>
      <c r="I33" s="85"/>
      <c r="J33" s="85"/>
      <c r="K33" s="85"/>
      <c r="L33" s="85"/>
      <c r="M33" s="85"/>
      <c r="N33" s="85"/>
      <c r="O33" s="36" t="s">
        <v>17</v>
      </c>
      <c r="P33" s="36">
        <v>14</v>
      </c>
      <c r="Q33" s="36">
        <v>14</v>
      </c>
      <c r="R33" s="36">
        <v>14</v>
      </c>
      <c r="S33" s="36">
        <v>14</v>
      </c>
      <c r="T33" s="36">
        <v>14</v>
      </c>
      <c r="U33" s="36">
        <v>14</v>
      </c>
      <c r="V33" s="36">
        <v>14</v>
      </c>
      <c r="W33" s="36">
        <v>14</v>
      </c>
      <c r="X33" s="36">
        <v>14</v>
      </c>
      <c r="Y33" s="36">
        <v>14</v>
      </c>
      <c r="Z33" s="36">
        <v>14</v>
      </c>
      <c r="AA33" s="36">
        <v>14</v>
      </c>
      <c r="AB33" s="36">
        <v>14</v>
      </c>
      <c r="AC33" s="36">
        <v>14</v>
      </c>
      <c r="AD33" s="36">
        <v>14</v>
      </c>
      <c r="AE33" s="36">
        <v>14</v>
      </c>
      <c r="AF33" s="36">
        <v>14</v>
      </c>
      <c r="AG33" s="36">
        <v>14</v>
      </c>
      <c r="AH33" s="36">
        <v>14</v>
      </c>
      <c r="AI33" s="36">
        <v>14</v>
      </c>
      <c r="AJ33" s="6"/>
      <c r="AK33" s="6"/>
      <c r="AL33" s="6"/>
      <c r="AM33" s="6"/>
      <c r="AN33" s="6"/>
      <c r="AO33" s="6"/>
      <c r="AP33" s="6"/>
      <c r="AQ33" s="6"/>
    </row>
    <row r="34" spans="1:43" ht="17">
      <c r="A34" s="126"/>
      <c r="B34" s="126"/>
      <c r="C34" s="126"/>
      <c r="D34" s="126"/>
      <c r="E34" s="126"/>
      <c r="F34" s="126"/>
      <c r="G34" s="153"/>
      <c r="H34" s="153"/>
      <c r="I34" s="115"/>
      <c r="J34" s="115"/>
      <c r="K34" s="115"/>
      <c r="L34" s="115"/>
      <c r="M34" s="115"/>
      <c r="N34" s="115"/>
      <c r="O34" s="37" t="s">
        <v>39</v>
      </c>
      <c r="P34" s="35">
        <f>(P31/P33)*P32</f>
        <v>0</v>
      </c>
      <c r="Q34" s="35">
        <f t="shared" ref="Q34:AI34" si="34">(Q31/Q33)*Q32</f>
        <v>0.3571428571428571</v>
      </c>
      <c r="R34" s="35">
        <f t="shared" si="34"/>
        <v>0</v>
      </c>
      <c r="S34" s="35">
        <f t="shared" si="34"/>
        <v>0.35714285714285715</v>
      </c>
      <c r="T34" s="35">
        <f t="shared" si="34"/>
        <v>7.1428571428571425E-2</v>
      </c>
      <c r="U34" s="35">
        <f t="shared" si="34"/>
        <v>0.28571428571428575</v>
      </c>
      <c r="V34" s="35">
        <f t="shared" si="34"/>
        <v>7.1428571428571411E-2</v>
      </c>
      <c r="W34" s="35">
        <f t="shared" si="34"/>
        <v>0.2857142857142857</v>
      </c>
      <c r="X34" s="35">
        <f t="shared" si="34"/>
        <v>7.1428571428571411E-2</v>
      </c>
      <c r="Y34" s="35">
        <f t="shared" si="34"/>
        <v>0.2857142857142857</v>
      </c>
      <c r="Z34" s="35">
        <f t="shared" si="34"/>
        <v>0.14285714285714285</v>
      </c>
      <c r="AA34" s="35">
        <f t="shared" si="34"/>
        <v>0.14285714285714288</v>
      </c>
      <c r="AB34" s="35">
        <f t="shared" si="34"/>
        <v>0.21428571428571433</v>
      </c>
      <c r="AC34" s="35">
        <f t="shared" si="34"/>
        <v>0.14285714285714285</v>
      </c>
      <c r="AD34" s="35">
        <f t="shared" si="34"/>
        <v>0.28571428571428575</v>
      </c>
      <c r="AE34" s="35">
        <f t="shared" si="34"/>
        <v>7.1428571428571425E-2</v>
      </c>
      <c r="AF34" s="35">
        <f t="shared" si="34"/>
        <v>0.35714285714285715</v>
      </c>
      <c r="AG34" s="35">
        <f t="shared" si="34"/>
        <v>0</v>
      </c>
      <c r="AH34" s="35">
        <f t="shared" si="34"/>
        <v>0.3571428571428571</v>
      </c>
      <c r="AI34" s="35">
        <f t="shared" si="34"/>
        <v>0</v>
      </c>
      <c r="AJ34" s="32"/>
      <c r="AK34" s="32"/>
      <c r="AL34" s="32"/>
      <c r="AM34" s="32"/>
      <c r="AN34" s="32"/>
      <c r="AO34" s="32"/>
      <c r="AP34" s="4"/>
      <c r="AQ34" s="4"/>
    </row>
    <row r="35" spans="1:43">
      <c r="A35" s="126"/>
      <c r="B35" s="126"/>
      <c r="C35" s="126"/>
      <c r="D35" s="126"/>
      <c r="E35" s="126"/>
      <c r="F35" s="126"/>
      <c r="G35" s="153"/>
      <c r="H35" s="153"/>
      <c r="I35" s="7"/>
      <c r="J35" s="7"/>
      <c r="K35" s="7"/>
      <c r="L35" s="7"/>
      <c r="M35" s="7"/>
      <c r="N35" s="7"/>
      <c r="O35" s="56" t="s">
        <v>41</v>
      </c>
      <c r="P35" s="115">
        <f>SUM(P34:Q34)</f>
        <v>0.3571428571428571</v>
      </c>
      <c r="Q35" s="114"/>
      <c r="R35" s="115">
        <f t="shared" ref="R35" si="35">SUM(R34:S34)</f>
        <v>0.35714285714285715</v>
      </c>
      <c r="S35" s="114"/>
      <c r="T35" s="115">
        <f t="shared" ref="T35" si="36">SUM(T34:U34)</f>
        <v>0.35714285714285721</v>
      </c>
      <c r="U35" s="114"/>
      <c r="V35" s="115">
        <f t="shared" ref="V35" si="37">SUM(V34:W34)</f>
        <v>0.3571428571428571</v>
      </c>
      <c r="W35" s="114"/>
      <c r="X35" s="115">
        <f t="shared" ref="X35" si="38">SUM(X34:Y34)</f>
        <v>0.3571428571428571</v>
      </c>
      <c r="Y35" s="114"/>
      <c r="Z35" s="116">
        <f t="shared" ref="Z35" si="39">SUM(Z34:AA34)</f>
        <v>0.2857142857142857</v>
      </c>
      <c r="AA35" s="117"/>
      <c r="AB35" s="115">
        <f t="shared" ref="AB35" si="40">SUM(AB34:AC34)</f>
        <v>0.35714285714285721</v>
      </c>
      <c r="AC35" s="114"/>
      <c r="AD35" s="115">
        <f t="shared" ref="AD35" si="41">SUM(AD34:AE34)</f>
        <v>0.35714285714285721</v>
      </c>
      <c r="AE35" s="114"/>
      <c r="AF35" s="115">
        <f t="shared" ref="AF35" si="42">SUM(AF34:AG34)</f>
        <v>0.35714285714285715</v>
      </c>
      <c r="AG35" s="114"/>
      <c r="AH35" s="115">
        <f t="shared" ref="AH35" si="43">SUM(AH34:AI34)</f>
        <v>0.3571428571428571</v>
      </c>
      <c r="AI35" s="114"/>
      <c r="AJ35" s="135"/>
      <c r="AK35" s="136"/>
      <c r="AL35" s="135"/>
      <c r="AM35" s="136"/>
      <c r="AN35" s="135"/>
      <c r="AO35" s="136"/>
      <c r="AP35" s="4"/>
      <c r="AQ35" s="4"/>
    </row>
    <row r="36" spans="1:43">
      <c r="A36" s="112" t="s">
        <v>77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</row>
    <row r="37" spans="1:43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</row>
    <row r="38" spans="1:43">
      <c r="A38" s="110" t="s">
        <v>93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</row>
    <row r="39" spans="1:43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</row>
    <row r="40" spans="1:43">
      <c r="A40" s="111" t="s">
        <v>97</v>
      </c>
      <c r="B40" s="111"/>
      <c r="C40" s="111"/>
      <c r="D40" s="111"/>
      <c r="E40" s="111"/>
      <c r="F40" s="111"/>
      <c r="G40" s="90"/>
    </row>
    <row r="41" spans="1:43" ht="19">
      <c r="A41" s="111"/>
      <c r="B41" s="111"/>
      <c r="C41" s="111"/>
      <c r="D41" s="111"/>
      <c r="E41" s="111"/>
      <c r="F41" s="111"/>
      <c r="G41" s="133"/>
      <c r="H41" s="133"/>
      <c r="I41" s="132"/>
      <c r="J41" s="132"/>
      <c r="K41" s="132"/>
      <c r="L41" s="132"/>
      <c r="M41" s="132"/>
    </row>
    <row r="42" spans="1:43" ht="40">
      <c r="A42" s="29" t="s">
        <v>3</v>
      </c>
      <c r="B42" s="1" t="s">
        <v>0</v>
      </c>
      <c r="C42" s="1" t="s">
        <v>1</v>
      </c>
      <c r="D42" s="1" t="s">
        <v>2</v>
      </c>
      <c r="E42" s="11" t="s">
        <v>4</v>
      </c>
      <c r="F42" s="11" t="s">
        <v>13</v>
      </c>
      <c r="G42" s="125" t="s">
        <v>0</v>
      </c>
      <c r="H42" s="125"/>
      <c r="I42" s="126"/>
      <c r="J42" s="126"/>
      <c r="K42" s="126"/>
      <c r="L42" s="126"/>
      <c r="M42" s="126"/>
      <c r="N42" s="100" t="s">
        <v>1</v>
      </c>
      <c r="O42" s="113"/>
      <c r="P42" s="124"/>
      <c r="Q42" s="114"/>
      <c r="R42" s="120"/>
      <c r="S42" s="113"/>
      <c r="T42" s="124"/>
      <c r="U42" s="114"/>
      <c r="V42" s="120"/>
      <c r="W42" s="113"/>
      <c r="X42" s="124"/>
      <c r="Y42" s="114"/>
      <c r="Z42" s="120"/>
      <c r="AA42" s="114"/>
      <c r="AB42" s="120"/>
      <c r="AC42" s="114"/>
      <c r="AD42" s="114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</row>
    <row r="43" spans="1:43" ht="19">
      <c r="A43" s="30" t="b">
        <v>1</v>
      </c>
      <c r="B43" s="26" t="s">
        <v>5</v>
      </c>
      <c r="C43" s="26">
        <v>75</v>
      </c>
      <c r="D43" s="26">
        <v>70</v>
      </c>
      <c r="E43" s="26" t="s">
        <v>6</v>
      </c>
      <c r="F43" s="26">
        <v>1</v>
      </c>
      <c r="G43" s="13"/>
      <c r="H43" s="8" t="s">
        <v>14</v>
      </c>
      <c r="I43" s="8" t="s">
        <v>15</v>
      </c>
      <c r="J43" s="8" t="s">
        <v>30</v>
      </c>
      <c r="K43" s="8" t="s">
        <v>40</v>
      </c>
      <c r="L43" s="8" t="s">
        <v>17</v>
      </c>
      <c r="M43" s="10" t="s">
        <v>39</v>
      </c>
      <c r="N43" s="86" t="s">
        <v>19</v>
      </c>
      <c r="O43" s="113">
        <v>1</v>
      </c>
      <c r="P43" s="124"/>
      <c r="Q43" s="114">
        <v>0</v>
      </c>
      <c r="R43" s="120"/>
      <c r="S43" s="113">
        <v>0</v>
      </c>
      <c r="T43" s="124"/>
      <c r="U43" s="114">
        <v>0</v>
      </c>
      <c r="V43" s="120"/>
      <c r="W43" s="113">
        <v>1</v>
      </c>
      <c r="X43" s="124"/>
      <c r="Y43" s="114">
        <v>1</v>
      </c>
      <c r="Z43" s="120"/>
      <c r="AA43" s="114">
        <v>0</v>
      </c>
      <c r="AB43" s="120"/>
      <c r="AC43" s="114"/>
      <c r="AD43" s="114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</row>
    <row r="44" spans="1:43" ht="19">
      <c r="A44" s="30" t="b">
        <v>1</v>
      </c>
      <c r="B44" s="26" t="s">
        <v>5</v>
      </c>
      <c r="C44" s="26">
        <v>80</v>
      </c>
      <c r="D44" s="26">
        <v>90</v>
      </c>
      <c r="E44" s="26" t="s">
        <v>7</v>
      </c>
      <c r="F44" s="26">
        <v>0</v>
      </c>
      <c r="G44" s="86" t="s">
        <v>5</v>
      </c>
      <c r="H44" s="21">
        <v>1</v>
      </c>
      <c r="I44" s="21">
        <v>2</v>
      </c>
      <c r="J44" s="21">
        <v>3</v>
      </c>
      <c r="K44" s="21">
        <f>1 - MAX(H44/J44, I44/J44)</f>
        <v>0.33333333333333337</v>
      </c>
      <c r="L44" s="21">
        <v>14</v>
      </c>
      <c r="M44" s="21">
        <f>J44/L44*K44</f>
        <v>7.1428571428571438E-2</v>
      </c>
      <c r="N44" s="86" t="s">
        <v>1</v>
      </c>
      <c r="O44" s="114">
        <v>64</v>
      </c>
      <c r="P44" s="120"/>
      <c r="Q44" s="114">
        <v>65</v>
      </c>
      <c r="R44" s="120"/>
      <c r="S44" s="113">
        <v>71</v>
      </c>
      <c r="T44" s="124"/>
      <c r="U44" s="114">
        <v>72</v>
      </c>
      <c r="V44" s="120"/>
      <c r="W44" s="114">
        <v>72</v>
      </c>
      <c r="X44" s="120"/>
      <c r="Y44" s="113">
        <v>75</v>
      </c>
      <c r="Z44" s="124"/>
      <c r="AA44" s="114">
        <v>80</v>
      </c>
      <c r="AB44" s="120"/>
      <c r="AC44" s="114"/>
      <c r="AD44" s="114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</row>
    <row r="45" spans="1:43" ht="19">
      <c r="A45" s="30" t="b">
        <v>1</v>
      </c>
      <c r="B45" s="26" t="s">
        <v>5</v>
      </c>
      <c r="C45" s="26">
        <v>72</v>
      </c>
      <c r="D45" s="26">
        <v>95</v>
      </c>
      <c r="E45" s="26" t="s">
        <v>7</v>
      </c>
      <c r="F45" s="26">
        <v>0</v>
      </c>
      <c r="G45" s="86" t="s">
        <v>8</v>
      </c>
      <c r="H45" s="21">
        <v>2</v>
      </c>
      <c r="I45" s="21">
        <v>0</v>
      </c>
      <c r="J45" s="21">
        <v>2</v>
      </c>
      <c r="K45" s="21">
        <f t="shared" ref="K45:K46" si="44">1 - MAX(H45/J45, I45/J45)</f>
        <v>0</v>
      </c>
      <c r="L45" s="21">
        <v>14</v>
      </c>
      <c r="M45" s="21">
        <f t="shared" ref="M45:M46" si="45">J45/L45*K45</f>
        <v>0</v>
      </c>
      <c r="N45" s="95" t="s">
        <v>20</v>
      </c>
      <c r="O45" s="114">
        <f xml:space="preserve"> O44</f>
        <v>64</v>
      </c>
      <c r="P45" s="120"/>
      <c r="Q45" s="113">
        <f t="shared" ref="Q45:U45" si="46" xml:space="preserve"> Q44</f>
        <v>65</v>
      </c>
      <c r="R45" s="124"/>
      <c r="S45" s="113">
        <f t="shared" si="46"/>
        <v>71</v>
      </c>
      <c r="T45" s="124"/>
      <c r="U45" s="114">
        <f t="shared" si="46"/>
        <v>72</v>
      </c>
      <c r="V45" s="120"/>
      <c r="W45" s="114">
        <v>75</v>
      </c>
      <c r="X45" s="120"/>
      <c r="Y45" s="113">
        <v>80</v>
      </c>
      <c r="Z45" s="124"/>
      <c r="AA45" s="113"/>
      <c r="AB45" s="124"/>
      <c r="AC45" s="114"/>
      <c r="AD45" s="114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</row>
    <row r="46" spans="1:43" ht="19">
      <c r="A46" s="30" t="b">
        <v>1</v>
      </c>
      <c r="B46" s="26" t="s">
        <v>8</v>
      </c>
      <c r="C46" s="26">
        <v>72</v>
      </c>
      <c r="D46" s="26">
        <v>90</v>
      </c>
      <c r="E46" s="26" t="s">
        <v>6</v>
      </c>
      <c r="F46" s="26">
        <v>1</v>
      </c>
      <c r="G46" s="86" t="s">
        <v>9</v>
      </c>
      <c r="H46" s="21">
        <v>0</v>
      </c>
      <c r="I46" s="21">
        <v>2</v>
      </c>
      <c r="J46" s="21">
        <v>2</v>
      </c>
      <c r="K46" s="21">
        <f t="shared" si="44"/>
        <v>0</v>
      </c>
      <c r="L46" s="21">
        <v>14</v>
      </c>
      <c r="M46" s="21">
        <f t="shared" si="45"/>
        <v>0</v>
      </c>
      <c r="N46" s="95" t="s">
        <v>21</v>
      </c>
      <c r="O46" s="114">
        <v>63</v>
      </c>
      <c r="P46" s="120"/>
      <c r="Q46" s="122">
        <f>FLOOR(SUM(O45:R45)/2, 0.1)</f>
        <v>64.5</v>
      </c>
      <c r="R46" s="122"/>
      <c r="S46" s="113">
        <f>FLOOR((Q45+S45)/2, 0.1)</f>
        <v>68</v>
      </c>
      <c r="T46" s="113"/>
      <c r="U46" s="113">
        <f t="shared" ref="U46" si="47">FLOOR((S45+U45)/2, 0.1)</f>
        <v>71.5</v>
      </c>
      <c r="V46" s="113"/>
      <c r="W46" s="113">
        <f t="shared" ref="W46" si="48">FLOOR((U45+W45)/2, 0.1)</f>
        <v>73.5</v>
      </c>
      <c r="X46" s="113"/>
      <c r="Y46" s="113">
        <f t="shared" ref="Y46" si="49">FLOOR((W45+Y45)/2, 0.1)</f>
        <v>77.5</v>
      </c>
      <c r="Z46" s="113"/>
      <c r="AA46" s="113">
        <v>81</v>
      </c>
      <c r="AB46" s="113"/>
      <c r="AC46" s="113"/>
      <c r="AD46" s="113"/>
      <c r="AE46" s="113"/>
      <c r="AF46" s="113"/>
      <c r="AG46" s="113"/>
      <c r="AH46" s="113"/>
      <c r="AI46" s="113"/>
      <c r="AJ46" s="113"/>
      <c r="AK46" s="122"/>
      <c r="AL46" s="122"/>
      <c r="AM46" s="113"/>
      <c r="AN46" s="113"/>
      <c r="AO46" s="113"/>
      <c r="AP46" s="113"/>
    </row>
    <row r="47" spans="1:43" ht="19">
      <c r="A47" s="30" t="b">
        <v>1</v>
      </c>
      <c r="B47" s="26" t="s">
        <v>8</v>
      </c>
      <c r="C47" s="26">
        <v>64</v>
      </c>
      <c r="D47" s="26">
        <v>65</v>
      </c>
      <c r="E47" s="26" t="s">
        <v>6</v>
      </c>
      <c r="F47" s="26">
        <v>1</v>
      </c>
      <c r="G47" s="100" t="s">
        <v>41</v>
      </c>
      <c r="H47" s="49"/>
      <c r="I47" s="49"/>
      <c r="J47" s="49"/>
      <c r="K47" s="49"/>
      <c r="L47" s="94"/>
      <c r="M47" s="27">
        <f>SUM(M44:M46)</f>
        <v>7.1428571428571438E-2</v>
      </c>
      <c r="N47" s="16"/>
      <c r="O47" s="114"/>
      <c r="P47" s="120"/>
      <c r="Q47" s="113"/>
      <c r="R47" s="113"/>
      <c r="S47" s="113"/>
      <c r="T47" s="113"/>
      <c r="U47" s="114"/>
      <c r="V47" s="114"/>
      <c r="W47" s="114"/>
      <c r="X47" s="114"/>
      <c r="Y47" s="113"/>
      <c r="Z47" s="113"/>
      <c r="AA47" s="113"/>
      <c r="AB47" s="113"/>
      <c r="AC47" s="114"/>
      <c r="AD47" s="114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</row>
    <row r="48" spans="1:43" ht="19">
      <c r="A48" s="30" t="b">
        <v>1</v>
      </c>
      <c r="B48" s="26" t="s">
        <v>9</v>
      </c>
      <c r="C48" s="26">
        <v>71</v>
      </c>
      <c r="D48" s="26">
        <v>80</v>
      </c>
      <c r="E48" s="26" t="s">
        <v>7</v>
      </c>
      <c r="F48" s="26">
        <v>0</v>
      </c>
      <c r="G48" s="100"/>
      <c r="H48" s="7"/>
      <c r="I48" s="50"/>
      <c r="J48" s="50"/>
      <c r="K48" s="50"/>
      <c r="L48" s="96"/>
      <c r="M48" s="27"/>
      <c r="N48" s="86"/>
      <c r="O48" s="86" t="s">
        <v>22</v>
      </c>
      <c r="P48" s="86" t="s">
        <v>23</v>
      </c>
      <c r="Q48" s="86" t="s">
        <v>22</v>
      </c>
      <c r="R48" s="86" t="s">
        <v>23</v>
      </c>
      <c r="S48" s="86" t="s">
        <v>22</v>
      </c>
      <c r="T48" s="86" t="s">
        <v>23</v>
      </c>
      <c r="U48" s="86" t="s">
        <v>22</v>
      </c>
      <c r="V48" s="86" t="s">
        <v>23</v>
      </c>
      <c r="W48" s="86" t="s">
        <v>22</v>
      </c>
      <c r="X48" s="86" t="s">
        <v>23</v>
      </c>
      <c r="Y48" s="86" t="s">
        <v>22</v>
      </c>
      <c r="Z48" s="86" t="s">
        <v>23</v>
      </c>
      <c r="AA48" s="86" t="s">
        <v>22</v>
      </c>
      <c r="AB48" s="86" t="s">
        <v>23</v>
      </c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4"/>
      <c r="AP48" s="4"/>
    </row>
    <row r="49" spans="1:42" ht="19">
      <c r="A49" s="30" t="b">
        <v>1</v>
      </c>
      <c r="B49" s="26" t="s">
        <v>9</v>
      </c>
      <c r="C49" s="26">
        <v>65</v>
      </c>
      <c r="D49" s="26">
        <v>70</v>
      </c>
      <c r="E49" s="26" t="s">
        <v>7</v>
      </c>
      <c r="F49" s="26">
        <v>0</v>
      </c>
      <c r="G49" s="100"/>
      <c r="H49" s="4"/>
      <c r="I49" s="4"/>
      <c r="J49" s="4"/>
      <c r="K49" s="4"/>
      <c r="L49" s="4"/>
      <c r="M49" s="4"/>
      <c r="N49" s="86" t="s">
        <v>14</v>
      </c>
      <c r="O49" s="86">
        <v>0</v>
      </c>
      <c r="P49" s="86">
        <v>3</v>
      </c>
      <c r="Q49" s="86">
        <v>1</v>
      </c>
      <c r="R49" s="86">
        <v>2</v>
      </c>
      <c r="S49" s="86">
        <v>1</v>
      </c>
      <c r="T49" s="86">
        <v>2</v>
      </c>
      <c r="U49" s="86">
        <v>1</v>
      </c>
      <c r="V49" s="86">
        <v>2</v>
      </c>
      <c r="W49" s="86">
        <v>2</v>
      </c>
      <c r="X49" s="86">
        <v>1</v>
      </c>
      <c r="Y49" s="86">
        <v>3</v>
      </c>
      <c r="Z49" s="86">
        <v>0</v>
      </c>
      <c r="AA49" s="86">
        <v>3</v>
      </c>
      <c r="AB49" s="86">
        <v>0</v>
      </c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4"/>
      <c r="AP49" s="4"/>
    </row>
    <row r="50" spans="1:42">
      <c r="A50" s="4"/>
      <c r="B50" s="4"/>
      <c r="C50" s="4"/>
      <c r="D50" s="4"/>
      <c r="E50" s="4"/>
      <c r="F50" s="4"/>
      <c r="G50" s="31"/>
      <c r="H50" s="4"/>
      <c r="I50" s="4"/>
      <c r="J50" s="4"/>
      <c r="K50" s="4"/>
      <c r="L50" s="4"/>
      <c r="M50" s="4"/>
      <c r="N50" s="86" t="s">
        <v>15</v>
      </c>
      <c r="O50" s="86">
        <v>0</v>
      </c>
      <c r="P50" s="86">
        <v>4</v>
      </c>
      <c r="Q50" s="86">
        <v>0</v>
      </c>
      <c r="R50" s="86">
        <v>4</v>
      </c>
      <c r="S50" s="86">
        <v>1</v>
      </c>
      <c r="T50" s="86">
        <v>3</v>
      </c>
      <c r="U50" s="86">
        <v>2</v>
      </c>
      <c r="V50" s="86">
        <v>2</v>
      </c>
      <c r="W50" s="86">
        <v>3</v>
      </c>
      <c r="X50" s="86">
        <v>1</v>
      </c>
      <c r="Y50" s="86">
        <v>3</v>
      </c>
      <c r="Z50" s="86">
        <v>1</v>
      </c>
      <c r="AA50" s="86">
        <v>4</v>
      </c>
      <c r="AB50" s="86">
        <v>0</v>
      </c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4"/>
      <c r="AP50" s="4"/>
    </row>
    <row r="51" spans="1:4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14"/>
      <c r="P51" s="120"/>
      <c r="Q51" s="113"/>
      <c r="R51" s="113"/>
      <c r="S51" s="113"/>
      <c r="T51" s="113"/>
      <c r="U51" s="114"/>
      <c r="V51" s="114"/>
      <c r="W51" s="114"/>
      <c r="X51" s="114"/>
      <c r="Y51" s="113"/>
      <c r="Z51" s="113"/>
      <c r="AA51" s="113"/>
      <c r="AB51" s="113"/>
      <c r="AC51" s="114"/>
      <c r="AD51" s="114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4"/>
      <c r="AP51" s="4"/>
    </row>
    <row r="52" spans="1:42" ht="21">
      <c r="A52" s="79"/>
      <c r="B52" s="88"/>
      <c r="C52" s="88"/>
      <c r="D52" s="88"/>
      <c r="E52" s="4"/>
      <c r="F52" s="4"/>
      <c r="G52" s="4"/>
      <c r="H52" s="4"/>
      <c r="I52" s="4"/>
      <c r="J52" s="4"/>
      <c r="K52" s="4"/>
      <c r="L52" s="4"/>
      <c r="M52" s="4"/>
      <c r="N52" s="86" t="s">
        <v>24</v>
      </c>
      <c r="O52" s="86">
        <f>SUM(O49:O50)</f>
        <v>0</v>
      </c>
      <c r="P52" s="86">
        <f t="shared" ref="P52:AB52" si="50">SUM(P49:P50)</f>
        <v>7</v>
      </c>
      <c r="Q52" s="86">
        <f t="shared" si="50"/>
        <v>1</v>
      </c>
      <c r="R52" s="86">
        <f t="shared" si="50"/>
        <v>6</v>
      </c>
      <c r="S52" s="86">
        <f t="shared" si="50"/>
        <v>2</v>
      </c>
      <c r="T52" s="86">
        <f t="shared" si="50"/>
        <v>5</v>
      </c>
      <c r="U52" s="86">
        <f t="shared" si="50"/>
        <v>3</v>
      </c>
      <c r="V52" s="86">
        <f t="shared" si="50"/>
        <v>4</v>
      </c>
      <c r="W52" s="86">
        <f t="shared" si="50"/>
        <v>5</v>
      </c>
      <c r="X52" s="86">
        <f t="shared" si="50"/>
        <v>2</v>
      </c>
      <c r="Y52" s="86">
        <f t="shared" si="50"/>
        <v>6</v>
      </c>
      <c r="Z52" s="86">
        <f t="shared" si="50"/>
        <v>1</v>
      </c>
      <c r="AA52" s="86">
        <f t="shared" si="50"/>
        <v>7</v>
      </c>
      <c r="AB52" s="86">
        <f t="shared" si="50"/>
        <v>0</v>
      </c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4"/>
      <c r="AP52" s="4"/>
    </row>
    <row r="53" spans="1:42" ht="17">
      <c r="A53" s="88"/>
      <c r="B53" s="88"/>
      <c r="C53" s="88"/>
      <c r="D53" s="88"/>
      <c r="E53" s="6"/>
      <c r="F53" s="6"/>
      <c r="G53" s="6"/>
      <c r="H53" s="6"/>
      <c r="I53" s="6"/>
      <c r="J53" s="6"/>
      <c r="K53" s="6"/>
      <c r="L53" s="6"/>
      <c r="M53" s="6"/>
      <c r="N53" s="95" t="s">
        <v>40</v>
      </c>
      <c r="O53" s="85">
        <v>1</v>
      </c>
      <c r="P53" s="85">
        <f>1 - MAX(P49/P52, P50/P52)</f>
        <v>0.4285714285714286</v>
      </c>
      <c r="Q53" s="85">
        <f t="shared" ref="Q53:AA53" si="51">1 - MAX(Q49/Q52, Q50/Q52)</f>
        <v>0</v>
      </c>
      <c r="R53" s="85">
        <f t="shared" si="51"/>
        <v>0.33333333333333337</v>
      </c>
      <c r="S53" s="85">
        <f t="shared" si="51"/>
        <v>0.5</v>
      </c>
      <c r="T53" s="85">
        <f t="shared" si="51"/>
        <v>0.4</v>
      </c>
      <c r="U53" s="85">
        <f t="shared" si="51"/>
        <v>0.33333333333333337</v>
      </c>
      <c r="V53" s="85">
        <f t="shared" si="51"/>
        <v>0.5</v>
      </c>
      <c r="W53" s="85">
        <f t="shared" si="51"/>
        <v>0.4</v>
      </c>
      <c r="X53" s="85">
        <f t="shared" si="51"/>
        <v>0.5</v>
      </c>
      <c r="Y53" s="85">
        <f t="shared" si="51"/>
        <v>0.5</v>
      </c>
      <c r="Z53" s="85">
        <f t="shared" si="51"/>
        <v>0</v>
      </c>
      <c r="AA53" s="85">
        <f t="shared" si="51"/>
        <v>0.4285714285714286</v>
      </c>
      <c r="AB53" s="85">
        <v>1</v>
      </c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6"/>
      <c r="AP53" s="6"/>
    </row>
    <row r="54" spans="1:42">
      <c r="A54" s="8"/>
      <c r="B54" s="8"/>
      <c r="C54" s="8"/>
      <c r="D54" s="8"/>
      <c r="E54" s="6"/>
      <c r="F54" s="6"/>
      <c r="G54" s="86"/>
      <c r="H54" s="86"/>
      <c r="I54" s="7"/>
      <c r="J54" s="7"/>
      <c r="K54" s="7"/>
      <c r="L54" s="7"/>
      <c r="M54" s="7"/>
      <c r="N54" s="86" t="s">
        <v>17</v>
      </c>
      <c r="O54" s="86">
        <v>7</v>
      </c>
      <c r="P54" s="86">
        <v>7</v>
      </c>
      <c r="Q54" s="86">
        <v>7</v>
      </c>
      <c r="R54" s="86">
        <v>7</v>
      </c>
      <c r="S54" s="86">
        <v>7</v>
      </c>
      <c r="T54" s="86">
        <v>7</v>
      </c>
      <c r="U54" s="86">
        <v>7</v>
      </c>
      <c r="V54" s="86">
        <v>7</v>
      </c>
      <c r="W54" s="86">
        <v>7</v>
      </c>
      <c r="X54" s="86">
        <v>7</v>
      </c>
      <c r="Y54" s="86">
        <v>7</v>
      </c>
      <c r="Z54" s="86">
        <v>7</v>
      </c>
      <c r="AA54" s="86">
        <v>7</v>
      </c>
      <c r="AB54" s="86">
        <v>7</v>
      </c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6"/>
      <c r="AP54" s="6"/>
    </row>
    <row r="55" spans="1:42" ht="17">
      <c r="G55" s="86"/>
      <c r="H55" s="7"/>
      <c r="I55" s="7"/>
      <c r="J55" s="7"/>
      <c r="K55" s="7"/>
      <c r="L55" s="7"/>
      <c r="M55" s="7"/>
      <c r="N55" s="95" t="s">
        <v>39</v>
      </c>
      <c r="O55" s="85">
        <f>(O52/O54)*O53</f>
        <v>0</v>
      </c>
      <c r="P55" s="85">
        <f t="shared" ref="P55:AB55" si="52">(P52/P54)*P53</f>
        <v>0.4285714285714286</v>
      </c>
      <c r="Q55" s="85">
        <f t="shared" si="52"/>
        <v>0</v>
      </c>
      <c r="R55" s="85">
        <f t="shared" si="52"/>
        <v>0.28571428571428575</v>
      </c>
      <c r="S55" s="85">
        <f t="shared" si="52"/>
        <v>0.14285714285714285</v>
      </c>
      <c r="T55" s="85">
        <f t="shared" si="52"/>
        <v>0.28571428571428575</v>
      </c>
      <c r="U55" s="85">
        <f t="shared" si="52"/>
        <v>0.14285714285714288</v>
      </c>
      <c r="V55" s="85">
        <f t="shared" si="52"/>
        <v>0.2857142857142857</v>
      </c>
      <c r="W55" s="85">
        <f t="shared" si="52"/>
        <v>0.28571428571428575</v>
      </c>
      <c r="X55" s="85">
        <f t="shared" si="52"/>
        <v>0.14285714285714285</v>
      </c>
      <c r="Y55" s="85">
        <f t="shared" si="52"/>
        <v>0.42857142857142855</v>
      </c>
      <c r="Z55" s="85">
        <f t="shared" si="52"/>
        <v>0</v>
      </c>
      <c r="AA55" s="85">
        <f t="shared" si="52"/>
        <v>0.4285714285714286</v>
      </c>
      <c r="AB55" s="85">
        <f t="shared" si="52"/>
        <v>0</v>
      </c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4"/>
      <c r="AP55" s="4"/>
    </row>
    <row r="56" spans="1:42">
      <c r="G56" s="86"/>
      <c r="H56" s="7"/>
      <c r="I56" s="7"/>
      <c r="J56" s="7"/>
      <c r="K56" s="7"/>
      <c r="L56" s="7"/>
      <c r="M56" s="7"/>
      <c r="N56" s="100" t="s">
        <v>41</v>
      </c>
      <c r="O56" s="115">
        <f>SUM(O55:P55)</f>
        <v>0.4285714285714286</v>
      </c>
      <c r="P56" s="114"/>
      <c r="Q56" s="116">
        <f t="shared" ref="Q56" si="53">SUM(Q55:R55)</f>
        <v>0.28571428571428575</v>
      </c>
      <c r="R56" s="116"/>
      <c r="S56" s="115">
        <f t="shared" ref="S56" si="54">SUM(S55:T55)</f>
        <v>0.4285714285714286</v>
      </c>
      <c r="T56" s="115"/>
      <c r="U56" s="115">
        <f t="shared" ref="U56" si="55">SUM(U55:V55)</f>
        <v>0.4285714285714286</v>
      </c>
      <c r="V56" s="115"/>
      <c r="W56" s="115">
        <f t="shared" ref="W56" si="56">SUM(W55:X55)</f>
        <v>0.4285714285714286</v>
      </c>
      <c r="X56" s="115"/>
      <c r="Y56" s="115">
        <f t="shared" ref="Y56" si="57">SUM(Y55:Z55)</f>
        <v>0.42857142857142855</v>
      </c>
      <c r="Z56" s="115"/>
      <c r="AA56" s="115">
        <f t="shared" ref="AA56" si="58">SUM(AA55:AB55)</f>
        <v>0.4285714285714286</v>
      </c>
      <c r="AB56" s="115"/>
      <c r="AC56" s="115"/>
      <c r="AD56" s="115"/>
      <c r="AE56" s="115"/>
      <c r="AF56" s="115"/>
      <c r="AG56" s="115"/>
      <c r="AH56" s="115"/>
      <c r="AI56" s="115"/>
      <c r="AJ56" s="115"/>
      <c r="AK56" s="118"/>
      <c r="AL56" s="118"/>
      <c r="AM56" s="115"/>
      <c r="AN56" s="115"/>
      <c r="AO56" s="4"/>
      <c r="AP56" s="4"/>
    </row>
    <row r="57" spans="1:42">
      <c r="G57" s="86"/>
      <c r="H57" s="7"/>
      <c r="I57" s="7"/>
      <c r="J57" s="7"/>
      <c r="K57" s="7"/>
      <c r="L57" s="7"/>
      <c r="M57" s="7"/>
      <c r="N57" s="100"/>
      <c r="O57" s="85"/>
      <c r="P57" s="86"/>
      <c r="Q57" s="99"/>
      <c r="R57" s="99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4"/>
      <c r="AL57" s="84"/>
      <c r="AM57" s="85"/>
      <c r="AN57" s="85"/>
      <c r="AO57" s="4"/>
      <c r="AP57" s="4"/>
    </row>
    <row r="58" spans="1:42" ht="20">
      <c r="G58" s="86"/>
      <c r="H58" s="7"/>
      <c r="I58" s="7"/>
      <c r="J58" s="7"/>
      <c r="K58" s="7"/>
      <c r="L58" s="7"/>
      <c r="M58" s="7"/>
      <c r="N58" s="93" t="s">
        <v>2</v>
      </c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2"/>
    </row>
    <row r="59" spans="1:42">
      <c r="G59" s="86"/>
      <c r="H59" s="7"/>
      <c r="I59" s="7"/>
      <c r="J59" s="7"/>
      <c r="K59" s="7"/>
      <c r="L59" s="7"/>
      <c r="M59" s="7"/>
      <c r="N59" s="86" t="s">
        <v>19</v>
      </c>
      <c r="O59" s="89">
        <v>1</v>
      </c>
      <c r="P59" s="91"/>
      <c r="Q59" s="86">
        <v>0</v>
      </c>
      <c r="R59" s="90"/>
      <c r="S59" s="89">
        <v>1</v>
      </c>
      <c r="T59" s="91"/>
      <c r="U59" s="86">
        <v>0</v>
      </c>
      <c r="V59" s="90"/>
      <c r="W59" s="89">
        <v>0</v>
      </c>
      <c r="X59" s="91"/>
      <c r="Y59" s="86">
        <v>1</v>
      </c>
      <c r="Z59" s="90"/>
      <c r="AA59" s="86">
        <v>0</v>
      </c>
      <c r="AB59" s="90"/>
      <c r="AC59" s="86"/>
      <c r="AD59" s="90"/>
      <c r="AE59" s="89"/>
      <c r="AF59" s="91"/>
      <c r="AG59" s="89"/>
      <c r="AH59" s="91"/>
      <c r="AI59" s="89"/>
      <c r="AJ59" s="91"/>
      <c r="AK59" s="89"/>
      <c r="AL59" s="91"/>
      <c r="AM59" s="89"/>
      <c r="AN59" s="91"/>
      <c r="AO59" s="89"/>
      <c r="AP59" s="83"/>
    </row>
    <row r="60" spans="1:42" ht="24">
      <c r="A60" s="80"/>
      <c r="B60" s="80"/>
      <c r="C60" s="80"/>
      <c r="D60" s="80"/>
      <c r="E60" s="80"/>
      <c r="F60" s="80"/>
      <c r="G60" s="86"/>
      <c r="H60" s="7"/>
      <c r="I60" s="7"/>
      <c r="J60" s="7"/>
      <c r="K60" s="7"/>
      <c r="L60" s="7"/>
      <c r="M60" s="7"/>
      <c r="N60" s="86" t="s">
        <v>2</v>
      </c>
      <c r="O60" s="86">
        <v>65</v>
      </c>
      <c r="P60" s="90"/>
      <c r="Q60" s="86">
        <v>70</v>
      </c>
      <c r="R60" s="90"/>
      <c r="S60" s="89">
        <v>70</v>
      </c>
      <c r="T60" s="91"/>
      <c r="U60" s="86">
        <v>80</v>
      </c>
      <c r="V60" s="90"/>
      <c r="W60" s="86">
        <v>90</v>
      </c>
      <c r="X60" s="90"/>
      <c r="Y60" s="89">
        <v>90</v>
      </c>
      <c r="Z60" s="91"/>
      <c r="AA60" s="86">
        <v>95</v>
      </c>
      <c r="AB60" s="90"/>
      <c r="AC60" s="86"/>
      <c r="AD60" s="90"/>
      <c r="AE60" s="89"/>
      <c r="AF60" s="91"/>
      <c r="AG60" s="89"/>
      <c r="AH60" s="91"/>
      <c r="AI60" s="89"/>
      <c r="AJ60" s="91"/>
      <c r="AK60" s="89"/>
      <c r="AL60" s="91"/>
      <c r="AM60" s="89"/>
      <c r="AN60" s="91"/>
      <c r="AO60" s="89"/>
      <c r="AP60" s="83"/>
    </row>
    <row r="61" spans="1:42" ht="24">
      <c r="A61" s="81"/>
      <c r="B61" s="81"/>
      <c r="C61" s="81"/>
      <c r="D61" s="81"/>
      <c r="E61" s="81"/>
      <c r="F61" s="81"/>
      <c r="G61" s="90"/>
      <c r="N61" s="95" t="s">
        <v>25</v>
      </c>
      <c r="O61" s="86">
        <f xml:space="preserve"> O60</f>
        <v>65</v>
      </c>
      <c r="P61" s="90"/>
      <c r="Q61" s="89">
        <f xml:space="preserve"> Q60</f>
        <v>70</v>
      </c>
      <c r="R61" s="91"/>
      <c r="S61" s="89">
        <v>80</v>
      </c>
      <c r="T61" s="91"/>
      <c r="U61" s="86">
        <v>90</v>
      </c>
      <c r="V61" s="90"/>
      <c r="W61" s="86">
        <v>95</v>
      </c>
      <c r="X61" s="90"/>
      <c r="Y61" s="89"/>
      <c r="Z61" s="91"/>
      <c r="AA61" s="89"/>
      <c r="AB61" s="91"/>
      <c r="AC61" s="86"/>
      <c r="AD61" s="90"/>
      <c r="AE61" s="89"/>
      <c r="AF61" s="91"/>
      <c r="AG61" s="89"/>
      <c r="AH61" s="91"/>
      <c r="AI61" s="89"/>
      <c r="AJ61" s="91"/>
      <c r="AK61" s="89"/>
      <c r="AL61" s="91"/>
      <c r="AM61" s="89"/>
      <c r="AN61" s="91"/>
      <c r="AO61" s="89"/>
      <c r="AP61" s="83"/>
    </row>
    <row r="62" spans="1:42" ht="24">
      <c r="A62" s="81"/>
      <c r="B62" s="81"/>
      <c r="C62" s="81"/>
      <c r="D62" s="81"/>
      <c r="E62" s="81"/>
      <c r="F62" s="81"/>
      <c r="G62" s="57"/>
      <c r="H62" s="57"/>
      <c r="I62" s="54"/>
      <c r="J62" s="54"/>
      <c r="K62" s="54"/>
      <c r="L62" s="54"/>
      <c r="M62" s="54"/>
      <c r="N62" s="95" t="s">
        <v>21</v>
      </c>
      <c r="O62" s="86">
        <v>64</v>
      </c>
      <c r="P62" s="90"/>
      <c r="Q62" s="92">
        <f>FLOOR(SUM(O61:R61)/2, 0.1)</f>
        <v>67.5</v>
      </c>
      <c r="R62" s="92"/>
      <c r="S62" s="92">
        <f>FLOOR((Q61+S61)/2, 0.1)</f>
        <v>75</v>
      </c>
      <c r="T62" s="89"/>
      <c r="U62" s="89">
        <f>FLOOR((S61+U61)/2, 0.1)</f>
        <v>85</v>
      </c>
      <c r="V62" s="89"/>
      <c r="W62" s="89">
        <f>FLOOR((U61+W61)/2, 0.1)</f>
        <v>92.5</v>
      </c>
      <c r="X62" s="89"/>
      <c r="Y62" s="89">
        <v>96</v>
      </c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3"/>
    </row>
    <row r="63" spans="1:42" ht="19">
      <c r="A63" s="106"/>
      <c r="B63" s="107" t="s">
        <v>0</v>
      </c>
      <c r="C63" s="106" t="s">
        <v>1</v>
      </c>
      <c r="D63" s="106" t="s">
        <v>2</v>
      </c>
      <c r="E63" s="106"/>
      <c r="G63" s="86"/>
      <c r="H63" s="21"/>
      <c r="I63" s="21"/>
      <c r="J63" s="21"/>
      <c r="K63" s="21"/>
      <c r="L63" s="21"/>
      <c r="M63" s="21"/>
      <c r="N63" s="86"/>
      <c r="O63" s="86" t="s">
        <v>22</v>
      </c>
      <c r="P63" s="86" t="s">
        <v>23</v>
      </c>
      <c r="Q63" s="86" t="s">
        <v>22</v>
      </c>
      <c r="R63" s="86" t="s">
        <v>23</v>
      </c>
      <c r="S63" s="86" t="s">
        <v>22</v>
      </c>
      <c r="T63" s="86" t="s">
        <v>23</v>
      </c>
      <c r="U63" s="86" t="s">
        <v>22</v>
      </c>
      <c r="V63" s="86" t="s">
        <v>23</v>
      </c>
      <c r="W63" s="86" t="s">
        <v>22</v>
      </c>
      <c r="X63" s="86" t="s">
        <v>23</v>
      </c>
      <c r="Y63" s="86" t="s">
        <v>22</v>
      </c>
      <c r="Z63" s="86" t="s">
        <v>23</v>
      </c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4"/>
      <c r="AP63" s="4"/>
    </row>
    <row r="64" spans="1:42" ht="19">
      <c r="A64" s="106" t="s">
        <v>41</v>
      </c>
      <c r="B64" s="150">
        <v>7.0999999999999994E-2</v>
      </c>
      <c r="C64" s="149">
        <v>0.28599999999999998</v>
      </c>
      <c r="D64" s="149">
        <v>0.28599999999999998</v>
      </c>
      <c r="E64" s="149"/>
      <c r="G64" s="86"/>
      <c r="H64" s="21"/>
      <c r="I64" s="21"/>
      <c r="J64" s="21"/>
      <c r="K64" s="21"/>
      <c r="L64" s="21"/>
      <c r="M64" s="21"/>
      <c r="N64" s="86" t="s">
        <v>14</v>
      </c>
      <c r="O64" s="86">
        <v>0</v>
      </c>
      <c r="P64" s="86">
        <v>3</v>
      </c>
      <c r="Q64" s="86">
        <v>1</v>
      </c>
      <c r="R64" s="86">
        <v>2</v>
      </c>
      <c r="S64" s="86">
        <v>2</v>
      </c>
      <c r="T64" s="86">
        <v>1</v>
      </c>
      <c r="U64" s="86">
        <v>2</v>
      </c>
      <c r="V64" s="86">
        <v>1</v>
      </c>
      <c r="W64" s="86">
        <v>3</v>
      </c>
      <c r="X64" s="86">
        <v>0</v>
      </c>
      <c r="Y64" s="86">
        <v>3</v>
      </c>
      <c r="Z64" s="86">
        <v>0</v>
      </c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4"/>
      <c r="AP64" s="4"/>
    </row>
    <row r="65" spans="1:42" ht="19">
      <c r="C65" s="3"/>
      <c r="D65" s="3"/>
      <c r="G65" s="100"/>
      <c r="H65" s="49"/>
      <c r="I65" s="49"/>
      <c r="J65" s="49"/>
      <c r="K65" s="49"/>
      <c r="L65" s="94"/>
      <c r="M65" s="27"/>
      <c r="N65" s="86" t="s">
        <v>15</v>
      </c>
      <c r="O65" s="86">
        <v>0</v>
      </c>
      <c r="P65" s="86">
        <v>4</v>
      </c>
      <c r="Q65" s="86">
        <v>0</v>
      </c>
      <c r="R65" s="86">
        <v>4</v>
      </c>
      <c r="S65" s="86">
        <v>1</v>
      </c>
      <c r="T65" s="86">
        <v>3</v>
      </c>
      <c r="U65" s="86">
        <v>2</v>
      </c>
      <c r="V65" s="86">
        <v>2</v>
      </c>
      <c r="W65" s="86">
        <v>3</v>
      </c>
      <c r="X65" s="86">
        <v>1</v>
      </c>
      <c r="Y65" s="86">
        <v>4</v>
      </c>
      <c r="Z65" s="86">
        <v>0</v>
      </c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4"/>
      <c r="AP65" s="4"/>
    </row>
    <row r="66" spans="1:42" ht="19">
      <c r="C66" s="3"/>
      <c r="D66" s="3"/>
      <c r="G66" s="100"/>
      <c r="M66" s="99"/>
      <c r="N66" s="4"/>
      <c r="O66" s="86"/>
      <c r="P66" s="90"/>
      <c r="Q66" s="89"/>
      <c r="R66" s="89"/>
      <c r="S66" s="89"/>
      <c r="T66" s="89"/>
      <c r="U66" s="86"/>
      <c r="V66" s="86"/>
      <c r="W66" s="86"/>
      <c r="X66" s="86"/>
      <c r="Y66" s="89"/>
      <c r="Z66" s="89"/>
      <c r="AA66" s="89"/>
      <c r="AB66" s="89"/>
      <c r="AC66" s="86"/>
      <c r="AD66" s="86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4"/>
      <c r="AP66" s="4"/>
    </row>
    <row r="67" spans="1:42">
      <c r="A67" s="151" t="s">
        <v>42</v>
      </c>
      <c r="B67" s="151"/>
      <c r="C67" s="151"/>
      <c r="D67" s="151"/>
      <c r="E67" s="151"/>
      <c r="F67" s="151"/>
      <c r="G67" s="100"/>
      <c r="H67" s="131"/>
      <c r="I67" s="132"/>
      <c r="J67" s="132"/>
      <c r="K67" s="132"/>
      <c r="L67" s="96"/>
      <c r="M67" s="96"/>
      <c r="N67" s="86" t="s">
        <v>24</v>
      </c>
      <c r="O67" s="86">
        <f>SUM(O64:O65)</f>
        <v>0</v>
      </c>
      <c r="P67" s="86">
        <f>SUM(P64:P65)</f>
        <v>7</v>
      </c>
      <c r="Q67" s="86">
        <f>SUM(Q64:Q65)</f>
        <v>1</v>
      </c>
      <c r="R67" s="86">
        <f>SUM(R64:R65)</f>
        <v>6</v>
      </c>
      <c r="S67" s="86">
        <f>SUM(S64:S65)</f>
        <v>3</v>
      </c>
      <c r="T67" s="86">
        <f>SUM(T64:T65)</f>
        <v>4</v>
      </c>
      <c r="U67" s="86">
        <f>SUM(U64:U65)</f>
        <v>4</v>
      </c>
      <c r="V67" s="86">
        <f>SUM(V64:V65)</f>
        <v>3</v>
      </c>
      <c r="W67" s="86">
        <f>SUM(W64:W65)</f>
        <v>6</v>
      </c>
      <c r="X67" s="86">
        <f>SUM(X64:X65)</f>
        <v>1</v>
      </c>
      <c r="Y67" s="86">
        <f>SUM(Y64:Y65)</f>
        <v>7</v>
      </c>
      <c r="Z67" s="86">
        <f>SUM(Z64:Z65)</f>
        <v>0</v>
      </c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4"/>
      <c r="AP67" s="4"/>
    </row>
    <row r="68" spans="1:42" ht="17">
      <c r="A68" s="152"/>
      <c r="B68" s="152"/>
      <c r="C68" s="152"/>
      <c r="D68" s="152"/>
      <c r="E68" s="152"/>
      <c r="F68" s="152"/>
      <c r="G68" s="31"/>
      <c r="H68" s="4"/>
      <c r="I68" s="4"/>
      <c r="J68" s="4"/>
      <c r="K68" s="4"/>
      <c r="L68" s="4"/>
      <c r="M68" s="4"/>
      <c r="N68" s="95" t="s">
        <v>40</v>
      </c>
      <c r="O68" s="85">
        <v>1</v>
      </c>
      <c r="P68" s="85">
        <f>1 - MAX(P64/P67, P65/P67)</f>
        <v>0.4285714285714286</v>
      </c>
      <c r="Q68" s="85">
        <f>1 - MAX(Q64/Q67, Q65/Q67)</f>
        <v>0</v>
      </c>
      <c r="R68" s="85">
        <f>1 - MAX(R64/R67, R65/R67)</f>
        <v>0.33333333333333337</v>
      </c>
      <c r="S68" s="85">
        <f>1 - MAX(S64/S67, S65/S67)</f>
        <v>0.33333333333333337</v>
      </c>
      <c r="T68" s="85">
        <f>1 - MAX(T64/T67, T65/T67)</f>
        <v>0.25</v>
      </c>
      <c r="U68" s="85">
        <f>1 - MAX(U64/U67, U65/U67)</f>
        <v>0.5</v>
      </c>
      <c r="V68" s="85">
        <f>1 - MAX(V64/V67, V65/V67)</f>
        <v>0.33333333333333337</v>
      </c>
      <c r="W68" s="85">
        <f>1 - MAX(W64/W67, W65/W67)</f>
        <v>0.5</v>
      </c>
      <c r="X68" s="85">
        <f>1 - MAX(X64/X67, X65/X67)</f>
        <v>0</v>
      </c>
      <c r="Y68" s="85">
        <f>1 - MAX(Y64/Y67, Y65/Y67)</f>
        <v>0.4285714285714286</v>
      </c>
      <c r="Z68" s="85">
        <v>1</v>
      </c>
      <c r="AA68" s="85"/>
      <c r="AB68" s="85"/>
      <c r="AC68" s="85"/>
      <c r="AD68" s="85"/>
      <c r="AE68" s="85"/>
      <c r="AF68" s="85"/>
      <c r="AG68" s="85"/>
      <c r="AH68" s="85"/>
      <c r="AI68" s="20"/>
      <c r="AJ68" s="20"/>
      <c r="AK68" s="20"/>
      <c r="AL68" s="20"/>
      <c r="AM68" s="20"/>
      <c r="AN68" s="20"/>
      <c r="AO68" s="6"/>
      <c r="AP68" s="6"/>
    </row>
    <row r="69" spans="1:42">
      <c r="A69" s="152"/>
      <c r="B69" s="152"/>
      <c r="C69" s="152"/>
      <c r="D69" s="152"/>
      <c r="E69" s="152"/>
      <c r="F69" s="152"/>
      <c r="G69" s="4"/>
      <c r="H69" s="4"/>
      <c r="I69" s="4"/>
      <c r="J69" s="4"/>
      <c r="K69" s="4"/>
      <c r="L69" s="4"/>
      <c r="M69" s="4"/>
      <c r="N69" s="86" t="s">
        <v>17</v>
      </c>
      <c r="O69" s="86">
        <v>7</v>
      </c>
      <c r="P69" s="86">
        <v>7</v>
      </c>
      <c r="Q69" s="86">
        <v>7</v>
      </c>
      <c r="R69" s="86">
        <v>7</v>
      </c>
      <c r="S69" s="86">
        <v>7</v>
      </c>
      <c r="T69" s="86">
        <v>7</v>
      </c>
      <c r="U69" s="86">
        <v>7</v>
      </c>
      <c r="V69" s="86">
        <v>7</v>
      </c>
      <c r="W69" s="86">
        <v>7</v>
      </c>
      <c r="X69" s="86">
        <v>7</v>
      </c>
      <c r="Y69" s="86">
        <v>7</v>
      </c>
      <c r="Z69" s="86">
        <v>7</v>
      </c>
      <c r="AA69" s="86"/>
      <c r="AB69" s="86"/>
      <c r="AC69" s="86"/>
      <c r="AD69" s="86"/>
      <c r="AE69" s="86"/>
      <c r="AF69" s="86"/>
      <c r="AG69" s="86"/>
      <c r="AH69" s="86"/>
      <c r="AI69" s="6"/>
      <c r="AJ69" s="6"/>
      <c r="AK69" s="6"/>
      <c r="AL69" s="6"/>
      <c r="AM69" s="6"/>
      <c r="AN69" s="6"/>
      <c r="AO69" s="6"/>
      <c r="AP69" s="6"/>
    </row>
    <row r="70" spans="1:42" ht="17">
      <c r="A70" s="152"/>
      <c r="B70" s="152"/>
      <c r="C70" s="152"/>
      <c r="D70" s="152"/>
      <c r="E70" s="152"/>
      <c r="F70" s="152"/>
      <c r="G70" s="82"/>
      <c r="H70" s="82"/>
      <c r="I70" s="82"/>
      <c r="J70" s="82"/>
      <c r="K70" s="82"/>
      <c r="L70" s="82"/>
      <c r="M70" s="82"/>
      <c r="N70" s="89" t="s">
        <v>39</v>
      </c>
      <c r="O70" s="85">
        <f>(O67/O69)*O68</f>
        <v>0</v>
      </c>
      <c r="P70" s="85">
        <f>(P67/P69)*P68</f>
        <v>0.4285714285714286</v>
      </c>
      <c r="Q70" s="85">
        <f>(Q67/Q69)*Q68</f>
        <v>0</v>
      </c>
      <c r="R70" s="85">
        <f>(R67/R69)*R68</f>
        <v>0.28571428571428575</v>
      </c>
      <c r="S70" s="85">
        <f>(S67/S69)*S68</f>
        <v>0.14285714285714288</v>
      </c>
      <c r="T70" s="85">
        <f>(T67/T69)*T68</f>
        <v>0.14285714285714285</v>
      </c>
      <c r="U70" s="85">
        <f>(U67/U69)*U68</f>
        <v>0.2857142857142857</v>
      </c>
      <c r="V70" s="85">
        <f>(V67/V69)*V68</f>
        <v>0.14285714285714288</v>
      </c>
      <c r="W70" s="85">
        <f>(W67/W69)*W68</f>
        <v>0.42857142857142855</v>
      </c>
      <c r="X70" s="85">
        <f>(X67/X69)*X68</f>
        <v>0</v>
      </c>
      <c r="Y70" s="85">
        <f>(Y67/Y69)*Y68</f>
        <v>0.4285714285714286</v>
      </c>
      <c r="Z70" s="85">
        <f>(Z67/Z69)*Z68</f>
        <v>0</v>
      </c>
      <c r="AA70" s="85"/>
      <c r="AB70" s="85"/>
      <c r="AC70" s="85"/>
      <c r="AD70" s="85"/>
      <c r="AE70" s="85"/>
      <c r="AF70" s="85"/>
      <c r="AG70" s="85"/>
      <c r="AH70" s="85"/>
      <c r="AI70" s="87"/>
      <c r="AJ70" s="87"/>
      <c r="AK70" s="87"/>
      <c r="AL70" s="87"/>
      <c r="AM70" s="87"/>
      <c r="AN70" s="87"/>
      <c r="AO70" s="4"/>
      <c r="AP70" s="4"/>
    </row>
    <row r="71" spans="1:42" ht="19">
      <c r="C71" s="3"/>
      <c r="D71" s="3"/>
      <c r="G71" s="82"/>
      <c r="H71" s="82"/>
      <c r="I71" s="82"/>
      <c r="J71" s="82"/>
      <c r="K71" s="82"/>
      <c r="L71" s="82"/>
      <c r="M71" s="82"/>
      <c r="N71" s="100" t="s">
        <v>41</v>
      </c>
      <c r="O71" s="115">
        <f>SUM(O70:P70)</f>
        <v>0.4285714285714286</v>
      </c>
      <c r="P71" s="114"/>
      <c r="Q71" s="116">
        <f>SUM(Q70:R70)</f>
        <v>0.28571428571428575</v>
      </c>
      <c r="R71" s="117"/>
      <c r="S71" s="116">
        <f>SUM(S70:T70)</f>
        <v>0.2857142857142857</v>
      </c>
      <c r="T71" s="117"/>
      <c r="U71" s="115">
        <f>SUM(U70:V70)</f>
        <v>0.4285714285714286</v>
      </c>
      <c r="V71" s="114"/>
      <c r="W71" s="115">
        <f>SUM(W70:X70)</f>
        <v>0.42857142857142855</v>
      </c>
      <c r="X71" s="114"/>
      <c r="Y71" s="115">
        <f>SUM(Y70:Z70)</f>
        <v>0.4285714285714286</v>
      </c>
      <c r="Z71" s="114"/>
      <c r="AA71" s="115"/>
      <c r="AB71" s="114"/>
      <c r="AC71" s="115"/>
      <c r="AD71" s="114"/>
      <c r="AE71" s="115"/>
      <c r="AF71" s="114"/>
      <c r="AG71" s="115"/>
      <c r="AH71" s="114"/>
      <c r="AI71" s="135"/>
      <c r="AJ71" s="136"/>
      <c r="AK71" s="135"/>
      <c r="AL71" s="136"/>
      <c r="AM71" s="135"/>
      <c r="AN71" s="136"/>
      <c r="AO71" s="4"/>
      <c r="AP71" s="4"/>
    </row>
    <row r="72" spans="1:42">
      <c r="A72" s="110" t="s">
        <v>94</v>
      </c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</row>
    <row r="73" spans="1:42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</row>
    <row r="74" spans="1:42">
      <c r="A74" s="111" t="s">
        <v>96</v>
      </c>
      <c r="B74" s="111"/>
      <c r="C74" s="111"/>
      <c r="D74" s="111"/>
      <c r="E74" s="111"/>
      <c r="F74" s="111"/>
      <c r="G74" s="90"/>
      <c r="N74" s="100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</row>
    <row r="75" spans="1:42">
      <c r="A75" s="111"/>
      <c r="B75" s="111"/>
      <c r="C75" s="111"/>
      <c r="D75" s="111"/>
      <c r="E75" s="111"/>
      <c r="F75" s="111"/>
      <c r="G75" s="90"/>
      <c r="N75" s="100"/>
      <c r="O75" s="115"/>
      <c r="P75" s="114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8"/>
      <c r="AL75" s="118"/>
      <c r="AM75" s="115"/>
      <c r="AN75" s="115"/>
    </row>
    <row r="76" spans="1:42" ht="40">
      <c r="A76" s="29" t="s">
        <v>3</v>
      </c>
      <c r="B76" s="1" t="s">
        <v>0</v>
      </c>
      <c r="C76" s="1" t="s">
        <v>1</v>
      </c>
      <c r="D76" s="1" t="s">
        <v>2</v>
      </c>
      <c r="E76" s="11" t="s">
        <v>4</v>
      </c>
      <c r="F76" s="11" t="s">
        <v>13</v>
      </c>
      <c r="G76" s="125" t="s">
        <v>0</v>
      </c>
      <c r="H76" s="125"/>
      <c r="I76" s="126"/>
      <c r="J76" s="126"/>
      <c r="K76" s="126"/>
      <c r="L76" s="126"/>
      <c r="M76" s="126"/>
      <c r="N76" s="31"/>
      <c r="O76" s="115"/>
      <c r="P76" s="114"/>
      <c r="Q76" s="116"/>
      <c r="R76" s="117"/>
      <c r="S76" s="115"/>
      <c r="T76" s="114"/>
      <c r="U76" s="115"/>
      <c r="V76" s="114"/>
      <c r="W76" s="115"/>
      <c r="X76" s="114"/>
      <c r="Y76" s="115"/>
      <c r="Z76" s="114"/>
      <c r="AA76" s="115"/>
      <c r="AB76" s="114"/>
      <c r="AC76" s="115"/>
      <c r="AD76" s="114"/>
      <c r="AE76" s="115"/>
      <c r="AF76" s="114"/>
      <c r="AG76" s="115"/>
      <c r="AH76" s="114"/>
      <c r="AI76" s="115"/>
      <c r="AJ76" s="114"/>
      <c r="AK76" s="116"/>
      <c r="AL76" s="117"/>
      <c r="AM76" s="115"/>
      <c r="AN76" s="114"/>
    </row>
    <row r="77" spans="1:42" ht="20">
      <c r="A77" s="30" t="b">
        <v>0</v>
      </c>
      <c r="B77" s="26" t="s">
        <v>5</v>
      </c>
      <c r="C77" s="26">
        <v>85</v>
      </c>
      <c r="D77" s="26">
        <v>85</v>
      </c>
      <c r="E77" s="26" t="s">
        <v>7</v>
      </c>
      <c r="F77" s="26">
        <v>0</v>
      </c>
      <c r="G77" s="13"/>
      <c r="H77" s="8" t="s">
        <v>14</v>
      </c>
      <c r="I77" s="8" t="s">
        <v>15</v>
      </c>
      <c r="J77" s="8" t="s">
        <v>30</v>
      </c>
      <c r="K77" s="8" t="s">
        <v>40</v>
      </c>
      <c r="L77" s="8" t="s">
        <v>17</v>
      </c>
      <c r="M77" s="10" t="s">
        <v>39</v>
      </c>
      <c r="N77" s="93" t="s">
        <v>1</v>
      </c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2"/>
    </row>
    <row r="78" spans="1:42" ht="19">
      <c r="A78" s="30" t="b">
        <v>0</v>
      </c>
      <c r="B78" s="26" t="s">
        <v>9</v>
      </c>
      <c r="C78" s="26">
        <v>68</v>
      </c>
      <c r="D78" s="26">
        <v>80</v>
      </c>
      <c r="E78" s="26" t="s">
        <v>6</v>
      </c>
      <c r="F78" s="26">
        <v>1</v>
      </c>
      <c r="G78" s="86" t="s">
        <v>5</v>
      </c>
      <c r="H78" s="21">
        <v>1</v>
      </c>
      <c r="I78" s="21">
        <v>1</v>
      </c>
      <c r="J78" s="21">
        <v>2</v>
      </c>
      <c r="K78" s="21">
        <f>1 - MAX(H78/J78, I78/J78)</f>
        <v>0.5</v>
      </c>
      <c r="L78" s="21">
        <v>14</v>
      </c>
      <c r="M78" s="21">
        <f>J78/L78*K78</f>
        <v>7.1428571428571425E-2</v>
      </c>
      <c r="N78" s="86" t="s">
        <v>19</v>
      </c>
      <c r="O78" s="89">
        <v>1</v>
      </c>
      <c r="P78" s="91"/>
      <c r="Q78" s="86">
        <v>1</v>
      </c>
      <c r="R78" s="90"/>
      <c r="S78" s="89">
        <v>1</v>
      </c>
      <c r="T78" s="91"/>
      <c r="U78" s="86">
        <v>1</v>
      </c>
      <c r="V78" s="90"/>
      <c r="W78" s="89">
        <v>1</v>
      </c>
      <c r="X78" s="91"/>
      <c r="Y78" s="86">
        <v>1</v>
      </c>
      <c r="Z78" s="90"/>
      <c r="AA78" s="86">
        <v>0</v>
      </c>
      <c r="AB78" s="90"/>
      <c r="AC78" s="86"/>
      <c r="AD78" s="90"/>
      <c r="AE78" s="89"/>
      <c r="AF78" s="91"/>
      <c r="AG78" s="89"/>
      <c r="AH78" s="91"/>
      <c r="AI78" s="89"/>
      <c r="AJ78" s="91"/>
      <c r="AK78" s="89"/>
      <c r="AL78" s="91"/>
      <c r="AM78" s="89"/>
      <c r="AN78" s="91"/>
      <c r="AO78" s="89"/>
      <c r="AP78" s="83"/>
    </row>
    <row r="79" spans="1:42" ht="19">
      <c r="A79" s="30" t="b">
        <v>0</v>
      </c>
      <c r="B79" s="26" t="s">
        <v>9</v>
      </c>
      <c r="C79" s="26">
        <v>70</v>
      </c>
      <c r="D79" s="26">
        <v>96</v>
      </c>
      <c r="E79" s="26" t="s">
        <v>6</v>
      </c>
      <c r="F79" s="26">
        <v>1</v>
      </c>
      <c r="G79" s="86" t="s">
        <v>8</v>
      </c>
      <c r="H79" s="21">
        <v>2</v>
      </c>
      <c r="I79" s="21">
        <v>0</v>
      </c>
      <c r="J79" s="21">
        <v>2</v>
      </c>
      <c r="K79" s="21">
        <f t="shared" ref="K79:K80" si="59">1 - MAX(H79/J79, I79/J79)</f>
        <v>0</v>
      </c>
      <c r="L79" s="21">
        <v>14</v>
      </c>
      <c r="M79" s="21">
        <f t="shared" ref="M79:M80" si="60">J79/L79*K79</f>
        <v>0</v>
      </c>
      <c r="N79" s="86" t="s">
        <v>1</v>
      </c>
      <c r="O79" s="86">
        <v>68</v>
      </c>
      <c r="P79" s="90"/>
      <c r="Q79" s="86">
        <v>69</v>
      </c>
      <c r="R79" s="90"/>
      <c r="S79" s="89">
        <v>70</v>
      </c>
      <c r="T79" s="91"/>
      <c r="U79" s="86">
        <v>75</v>
      </c>
      <c r="V79" s="90"/>
      <c r="W79" s="86">
        <v>81</v>
      </c>
      <c r="X79" s="90"/>
      <c r="Y79" s="89">
        <v>83</v>
      </c>
      <c r="Z79" s="91"/>
      <c r="AA79" s="86">
        <v>85</v>
      </c>
      <c r="AB79" s="90"/>
      <c r="AC79" s="86"/>
      <c r="AD79" s="90"/>
      <c r="AE79" s="89"/>
      <c r="AF79" s="91"/>
      <c r="AG79" s="89"/>
      <c r="AH79" s="91"/>
      <c r="AI79" s="89"/>
      <c r="AJ79" s="91"/>
      <c r="AK79" s="89"/>
      <c r="AL79" s="91"/>
      <c r="AM79" s="89"/>
      <c r="AN79" s="91"/>
      <c r="AO79" s="89"/>
      <c r="AP79" s="83"/>
    </row>
    <row r="80" spans="1:42" ht="19">
      <c r="A80" s="30" t="b">
        <v>0</v>
      </c>
      <c r="B80" s="26" t="s">
        <v>5</v>
      </c>
      <c r="C80" s="26">
        <v>69</v>
      </c>
      <c r="D80" s="26">
        <v>70</v>
      </c>
      <c r="E80" s="26" t="s">
        <v>6</v>
      </c>
      <c r="F80" s="26">
        <v>1</v>
      </c>
      <c r="G80" s="86" t="s">
        <v>9</v>
      </c>
      <c r="H80" s="21">
        <v>3</v>
      </c>
      <c r="I80" s="21">
        <v>0</v>
      </c>
      <c r="J80" s="21">
        <v>3</v>
      </c>
      <c r="K80" s="21">
        <f t="shared" si="59"/>
        <v>0</v>
      </c>
      <c r="L80" s="21">
        <v>14</v>
      </c>
      <c r="M80" s="21">
        <f t="shared" si="60"/>
        <v>0</v>
      </c>
      <c r="N80" s="95" t="s">
        <v>20</v>
      </c>
      <c r="O80" s="86">
        <f xml:space="preserve"> O79</f>
        <v>68</v>
      </c>
      <c r="P80" s="90"/>
      <c r="Q80" s="89">
        <f t="shared" ref="Q80" si="61" xml:space="preserve"> Q79</f>
        <v>69</v>
      </c>
      <c r="R80" s="91"/>
      <c r="S80" s="89">
        <f t="shared" ref="S80" si="62" xml:space="preserve"> S79</f>
        <v>70</v>
      </c>
      <c r="T80" s="91"/>
      <c r="U80" s="86">
        <f t="shared" ref="U80" si="63" xml:space="preserve"> U79</f>
        <v>75</v>
      </c>
      <c r="V80" s="90"/>
      <c r="W80" s="86">
        <v>81</v>
      </c>
      <c r="X80" s="90"/>
      <c r="Y80" s="89">
        <v>83</v>
      </c>
      <c r="Z80" s="91"/>
      <c r="AA80" s="89">
        <v>85</v>
      </c>
      <c r="AB80" s="91"/>
      <c r="AC80" s="89"/>
      <c r="AD80" s="91"/>
      <c r="AE80" s="89"/>
      <c r="AF80" s="91"/>
      <c r="AG80" s="89"/>
      <c r="AH80" s="91"/>
      <c r="AI80" s="89"/>
      <c r="AJ80" s="91"/>
      <c r="AK80" s="89"/>
      <c r="AL80" s="91"/>
      <c r="AM80" s="89"/>
      <c r="AN80" s="91"/>
      <c r="AO80" s="89"/>
      <c r="AP80" s="83"/>
    </row>
    <row r="81" spans="1:42" ht="19">
      <c r="A81" s="30" t="b">
        <v>0</v>
      </c>
      <c r="B81" s="26" t="s">
        <v>8</v>
      </c>
      <c r="C81" s="26">
        <v>81</v>
      </c>
      <c r="D81" s="26">
        <v>75</v>
      </c>
      <c r="E81" s="26" t="s">
        <v>6</v>
      </c>
      <c r="F81" s="26">
        <v>1</v>
      </c>
      <c r="G81" s="100" t="s">
        <v>41</v>
      </c>
      <c r="H81" s="49"/>
      <c r="I81" s="49"/>
      <c r="J81" s="49"/>
      <c r="K81" s="49"/>
      <c r="L81" s="94"/>
      <c r="M81" s="27">
        <f>SUM(M78:M80)</f>
        <v>7.1428571428571425E-2</v>
      </c>
      <c r="N81" s="95" t="s">
        <v>21</v>
      </c>
      <c r="O81" s="86">
        <v>67</v>
      </c>
      <c r="P81" s="90"/>
      <c r="Q81" s="89">
        <f>FLOOR(SUM(O80:R80)/2, 0.1)</f>
        <v>68.5</v>
      </c>
      <c r="R81" s="89"/>
      <c r="S81" s="89">
        <f>FLOOR((Q80+S80)/2, 0.1)</f>
        <v>69.5</v>
      </c>
      <c r="T81" s="89"/>
      <c r="U81" s="89">
        <f t="shared" ref="U81" si="64">FLOOR((S80+U80)/2, 0.1)</f>
        <v>72.5</v>
      </c>
      <c r="V81" s="89"/>
      <c r="W81" s="89">
        <f t="shared" ref="W81" si="65">FLOOR((U80+W80)/2, 0.1)</f>
        <v>78</v>
      </c>
      <c r="X81" s="89"/>
      <c r="Y81" s="89">
        <f t="shared" ref="Y81" si="66">FLOOR((W80+Y80)/2, 0.1)</f>
        <v>82</v>
      </c>
      <c r="Z81" s="89"/>
      <c r="AA81" s="92">
        <f t="shared" ref="AA81" si="67">FLOOR((Y80+AA80)/2, 0.1)</f>
        <v>84</v>
      </c>
      <c r="AB81" s="92"/>
      <c r="AC81" s="89">
        <v>86</v>
      </c>
      <c r="AD81" s="89"/>
      <c r="AE81" s="89"/>
      <c r="AF81" s="89"/>
      <c r="AG81" s="89"/>
      <c r="AH81" s="89"/>
      <c r="AI81" s="89"/>
      <c r="AJ81" s="89"/>
      <c r="AK81" s="92"/>
      <c r="AL81" s="92"/>
      <c r="AM81" s="89"/>
      <c r="AN81" s="89"/>
      <c r="AO81" s="89"/>
      <c r="AP81" s="83"/>
    </row>
    <row r="82" spans="1:42" ht="19">
      <c r="A82" s="30" t="b">
        <v>0</v>
      </c>
      <c r="B82" s="26" t="s">
        <v>8</v>
      </c>
      <c r="C82" s="26">
        <v>83</v>
      </c>
      <c r="D82" s="26">
        <v>78</v>
      </c>
      <c r="E82" s="26" t="s">
        <v>6</v>
      </c>
      <c r="F82" s="26">
        <v>1</v>
      </c>
      <c r="G82" s="90"/>
      <c r="N82" s="16"/>
      <c r="O82" s="86"/>
      <c r="P82" s="90"/>
      <c r="Q82" s="89"/>
      <c r="R82" s="89"/>
      <c r="S82" s="89"/>
      <c r="T82" s="89"/>
      <c r="U82" s="86"/>
      <c r="V82" s="86"/>
      <c r="W82" s="86"/>
      <c r="X82" s="86"/>
      <c r="Y82" s="89"/>
      <c r="Z82" s="89"/>
      <c r="AA82" s="89"/>
      <c r="AB82" s="89"/>
      <c r="AC82" s="86"/>
      <c r="AD82" s="86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3"/>
    </row>
    <row r="83" spans="1:42" ht="19">
      <c r="A83" s="30" t="b">
        <v>0</v>
      </c>
      <c r="B83" s="26" t="s">
        <v>9</v>
      </c>
      <c r="C83" s="26">
        <v>75</v>
      </c>
      <c r="D83" s="26">
        <v>80</v>
      </c>
      <c r="E83" s="26" t="s">
        <v>6</v>
      </c>
      <c r="F83" s="26">
        <v>1</v>
      </c>
      <c r="G83" s="90"/>
      <c r="N83" s="86"/>
      <c r="O83" s="86" t="s">
        <v>22</v>
      </c>
      <c r="P83" s="86" t="s">
        <v>23</v>
      </c>
      <c r="Q83" s="86" t="s">
        <v>22</v>
      </c>
      <c r="R83" s="86" t="s">
        <v>23</v>
      </c>
      <c r="S83" s="86" t="s">
        <v>22</v>
      </c>
      <c r="T83" s="86" t="s">
        <v>23</v>
      </c>
      <c r="U83" s="86" t="s">
        <v>22</v>
      </c>
      <c r="V83" s="86" t="s">
        <v>23</v>
      </c>
      <c r="W83" s="86" t="s">
        <v>22</v>
      </c>
      <c r="X83" s="86" t="s">
        <v>23</v>
      </c>
      <c r="Y83" s="86" t="s">
        <v>22</v>
      </c>
      <c r="Z83" s="86" t="s">
        <v>23</v>
      </c>
      <c r="AA83" s="86" t="s">
        <v>22</v>
      </c>
      <c r="AB83" s="86" t="s">
        <v>23</v>
      </c>
      <c r="AC83" s="86" t="s">
        <v>22</v>
      </c>
      <c r="AD83" s="86" t="s">
        <v>23</v>
      </c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4"/>
      <c r="AP83" s="4"/>
    </row>
    <row r="84" spans="1:42">
      <c r="G84" s="90"/>
      <c r="N84" s="86" t="s">
        <v>14</v>
      </c>
      <c r="O84" s="86">
        <v>0</v>
      </c>
      <c r="P84" s="86">
        <v>6</v>
      </c>
      <c r="Q84" s="86">
        <v>1</v>
      </c>
      <c r="R84" s="86">
        <v>5</v>
      </c>
      <c r="S84" s="86">
        <v>2</v>
      </c>
      <c r="T84" s="86">
        <v>4</v>
      </c>
      <c r="U84" s="86">
        <v>3</v>
      </c>
      <c r="V84" s="86">
        <v>3</v>
      </c>
      <c r="W84" s="86">
        <v>4</v>
      </c>
      <c r="X84" s="86">
        <v>2</v>
      </c>
      <c r="Y84" s="86">
        <v>5</v>
      </c>
      <c r="Z84" s="86">
        <v>1</v>
      </c>
      <c r="AA84" s="86">
        <v>6</v>
      </c>
      <c r="AB84" s="86">
        <v>0</v>
      </c>
      <c r="AC84" s="86">
        <v>6</v>
      </c>
      <c r="AD84" s="86">
        <v>0</v>
      </c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4"/>
      <c r="AP84" s="4"/>
    </row>
    <row r="85" spans="1:42">
      <c r="G85" s="90"/>
      <c r="N85" s="86" t="s">
        <v>15</v>
      </c>
      <c r="O85" s="86">
        <v>0</v>
      </c>
      <c r="P85" s="86">
        <v>1</v>
      </c>
      <c r="Q85" s="86">
        <v>0</v>
      </c>
      <c r="R85" s="86">
        <v>1</v>
      </c>
      <c r="S85" s="86">
        <v>0</v>
      </c>
      <c r="T85" s="86">
        <v>1</v>
      </c>
      <c r="U85" s="86">
        <v>0</v>
      </c>
      <c r="V85" s="86">
        <v>1</v>
      </c>
      <c r="W85" s="86">
        <v>0</v>
      </c>
      <c r="X85" s="86">
        <v>1</v>
      </c>
      <c r="Y85" s="86">
        <v>0</v>
      </c>
      <c r="Z85" s="86">
        <v>1</v>
      </c>
      <c r="AA85" s="86">
        <v>0</v>
      </c>
      <c r="AB85" s="86">
        <v>1</v>
      </c>
      <c r="AC85" s="86">
        <v>1</v>
      </c>
      <c r="AD85" s="86">
        <v>0</v>
      </c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4"/>
      <c r="AP85" s="4"/>
    </row>
    <row r="86" spans="1:42">
      <c r="G86" s="90"/>
      <c r="N86" s="4"/>
      <c r="O86" s="114"/>
      <c r="P86" s="120"/>
      <c r="Q86" s="113"/>
      <c r="R86" s="113"/>
      <c r="S86" s="113"/>
      <c r="T86" s="113"/>
      <c r="U86" s="114"/>
      <c r="V86" s="114"/>
      <c r="W86" s="114"/>
      <c r="X86" s="114"/>
      <c r="Y86" s="113"/>
      <c r="Z86" s="113"/>
      <c r="AA86" s="113"/>
      <c r="AB86" s="113"/>
      <c r="AC86" s="114"/>
      <c r="AD86" s="114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4"/>
      <c r="AP86" s="4"/>
    </row>
    <row r="87" spans="1:42">
      <c r="G87" s="90"/>
      <c r="N87" s="86" t="s">
        <v>24</v>
      </c>
      <c r="O87" s="86">
        <f>SUM(O84:O85)</f>
        <v>0</v>
      </c>
      <c r="P87" s="86">
        <f t="shared" ref="P87:AB87" si="68">SUM(P84:P85)</f>
        <v>7</v>
      </c>
      <c r="Q87" s="86">
        <f t="shared" si="68"/>
        <v>1</v>
      </c>
      <c r="R87" s="86">
        <f t="shared" si="68"/>
        <v>6</v>
      </c>
      <c r="S87" s="86">
        <f t="shared" si="68"/>
        <v>2</v>
      </c>
      <c r="T87" s="86">
        <f t="shared" si="68"/>
        <v>5</v>
      </c>
      <c r="U87" s="86">
        <f t="shared" si="68"/>
        <v>3</v>
      </c>
      <c r="V87" s="86">
        <f t="shared" si="68"/>
        <v>4</v>
      </c>
      <c r="W87" s="86">
        <f t="shared" si="68"/>
        <v>4</v>
      </c>
      <c r="X87" s="86">
        <f t="shared" si="68"/>
        <v>3</v>
      </c>
      <c r="Y87" s="86">
        <f t="shared" si="68"/>
        <v>5</v>
      </c>
      <c r="Z87" s="86">
        <f t="shared" si="68"/>
        <v>2</v>
      </c>
      <c r="AA87" s="86">
        <f t="shared" si="68"/>
        <v>6</v>
      </c>
      <c r="AB87" s="86">
        <f t="shared" si="68"/>
        <v>1</v>
      </c>
      <c r="AC87" s="86">
        <v>7</v>
      </c>
      <c r="AD87" s="86">
        <v>0</v>
      </c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4"/>
      <c r="AP87" s="4"/>
    </row>
    <row r="88" spans="1:42" ht="19">
      <c r="A88" s="106"/>
      <c r="B88" s="107" t="s">
        <v>0</v>
      </c>
      <c r="C88" s="106" t="s">
        <v>1</v>
      </c>
      <c r="D88" s="106" t="s">
        <v>2</v>
      </c>
      <c r="E88" s="106"/>
      <c r="G88" s="90"/>
      <c r="N88" s="95" t="s">
        <v>40</v>
      </c>
      <c r="O88" s="85">
        <v>1</v>
      </c>
      <c r="P88" s="85">
        <f>1 - MAX(P84/P87, P85/P87)</f>
        <v>0.1428571428571429</v>
      </c>
      <c r="Q88" s="85">
        <f t="shared" ref="Q88:AC88" si="69">1 - MAX(Q84/Q87, Q85/Q87)</f>
        <v>0</v>
      </c>
      <c r="R88" s="85">
        <f t="shared" si="69"/>
        <v>0.16666666666666663</v>
      </c>
      <c r="S88" s="85">
        <f t="shared" si="69"/>
        <v>0</v>
      </c>
      <c r="T88" s="85">
        <f t="shared" si="69"/>
        <v>0.19999999999999996</v>
      </c>
      <c r="U88" s="85">
        <f t="shared" si="69"/>
        <v>0</v>
      </c>
      <c r="V88" s="85">
        <f t="shared" si="69"/>
        <v>0.25</v>
      </c>
      <c r="W88" s="85">
        <f t="shared" si="69"/>
        <v>0</v>
      </c>
      <c r="X88" s="85">
        <f t="shared" si="69"/>
        <v>0.33333333333333337</v>
      </c>
      <c r="Y88" s="85">
        <f t="shared" si="69"/>
        <v>0</v>
      </c>
      <c r="Z88" s="85">
        <f t="shared" si="69"/>
        <v>0.5</v>
      </c>
      <c r="AA88" s="85">
        <f t="shared" si="69"/>
        <v>0</v>
      </c>
      <c r="AB88" s="85">
        <f t="shared" si="69"/>
        <v>0</v>
      </c>
      <c r="AC88" s="85">
        <f t="shared" si="69"/>
        <v>0.1428571428571429</v>
      </c>
      <c r="AD88" s="85">
        <v>1</v>
      </c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6"/>
      <c r="AP88" s="6"/>
    </row>
    <row r="89" spans="1:42" ht="19">
      <c r="A89" s="106" t="s">
        <v>41</v>
      </c>
      <c r="B89" s="150">
        <v>7.0999999999999994E-2</v>
      </c>
      <c r="C89" s="149">
        <v>0</v>
      </c>
      <c r="D89" s="149">
        <v>0.14299999999999999</v>
      </c>
      <c r="E89" s="149"/>
      <c r="G89" s="90"/>
      <c r="N89" s="86" t="s">
        <v>17</v>
      </c>
      <c r="O89" s="86">
        <v>7</v>
      </c>
      <c r="P89" s="86">
        <v>7</v>
      </c>
      <c r="Q89" s="86">
        <v>7</v>
      </c>
      <c r="R89" s="86">
        <v>7</v>
      </c>
      <c r="S89" s="86">
        <v>7</v>
      </c>
      <c r="T89" s="86">
        <v>7</v>
      </c>
      <c r="U89" s="86">
        <v>7</v>
      </c>
      <c r="V89" s="86">
        <v>7</v>
      </c>
      <c r="W89" s="86">
        <v>7</v>
      </c>
      <c r="X89" s="86">
        <v>7</v>
      </c>
      <c r="Y89" s="86">
        <v>7</v>
      </c>
      <c r="Z89" s="86">
        <v>7</v>
      </c>
      <c r="AA89" s="86">
        <v>7</v>
      </c>
      <c r="AB89" s="86">
        <v>7</v>
      </c>
      <c r="AC89" s="86">
        <v>7</v>
      </c>
      <c r="AD89" s="86">
        <v>7</v>
      </c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6"/>
      <c r="AP89" s="6"/>
    </row>
    <row r="90" spans="1:42" ht="17">
      <c r="G90" s="90"/>
      <c r="N90" s="95" t="s">
        <v>39</v>
      </c>
      <c r="O90" s="85">
        <f>(O87/O89)*O88</f>
        <v>0</v>
      </c>
      <c r="P90" s="85">
        <f t="shared" ref="P90:AD90" si="70">(P87/P89)*P88</f>
        <v>0.1428571428571429</v>
      </c>
      <c r="Q90" s="85">
        <f t="shared" si="70"/>
        <v>0</v>
      </c>
      <c r="R90" s="85">
        <f t="shared" si="70"/>
        <v>0.14285714285714282</v>
      </c>
      <c r="S90" s="85">
        <f t="shared" si="70"/>
        <v>0</v>
      </c>
      <c r="T90" s="85">
        <f t="shared" si="70"/>
        <v>0.14285714285714282</v>
      </c>
      <c r="U90" s="85">
        <f t="shared" si="70"/>
        <v>0</v>
      </c>
      <c r="V90" s="85">
        <f t="shared" si="70"/>
        <v>0.14285714285714285</v>
      </c>
      <c r="W90" s="85">
        <f t="shared" si="70"/>
        <v>0</v>
      </c>
      <c r="X90" s="85">
        <f t="shared" si="70"/>
        <v>0.14285714285714288</v>
      </c>
      <c r="Y90" s="85">
        <f t="shared" si="70"/>
        <v>0</v>
      </c>
      <c r="Z90" s="85">
        <f t="shared" si="70"/>
        <v>0.14285714285714285</v>
      </c>
      <c r="AA90" s="85">
        <f t="shared" si="70"/>
        <v>0</v>
      </c>
      <c r="AB90" s="85">
        <f t="shared" si="70"/>
        <v>0</v>
      </c>
      <c r="AC90" s="85">
        <f t="shared" si="70"/>
        <v>0.1428571428571429</v>
      </c>
      <c r="AD90" s="85">
        <f t="shared" si="70"/>
        <v>0</v>
      </c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4"/>
      <c r="AP90" s="4"/>
    </row>
    <row r="91" spans="1:42">
      <c r="A91" s="151" t="s">
        <v>95</v>
      </c>
      <c r="B91" s="151"/>
      <c r="C91" s="151"/>
      <c r="D91" s="151"/>
      <c r="E91" s="151"/>
      <c r="F91" s="151"/>
      <c r="G91" s="90"/>
      <c r="N91" s="100" t="s">
        <v>41</v>
      </c>
      <c r="O91" s="115">
        <f>SUM(O90:P90)</f>
        <v>0.1428571428571429</v>
      </c>
      <c r="P91" s="114"/>
      <c r="Q91" s="115">
        <f t="shared" ref="Q91" si="71">SUM(Q90:R90)</f>
        <v>0.14285714285714282</v>
      </c>
      <c r="R91" s="115"/>
      <c r="S91" s="115">
        <f t="shared" ref="S91" si="72">SUM(S90:T90)</f>
        <v>0.14285714285714282</v>
      </c>
      <c r="T91" s="115"/>
      <c r="U91" s="115">
        <f t="shared" ref="U91" si="73">SUM(U90:V90)</f>
        <v>0.14285714285714285</v>
      </c>
      <c r="V91" s="115"/>
      <c r="W91" s="115">
        <f t="shared" ref="W91" si="74">SUM(W90:X90)</f>
        <v>0.14285714285714288</v>
      </c>
      <c r="X91" s="115"/>
      <c r="Y91" s="115">
        <f t="shared" ref="Y91" si="75">SUM(Y90:Z90)</f>
        <v>0.14285714285714285</v>
      </c>
      <c r="Z91" s="115"/>
      <c r="AA91" s="116">
        <f t="shared" ref="AA91:AC91" si="76">SUM(AA90:AB90)</f>
        <v>0</v>
      </c>
      <c r="AB91" s="116"/>
      <c r="AC91" s="115">
        <f t="shared" si="76"/>
        <v>0.1428571428571429</v>
      </c>
      <c r="AD91" s="115"/>
      <c r="AE91" s="115"/>
      <c r="AF91" s="115"/>
      <c r="AG91" s="115"/>
      <c r="AH91" s="115"/>
      <c r="AI91" s="115"/>
      <c r="AJ91" s="115"/>
      <c r="AK91" s="118"/>
      <c r="AL91" s="118"/>
      <c r="AM91" s="115"/>
      <c r="AN91" s="115"/>
      <c r="AO91" s="4"/>
      <c r="AP91" s="4"/>
    </row>
    <row r="92" spans="1:42">
      <c r="A92" s="152"/>
      <c r="B92" s="152"/>
      <c r="C92" s="152"/>
      <c r="D92" s="152"/>
      <c r="E92" s="152"/>
      <c r="F92" s="152"/>
      <c r="G92" s="90"/>
    </row>
    <row r="93" spans="1:42">
      <c r="A93" s="152"/>
      <c r="B93" s="152"/>
      <c r="C93" s="152"/>
      <c r="D93" s="152"/>
      <c r="E93" s="152"/>
      <c r="F93" s="152"/>
      <c r="G93" s="90"/>
    </row>
    <row r="94" spans="1:42" ht="19">
      <c r="A94" s="152"/>
      <c r="B94" s="152"/>
      <c r="C94" s="152"/>
      <c r="D94" s="152"/>
      <c r="E94" s="152"/>
      <c r="F94" s="152"/>
      <c r="G94" s="90"/>
      <c r="N94" s="125" t="s">
        <v>2</v>
      </c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2"/>
    </row>
    <row r="95" spans="1:42">
      <c r="G95" s="90"/>
      <c r="N95" s="86" t="s">
        <v>19</v>
      </c>
      <c r="O95" s="113">
        <v>1</v>
      </c>
      <c r="P95" s="124"/>
      <c r="Q95" s="114">
        <v>1</v>
      </c>
      <c r="R95" s="120"/>
      <c r="S95" s="113">
        <v>1</v>
      </c>
      <c r="T95" s="124"/>
      <c r="U95" s="114">
        <v>1</v>
      </c>
      <c r="V95" s="120"/>
      <c r="W95" s="113">
        <v>1</v>
      </c>
      <c r="X95" s="124"/>
      <c r="Y95" s="114">
        <v>0</v>
      </c>
      <c r="Z95" s="120"/>
      <c r="AA95" s="114">
        <v>1</v>
      </c>
      <c r="AB95" s="120"/>
      <c r="AC95" s="114"/>
      <c r="AD95" s="120"/>
      <c r="AE95" s="113"/>
      <c r="AF95" s="124"/>
      <c r="AG95" s="113"/>
      <c r="AH95" s="124"/>
      <c r="AI95" s="113"/>
      <c r="AJ95" s="124"/>
      <c r="AK95" s="113"/>
      <c r="AL95" s="124"/>
      <c r="AM95" s="113"/>
      <c r="AN95" s="124"/>
      <c r="AO95" s="113"/>
      <c r="AP95" s="134"/>
    </row>
    <row r="96" spans="1:42">
      <c r="G96" s="90"/>
      <c r="N96" s="86" t="s">
        <v>2</v>
      </c>
      <c r="O96" s="114">
        <v>70</v>
      </c>
      <c r="P96" s="120"/>
      <c r="Q96" s="114">
        <v>75</v>
      </c>
      <c r="R96" s="120"/>
      <c r="S96" s="113">
        <v>78</v>
      </c>
      <c r="T96" s="124"/>
      <c r="U96" s="114">
        <v>80</v>
      </c>
      <c r="V96" s="120"/>
      <c r="W96" s="114">
        <v>80</v>
      </c>
      <c r="X96" s="120"/>
      <c r="Y96" s="113">
        <v>85</v>
      </c>
      <c r="Z96" s="124"/>
      <c r="AA96" s="114">
        <v>96</v>
      </c>
      <c r="AB96" s="120"/>
      <c r="AC96" s="114"/>
      <c r="AD96" s="120"/>
      <c r="AE96" s="113"/>
      <c r="AF96" s="124"/>
      <c r="AG96" s="113"/>
      <c r="AH96" s="124"/>
      <c r="AI96" s="113"/>
      <c r="AJ96" s="124"/>
      <c r="AK96" s="113"/>
      <c r="AL96" s="124"/>
      <c r="AM96" s="113"/>
      <c r="AN96" s="124"/>
      <c r="AO96" s="113"/>
      <c r="AP96" s="134"/>
    </row>
    <row r="97" spans="1:42" ht="17">
      <c r="G97" s="90"/>
      <c r="N97" s="95" t="s">
        <v>25</v>
      </c>
      <c r="O97" s="114">
        <f xml:space="preserve"> O96</f>
        <v>70</v>
      </c>
      <c r="P97" s="120"/>
      <c r="Q97" s="113">
        <f t="shared" ref="Q97" si="77" xml:space="preserve"> Q96</f>
        <v>75</v>
      </c>
      <c r="R97" s="124"/>
      <c r="S97" s="113">
        <v>78</v>
      </c>
      <c r="T97" s="124"/>
      <c r="U97" s="114">
        <v>80</v>
      </c>
      <c r="V97" s="120"/>
      <c r="W97" s="114">
        <v>85</v>
      </c>
      <c r="X97" s="120"/>
      <c r="Y97" s="113">
        <v>96</v>
      </c>
      <c r="Z97" s="124"/>
      <c r="AA97" s="113"/>
      <c r="AB97" s="124"/>
      <c r="AC97" s="114"/>
      <c r="AD97" s="120"/>
      <c r="AE97" s="113"/>
      <c r="AF97" s="124"/>
      <c r="AG97" s="113"/>
      <c r="AH97" s="124"/>
      <c r="AI97" s="113"/>
      <c r="AJ97" s="124"/>
      <c r="AK97" s="113"/>
      <c r="AL97" s="124"/>
      <c r="AM97" s="113"/>
      <c r="AN97" s="124"/>
      <c r="AO97" s="113"/>
      <c r="AP97" s="134"/>
    </row>
    <row r="98" spans="1:42" ht="17">
      <c r="G98" s="90"/>
      <c r="N98" s="95" t="s">
        <v>21</v>
      </c>
      <c r="O98" s="114">
        <v>69</v>
      </c>
      <c r="P98" s="120"/>
      <c r="Q98" s="113">
        <f>FLOOR(SUM(O97:R97)/2, 0.1)</f>
        <v>72.5</v>
      </c>
      <c r="R98" s="113"/>
      <c r="S98" s="113">
        <f>FLOOR((Q97+S97)/2, 0.1)</f>
        <v>76.5</v>
      </c>
      <c r="T98" s="113"/>
      <c r="U98" s="113">
        <f t="shared" ref="U98" si="78">FLOOR((S97+U97)/2, 0.1)</f>
        <v>79</v>
      </c>
      <c r="V98" s="113"/>
      <c r="W98" s="113">
        <f t="shared" ref="W98" si="79">FLOOR((U97+W97)/2, 0.1)</f>
        <v>82.5</v>
      </c>
      <c r="X98" s="113"/>
      <c r="Y98" s="113">
        <f t="shared" ref="Y98" si="80">FLOOR((W97+Y97)/2, 0.1)</f>
        <v>90.5</v>
      </c>
      <c r="Z98" s="113"/>
      <c r="AA98" s="113">
        <v>97</v>
      </c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34"/>
    </row>
    <row r="99" spans="1:42">
      <c r="G99" s="90"/>
      <c r="N99" s="16"/>
      <c r="O99" s="114"/>
      <c r="P99" s="120"/>
      <c r="Q99" s="113"/>
      <c r="R99" s="113"/>
      <c r="S99" s="113"/>
      <c r="T99" s="113"/>
      <c r="U99" s="114"/>
      <c r="V99" s="114"/>
      <c r="W99" s="114"/>
      <c r="X99" s="114"/>
      <c r="Y99" s="113"/>
      <c r="Z99" s="113"/>
      <c r="AA99" s="113"/>
      <c r="AB99" s="113"/>
      <c r="AC99" s="114"/>
      <c r="AD99" s="114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34"/>
    </row>
    <row r="100" spans="1:42">
      <c r="G100" s="90"/>
      <c r="N100" s="86"/>
      <c r="O100" s="86" t="s">
        <v>22</v>
      </c>
      <c r="P100" s="86" t="s">
        <v>23</v>
      </c>
      <c r="Q100" s="86" t="s">
        <v>22</v>
      </c>
      <c r="R100" s="86" t="s">
        <v>23</v>
      </c>
      <c r="S100" s="86" t="s">
        <v>22</v>
      </c>
      <c r="T100" s="86" t="s">
        <v>23</v>
      </c>
      <c r="U100" s="86" t="s">
        <v>22</v>
      </c>
      <c r="V100" s="86" t="s">
        <v>23</v>
      </c>
      <c r="W100" s="86" t="s">
        <v>22</v>
      </c>
      <c r="X100" s="86" t="s">
        <v>23</v>
      </c>
      <c r="Y100" s="86" t="s">
        <v>22</v>
      </c>
      <c r="Z100" s="86" t="s">
        <v>23</v>
      </c>
      <c r="AA100" s="86" t="s">
        <v>22</v>
      </c>
      <c r="AB100" s="86" t="s">
        <v>23</v>
      </c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4"/>
      <c r="AP100" s="4"/>
    </row>
    <row r="101" spans="1:42">
      <c r="G101" s="90"/>
      <c r="N101" s="86" t="s">
        <v>14</v>
      </c>
      <c r="O101" s="86">
        <v>0</v>
      </c>
      <c r="P101" s="86">
        <v>6</v>
      </c>
      <c r="Q101" s="86">
        <v>1</v>
      </c>
      <c r="R101" s="86">
        <v>5</v>
      </c>
      <c r="S101" s="86">
        <v>2</v>
      </c>
      <c r="T101" s="86">
        <v>4</v>
      </c>
      <c r="U101" s="86">
        <v>3</v>
      </c>
      <c r="V101" s="86">
        <v>3</v>
      </c>
      <c r="W101" s="86">
        <v>5</v>
      </c>
      <c r="X101" s="86">
        <v>1</v>
      </c>
      <c r="Y101" s="86">
        <v>5</v>
      </c>
      <c r="Z101" s="86">
        <v>1</v>
      </c>
      <c r="AA101" s="86">
        <v>6</v>
      </c>
      <c r="AB101" s="86">
        <v>0</v>
      </c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4"/>
      <c r="AP101" s="4"/>
    </row>
    <row r="102" spans="1:42">
      <c r="G102" s="90"/>
      <c r="N102" s="86" t="s">
        <v>15</v>
      </c>
      <c r="O102" s="86">
        <v>0</v>
      </c>
      <c r="P102" s="86">
        <v>1</v>
      </c>
      <c r="Q102" s="86">
        <v>0</v>
      </c>
      <c r="R102" s="86">
        <v>1</v>
      </c>
      <c r="S102" s="86">
        <v>0</v>
      </c>
      <c r="T102" s="86">
        <v>1</v>
      </c>
      <c r="U102" s="86">
        <v>0</v>
      </c>
      <c r="V102" s="86">
        <v>1</v>
      </c>
      <c r="W102" s="86">
        <v>0</v>
      </c>
      <c r="X102" s="86">
        <v>1</v>
      </c>
      <c r="Y102" s="86">
        <v>1</v>
      </c>
      <c r="Z102" s="86">
        <v>0</v>
      </c>
      <c r="AA102" s="86">
        <v>1</v>
      </c>
      <c r="AB102" s="86">
        <v>0</v>
      </c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4"/>
      <c r="AP102" s="4"/>
    </row>
    <row r="103" spans="1:42">
      <c r="G103" s="90"/>
      <c r="N103" s="4"/>
      <c r="O103" s="114"/>
      <c r="P103" s="120"/>
      <c r="Q103" s="113"/>
      <c r="R103" s="113"/>
      <c r="S103" s="113"/>
      <c r="T103" s="113"/>
      <c r="U103" s="114"/>
      <c r="V103" s="114"/>
      <c r="W103" s="114"/>
      <c r="X103" s="114"/>
      <c r="Y103" s="113"/>
      <c r="Z103" s="113"/>
      <c r="AA103" s="113"/>
      <c r="AB103" s="113"/>
      <c r="AC103" s="114"/>
      <c r="AD103" s="114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4"/>
      <c r="AP103" s="4"/>
    </row>
    <row r="104" spans="1:42">
      <c r="G104" s="90"/>
      <c r="N104" s="86" t="s">
        <v>24</v>
      </c>
      <c r="O104" s="86">
        <f>SUM(O101:O102)</f>
        <v>0</v>
      </c>
      <c r="P104" s="86">
        <f t="shared" ref="P104:AB104" si="81">SUM(P101:P102)</f>
        <v>7</v>
      </c>
      <c r="Q104" s="86">
        <f t="shared" si="81"/>
        <v>1</v>
      </c>
      <c r="R104" s="86">
        <f t="shared" si="81"/>
        <v>6</v>
      </c>
      <c r="S104" s="86">
        <f t="shared" si="81"/>
        <v>2</v>
      </c>
      <c r="T104" s="86">
        <f t="shared" si="81"/>
        <v>5</v>
      </c>
      <c r="U104" s="86">
        <f t="shared" si="81"/>
        <v>3</v>
      </c>
      <c r="V104" s="86">
        <f t="shared" si="81"/>
        <v>4</v>
      </c>
      <c r="W104" s="86">
        <f t="shared" si="81"/>
        <v>5</v>
      </c>
      <c r="X104" s="86">
        <f t="shared" si="81"/>
        <v>2</v>
      </c>
      <c r="Y104" s="86">
        <f t="shared" si="81"/>
        <v>6</v>
      </c>
      <c r="Z104" s="86">
        <f t="shared" si="81"/>
        <v>1</v>
      </c>
      <c r="AA104" s="86">
        <f t="shared" si="81"/>
        <v>7</v>
      </c>
      <c r="AB104" s="86">
        <f t="shared" si="81"/>
        <v>0</v>
      </c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4"/>
      <c r="AP104" s="4"/>
    </row>
    <row r="105" spans="1:42" ht="17">
      <c r="G105" s="90"/>
      <c r="N105" s="95" t="s">
        <v>40</v>
      </c>
      <c r="O105" s="85">
        <v>1</v>
      </c>
      <c r="P105" s="85">
        <f>1 - MAX(P101/P104, P102/P104)</f>
        <v>0.1428571428571429</v>
      </c>
      <c r="Q105" s="85">
        <f t="shared" ref="Q105:AA105" si="82">1 - MAX(Q101/Q104, Q102/Q104)</f>
        <v>0</v>
      </c>
      <c r="R105" s="85">
        <f t="shared" si="82"/>
        <v>0.16666666666666663</v>
      </c>
      <c r="S105" s="85">
        <f t="shared" si="82"/>
        <v>0</v>
      </c>
      <c r="T105" s="85">
        <f t="shared" si="82"/>
        <v>0.19999999999999996</v>
      </c>
      <c r="U105" s="85">
        <f t="shared" si="82"/>
        <v>0</v>
      </c>
      <c r="V105" s="85">
        <f t="shared" si="82"/>
        <v>0.25</v>
      </c>
      <c r="W105" s="85">
        <f t="shared" si="82"/>
        <v>0</v>
      </c>
      <c r="X105" s="85">
        <f t="shared" si="82"/>
        <v>0.5</v>
      </c>
      <c r="Y105" s="85">
        <f t="shared" si="82"/>
        <v>0.16666666666666663</v>
      </c>
      <c r="Z105" s="85">
        <f t="shared" si="82"/>
        <v>0</v>
      </c>
      <c r="AA105" s="85">
        <f t="shared" si="82"/>
        <v>0.1428571428571429</v>
      </c>
      <c r="AB105" s="85">
        <v>1</v>
      </c>
      <c r="AC105" s="85"/>
      <c r="AD105" s="85"/>
      <c r="AE105" s="85"/>
      <c r="AF105" s="85"/>
      <c r="AG105" s="85"/>
      <c r="AH105" s="85"/>
      <c r="AI105" s="20"/>
      <c r="AJ105" s="20"/>
      <c r="AK105" s="20"/>
      <c r="AL105" s="20"/>
      <c r="AM105" s="20"/>
      <c r="AN105" s="20"/>
      <c r="AO105" s="6"/>
      <c r="AP105" s="6"/>
    </row>
    <row r="106" spans="1:42">
      <c r="G106" s="90"/>
      <c r="N106" s="86" t="s">
        <v>17</v>
      </c>
      <c r="O106" s="86">
        <v>7</v>
      </c>
      <c r="P106" s="86">
        <v>7</v>
      </c>
      <c r="Q106" s="86">
        <v>7</v>
      </c>
      <c r="R106" s="86">
        <v>7</v>
      </c>
      <c r="S106" s="86">
        <v>7</v>
      </c>
      <c r="T106" s="86">
        <v>7</v>
      </c>
      <c r="U106" s="86">
        <v>7</v>
      </c>
      <c r="V106" s="86">
        <v>7</v>
      </c>
      <c r="W106" s="86">
        <v>7</v>
      </c>
      <c r="X106" s="86">
        <v>7</v>
      </c>
      <c r="Y106" s="86">
        <v>7</v>
      </c>
      <c r="Z106" s="86">
        <v>7</v>
      </c>
      <c r="AA106" s="86">
        <v>7</v>
      </c>
      <c r="AB106" s="86">
        <v>7</v>
      </c>
      <c r="AC106" s="86"/>
      <c r="AD106" s="86"/>
      <c r="AE106" s="86"/>
      <c r="AF106" s="86"/>
      <c r="AG106" s="86"/>
      <c r="AH106" s="86"/>
      <c r="AI106" s="6"/>
      <c r="AJ106" s="6"/>
      <c r="AK106" s="6"/>
      <c r="AL106" s="6"/>
      <c r="AM106" s="6"/>
      <c r="AN106" s="6"/>
      <c r="AO106" s="6"/>
      <c r="AP106" s="6"/>
    </row>
    <row r="107" spans="1:42" ht="17">
      <c r="G107" s="90"/>
      <c r="N107" s="89" t="s">
        <v>39</v>
      </c>
      <c r="O107" s="85">
        <f>(O104/O106)*O105</f>
        <v>0</v>
      </c>
      <c r="P107" s="85">
        <f t="shared" ref="P107:AB107" si="83">(P104/P106)*P105</f>
        <v>0.1428571428571429</v>
      </c>
      <c r="Q107" s="85">
        <f t="shared" si="83"/>
        <v>0</v>
      </c>
      <c r="R107" s="85">
        <f t="shared" si="83"/>
        <v>0.14285714285714282</v>
      </c>
      <c r="S107" s="85">
        <f t="shared" si="83"/>
        <v>0</v>
      </c>
      <c r="T107" s="85">
        <f t="shared" si="83"/>
        <v>0.14285714285714282</v>
      </c>
      <c r="U107" s="85">
        <f t="shared" si="83"/>
        <v>0</v>
      </c>
      <c r="V107" s="85">
        <f t="shared" si="83"/>
        <v>0.14285714285714285</v>
      </c>
      <c r="W107" s="85">
        <f t="shared" si="83"/>
        <v>0</v>
      </c>
      <c r="X107" s="85">
        <f t="shared" si="83"/>
        <v>0.14285714285714285</v>
      </c>
      <c r="Y107" s="85">
        <f t="shared" si="83"/>
        <v>0.14285714285714282</v>
      </c>
      <c r="Z107" s="85">
        <f t="shared" si="83"/>
        <v>0</v>
      </c>
      <c r="AA107" s="85">
        <f t="shared" si="83"/>
        <v>0.1428571428571429</v>
      </c>
      <c r="AB107" s="85">
        <f t="shared" si="83"/>
        <v>0</v>
      </c>
      <c r="AC107" s="85"/>
      <c r="AD107" s="85"/>
      <c r="AE107" s="85"/>
      <c r="AF107" s="85"/>
      <c r="AG107" s="85"/>
      <c r="AH107" s="85"/>
      <c r="AI107" s="87"/>
      <c r="AJ107" s="87"/>
      <c r="AK107" s="87"/>
      <c r="AL107" s="87"/>
      <c r="AM107" s="87"/>
      <c r="AN107" s="87"/>
      <c r="AO107" s="4"/>
      <c r="AP107" s="4"/>
    </row>
    <row r="108" spans="1:42">
      <c r="G108" s="90"/>
      <c r="N108" s="100" t="s">
        <v>41</v>
      </c>
      <c r="O108" s="116">
        <f>SUM(O107:P107)</f>
        <v>0.1428571428571429</v>
      </c>
      <c r="P108" s="117"/>
      <c r="Q108" s="116">
        <f t="shared" ref="Q108" si="84">SUM(Q107:R107)</f>
        <v>0.14285714285714282</v>
      </c>
      <c r="R108" s="117"/>
      <c r="S108" s="116">
        <f t="shared" ref="S108" si="85">SUM(S107:T107)</f>
        <v>0.14285714285714282</v>
      </c>
      <c r="T108" s="117"/>
      <c r="U108" s="116">
        <f t="shared" ref="U108" si="86">SUM(U107:V107)</f>
        <v>0.14285714285714285</v>
      </c>
      <c r="V108" s="117"/>
      <c r="W108" s="116">
        <f t="shared" ref="W108" si="87">SUM(W107:X107)</f>
        <v>0.14285714285714285</v>
      </c>
      <c r="X108" s="117"/>
      <c r="Y108" s="116">
        <f t="shared" ref="Y108:AA108" si="88">SUM(Y107:Z107)</f>
        <v>0.14285714285714282</v>
      </c>
      <c r="Z108" s="117"/>
      <c r="AA108" s="116">
        <f t="shared" si="88"/>
        <v>0.1428571428571429</v>
      </c>
      <c r="AB108" s="117"/>
      <c r="AC108" s="115"/>
      <c r="AD108" s="114"/>
      <c r="AE108" s="115"/>
      <c r="AF108" s="114"/>
      <c r="AG108" s="115"/>
      <c r="AH108" s="114"/>
      <c r="AI108" s="135"/>
      <c r="AJ108" s="136"/>
      <c r="AK108" s="135"/>
      <c r="AL108" s="136"/>
      <c r="AM108" s="135"/>
      <c r="AN108" s="136"/>
      <c r="AO108" s="4"/>
      <c r="AP108" s="4"/>
    </row>
    <row r="109" spans="1:42">
      <c r="G109" s="90"/>
    </row>
    <row r="110" spans="1:42">
      <c r="A110" s="112" t="s">
        <v>81</v>
      </c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</row>
    <row r="111" spans="1:42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</row>
    <row r="112" spans="1:42">
      <c r="A112" s="110" t="s">
        <v>101</v>
      </c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</row>
    <row r="113" spans="1:4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</row>
    <row r="114" spans="1:41">
      <c r="A114" s="111" t="s">
        <v>99</v>
      </c>
      <c r="B114" s="111"/>
      <c r="C114" s="111"/>
      <c r="D114" s="111"/>
      <c r="E114" s="111"/>
      <c r="F114" s="111"/>
      <c r="G114" s="90"/>
    </row>
    <row r="115" spans="1:41" ht="19">
      <c r="A115" s="111"/>
      <c r="B115" s="111"/>
      <c r="C115" s="111"/>
      <c r="D115" s="111"/>
      <c r="E115" s="111"/>
      <c r="F115" s="111"/>
      <c r="G115" s="98"/>
    </row>
    <row r="116" spans="1:41" ht="40">
      <c r="A116" s="29" t="s">
        <v>3</v>
      </c>
      <c r="B116" s="1" t="s">
        <v>0</v>
      </c>
      <c r="C116" s="1" t="s">
        <v>1</v>
      </c>
      <c r="D116" s="1" t="s">
        <v>2</v>
      </c>
      <c r="E116" s="11" t="s">
        <v>4</v>
      </c>
      <c r="F116" s="11" t="s">
        <v>13</v>
      </c>
      <c r="G116" s="93"/>
      <c r="H116" s="125" t="s">
        <v>1</v>
      </c>
      <c r="I116" s="127"/>
      <c r="J116" s="127"/>
      <c r="K116" s="127"/>
      <c r="L116" s="127"/>
      <c r="M116" s="127"/>
      <c r="N116" s="127"/>
      <c r="O116" s="127"/>
      <c r="P116" s="127"/>
    </row>
    <row r="117" spans="1:41" ht="19">
      <c r="A117" s="30" t="b">
        <v>1</v>
      </c>
      <c r="B117" s="26" t="s">
        <v>5</v>
      </c>
      <c r="C117" s="26">
        <v>75</v>
      </c>
      <c r="D117" s="26">
        <v>70</v>
      </c>
      <c r="E117" s="26" t="s">
        <v>6</v>
      </c>
      <c r="F117" s="26">
        <v>1</v>
      </c>
      <c r="G117" s="13"/>
      <c r="H117" s="86" t="s">
        <v>19</v>
      </c>
      <c r="I117" s="113">
        <v>0</v>
      </c>
      <c r="J117" s="124"/>
      <c r="K117" s="114">
        <v>1</v>
      </c>
      <c r="L117" s="120"/>
      <c r="M117" s="113">
        <v>0</v>
      </c>
      <c r="N117" s="124"/>
      <c r="O117" s="114"/>
      <c r="P117" s="120"/>
    </row>
    <row r="118" spans="1:41" ht="19">
      <c r="A118" s="30" t="b">
        <v>1</v>
      </c>
      <c r="B118" s="26" t="s">
        <v>5</v>
      </c>
      <c r="C118" s="26">
        <v>80</v>
      </c>
      <c r="D118" s="26">
        <v>90</v>
      </c>
      <c r="E118" s="26" t="s">
        <v>7</v>
      </c>
      <c r="F118" s="26">
        <v>0</v>
      </c>
      <c r="G118" s="86"/>
      <c r="H118" s="86" t="s">
        <v>1</v>
      </c>
      <c r="I118" s="114">
        <v>72</v>
      </c>
      <c r="J118" s="120"/>
      <c r="K118" s="114">
        <v>75</v>
      </c>
      <c r="L118" s="120"/>
      <c r="M118" s="113">
        <v>80</v>
      </c>
      <c r="N118" s="124"/>
      <c r="O118" s="114"/>
      <c r="P118" s="120"/>
    </row>
    <row r="119" spans="1:41" ht="19">
      <c r="A119" s="30" t="b">
        <v>1</v>
      </c>
      <c r="B119" s="26" t="s">
        <v>5</v>
      </c>
      <c r="C119" s="26">
        <v>72</v>
      </c>
      <c r="D119" s="26">
        <v>95</v>
      </c>
      <c r="E119" s="26" t="s">
        <v>7</v>
      </c>
      <c r="F119" s="26">
        <v>0</v>
      </c>
      <c r="G119" s="86"/>
      <c r="H119" s="95" t="s">
        <v>20</v>
      </c>
      <c r="I119" s="114">
        <f xml:space="preserve"> I118</f>
        <v>72</v>
      </c>
      <c r="J119" s="120"/>
      <c r="K119" s="113">
        <f t="shared" ref="K119:M119" si="89" xml:space="preserve"> K118</f>
        <v>75</v>
      </c>
      <c r="L119" s="124"/>
      <c r="M119" s="113">
        <f t="shared" si="89"/>
        <v>80</v>
      </c>
      <c r="N119" s="124"/>
      <c r="O119" s="114"/>
      <c r="P119" s="120"/>
    </row>
    <row r="120" spans="1:41" ht="19">
      <c r="A120" s="30"/>
      <c r="B120" s="26"/>
      <c r="C120" s="26"/>
      <c r="D120" s="26"/>
      <c r="E120" s="26"/>
      <c r="F120" s="26"/>
      <c r="G120" s="86"/>
      <c r="H120" s="95" t="s">
        <v>21</v>
      </c>
      <c r="I120" s="114">
        <v>71</v>
      </c>
      <c r="J120" s="120"/>
      <c r="K120" s="113">
        <f>FLOOR(SUM(I119:L119)/2, 0.1)</f>
        <v>73.5</v>
      </c>
      <c r="L120" s="113"/>
      <c r="M120" s="113">
        <f>FLOOR((K119+M119)/2, 0.1)</f>
        <v>77.5</v>
      </c>
      <c r="N120" s="113"/>
      <c r="O120" s="113">
        <v>81</v>
      </c>
      <c r="P120" s="113"/>
    </row>
    <row r="121" spans="1:41">
      <c r="G121" s="100"/>
      <c r="H121" s="16"/>
      <c r="I121" s="114"/>
      <c r="J121" s="120"/>
      <c r="K121" s="113"/>
      <c r="L121" s="113"/>
      <c r="M121" s="113"/>
      <c r="N121" s="113"/>
      <c r="O121" s="114"/>
      <c r="P121" s="114"/>
    </row>
    <row r="122" spans="1:41">
      <c r="G122" s="100"/>
      <c r="H122" s="86"/>
      <c r="I122" s="86" t="s">
        <v>22</v>
      </c>
      <c r="J122" s="86" t="s">
        <v>23</v>
      </c>
      <c r="K122" s="86" t="s">
        <v>22</v>
      </c>
      <c r="L122" s="86" t="s">
        <v>23</v>
      </c>
      <c r="M122" s="86" t="s">
        <v>22</v>
      </c>
      <c r="N122" s="86" t="s">
        <v>23</v>
      </c>
      <c r="O122" s="86" t="s">
        <v>22</v>
      </c>
      <c r="P122" s="86" t="s">
        <v>23</v>
      </c>
    </row>
    <row r="123" spans="1:41">
      <c r="G123" s="100"/>
      <c r="H123" s="86" t="s">
        <v>14</v>
      </c>
      <c r="I123" s="86">
        <v>0</v>
      </c>
      <c r="J123" s="86">
        <v>1</v>
      </c>
      <c r="K123" s="86">
        <v>0</v>
      </c>
      <c r="L123" s="86">
        <v>1</v>
      </c>
      <c r="M123" s="86">
        <v>1</v>
      </c>
      <c r="N123" s="86">
        <v>0</v>
      </c>
      <c r="O123" s="86">
        <v>1</v>
      </c>
      <c r="P123" s="86">
        <v>0</v>
      </c>
    </row>
    <row r="124" spans="1:41">
      <c r="G124" s="31"/>
      <c r="H124" s="86" t="s">
        <v>15</v>
      </c>
      <c r="I124" s="86">
        <v>0</v>
      </c>
      <c r="J124" s="86">
        <v>2</v>
      </c>
      <c r="K124" s="86">
        <v>1</v>
      </c>
      <c r="L124" s="86">
        <v>1</v>
      </c>
      <c r="M124" s="86">
        <v>1</v>
      </c>
      <c r="N124" s="86">
        <v>1</v>
      </c>
      <c r="O124" s="86">
        <v>2</v>
      </c>
      <c r="P124" s="86">
        <v>0</v>
      </c>
    </row>
    <row r="125" spans="1:41">
      <c r="A125" s="4"/>
      <c r="B125" s="4"/>
      <c r="C125" s="4"/>
      <c r="D125" s="4"/>
      <c r="E125" s="4"/>
      <c r="F125" s="4"/>
      <c r="G125" s="4"/>
      <c r="H125" s="4"/>
      <c r="I125" s="114"/>
      <c r="J125" s="120"/>
      <c r="K125" s="113"/>
      <c r="L125" s="113"/>
      <c r="M125" s="113"/>
      <c r="N125" s="113"/>
      <c r="O125" s="114"/>
      <c r="P125" s="114"/>
    </row>
    <row r="126" spans="1:41">
      <c r="G126" s="4"/>
      <c r="H126" s="86" t="s">
        <v>24</v>
      </c>
      <c r="I126" s="86">
        <f>SUM(I123:I124)</f>
        <v>0</v>
      </c>
      <c r="J126" s="86">
        <f t="shared" ref="J126:P126" si="90">SUM(J123:J124)</f>
        <v>3</v>
      </c>
      <c r="K126" s="86">
        <f t="shared" si="90"/>
        <v>1</v>
      </c>
      <c r="L126" s="86">
        <f t="shared" si="90"/>
        <v>2</v>
      </c>
      <c r="M126" s="86">
        <f t="shared" si="90"/>
        <v>2</v>
      </c>
      <c r="N126" s="86">
        <f t="shared" si="90"/>
        <v>1</v>
      </c>
      <c r="O126" s="86">
        <f t="shared" si="90"/>
        <v>3</v>
      </c>
      <c r="P126" s="86">
        <f t="shared" si="90"/>
        <v>0</v>
      </c>
    </row>
    <row r="127" spans="1:41" ht="17">
      <c r="G127" s="6"/>
      <c r="H127" s="95" t="s">
        <v>40</v>
      </c>
      <c r="I127" s="85">
        <v>1</v>
      </c>
      <c r="J127" s="85">
        <f>1 - MAX(J123/J126, J124/J126)</f>
        <v>0.33333333333333337</v>
      </c>
      <c r="K127" s="85">
        <f t="shared" ref="K127:O127" si="91">1 - MAX(K123/K126, K124/K126)</f>
        <v>0</v>
      </c>
      <c r="L127" s="85">
        <f t="shared" si="91"/>
        <v>0.5</v>
      </c>
      <c r="M127" s="85">
        <f t="shared" si="91"/>
        <v>0.5</v>
      </c>
      <c r="N127" s="85">
        <f t="shared" si="91"/>
        <v>0</v>
      </c>
      <c r="O127" s="85">
        <f t="shared" si="91"/>
        <v>0.33333333333333337</v>
      </c>
      <c r="P127" s="85">
        <v>1</v>
      </c>
    </row>
    <row r="128" spans="1:41">
      <c r="G128" s="86"/>
      <c r="H128" s="86" t="s">
        <v>17</v>
      </c>
      <c r="I128" s="86">
        <v>3</v>
      </c>
      <c r="J128" s="86">
        <v>3</v>
      </c>
      <c r="K128" s="86">
        <v>3</v>
      </c>
      <c r="L128" s="86">
        <v>3</v>
      </c>
      <c r="M128" s="86">
        <v>3</v>
      </c>
      <c r="N128" s="86">
        <v>3</v>
      </c>
      <c r="O128" s="86">
        <v>3</v>
      </c>
      <c r="P128" s="86">
        <v>3</v>
      </c>
    </row>
    <row r="129" spans="1:17" ht="17">
      <c r="G129" s="86"/>
      <c r="H129" s="95" t="s">
        <v>39</v>
      </c>
      <c r="I129" s="85">
        <f>(I126/I128)*I127</f>
        <v>0</v>
      </c>
      <c r="J129" s="85">
        <f t="shared" ref="J129:P129" si="92">(J126/J128)*J127</f>
        <v>0.33333333333333337</v>
      </c>
      <c r="K129" s="85">
        <f t="shared" si="92"/>
        <v>0</v>
      </c>
      <c r="L129" s="85">
        <f t="shared" si="92"/>
        <v>0.33333333333333331</v>
      </c>
      <c r="M129" s="85">
        <f t="shared" si="92"/>
        <v>0.33333333333333331</v>
      </c>
      <c r="N129" s="85">
        <f t="shared" si="92"/>
        <v>0</v>
      </c>
      <c r="O129" s="85">
        <f t="shared" si="92"/>
        <v>0.33333333333333337</v>
      </c>
      <c r="P129" s="85">
        <f t="shared" si="92"/>
        <v>0</v>
      </c>
    </row>
    <row r="130" spans="1:17">
      <c r="G130" s="86"/>
      <c r="H130" s="100" t="s">
        <v>41</v>
      </c>
      <c r="I130" s="116">
        <f>SUM(I129:J129)</f>
        <v>0.33333333333333337</v>
      </c>
      <c r="J130" s="117"/>
      <c r="K130" s="116">
        <f t="shared" ref="K130" si="93">SUM(K129:L129)</f>
        <v>0.33333333333333331</v>
      </c>
      <c r="L130" s="116"/>
      <c r="M130" s="116">
        <f t="shared" ref="M130" si="94">SUM(M129:N129)</f>
        <v>0.33333333333333331</v>
      </c>
      <c r="N130" s="116"/>
      <c r="O130" s="116">
        <f t="shared" ref="O130" si="95">SUM(O129:P129)</f>
        <v>0.33333333333333337</v>
      </c>
      <c r="P130" s="116"/>
    </row>
    <row r="131" spans="1:17">
      <c r="G131" s="86"/>
      <c r="H131" s="100"/>
      <c r="I131" s="115"/>
      <c r="J131" s="114"/>
      <c r="K131" s="115"/>
      <c r="L131" s="114"/>
      <c r="M131" s="115"/>
      <c r="N131" s="114"/>
      <c r="O131" s="115"/>
      <c r="P131" s="114"/>
      <c r="Q131" s="4"/>
    </row>
    <row r="132" spans="1:17">
      <c r="G132" s="86"/>
      <c r="H132" s="125" t="s">
        <v>2</v>
      </c>
      <c r="I132" s="139"/>
      <c r="J132" s="139"/>
      <c r="K132" s="139"/>
      <c r="L132" s="139"/>
      <c r="M132" s="139"/>
      <c r="N132" s="139"/>
      <c r="O132" s="139"/>
      <c r="P132" s="139"/>
      <c r="Q132" s="4"/>
    </row>
    <row r="133" spans="1:17" ht="19">
      <c r="A133" s="106"/>
      <c r="B133" s="107"/>
      <c r="C133" s="106" t="s">
        <v>1</v>
      </c>
      <c r="D133" s="107" t="s">
        <v>2</v>
      </c>
      <c r="E133" s="106"/>
      <c r="G133" s="86"/>
      <c r="H133" s="86" t="s">
        <v>19</v>
      </c>
      <c r="I133" s="113">
        <v>1</v>
      </c>
      <c r="J133" s="124"/>
      <c r="K133" s="113">
        <v>0</v>
      </c>
      <c r="L133" s="124"/>
      <c r="M133" s="113">
        <v>0</v>
      </c>
      <c r="N133" s="124"/>
      <c r="O133" s="113"/>
      <c r="P133" s="124"/>
      <c r="Q133" s="4"/>
    </row>
    <row r="134" spans="1:17" ht="19">
      <c r="A134" s="106" t="s">
        <v>41</v>
      </c>
      <c r="B134" s="150"/>
      <c r="C134" s="149">
        <v>0.33300000000000002</v>
      </c>
      <c r="D134" s="150">
        <v>0</v>
      </c>
      <c r="E134" s="149"/>
      <c r="G134" s="86"/>
      <c r="H134" s="86" t="s">
        <v>2</v>
      </c>
      <c r="I134" s="113">
        <v>70</v>
      </c>
      <c r="J134" s="124"/>
      <c r="K134" s="113">
        <v>90</v>
      </c>
      <c r="L134" s="124"/>
      <c r="M134" s="113">
        <v>95</v>
      </c>
      <c r="N134" s="124"/>
      <c r="O134" s="113"/>
      <c r="P134" s="124"/>
      <c r="Q134" s="4"/>
    </row>
    <row r="135" spans="1:17" ht="17">
      <c r="G135" s="86"/>
      <c r="H135" s="95" t="s">
        <v>25</v>
      </c>
      <c r="I135" s="113">
        <f xml:space="preserve"> I134</f>
        <v>70</v>
      </c>
      <c r="J135" s="113"/>
      <c r="K135" s="113">
        <f t="shared" ref="K135" si="96" xml:space="preserve"> K134</f>
        <v>90</v>
      </c>
      <c r="L135" s="113"/>
      <c r="M135" s="113">
        <v>95</v>
      </c>
      <c r="N135" s="113"/>
      <c r="O135" s="144"/>
      <c r="P135" s="124"/>
      <c r="Q135" s="4"/>
    </row>
    <row r="136" spans="1:17" ht="17">
      <c r="G136" s="90"/>
      <c r="H136" s="95" t="s">
        <v>21</v>
      </c>
      <c r="I136" s="114">
        <v>71</v>
      </c>
      <c r="J136" s="120"/>
      <c r="K136" s="122">
        <f>FLOOR(SUM(I135:L135)/2, 0.1)</f>
        <v>80</v>
      </c>
      <c r="L136" s="122"/>
      <c r="M136" s="113">
        <f>FLOOR((K135+M135)/2, 0.1)</f>
        <v>92.5</v>
      </c>
      <c r="N136" s="113"/>
      <c r="O136" s="113">
        <v>96</v>
      </c>
      <c r="P136" s="113"/>
    </row>
    <row r="137" spans="1:17" ht="19">
      <c r="G137" s="57"/>
      <c r="H137" s="16"/>
      <c r="I137" s="86"/>
      <c r="J137" s="90"/>
      <c r="K137" s="89"/>
      <c r="L137" s="89"/>
      <c r="M137" s="89"/>
      <c r="N137" s="89"/>
      <c r="O137" s="86"/>
      <c r="P137" s="86"/>
    </row>
    <row r="138" spans="1:17">
      <c r="A138" s="151" t="s">
        <v>100</v>
      </c>
      <c r="B138" s="151"/>
      <c r="C138" s="151"/>
      <c r="D138" s="151"/>
      <c r="E138" s="151"/>
      <c r="F138" s="151"/>
      <c r="G138" s="13"/>
      <c r="H138" s="86"/>
      <c r="I138" s="86" t="s">
        <v>22</v>
      </c>
      <c r="J138" s="86" t="s">
        <v>23</v>
      </c>
      <c r="K138" s="86" t="s">
        <v>22</v>
      </c>
      <c r="L138" s="86" t="s">
        <v>23</v>
      </c>
      <c r="M138" s="86" t="s">
        <v>22</v>
      </c>
      <c r="N138" s="86" t="s">
        <v>23</v>
      </c>
      <c r="O138" s="86" t="s">
        <v>22</v>
      </c>
      <c r="P138" s="86" t="s">
        <v>23</v>
      </c>
    </row>
    <row r="139" spans="1:17">
      <c r="A139" s="152"/>
      <c r="B139" s="152"/>
      <c r="C139" s="152"/>
      <c r="D139" s="152"/>
      <c r="E139" s="152"/>
      <c r="F139" s="152"/>
      <c r="G139" s="86"/>
      <c r="H139" s="86" t="s">
        <v>14</v>
      </c>
      <c r="I139" s="86">
        <v>0</v>
      </c>
      <c r="J139" s="86">
        <v>1</v>
      </c>
      <c r="K139" s="86">
        <v>1</v>
      </c>
      <c r="L139" s="86">
        <v>0</v>
      </c>
      <c r="M139" s="86">
        <v>1</v>
      </c>
      <c r="N139" s="86">
        <v>0</v>
      </c>
      <c r="O139" s="86">
        <v>1</v>
      </c>
      <c r="P139" s="86">
        <v>0</v>
      </c>
    </row>
    <row r="140" spans="1:17">
      <c r="A140" s="152"/>
      <c r="B140" s="152"/>
      <c r="C140" s="152"/>
      <c r="D140" s="152"/>
      <c r="E140" s="152"/>
      <c r="F140" s="152"/>
      <c r="G140" s="86"/>
      <c r="H140" s="86" t="s">
        <v>15</v>
      </c>
      <c r="I140" s="86">
        <v>0</v>
      </c>
      <c r="J140" s="86">
        <v>2</v>
      </c>
      <c r="K140" s="86">
        <v>0</v>
      </c>
      <c r="L140" s="86">
        <v>2</v>
      </c>
      <c r="M140" s="86">
        <v>1</v>
      </c>
      <c r="N140" s="86">
        <v>1</v>
      </c>
      <c r="O140" s="86">
        <v>2</v>
      </c>
      <c r="P140" s="86">
        <v>0</v>
      </c>
    </row>
    <row r="141" spans="1:17">
      <c r="A141" s="152"/>
      <c r="B141" s="152"/>
      <c r="C141" s="152"/>
      <c r="D141" s="152"/>
      <c r="E141" s="152"/>
      <c r="F141" s="152"/>
      <c r="G141" s="100"/>
      <c r="H141" s="4"/>
      <c r="I141" s="86"/>
      <c r="J141" s="90"/>
      <c r="K141" s="89"/>
      <c r="L141" s="89"/>
      <c r="M141" s="89"/>
      <c r="N141" s="89"/>
      <c r="O141" s="86"/>
      <c r="P141" s="86"/>
    </row>
    <row r="142" spans="1:17">
      <c r="A142" s="147"/>
      <c r="B142" s="147"/>
      <c r="C142" s="147"/>
      <c r="D142" s="147"/>
      <c r="E142" s="147"/>
      <c r="F142" s="147"/>
      <c r="G142" s="100"/>
      <c r="H142" s="86" t="s">
        <v>24</v>
      </c>
      <c r="I142" s="86">
        <f>SUM(I139:I140)</f>
        <v>0</v>
      </c>
      <c r="J142" s="86">
        <f t="shared" ref="J142:P142" si="97">SUM(J139:J140)</f>
        <v>3</v>
      </c>
      <c r="K142" s="86">
        <f t="shared" si="97"/>
        <v>1</v>
      </c>
      <c r="L142" s="86">
        <f t="shared" si="97"/>
        <v>2</v>
      </c>
      <c r="M142" s="86">
        <f t="shared" si="97"/>
        <v>2</v>
      </c>
      <c r="N142" s="86">
        <f t="shared" si="97"/>
        <v>1</v>
      </c>
      <c r="O142" s="86">
        <f t="shared" si="97"/>
        <v>3</v>
      </c>
      <c r="P142" s="86">
        <f t="shared" si="97"/>
        <v>0</v>
      </c>
    </row>
    <row r="143" spans="1:17" ht="17">
      <c r="G143" s="100"/>
      <c r="H143" s="95" t="s">
        <v>40</v>
      </c>
      <c r="I143" s="85">
        <v>1</v>
      </c>
      <c r="J143" s="85">
        <f>1 - MAX(J139/J142, J140/J142)</f>
        <v>0.33333333333333337</v>
      </c>
      <c r="K143" s="85">
        <f t="shared" ref="K143:O143" si="98">1 - MAX(K139/K142, K140/K142)</f>
        <v>0</v>
      </c>
      <c r="L143" s="85">
        <f t="shared" si="98"/>
        <v>0</v>
      </c>
      <c r="M143" s="85">
        <f t="shared" si="98"/>
        <v>0.5</v>
      </c>
      <c r="N143" s="85">
        <f t="shared" si="98"/>
        <v>0</v>
      </c>
      <c r="O143" s="85">
        <f t="shared" si="98"/>
        <v>0.33333333333333337</v>
      </c>
      <c r="P143" s="85">
        <v>1</v>
      </c>
    </row>
    <row r="144" spans="1:17">
      <c r="G144" s="31"/>
      <c r="H144" s="86" t="s">
        <v>17</v>
      </c>
      <c r="I144" s="86">
        <v>3</v>
      </c>
      <c r="J144" s="86">
        <v>3</v>
      </c>
      <c r="K144" s="86">
        <v>3</v>
      </c>
      <c r="L144" s="86">
        <v>3</v>
      </c>
      <c r="M144" s="86">
        <v>3</v>
      </c>
      <c r="N144" s="86">
        <v>3</v>
      </c>
      <c r="O144" s="86">
        <v>3</v>
      </c>
      <c r="P144" s="86">
        <v>7</v>
      </c>
    </row>
    <row r="145" spans="1:41" ht="17">
      <c r="G145" s="4"/>
      <c r="H145" s="89" t="s">
        <v>39</v>
      </c>
      <c r="I145" s="85">
        <f>(I142/I144)*I143</f>
        <v>0</v>
      </c>
      <c r="J145" s="85">
        <f t="shared" ref="J145:P145" si="99">(J142/J144)*J143</f>
        <v>0.33333333333333337</v>
      </c>
      <c r="K145" s="85">
        <f t="shared" si="99"/>
        <v>0</v>
      </c>
      <c r="L145" s="85">
        <f t="shared" si="99"/>
        <v>0</v>
      </c>
      <c r="M145" s="85">
        <f t="shared" si="99"/>
        <v>0.33333333333333331</v>
      </c>
      <c r="N145" s="85">
        <f t="shared" si="99"/>
        <v>0</v>
      </c>
      <c r="O145" s="85">
        <f t="shared" si="99"/>
        <v>0.33333333333333337</v>
      </c>
      <c r="P145" s="85">
        <f t="shared" si="99"/>
        <v>0</v>
      </c>
    </row>
    <row r="146" spans="1:41">
      <c r="G146" s="82"/>
      <c r="H146" s="100" t="s">
        <v>41</v>
      </c>
      <c r="I146" s="115">
        <f>SUM(I145:J145)</f>
        <v>0.33333333333333337</v>
      </c>
      <c r="J146" s="114"/>
      <c r="K146" s="116">
        <f t="shared" ref="K146" si="100">SUM(K145:L145)</f>
        <v>0</v>
      </c>
      <c r="L146" s="117"/>
      <c r="M146" s="115">
        <f t="shared" ref="M146" si="101">SUM(M145:N145)</f>
        <v>0.33333333333333331</v>
      </c>
      <c r="N146" s="114"/>
      <c r="O146" s="115">
        <f t="shared" ref="O146" si="102">SUM(O145:P145)</f>
        <v>0.33333333333333337</v>
      </c>
      <c r="P146" s="114"/>
    </row>
    <row r="147" spans="1:41">
      <c r="G147" s="82"/>
    </row>
    <row r="148" spans="1:41">
      <c r="A148" s="110" t="s">
        <v>102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  <c r="AO148" s="110"/>
    </row>
    <row r="149" spans="1:4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</row>
    <row r="150" spans="1:41">
      <c r="A150" s="111" t="s">
        <v>103</v>
      </c>
      <c r="B150" s="111"/>
      <c r="C150" s="111"/>
      <c r="D150" s="111"/>
      <c r="E150" s="111"/>
      <c r="F150" s="111"/>
      <c r="G150" s="90"/>
      <c r="H150" s="100"/>
      <c r="I150" s="85"/>
      <c r="J150" s="85"/>
      <c r="K150" s="85"/>
      <c r="L150" s="85"/>
      <c r="M150" s="85"/>
      <c r="N150" s="85"/>
      <c r="O150" s="85"/>
      <c r="P150" s="85"/>
    </row>
    <row r="151" spans="1:41">
      <c r="A151" s="111"/>
      <c r="B151" s="111"/>
      <c r="C151" s="111"/>
      <c r="D151" s="111"/>
      <c r="E151" s="111"/>
      <c r="F151" s="111"/>
      <c r="G151" s="90"/>
      <c r="H151" s="100"/>
      <c r="I151" s="115"/>
      <c r="J151" s="114"/>
      <c r="K151" s="115"/>
      <c r="L151" s="115"/>
      <c r="M151" s="115"/>
      <c r="N151" s="115"/>
      <c r="O151" s="115"/>
      <c r="P151" s="115"/>
    </row>
    <row r="152" spans="1:41" ht="40">
      <c r="A152" s="29" t="s">
        <v>3</v>
      </c>
      <c r="B152" s="1" t="s">
        <v>0</v>
      </c>
      <c r="C152" s="1" t="s">
        <v>1</v>
      </c>
      <c r="D152" s="1" t="s">
        <v>2</v>
      </c>
      <c r="E152" s="11" t="s">
        <v>4</v>
      </c>
      <c r="F152" s="11" t="s">
        <v>13</v>
      </c>
      <c r="G152" s="57"/>
      <c r="H152" s="31"/>
      <c r="I152" s="115"/>
      <c r="J152" s="114"/>
      <c r="K152" s="116"/>
      <c r="L152" s="117"/>
      <c r="M152" s="115"/>
      <c r="N152" s="114"/>
      <c r="O152" s="115"/>
      <c r="P152" s="114"/>
    </row>
    <row r="153" spans="1:41" ht="19">
      <c r="A153" s="30" t="b">
        <v>1</v>
      </c>
      <c r="B153" s="26" t="s">
        <v>8</v>
      </c>
      <c r="C153" s="26">
        <v>72</v>
      </c>
      <c r="D153" s="26">
        <v>90</v>
      </c>
      <c r="E153" s="26" t="s">
        <v>6</v>
      </c>
      <c r="F153" s="26">
        <v>1</v>
      </c>
      <c r="G153" s="13"/>
      <c r="H153" s="93"/>
      <c r="I153" s="97"/>
      <c r="J153" s="97"/>
      <c r="K153" s="97"/>
      <c r="L153" s="97"/>
      <c r="M153" s="97"/>
      <c r="N153" s="97"/>
      <c r="O153" s="97"/>
      <c r="P153" s="97"/>
    </row>
    <row r="154" spans="1:41" ht="19">
      <c r="A154" s="30" t="b">
        <v>1</v>
      </c>
      <c r="B154" s="26" t="s">
        <v>8</v>
      </c>
      <c r="C154" s="26">
        <v>64</v>
      </c>
      <c r="D154" s="26">
        <v>65</v>
      </c>
      <c r="E154" s="26" t="s">
        <v>6</v>
      </c>
      <c r="F154" s="26">
        <v>1</v>
      </c>
      <c r="G154" s="86"/>
      <c r="H154" s="86"/>
      <c r="I154" s="89"/>
      <c r="J154" s="91"/>
      <c r="K154" s="86"/>
      <c r="L154" s="90"/>
      <c r="M154" s="89"/>
      <c r="N154" s="91"/>
      <c r="O154" s="86"/>
      <c r="P154" s="90"/>
    </row>
    <row r="155" spans="1:41">
      <c r="G155" s="86"/>
      <c r="H155" s="86"/>
      <c r="I155" s="86"/>
      <c r="J155" s="90"/>
      <c r="K155" s="86"/>
      <c r="L155" s="90"/>
      <c r="M155" s="89"/>
      <c r="N155" s="91"/>
      <c r="O155" s="86"/>
      <c r="P155" s="90"/>
    </row>
    <row r="156" spans="1:41">
      <c r="A156" s="146" t="s">
        <v>67</v>
      </c>
      <c r="B156" s="146"/>
      <c r="C156" s="146"/>
      <c r="D156" s="146"/>
      <c r="E156" s="146"/>
      <c r="F156" s="146"/>
    </row>
    <row r="157" spans="1:41">
      <c r="A157" s="146"/>
      <c r="B157" s="146"/>
      <c r="C157" s="146"/>
      <c r="D157" s="146"/>
      <c r="E157" s="146"/>
      <c r="F157" s="146"/>
    </row>
    <row r="158" spans="1:41">
      <c r="A158" s="146"/>
      <c r="B158" s="146"/>
      <c r="C158" s="146"/>
      <c r="D158" s="146"/>
      <c r="E158" s="146"/>
      <c r="F158" s="146"/>
    </row>
    <row r="161" spans="1:41">
      <c r="A161" s="110" t="s">
        <v>104</v>
      </c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</row>
    <row r="162" spans="1:4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0"/>
    </row>
    <row r="163" spans="1:41">
      <c r="A163" s="111" t="s">
        <v>109</v>
      </c>
      <c r="B163" s="111"/>
      <c r="C163" s="111"/>
      <c r="D163" s="111"/>
      <c r="E163" s="111"/>
      <c r="F163" s="111"/>
    </row>
    <row r="164" spans="1:41">
      <c r="A164" s="111"/>
      <c r="B164" s="111"/>
      <c r="C164" s="111"/>
      <c r="D164" s="111"/>
      <c r="E164" s="111"/>
      <c r="F164" s="111"/>
    </row>
    <row r="165" spans="1:41" ht="40">
      <c r="A165" s="29" t="s">
        <v>3</v>
      </c>
      <c r="B165" s="1" t="s">
        <v>0</v>
      </c>
      <c r="C165" s="1" t="s">
        <v>1</v>
      </c>
      <c r="D165" s="1" t="s">
        <v>2</v>
      </c>
      <c r="E165" s="11" t="s">
        <v>4</v>
      </c>
      <c r="F165" s="11" t="s">
        <v>13</v>
      </c>
    </row>
    <row r="166" spans="1:41" ht="19">
      <c r="A166" s="30" t="b">
        <v>1</v>
      </c>
      <c r="B166" s="26" t="s">
        <v>9</v>
      </c>
      <c r="C166" s="26">
        <v>71</v>
      </c>
      <c r="D166" s="26">
        <v>80</v>
      </c>
      <c r="E166" s="26" t="s">
        <v>7</v>
      </c>
      <c r="F166" s="26">
        <v>0</v>
      </c>
    </row>
    <row r="167" spans="1:41" ht="19">
      <c r="A167" s="30" t="b">
        <v>1</v>
      </c>
      <c r="B167" s="26" t="s">
        <v>9</v>
      </c>
      <c r="C167" s="26">
        <v>65</v>
      </c>
      <c r="D167" s="26">
        <v>70</v>
      </c>
      <c r="E167" s="26" t="s">
        <v>7</v>
      </c>
      <c r="F167" s="26">
        <v>0</v>
      </c>
    </row>
    <row r="169" spans="1:41">
      <c r="A169" s="146" t="s">
        <v>67</v>
      </c>
      <c r="B169" s="146"/>
      <c r="C169" s="146"/>
      <c r="D169" s="146"/>
      <c r="E169" s="146"/>
      <c r="F169" s="146"/>
      <c r="G169" s="90"/>
    </row>
    <row r="170" spans="1:41">
      <c r="A170" s="146"/>
      <c r="B170" s="146"/>
      <c r="C170" s="146"/>
      <c r="D170" s="146"/>
      <c r="E170" s="146"/>
      <c r="F170" s="146"/>
      <c r="G170" s="90"/>
    </row>
    <row r="171" spans="1:41">
      <c r="A171" s="146"/>
      <c r="B171" s="146"/>
      <c r="C171" s="146"/>
      <c r="D171" s="146"/>
      <c r="E171" s="146"/>
      <c r="F171" s="146"/>
      <c r="G171" s="90"/>
    </row>
    <row r="172" spans="1:41">
      <c r="A172" s="110" t="s">
        <v>105</v>
      </c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</row>
    <row r="173" spans="1:4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0"/>
    </row>
    <row r="174" spans="1:41">
      <c r="A174" s="111" t="s">
        <v>108</v>
      </c>
      <c r="B174" s="111"/>
      <c r="C174" s="111"/>
      <c r="D174" s="111"/>
      <c r="E174" s="111"/>
      <c r="F174" s="111"/>
    </row>
    <row r="175" spans="1:41">
      <c r="A175" s="111"/>
      <c r="B175" s="111"/>
      <c r="C175" s="111"/>
      <c r="D175" s="111"/>
      <c r="E175" s="111"/>
      <c r="F175" s="111"/>
    </row>
    <row r="176" spans="1:41" ht="40">
      <c r="A176" s="29" t="s">
        <v>3</v>
      </c>
      <c r="B176" s="1" t="s">
        <v>0</v>
      </c>
      <c r="C176" s="1" t="s">
        <v>1</v>
      </c>
      <c r="D176" s="1" t="s">
        <v>2</v>
      </c>
      <c r="E176" s="11" t="s">
        <v>4</v>
      </c>
      <c r="F176" s="11" t="s">
        <v>13</v>
      </c>
    </row>
    <row r="177" spans="1:41" ht="19">
      <c r="A177" s="30" t="b">
        <v>0</v>
      </c>
      <c r="B177" s="26" t="s">
        <v>9</v>
      </c>
      <c r="C177" s="26">
        <v>68</v>
      </c>
      <c r="D177" s="26">
        <v>80</v>
      </c>
      <c r="E177" s="26" t="s">
        <v>6</v>
      </c>
      <c r="F177" s="26">
        <v>1</v>
      </c>
    </row>
    <row r="178" spans="1:41" ht="19">
      <c r="A178" s="30" t="b">
        <v>0</v>
      </c>
      <c r="B178" s="26" t="s">
        <v>9</v>
      </c>
      <c r="C178" s="26">
        <v>70</v>
      </c>
      <c r="D178" s="26">
        <v>96</v>
      </c>
      <c r="E178" s="26" t="s">
        <v>6</v>
      </c>
      <c r="F178" s="26">
        <v>1</v>
      </c>
    </row>
    <row r="179" spans="1:41" ht="19">
      <c r="A179" s="30" t="b">
        <v>0</v>
      </c>
      <c r="B179" s="26" t="s">
        <v>5</v>
      </c>
      <c r="C179" s="26">
        <v>69</v>
      </c>
      <c r="D179" s="26">
        <v>70</v>
      </c>
      <c r="E179" s="26" t="s">
        <v>6</v>
      </c>
      <c r="F179" s="26">
        <v>1</v>
      </c>
    </row>
    <row r="180" spans="1:41" ht="19">
      <c r="A180" s="30" t="b">
        <v>0</v>
      </c>
      <c r="B180" s="26" t="s">
        <v>8</v>
      </c>
      <c r="C180" s="26">
        <v>81</v>
      </c>
      <c r="D180" s="26">
        <v>75</v>
      </c>
      <c r="E180" s="26" t="s">
        <v>6</v>
      </c>
      <c r="F180" s="26">
        <v>1</v>
      </c>
    </row>
    <row r="181" spans="1:41" ht="19">
      <c r="A181" s="30" t="b">
        <v>0</v>
      </c>
      <c r="B181" s="26" t="s">
        <v>8</v>
      </c>
      <c r="C181" s="26">
        <v>83</v>
      </c>
      <c r="D181" s="26">
        <v>78</v>
      </c>
      <c r="E181" s="26" t="s">
        <v>6</v>
      </c>
      <c r="F181" s="26">
        <v>1</v>
      </c>
    </row>
    <row r="182" spans="1:41" ht="19">
      <c r="A182" s="30" t="b">
        <v>0</v>
      </c>
      <c r="B182" s="26" t="s">
        <v>9</v>
      </c>
      <c r="C182" s="26">
        <v>75</v>
      </c>
      <c r="D182" s="26">
        <v>80</v>
      </c>
      <c r="E182" s="26" t="s">
        <v>6</v>
      </c>
      <c r="F182" s="26">
        <v>1</v>
      </c>
    </row>
    <row r="183" spans="1:41" ht="19">
      <c r="A183" s="30"/>
      <c r="B183" s="26"/>
      <c r="C183" s="26"/>
      <c r="D183" s="26"/>
      <c r="E183" s="26"/>
      <c r="F183" s="26"/>
      <c r="G183" s="90"/>
    </row>
    <row r="184" spans="1:41">
      <c r="A184" s="146" t="s">
        <v>67</v>
      </c>
      <c r="B184" s="146"/>
      <c r="C184" s="146"/>
      <c r="D184" s="146"/>
      <c r="E184" s="146"/>
      <c r="F184" s="146"/>
      <c r="G184" s="90"/>
    </row>
    <row r="185" spans="1:41">
      <c r="A185" s="146"/>
      <c r="B185" s="146"/>
      <c r="C185" s="146"/>
      <c r="D185" s="146"/>
      <c r="E185" s="146"/>
      <c r="F185" s="146"/>
    </row>
    <row r="186" spans="1:41">
      <c r="A186" s="146"/>
      <c r="B186" s="146"/>
      <c r="C186" s="146"/>
      <c r="D186" s="146"/>
      <c r="E186" s="146"/>
      <c r="F186" s="146"/>
    </row>
    <row r="187" spans="1:41">
      <c r="A187" s="110" t="s">
        <v>106</v>
      </c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0"/>
    </row>
    <row r="188" spans="1:4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0"/>
    </row>
    <row r="189" spans="1:41">
      <c r="A189" s="111" t="s">
        <v>107</v>
      </c>
      <c r="B189" s="111"/>
      <c r="C189" s="111"/>
      <c r="D189" s="111"/>
      <c r="E189" s="111"/>
      <c r="F189" s="111"/>
    </row>
    <row r="190" spans="1:41">
      <c r="A190" s="111"/>
      <c r="B190" s="111"/>
      <c r="C190" s="111"/>
      <c r="D190" s="111"/>
      <c r="E190" s="111"/>
      <c r="F190" s="111"/>
    </row>
    <row r="191" spans="1:41" ht="40">
      <c r="A191" s="29" t="s">
        <v>3</v>
      </c>
      <c r="B191" s="1" t="s">
        <v>0</v>
      </c>
      <c r="C191" s="1" t="s">
        <v>1</v>
      </c>
      <c r="D191" s="1" t="s">
        <v>2</v>
      </c>
      <c r="E191" s="11" t="s">
        <v>4</v>
      </c>
      <c r="F191" s="11" t="s">
        <v>13</v>
      </c>
    </row>
    <row r="192" spans="1:41" ht="19">
      <c r="A192" s="30" t="b">
        <v>0</v>
      </c>
      <c r="B192" s="26" t="s">
        <v>5</v>
      </c>
      <c r="C192" s="26">
        <v>85</v>
      </c>
      <c r="D192" s="26">
        <v>85</v>
      </c>
      <c r="E192" s="26" t="s">
        <v>7</v>
      </c>
      <c r="F192" s="26">
        <v>0</v>
      </c>
    </row>
    <row r="195" spans="1:41">
      <c r="A195" s="112" t="s">
        <v>110</v>
      </c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</row>
    <row r="196" spans="1:4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12"/>
    </row>
    <row r="197" spans="1:41">
      <c r="A197" s="110" t="s">
        <v>111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  <c r="AO197" s="110"/>
    </row>
    <row r="198" spans="1:4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</row>
    <row r="200" spans="1:41">
      <c r="A200" s="111" t="s">
        <v>112</v>
      </c>
      <c r="B200" s="111"/>
      <c r="C200" s="111"/>
      <c r="D200" s="111"/>
      <c r="E200" s="111"/>
      <c r="F200" s="111"/>
    </row>
    <row r="201" spans="1:41">
      <c r="A201" s="111"/>
      <c r="B201" s="111"/>
      <c r="C201" s="111"/>
      <c r="D201" s="111"/>
      <c r="E201" s="111"/>
      <c r="F201" s="111"/>
    </row>
    <row r="202" spans="1:41" ht="40">
      <c r="A202" s="29" t="s">
        <v>3</v>
      </c>
      <c r="B202" s="1" t="s">
        <v>0</v>
      </c>
      <c r="C202" s="1" t="s">
        <v>1</v>
      </c>
      <c r="D202" s="1" t="s">
        <v>2</v>
      </c>
      <c r="E202" s="11" t="s">
        <v>4</v>
      </c>
      <c r="F202" s="11" t="s">
        <v>13</v>
      </c>
    </row>
    <row r="203" spans="1:41" ht="19">
      <c r="A203" s="30" t="b">
        <v>1</v>
      </c>
      <c r="B203" s="26" t="s">
        <v>5</v>
      </c>
      <c r="C203" s="26">
        <v>75</v>
      </c>
      <c r="D203" s="26">
        <v>70</v>
      </c>
      <c r="E203" s="26" t="s">
        <v>6</v>
      </c>
      <c r="F203" s="26">
        <v>1</v>
      </c>
    </row>
    <row r="204" spans="1:41">
      <c r="A204" s="146" t="s">
        <v>67</v>
      </c>
      <c r="B204" s="146"/>
      <c r="C204" s="146"/>
      <c r="D204" s="146"/>
      <c r="E204" s="146"/>
      <c r="F204" s="146"/>
    </row>
    <row r="205" spans="1:41">
      <c r="A205" s="146"/>
      <c r="B205" s="146"/>
      <c r="C205" s="146"/>
      <c r="D205" s="146"/>
      <c r="E205" s="146"/>
      <c r="F205" s="146"/>
    </row>
    <row r="206" spans="1:41">
      <c r="A206" s="146"/>
      <c r="B206" s="146"/>
      <c r="C206" s="146"/>
      <c r="D206" s="146"/>
      <c r="E206" s="146"/>
      <c r="F206" s="146"/>
    </row>
    <row r="207" spans="1:41">
      <c r="A207" s="110" t="s">
        <v>114</v>
      </c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  <c r="AO207" s="110"/>
    </row>
    <row r="208" spans="1:4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</row>
    <row r="209" spans="1:41">
      <c r="A209" s="111" t="s">
        <v>113</v>
      </c>
      <c r="B209" s="111"/>
      <c r="C209" s="111"/>
      <c r="D209" s="111"/>
      <c r="E209" s="111"/>
      <c r="F209" s="111"/>
    </row>
    <row r="210" spans="1:41">
      <c r="A210" s="111"/>
      <c r="B210" s="111"/>
      <c r="C210" s="111"/>
      <c r="D210" s="111"/>
      <c r="E210" s="111"/>
      <c r="F210" s="111"/>
    </row>
    <row r="211" spans="1:41" ht="40">
      <c r="A211" s="29" t="s">
        <v>3</v>
      </c>
      <c r="B211" s="1" t="s">
        <v>0</v>
      </c>
      <c r="C211" s="1" t="s">
        <v>1</v>
      </c>
      <c r="D211" s="1" t="s">
        <v>2</v>
      </c>
      <c r="E211" s="11" t="s">
        <v>4</v>
      </c>
      <c r="F211" s="11" t="s">
        <v>13</v>
      </c>
    </row>
    <row r="212" spans="1:41" ht="19">
      <c r="A212" s="30" t="b">
        <v>1</v>
      </c>
      <c r="B212" s="26" t="s">
        <v>5</v>
      </c>
      <c r="C212" s="26">
        <v>80</v>
      </c>
      <c r="D212" s="26">
        <v>90</v>
      </c>
      <c r="E212" s="26" t="s">
        <v>7</v>
      </c>
      <c r="F212" s="26">
        <v>0</v>
      </c>
    </row>
    <row r="213" spans="1:41" ht="19">
      <c r="A213" s="30" t="b">
        <v>1</v>
      </c>
      <c r="B213" s="26" t="s">
        <v>5</v>
      </c>
      <c r="C213" s="26">
        <v>72</v>
      </c>
      <c r="D213" s="26">
        <v>95</v>
      </c>
      <c r="E213" s="26" t="s">
        <v>7</v>
      </c>
      <c r="F213" s="26">
        <v>0</v>
      </c>
    </row>
    <row r="214" spans="1:41">
      <c r="A214" s="146" t="s">
        <v>67</v>
      </c>
      <c r="B214" s="146"/>
      <c r="C214" s="146"/>
      <c r="D214" s="146"/>
      <c r="E214" s="146"/>
      <c r="F214" s="146"/>
    </row>
    <row r="215" spans="1:41">
      <c r="A215" s="146"/>
      <c r="B215" s="146"/>
      <c r="C215" s="146"/>
      <c r="D215" s="146"/>
      <c r="E215" s="146"/>
      <c r="F215" s="146"/>
    </row>
    <row r="216" spans="1:41">
      <c r="A216" s="146"/>
      <c r="B216" s="146"/>
      <c r="C216" s="146"/>
      <c r="D216" s="146"/>
      <c r="E216" s="146"/>
      <c r="F216" s="146"/>
    </row>
    <row r="218" spans="1:41">
      <c r="A218" s="112" t="s">
        <v>68</v>
      </c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N218" s="112"/>
      <c r="AO218" s="112"/>
    </row>
    <row r="219" spans="1:4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  <c r="AN219" s="112"/>
      <c r="AO219" s="112"/>
    </row>
  </sheetData>
  <mergeCells count="573">
    <mergeCell ref="A195:AO196"/>
    <mergeCell ref="A200:F201"/>
    <mergeCell ref="A209:F210"/>
    <mergeCell ref="A197:AO198"/>
    <mergeCell ref="A204:F206"/>
    <mergeCell ref="A207:AO208"/>
    <mergeCell ref="A218:AO219"/>
    <mergeCell ref="A214:F216"/>
    <mergeCell ref="A189:F190"/>
    <mergeCell ref="I151:J151"/>
    <mergeCell ref="K151:L151"/>
    <mergeCell ref="M151:N151"/>
    <mergeCell ref="O151:P151"/>
    <mergeCell ref="I152:J152"/>
    <mergeCell ref="K152:L152"/>
    <mergeCell ref="M152:N152"/>
    <mergeCell ref="O152:P152"/>
    <mergeCell ref="A156:F158"/>
    <mergeCell ref="A161:AO162"/>
    <mergeCell ref="A169:F171"/>
    <mergeCell ref="A172:AO173"/>
    <mergeCell ref="A184:F186"/>
    <mergeCell ref="A187:AO188"/>
    <mergeCell ref="A174:F175"/>
    <mergeCell ref="I146:J146"/>
    <mergeCell ref="K146:L146"/>
    <mergeCell ref="M146:N146"/>
    <mergeCell ref="O146:P146"/>
    <mergeCell ref="A148:AO149"/>
    <mergeCell ref="I134:J134"/>
    <mergeCell ref="K134:L134"/>
    <mergeCell ref="M134:N134"/>
    <mergeCell ref="O134:P134"/>
    <mergeCell ref="I135:J135"/>
    <mergeCell ref="K135:L135"/>
    <mergeCell ref="M135:N135"/>
    <mergeCell ref="O135:P135"/>
    <mergeCell ref="I136:J136"/>
    <mergeCell ref="K136:L136"/>
    <mergeCell ref="M136:N136"/>
    <mergeCell ref="O136:P136"/>
    <mergeCell ref="A163:F164"/>
    <mergeCell ref="H132:P132"/>
    <mergeCell ref="I133:J133"/>
    <mergeCell ref="K133:L133"/>
    <mergeCell ref="M133:N133"/>
    <mergeCell ref="O133:P133"/>
    <mergeCell ref="A138:F142"/>
    <mergeCell ref="A150:F151"/>
    <mergeCell ref="I130:J130"/>
    <mergeCell ref="K130:L130"/>
    <mergeCell ref="M130:N130"/>
    <mergeCell ref="O130:P130"/>
    <mergeCell ref="I131:J131"/>
    <mergeCell ref="K131:L131"/>
    <mergeCell ref="M131:N131"/>
    <mergeCell ref="O131:P131"/>
    <mergeCell ref="I121:J121"/>
    <mergeCell ref="K121:L121"/>
    <mergeCell ref="M121:N121"/>
    <mergeCell ref="O121:P121"/>
    <mergeCell ref="I125:J125"/>
    <mergeCell ref="K125:L125"/>
    <mergeCell ref="M125:N125"/>
    <mergeCell ref="O125:P125"/>
    <mergeCell ref="I118:J118"/>
    <mergeCell ref="K118:L118"/>
    <mergeCell ref="M118:N118"/>
    <mergeCell ref="O118:P118"/>
    <mergeCell ref="I119:J119"/>
    <mergeCell ref="K119:L119"/>
    <mergeCell ref="M119:N119"/>
    <mergeCell ref="O119:P119"/>
    <mergeCell ref="I120:J120"/>
    <mergeCell ref="K120:L120"/>
    <mergeCell ref="M120:N120"/>
    <mergeCell ref="O120:P120"/>
    <mergeCell ref="A110:AO111"/>
    <mergeCell ref="A30:H35"/>
    <mergeCell ref="A114:F115"/>
    <mergeCell ref="H116:P116"/>
    <mergeCell ref="I117:J117"/>
    <mergeCell ref="K117:L117"/>
    <mergeCell ref="M117:N117"/>
    <mergeCell ref="O117:P117"/>
    <mergeCell ref="A112:AO113"/>
    <mergeCell ref="AG43:AH43"/>
    <mergeCell ref="AE43:AF43"/>
    <mergeCell ref="AC43:AD43"/>
    <mergeCell ref="AE44:AF44"/>
    <mergeCell ref="AC44:AD44"/>
    <mergeCell ref="AE46:AF46"/>
    <mergeCell ref="AC46:AD46"/>
    <mergeCell ref="AE51:AF51"/>
    <mergeCell ref="AC51:AD51"/>
    <mergeCell ref="AG108:AH108"/>
    <mergeCell ref="AI108:AJ108"/>
    <mergeCell ref="AK108:AL108"/>
    <mergeCell ref="AM108:AN108"/>
    <mergeCell ref="A38:AO39"/>
    <mergeCell ref="A72:AO73"/>
    <mergeCell ref="O42:P42"/>
    <mergeCell ref="Q42:R42"/>
    <mergeCell ref="S42:T42"/>
    <mergeCell ref="U42:V42"/>
    <mergeCell ref="W42:X42"/>
    <mergeCell ref="Y42:Z42"/>
    <mergeCell ref="AA42:AB42"/>
    <mergeCell ref="AC42:AD42"/>
    <mergeCell ref="AE42:AF42"/>
    <mergeCell ref="AG42:AH42"/>
    <mergeCell ref="AI42:AJ42"/>
    <mergeCell ref="AK42:AL42"/>
    <mergeCell ref="AM42:AN42"/>
    <mergeCell ref="AO42:AP42"/>
    <mergeCell ref="AO43:AP43"/>
    <mergeCell ref="AM43:AN43"/>
    <mergeCell ref="AK43:AL43"/>
    <mergeCell ref="AI43:AJ43"/>
    <mergeCell ref="O108:P108"/>
    <mergeCell ref="Q108:R108"/>
    <mergeCell ref="S108:T108"/>
    <mergeCell ref="U108:V108"/>
    <mergeCell ref="W108:X108"/>
    <mergeCell ref="Y108:Z108"/>
    <mergeCell ref="AA108:AB108"/>
    <mergeCell ref="AC108:AD108"/>
    <mergeCell ref="AE108:AF108"/>
    <mergeCell ref="AG99:AH99"/>
    <mergeCell ref="AI99:AJ99"/>
    <mergeCell ref="AK99:AL99"/>
    <mergeCell ref="AM99:AN99"/>
    <mergeCell ref="AO99:AP99"/>
    <mergeCell ref="O103:P103"/>
    <mergeCell ref="Q103:R103"/>
    <mergeCell ref="S103:T103"/>
    <mergeCell ref="U103:V103"/>
    <mergeCell ref="W103:X103"/>
    <mergeCell ref="Y103:Z103"/>
    <mergeCell ref="AA103:AB103"/>
    <mergeCell ref="AC103:AD103"/>
    <mergeCell ref="AE103:AF103"/>
    <mergeCell ref="AG103:AH103"/>
    <mergeCell ref="AI103:AJ103"/>
    <mergeCell ref="AK103:AL103"/>
    <mergeCell ref="AM103:AN103"/>
    <mergeCell ref="O99:P99"/>
    <mergeCell ref="Q99:R99"/>
    <mergeCell ref="S99:T99"/>
    <mergeCell ref="U99:V99"/>
    <mergeCell ref="W99:X99"/>
    <mergeCell ref="Y99:Z99"/>
    <mergeCell ref="AA99:AB99"/>
    <mergeCell ref="AC99:AD99"/>
    <mergeCell ref="AE99:AF99"/>
    <mergeCell ref="AG97:AH97"/>
    <mergeCell ref="AI97:AJ97"/>
    <mergeCell ref="AK97:AL97"/>
    <mergeCell ref="AM97:AN97"/>
    <mergeCell ref="AO97:AP97"/>
    <mergeCell ref="O98:P98"/>
    <mergeCell ref="Q98:R98"/>
    <mergeCell ref="S98:T98"/>
    <mergeCell ref="U98:V98"/>
    <mergeCell ref="W98:X98"/>
    <mergeCell ref="Y98:Z98"/>
    <mergeCell ref="AA98:AB98"/>
    <mergeCell ref="AC98:AD98"/>
    <mergeCell ref="AE98:AF98"/>
    <mergeCell ref="AG98:AH98"/>
    <mergeCell ref="AI98:AJ98"/>
    <mergeCell ref="AK98:AL98"/>
    <mergeCell ref="AM98:AN98"/>
    <mergeCell ref="AO98:AP98"/>
    <mergeCell ref="O97:P97"/>
    <mergeCell ref="Q97:R97"/>
    <mergeCell ref="S97:T97"/>
    <mergeCell ref="U97:V97"/>
    <mergeCell ref="W97:X97"/>
    <mergeCell ref="Y97:Z97"/>
    <mergeCell ref="AA97:AB97"/>
    <mergeCell ref="AC97:AD97"/>
    <mergeCell ref="AE97:AF97"/>
    <mergeCell ref="AG95:AH95"/>
    <mergeCell ref="AI95:AJ95"/>
    <mergeCell ref="AK95:AL95"/>
    <mergeCell ref="AM95:AN95"/>
    <mergeCell ref="AO95:AP95"/>
    <mergeCell ref="O96:P96"/>
    <mergeCell ref="Q96:R96"/>
    <mergeCell ref="S96:T96"/>
    <mergeCell ref="U96:V96"/>
    <mergeCell ref="W96:X96"/>
    <mergeCell ref="Y96:Z96"/>
    <mergeCell ref="AA96:AB96"/>
    <mergeCell ref="AC96:AD96"/>
    <mergeCell ref="AE96:AF96"/>
    <mergeCell ref="AG96:AH96"/>
    <mergeCell ref="AI96:AJ96"/>
    <mergeCell ref="AK96:AL96"/>
    <mergeCell ref="AM96:AN96"/>
    <mergeCell ref="AO96:AP96"/>
    <mergeCell ref="O95:P95"/>
    <mergeCell ref="Q95:R95"/>
    <mergeCell ref="S95:T95"/>
    <mergeCell ref="U95:V95"/>
    <mergeCell ref="W95:X95"/>
    <mergeCell ref="Y95:Z95"/>
    <mergeCell ref="AA95:AB95"/>
    <mergeCell ref="AC95:AD95"/>
    <mergeCell ref="AE95:AF95"/>
    <mergeCell ref="AG86:AH86"/>
    <mergeCell ref="AI86:AJ86"/>
    <mergeCell ref="AK86:AL86"/>
    <mergeCell ref="AM86:AN86"/>
    <mergeCell ref="A91:F94"/>
    <mergeCell ref="O91:P91"/>
    <mergeCell ref="Q91:R91"/>
    <mergeCell ref="S91:T91"/>
    <mergeCell ref="U91:V91"/>
    <mergeCell ref="W91:X91"/>
    <mergeCell ref="Y91:Z91"/>
    <mergeCell ref="AA91:AB91"/>
    <mergeCell ref="AC91:AD91"/>
    <mergeCell ref="AE91:AF91"/>
    <mergeCell ref="AG91:AH91"/>
    <mergeCell ref="AI91:AJ91"/>
    <mergeCell ref="AK91:AL91"/>
    <mergeCell ref="AM91:AN91"/>
    <mergeCell ref="N94:AO94"/>
    <mergeCell ref="O86:P86"/>
    <mergeCell ref="Q86:R86"/>
    <mergeCell ref="S86:T86"/>
    <mergeCell ref="U86:V86"/>
    <mergeCell ref="W86:X86"/>
    <mergeCell ref="Y86:Z86"/>
    <mergeCell ref="AA86:AB86"/>
    <mergeCell ref="AC86:AD86"/>
    <mergeCell ref="AE86:AF86"/>
    <mergeCell ref="AE75:AF75"/>
    <mergeCell ref="AG75:AH75"/>
    <mergeCell ref="AI75:AJ75"/>
    <mergeCell ref="AK75:AL75"/>
    <mergeCell ref="AM75:AN75"/>
    <mergeCell ref="G76:M76"/>
    <mergeCell ref="O76:P76"/>
    <mergeCell ref="Q76:R76"/>
    <mergeCell ref="S76:T76"/>
    <mergeCell ref="U76:V76"/>
    <mergeCell ref="W76:X76"/>
    <mergeCell ref="Y76:Z76"/>
    <mergeCell ref="AA76:AB76"/>
    <mergeCell ref="AC76:AD76"/>
    <mergeCell ref="AE76:AF76"/>
    <mergeCell ref="AG76:AH76"/>
    <mergeCell ref="AI76:AJ76"/>
    <mergeCell ref="AK76:AL76"/>
    <mergeCell ref="AM76:AN76"/>
    <mergeCell ref="A74:F75"/>
    <mergeCell ref="O75:P75"/>
    <mergeCell ref="Q75:R75"/>
    <mergeCell ref="S75:T75"/>
    <mergeCell ref="U75:V75"/>
    <mergeCell ref="W75:X75"/>
    <mergeCell ref="Y75:Z75"/>
    <mergeCell ref="AA75:AB75"/>
    <mergeCell ref="AC75:AD75"/>
    <mergeCell ref="AE71:AF71"/>
    <mergeCell ref="AG71:AH71"/>
    <mergeCell ref="AI71:AJ71"/>
    <mergeCell ref="AK71:AL71"/>
    <mergeCell ref="AM71:AN71"/>
    <mergeCell ref="H67:K67"/>
    <mergeCell ref="O71:P71"/>
    <mergeCell ref="Q71:R71"/>
    <mergeCell ref="S71:T71"/>
    <mergeCell ref="U71:V71"/>
    <mergeCell ref="W71:X71"/>
    <mergeCell ref="Y71:Z71"/>
    <mergeCell ref="AA71:AB71"/>
    <mergeCell ref="AC71:AD71"/>
    <mergeCell ref="AG51:AH51"/>
    <mergeCell ref="AI51:AJ51"/>
    <mergeCell ref="AK51:AL51"/>
    <mergeCell ref="AM51:AN51"/>
    <mergeCell ref="A67:F70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G56:AH56"/>
    <mergeCell ref="AI56:AJ56"/>
    <mergeCell ref="AK56:AL56"/>
    <mergeCell ref="AM56:AN56"/>
    <mergeCell ref="O51:P51"/>
    <mergeCell ref="Q51:R51"/>
    <mergeCell ref="S51:T51"/>
    <mergeCell ref="U51:V51"/>
    <mergeCell ref="W51:X51"/>
    <mergeCell ref="Y51:Z51"/>
    <mergeCell ref="AA51:AB51"/>
    <mergeCell ref="AG46:AH46"/>
    <mergeCell ref="AI46:AJ46"/>
    <mergeCell ref="AK46:AL46"/>
    <mergeCell ref="AM46:AN46"/>
    <mergeCell ref="AO46:AP46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7:AH47"/>
    <mergeCell ref="AI47:AJ47"/>
    <mergeCell ref="AK47:AL47"/>
    <mergeCell ref="AM47:AN47"/>
    <mergeCell ref="AO47:AP47"/>
    <mergeCell ref="O46:P46"/>
    <mergeCell ref="Q46:R46"/>
    <mergeCell ref="S46:T46"/>
    <mergeCell ref="U46:V46"/>
    <mergeCell ref="W46:X46"/>
    <mergeCell ref="Y46:Z46"/>
    <mergeCell ref="AA46:AB46"/>
    <mergeCell ref="AG44:AH44"/>
    <mergeCell ref="AI44:AJ44"/>
    <mergeCell ref="AK44:AL44"/>
    <mergeCell ref="AM44:AN44"/>
    <mergeCell ref="AO44:AP44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O45:AP45"/>
    <mergeCell ref="O44:P44"/>
    <mergeCell ref="Q44:R44"/>
    <mergeCell ref="S44:T44"/>
    <mergeCell ref="U44:V44"/>
    <mergeCell ref="W44:X44"/>
    <mergeCell ref="Y44:Z44"/>
    <mergeCell ref="AA44:AB44"/>
    <mergeCell ref="G42:M42"/>
    <mergeCell ref="O43:P43"/>
    <mergeCell ref="Q43:R43"/>
    <mergeCell ref="S43:T43"/>
    <mergeCell ref="U43:V43"/>
    <mergeCell ref="W43:X43"/>
    <mergeCell ref="Y43:Z43"/>
    <mergeCell ref="AA43:AB43"/>
    <mergeCell ref="A1:AO2"/>
    <mergeCell ref="I34:J34"/>
    <mergeCell ref="K34:L34"/>
    <mergeCell ref="M34:N34"/>
    <mergeCell ref="A36:AO37"/>
    <mergeCell ref="A40:F41"/>
    <mergeCell ref="G41:M41"/>
    <mergeCell ref="AN35:AO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D30:AE30"/>
    <mergeCell ref="AF30:AG30"/>
    <mergeCell ref="AH30:AI30"/>
    <mergeCell ref="AJ30:AK30"/>
    <mergeCell ref="AL30:AM30"/>
    <mergeCell ref="AN30:AO30"/>
    <mergeCell ref="AN26:AO26"/>
    <mergeCell ref="AP26:AQ26"/>
    <mergeCell ref="H27:K27"/>
    <mergeCell ref="P30:Q30"/>
    <mergeCell ref="R30:S30"/>
    <mergeCell ref="T30:U30"/>
    <mergeCell ref="V30:W30"/>
    <mergeCell ref="X30:Y30"/>
    <mergeCell ref="Z30:AA30"/>
    <mergeCell ref="AB30:AC30"/>
    <mergeCell ref="AB26:AC26"/>
    <mergeCell ref="AD26:AE26"/>
    <mergeCell ref="AF26:AG26"/>
    <mergeCell ref="AH26:AI26"/>
    <mergeCell ref="AJ26:AK26"/>
    <mergeCell ref="AL26:AM26"/>
    <mergeCell ref="P26:Q26"/>
    <mergeCell ref="R26:S26"/>
    <mergeCell ref="T26:U26"/>
    <mergeCell ref="V26:W26"/>
    <mergeCell ref="X26:Y26"/>
    <mergeCell ref="Z26:AA26"/>
    <mergeCell ref="X25:Y25"/>
    <mergeCell ref="Z25:AA25"/>
    <mergeCell ref="AB25:AC25"/>
    <mergeCell ref="A25:D25"/>
    <mergeCell ref="P25:Q25"/>
    <mergeCell ref="R25:S25"/>
    <mergeCell ref="T25:U25"/>
    <mergeCell ref="V25:W25"/>
    <mergeCell ref="AJ25:AK25"/>
    <mergeCell ref="AL25:AM25"/>
    <mergeCell ref="AN25:AO25"/>
    <mergeCell ref="AP25:AQ25"/>
    <mergeCell ref="AD25:AE25"/>
    <mergeCell ref="AF25:AG25"/>
    <mergeCell ref="AH25:AI25"/>
    <mergeCell ref="AP23:AQ23"/>
    <mergeCell ref="P24:Q24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D23:AE23"/>
    <mergeCell ref="AF23:AG23"/>
    <mergeCell ref="AH23:AI23"/>
    <mergeCell ref="AJ23:AK23"/>
    <mergeCell ref="AL23:AM23"/>
    <mergeCell ref="AN23:AO23"/>
    <mergeCell ref="AH24:AI24"/>
    <mergeCell ref="AJ24:AK24"/>
    <mergeCell ref="AL24:AM24"/>
    <mergeCell ref="AN24:AO24"/>
    <mergeCell ref="AP24:AQ24"/>
    <mergeCell ref="P23:Q23"/>
    <mergeCell ref="R23:S23"/>
    <mergeCell ref="T23:U23"/>
    <mergeCell ref="V23:W23"/>
    <mergeCell ref="X23:Y23"/>
    <mergeCell ref="Z23:AA23"/>
    <mergeCell ref="AB23:AC23"/>
    <mergeCell ref="Z22:AA22"/>
    <mergeCell ref="AB22:AC22"/>
    <mergeCell ref="G21:M21"/>
    <mergeCell ref="O21:AP21"/>
    <mergeCell ref="P22:Q22"/>
    <mergeCell ref="R22:S22"/>
    <mergeCell ref="T22:U22"/>
    <mergeCell ref="V22:W22"/>
    <mergeCell ref="X22:Y22"/>
    <mergeCell ref="AL22:AM22"/>
    <mergeCell ref="AN22:AO22"/>
    <mergeCell ref="AP22:AQ22"/>
    <mergeCell ref="AD22:AE22"/>
    <mergeCell ref="AF22:AG22"/>
    <mergeCell ref="AH22:AI22"/>
    <mergeCell ref="AJ22:AK22"/>
    <mergeCell ref="Z19:AA19"/>
    <mergeCell ref="AB19:AC19"/>
    <mergeCell ref="AD19:AE19"/>
    <mergeCell ref="AJ14:AK14"/>
    <mergeCell ref="AL14:AM14"/>
    <mergeCell ref="AN14:AO14"/>
    <mergeCell ref="P19:Q19"/>
    <mergeCell ref="R19:S19"/>
    <mergeCell ref="T19:U19"/>
    <mergeCell ref="V19:W19"/>
    <mergeCell ref="X19:Y19"/>
    <mergeCell ref="AL19:AM19"/>
    <mergeCell ref="AN19:AO19"/>
    <mergeCell ref="AF19:AG19"/>
    <mergeCell ref="AH19:AI19"/>
    <mergeCell ref="AJ19:AK19"/>
    <mergeCell ref="AN10:AO10"/>
    <mergeCell ref="AP10:AQ10"/>
    <mergeCell ref="P14:Q14"/>
    <mergeCell ref="R14:S14"/>
    <mergeCell ref="T14:U14"/>
    <mergeCell ref="V14:W14"/>
    <mergeCell ref="X14:Y14"/>
    <mergeCell ref="Z14:AA14"/>
    <mergeCell ref="AB14:AC14"/>
    <mergeCell ref="AD14:AE14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F14:AG14"/>
    <mergeCell ref="AH14:AI14"/>
    <mergeCell ref="AF9:AG9"/>
    <mergeCell ref="AH9:AI9"/>
    <mergeCell ref="AJ9:AK9"/>
    <mergeCell ref="AL9:AM9"/>
    <mergeCell ref="AN9:AO9"/>
    <mergeCell ref="AP9:AQ9"/>
    <mergeCell ref="AN8:AO8"/>
    <mergeCell ref="AP8:AQ8"/>
    <mergeCell ref="P9:Q9"/>
    <mergeCell ref="R9:S9"/>
    <mergeCell ref="T9:U9"/>
    <mergeCell ref="V9:W9"/>
    <mergeCell ref="X9:Y9"/>
    <mergeCell ref="Z9:AA9"/>
    <mergeCell ref="AB9:AC9"/>
    <mergeCell ref="AD9:AE9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F7:AG7"/>
    <mergeCell ref="AH7:AI7"/>
    <mergeCell ref="AJ7:AK7"/>
    <mergeCell ref="AL7:AM7"/>
    <mergeCell ref="AN7:AO7"/>
    <mergeCell ref="AP7:AQ7"/>
    <mergeCell ref="AN6:AO6"/>
    <mergeCell ref="AP6:AQ6"/>
    <mergeCell ref="P7:Q7"/>
    <mergeCell ref="R7:S7"/>
    <mergeCell ref="T7:U7"/>
    <mergeCell ref="V7:W7"/>
    <mergeCell ref="X7:Y7"/>
    <mergeCell ref="Z7:AA7"/>
    <mergeCell ref="AB7:AC7"/>
    <mergeCell ref="AD7:AE7"/>
    <mergeCell ref="AB6:AC6"/>
    <mergeCell ref="AD6:AE6"/>
    <mergeCell ref="AF6:AG6"/>
    <mergeCell ref="AH6:AI6"/>
    <mergeCell ref="AJ6:AK6"/>
    <mergeCell ref="AL6:AM6"/>
    <mergeCell ref="A3:F4"/>
    <mergeCell ref="G4:M4"/>
    <mergeCell ref="G5:M5"/>
    <mergeCell ref="O5:AP5"/>
    <mergeCell ref="P6:Q6"/>
    <mergeCell ref="R6:S6"/>
    <mergeCell ref="T6:U6"/>
    <mergeCell ref="V6:W6"/>
    <mergeCell ref="X6:Y6"/>
    <mergeCell ref="Z6:AA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FBBA-8C3E-E046-B596-67DDD7CAEEDF}">
  <dimension ref="A1:AP83"/>
  <sheetViews>
    <sheetView topLeftCell="A12" workbookViewId="0">
      <selection activeCell="H26" sqref="H26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38" customWidth="1"/>
    <col min="8" max="8" width="15.6640625" customWidth="1"/>
    <col min="11" max="11" width="12.83203125" customWidth="1"/>
    <col min="13" max="13" width="16" customWidth="1"/>
    <col min="14" max="14" width="15.6640625" customWidth="1"/>
    <col min="15" max="15" width="6.83203125" customWidth="1"/>
    <col min="16" max="16" width="7" customWidth="1"/>
    <col min="17" max="17" width="7.1640625" customWidth="1"/>
    <col min="18" max="18" width="8.1640625" customWidth="1"/>
    <col min="19" max="19" width="7.33203125" customWidth="1"/>
    <col min="20" max="20" width="6.6640625" customWidth="1"/>
    <col min="21" max="22" width="6.5" customWidth="1"/>
    <col min="23" max="23" width="6.83203125" customWidth="1"/>
    <col min="24" max="24" width="7.1640625" customWidth="1"/>
    <col min="25" max="25" width="7.33203125" customWidth="1"/>
    <col min="26" max="26" width="8.1640625" customWidth="1"/>
    <col min="27" max="27" width="6.5" customWidth="1"/>
    <col min="28" max="28" width="7.1640625" customWidth="1"/>
    <col min="29" max="29" width="6.6640625" customWidth="1"/>
    <col min="30" max="30" width="7.33203125" customWidth="1"/>
    <col min="31" max="31" width="8.33203125" customWidth="1"/>
    <col min="32" max="32" width="8" customWidth="1"/>
    <col min="33" max="35" width="7.83203125" customWidth="1"/>
    <col min="36" max="36" width="8.33203125" customWidth="1"/>
    <col min="37" max="37" width="7.83203125" customWidth="1"/>
    <col min="38" max="38" width="7.6640625" customWidth="1"/>
    <col min="39" max="39" width="7.33203125" customWidth="1"/>
    <col min="40" max="40" width="8.33203125" customWidth="1"/>
    <col min="41" max="41" width="7" customWidth="1"/>
    <col min="42" max="42" width="7.83203125" customWidth="1"/>
  </cols>
  <sheetData>
    <row r="1" spans="1:42" ht="16" customHeight="1">
      <c r="A1" s="111" t="s">
        <v>26</v>
      </c>
      <c r="B1" s="111"/>
      <c r="C1" s="111"/>
      <c r="D1" s="111"/>
      <c r="E1" s="111"/>
      <c r="F1" s="111"/>
    </row>
    <row r="2" spans="1:42" ht="19" customHeight="1">
      <c r="A2" s="111"/>
      <c r="B2" s="111"/>
      <c r="C2" s="111"/>
      <c r="D2" s="111"/>
      <c r="E2" s="111"/>
      <c r="F2" s="111"/>
      <c r="G2" s="133"/>
      <c r="H2" s="133"/>
      <c r="I2" s="132"/>
      <c r="J2" s="132"/>
      <c r="K2" s="132"/>
      <c r="L2" s="132"/>
      <c r="M2" s="132"/>
    </row>
    <row r="3" spans="1:42" s="2" customFormat="1" ht="36" customHeight="1">
      <c r="A3" s="29" t="s">
        <v>3</v>
      </c>
      <c r="B3" s="1" t="s">
        <v>0</v>
      </c>
      <c r="C3" s="1" t="s">
        <v>1</v>
      </c>
      <c r="D3" s="1" t="s">
        <v>2</v>
      </c>
      <c r="E3" s="11" t="s">
        <v>4</v>
      </c>
      <c r="F3" s="11" t="s">
        <v>13</v>
      </c>
      <c r="G3" s="125" t="s">
        <v>0</v>
      </c>
      <c r="H3" s="125"/>
      <c r="I3" s="126"/>
      <c r="J3" s="126"/>
      <c r="K3" s="126"/>
      <c r="L3" s="126"/>
      <c r="M3" s="126"/>
      <c r="N3" s="125" t="s">
        <v>1</v>
      </c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</row>
    <row r="4" spans="1:42" s="4" customFormat="1" ht="19">
      <c r="A4" s="30" t="b">
        <v>1</v>
      </c>
      <c r="B4" s="26" t="s">
        <v>5</v>
      </c>
      <c r="C4" s="26">
        <v>75</v>
      </c>
      <c r="D4" s="26">
        <v>70</v>
      </c>
      <c r="E4" s="26" t="s">
        <v>6</v>
      </c>
      <c r="F4" s="26">
        <v>1</v>
      </c>
      <c r="G4" s="13"/>
      <c r="H4" s="8" t="s">
        <v>14</v>
      </c>
      <c r="I4" s="8" t="s">
        <v>15</v>
      </c>
      <c r="J4" s="8" t="s">
        <v>30</v>
      </c>
      <c r="K4" s="8" t="s">
        <v>40</v>
      </c>
      <c r="L4" s="8" t="s">
        <v>17</v>
      </c>
      <c r="M4" s="10" t="s">
        <v>39</v>
      </c>
      <c r="N4" s="36" t="s">
        <v>19</v>
      </c>
      <c r="O4" s="113">
        <v>1</v>
      </c>
      <c r="P4" s="124"/>
      <c r="Q4" s="114">
        <v>0</v>
      </c>
      <c r="R4" s="120"/>
      <c r="S4" s="113">
        <v>0</v>
      </c>
      <c r="T4" s="124"/>
      <c r="U4" s="114">
        <v>0</v>
      </c>
      <c r="V4" s="120"/>
      <c r="W4" s="113">
        <v>1</v>
      </c>
      <c r="X4" s="124"/>
      <c r="Y4" s="114">
        <v>1</v>
      </c>
      <c r="Z4" s="120"/>
      <c r="AA4" s="114">
        <v>0</v>
      </c>
      <c r="AB4" s="120"/>
      <c r="AC4" s="114"/>
      <c r="AD4" s="120"/>
      <c r="AE4" s="113"/>
      <c r="AF4" s="124"/>
      <c r="AG4" s="113"/>
      <c r="AH4" s="124"/>
      <c r="AI4" s="113"/>
      <c r="AJ4" s="124"/>
      <c r="AK4" s="113"/>
      <c r="AL4" s="124"/>
      <c r="AM4" s="113"/>
      <c r="AN4" s="124"/>
      <c r="AO4" s="113"/>
      <c r="AP4" s="134"/>
    </row>
    <row r="5" spans="1:42" s="6" customFormat="1" ht="19">
      <c r="A5" s="30" t="b">
        <v>1</v>
      </c>
      <c r="B5" s="26" t="s">
        <v>5</v>
      </c>
      <c r="C5" s="26">
        <v>80</v>
      </c>
      <c r="D5" s="26">
        <v>90</v>
      </c>
      <c r="E5" s="26" t="s">
        <v>7</v>
      </c>
      <c r="F5" s="26">
        <v>0</v>
      </c>
      <c r="G5" s="36" t="s">
        <v>5</v>
      </c>
      <c r="H5" s="21">
        <v>1</v>
      </c>
      <c r="I5" s="21">
        <v>2</v>
      </c>
      <c r="J5" s="21">
        <v>3</v>
      </c>
      <c r="K5" s="21">
        <f>1 - MAX(H5/J5, I5/J5)</f>
        <v>0.33333333333333337</v>
      </c>
      <c r="L5" s="21">
        <v>14</v>
      </c>
      <c r="M5" s="21">
        <f>J5/L5*K5</f>
        <v>7.1428571428571438E-2</v>
      </c>
      <c r="N5" s="36" t="s">
        <v>1</v>
      </c>
      <c r="O5" s="114">
        <v>64</v>
      </c>
      <c r="P5" s="120"/>
      <c r="Q5" s="114">
        <v>65</v>
      </c>
      <c r="R5" s="120"/>
      <c r="S5" s="113">
        <v>71</v>
      </c>
      <c r="T5" s="124"/>
      <c r="U5" s="114">
        <v>72</v>
      </c>
      <c r="V5" s="120"/>
      <c r="W5" s="114">
        <v>72</v>
      </c>
      <c r="X5" s="120"/>
      <c r="Y5" s="113">
        <v>75</v>
      </c>
      <c r="Z5" s="124"/>
      <c r="AA5" s="114">
        <v>80</v>
      </c>
      <c r="AB5" s="120"/>
      <c r="AC5" s="114"/>
      <c r="AD5" s="120"/>
      <c r="AE5" s="113"/>
      <c r="AF5" s="124"/>
      <c r="AG5" s="113"/>
      <c r="AH5" s="124"/>
      <c r="AI5" s="113"/>
      <c r="AJ5" s="124"/>
      <c r="AK5" s="113"/>
      <c r="AL5" s="124"/>
      <c r="AM5" s="113"/>
      <c r="AN5" s="124"/>
      <c r="AO5" s="113"/>
      <c r="AP5" s="134"/>
    </row>
    <row r="6" spans="1:42" s="6" customFormat="1" ht="19">
      <c r="A6" s="30" t="b">
        <v>1</v>
      </c>
      <c r="B6" s="26" t="s">
        <v>5</v>
      </c>
      <c r="C6" s="26">
        <v>72</v>
      </c>
      <c r="D6" s="26">
        <v>95</v>
      </c>
      <c r="E6" s="26" t="s">
        <v>7</v>
      </c>
      <c r="F6" s="26">
        <v>0</v>
      </c>
      <c r="G6" s="36" t="s">
        <v>8</v>
      </c>
      <c r="H6" s="21">
        <v>2</v>
      </c>
      <c r="I6" s="21">
        <v>0</v>
      </c>
      <c r="J6" s="21">
        <v>2</v>
      </c>
      <c r="K6" s="21">
        <f t="shared" ref="K6:K7" si="0">1 - MAX(H6/J6, I6/J6)</f>
        <v>0</v>
      </c>
      <c r="L6" s="21">
        <v>14</v>
      </c>
      <c r="M6" s="21">
        <f t="shared" ref="M6:M7" si="1">J6/L6*K6</f>
        <v>0</v>
      </c>
      <c r="N6" s="16" t="s">
        <v>20</v>
      </c>
      <c r="O6" s="114">
        <f xml:space="preserve"> O5</f>
        <v>64</v>
      </c>
      <c r="P6" s="120"/>
      <c r="Q6" s="113">
        <f t="shared" ref="Q6:U6" si="2" xml:space="preserve"> Q5</f>
        <v>65</v>
      </c>
      <c r="R6" s="124"/>
      <c r="S6" s="113">
        <f t="shared" si="2"/>
        <v>71</v>
      </c>
      <c r="T6" s="124"/>
      <c r="U6" s="114">
        <f t="shared" si="2"/>
        <v>72</v>
      </c>
      <c r="V6" s="120"/>
      <c r="W6" s="114">
        <v>75</v>
      </c>
      <c r="X6" s="120"/>
      <c r="Y6" s="113">
        <v>80</v>
      </c>
      <c r="Z6" s="124"/>
      <c r="AA6" s="113"/>
      <c r="AB6" s="124"/>
      <c r="AC6" s="114"/>
      <c r="AD6" s="120"/>
      <c r="AE6" s="113"/>
      <c r="AF6" s="124"/>
      <c r="AG6" s="113"/>
      <c r="AH6" s="124"/>
      <c r="AI6" s="113"/>
      <c r="AJ6" s="124"/>
      <c r="AK6" s="113"/>
      <c r="AL6" s="124"/>
      <c r="AM6" s="113"/>
      <c r="AN6" s="124"/>
      <c r="AO6" s="113"/>
      <c r="AP6" s="134"/>
    </row>
    <row r="7" spans="1:42" s="6" customFormat="1" ht="19">
      <c r="A7" s="30" t="b">
        <v>1</v>
      </c>
      <c r="B7" s="26" t="s">
        <v>8</v>
      </c>
      <c r="C7" s="26">
        <v>72</v>
      </c>
      <c r="D7" s="26">
        <v>90</v>
      </c>
      <c r="E7" s="26" t="s">
        <v>6</v>
      </c>
      <c r="F7" s="26">
        <v>1</v>
      </c>
      <c r="G7" s="36" t="s">
        <v>9</v>
      </c>
      <c r="H7" s="21">
        <v>0</v>
      </c>
      <c r="I7" s="21">
        <v>2</v>
      </c>
      <c r="J7" s="21">
        <v>2</v>
      </c>
      <c r="K7" s="21">
        <f t="shared" si="0"/>
        <v>0</v>
      </c>
      <c r="L7" s="21">
        <v>14</v>
      </c>
      <c r="M7" s="21">
        <f t="shared" si="1"/>
        <v>0</v>
      </c>
      <c r="N7" s="41" t="s">
        <v>21</v>
      </c>
      <c r="O7" s="114">
        <v>63</v>
      </c>
      <c r="P7" s="120"/>
      <c r="Q7" s="122">
        <f>FLOOR(SUM(O6:R6)/2, 0.1)</f>
        <v>64.5</v>
      </c>
      <c r="R7" s="122"/>
      <c r="S7" s="113">
        <f>FLOOR((Q6+S6)/2, 0.1)</f>
        <v>68</v>
      </c>
      <c r="T7" s="113"/>
      <c r="U7" s="113">
        <f t="shared" ref="U7" si="3">FLOOR((S6+U6)/2, 0.1)</f>
        <v>71.5</v>
      </c>
      <c r="V7" s="113"/>
      <c r="W7" s="113">
        <f t="shared" ref="W7" si="4">FLOOR((U6+W6)/2, 0.1)</f>
        <v>73.5</v>
      </c>
      <c r="X7" s="113"/>
      <c r="Y7" s="113">
        <f t="shared" ref="Y7" si="5">FLOOR((W6+Y6)/2, 0.1)</f>
        <v>77.5</v>
      </c>
      <c r="Z7" s="113"/>
      <c r="AA7" s="113">
        <v>81</v>
      </c>
      <c r="AB7" s="113"/>
      <c r="AC7" s="113"/>
      <c r="AD7" s="113"/>
      <c r="AE7" s="113"/>
      <c r="AF7" s="113"/>
      <c r="AG7" s="113"/>
      <c r="AH7" s="113"/>
      <c r="AI7" s="113"/>
      <c r="AJ7" s="113"/>
      <c r="AK7" s="122"/>
      <c r="AL7" s="122"/>
      <c r="AM7" s="113"/>
      <c r="AN7" s="113"/>
      <c r="AO7" s="113"/>
      <c r="AP7" s="134"/>
    </row>
    <row r="8" spans="1:42" s="4" customFormat="1" ht="19">
      <c r="A8" s="30" t="b">
        <v>1</v>
      </c>
      <c r="B8" s="26" t="s">
        <v>8</v>
      </c>
      <c r="C8" s="26">
        <v>64</v>
      </c>
      <c r="D8" s="26">
        <v>65</v>
      </c>
      <c r="E8" s="26" t="s">
        <v>6</v>
      </c>
      <c r="F8" s="26">
        <v>1</v>
      </c>
      <c r="G8" s="56" t="s">
        <v>41</v>
      </c>
      <c r="H8" s="49"/>
      <c r="I8" s="49"/>
      <c r="J8" s="49"/>
      <c r="K8" s="49"/>
      <c r="L8" s="46"/>
      <c r="M8" s="27">
        <f>SUM(M5:M7)</f>
        <v>7.1428571428571438E-2</v>
      </c>
      <c r="N8" s="16"/>
      <c r="O8" s="114"/>
      <c r="P8" s="120"/>
      <c r="Q8" s="113"/>
      <c r="R8" s="113"/>
      <c r="S8" s="113"/>
      <c r="T8" s="113"/>
      <c r="U8" s="114"/>
      <c r="V8" s="114"/>
      <c r="W8" s="114"/>
      <c r="X8" s="114"/>
      <c r="Y8" s="113"/>
      <c r="Z8" s="113"/>
      <c r="AA8" s="113"/>
      <c r="AB8" s="113"/>
      <c r="AC8" s="114"/>
      <c r="AD8" s="114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34"/>
    </row>
    <row r="9" spans="1:42" s="4" customFormat="1" ht="19">
      <c r="A9" s="30" t="b">
        <v>1</v>
      </c>
      <c r="B9" s="26" t="s">
        <v>9</v>
      </c>
      <c r="C9" s="26">
        <v>71</v>
      </c>
      <c r="D9" s="26">
        <v>80</v>
      </c>
      <c r="E9" s="26" t="s">
        <v>7</v>
      </c>
      <c r="F9" s="26">
        <v>0</v>
      </c>
      <c r="G9" s="56"/>
      <c r="H9" s="7"/>
      <c r="I9" s="50"/>
      <c r="J9" s="50"/>
      <c r="K9" s="50"/>
      <c r="L9" s="42"/>
      <c r="M9" s="27"/>
      <c r="N9" s="36"/>
      <c r="O9" s="36" t="s">
        <v>22</v>
      </c>
      <c r="P9" s="36" t="s">
        <v>23</v>
      </c>
      <c r="Q9" s="36" t="s">
        <v>22</v>
      </c>
      <c r="R9" s="36" t="s">
        <v>23</v>
      </c>
      <c r="S9" s="36" t="s">
        <v>22</v>
      </c>
      <c r="T9" s="36" t="s">
        <v>23</v>
      </c>
      <c r="U9" s="36" t="s">
        <v>22</v>
      </c>
      <c r="V9" s="36" t="s">
        <v>23</v>
      </c>
      <c r="W9" s="36" t="s">
        <v>22</v>
      </c>
      <c r="X9" s="36" t="s">
        <v>23</v>
      </c>
      <c r="Y9" s="36" t="s">
        <v>22</v>
      </c>
      <c r="Z9" s="36" t="s">
        <v>23</v>
      </c>
      <c r="AA9" s="36" t="s">
        <v>22</v>
      </c>
      <c r="AB9" s="36" t="s">
        <v>23</v>
      </c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2" s="4" customFormat="1" ht="19">
      <c r="A10" s="30" t="b">
        <v>1</v>
      </c>
      <c r="B10" s="26" t="s">
        <v>9</v>
      </c>
      <c r="C10" s="26">
        <v>65</v>
      </c>
      <c r="D10" s="26">
        <v>70</v>
      </c>
      <c r="E10" s="26" t="s">
        <v>7</v>
      </c>
      <c r="F10" s="26">
        <v>0</v>
      </c>
      <c r="G10" s="56"/>
      <c r="N10" s="36" t="s">
        <v>14</v>
      </c>
      <c r="O10" s="36">
        <v>0</v>
      </c>
      <c r="P10" s="36">
        <v>3</v>
      </c>
      <c r="Q10" s="36">
        <v>1</v>
      </c>
      <c r="R10" s="36">
        <v>2</v>
      </c>
      <c r="S10" s="36">
        <v>1</v>
      </c>
      <c r="T10" s="36">
        <v>2</v>
      </c>
      <c r="U10" s="36">
        <v>1</v>
      </c>
      <c r="V10" s="36">
        <v>2</v>
      </c>
      <c r="W10" s="36">
        <v>2</v>
      </c>
      <c r="X10" s="36">
        <v>1</v>
      </c>
      <c r="Y10" s="36">
        <v>3</v>
      </c>
      <c r="Z10" s="36">
        <v>0</v>
      </c>
      <c r="AA10" s="36">
        <v>3</v>
      </c>
      <c r="AB10" s="36">
        <v>0</v>
      </c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</row>
    <row r="11" spans="1:42" s="4" customFormat="1">
      <c r="G11" s="31"/>
      <c r="N11" s="36" t="s">
        <v>15</v>
      </c>
      <c r="O11" s="36">
        <v>0</v>
      </c>
      <c r="P11" s="36">
        <v>4</v>
      </c>
      <c r="Q11" s="36">
        <v>0</v>
      </c>
      <c r="R11" s="36">
        <v>4</v>
      </c>
      <c r="S11" s="36">
        <v>1</v>
      </c>
      <c r="T11" s="36">
        <v>3</v>
      </c>
      <c r="U11" s="36">
        <v>2</v>
      </c>
      <c r="V11" s="36">
        <v>2</v>
      </c>
      <c r="W11" s="36">
        <v>3</v>
      </c>
      <c r="X11" s="36">
        <v>1</v>
      </c>
      <c r="Y11" s="36">
        <v>3</v>
      </c>
      <c r="Z11" s="36">
        <v>1</v>
      </c>
      <c r="AA11" s="36">
        <v>4</v>
      </c>
      <c r="AB11" s="36">
        <v>0</v>
      </c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</row>
    <row r="12" spans="1:42" s="4" customFormat="1" ht="18" customHeight="1">
      <c r="O12" s="114"/>
      <c r="P12" s="120"/>
      <c r="Q12" s="113"/>
      <c r="R12" s="113"/>
      <c r="S12" s="113"/>
      <c r="T12" s="113"/>
      <c r="U12" s="114"/>
      <c r="V12" s="114"/>
      <c r="W12" s="114"/>
      <c r="X12" s="114"/>
      <c r="Y12" s="113"/>
      <c r="Z12" s="113"/>
      <c r="AA12" s="113"/>
      <c r="AB12" s="113"/>
      <c r="AC12" s="114"/>
      <c r="AD12" s="114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</row>
    <row r="13" spans="1:42" s="4" customFormat="1" ht="18" customHeight="1">
      <c r="A13" s="79"/>
      <c r="B13" s="33"/>
      <c r="C13" s="33"/>
      <c r="D13" s="33"/>
      <c r="N13" s="36" t="s">
        <v>24</v>
      </c>
      <c r="O13" s="36">
        <f>SUM(O10:O11)</f>
        <v>0</v>
      </c>
      <c r="P13" s="36">
        <f t="shared" ref="P13:AB13" si="6">SUM(P10:P11)</f>
        <v>7</v>
      </c>
      <c r="Q13" s="36">
        <f t="shared" si="6"/>
        <v>1</v>
      </c>
      <c r="R13" s="36">
        <f t="shared" si="6"/>
        <v>6</v>
      </c>
      <c r="S13" s="36">
        <f t="shared" si="6"/>
        <v>2</v>
      </c>
      <c r="T13" s="36">
        <f t="shared" si="6"/>
        <v>5</v>
      </c>
      <c r="U13" s="36">
        <f t="shared" si="6"/>
        <v>3</v>
      </c>
      <c r="V13" s="36">
        <f t="shared" si="6"/>
        <v>4</v>
      </c>
      <c r="W13" s="36">
        <f t="shared" si="6"/>
        <v>5</v>
      </c>
      <c r="X13" s="36">
        <f t="shared" si="6"/>
        <v>2</v>
      </c>
      <c r="Y13" s="36">
        <f t="shared" si="6"/>
        <v>6</v>
      </c>
      <c r="Z13" s="36">
        <f t="shared" si="6"/>
        <v>1</v>
      </c>
      <c r="AA13" s="36">
        <f t="shared" si="6"/>
        <v>7</v>
      </c>
      <c r="AB13" s="36">
        <f t="shared" si="6"/>
        <v>0</v>
      </c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42" s="6" customFormat="1" ht="17">
      <c r="A14" s="33"/>
      <c r="B14" s="33"/>
      <c r="C14" s="33"/>
      <c r="D14" s="33"/>
      <c r="N14" s="41" t="s">
        <v>40</v>
      </c>
      <c r="O14" s="35">
        <v>1</v>
      </c>
      <c r="P14" s="35">
        <f>1 - MAX(P10/P13, P11/P13)</f>
        <v>0.4285714285714286</v>
      </c>
      <c r="Q14" s="35">
        <f t="shared" ref="Q14:AA14" si="7">1 - MAX(Q10/Q13, Q11/Q13)</f>
        <v>0</v>
      </c>
      <c r="R14" s="35">
        <f t="shared" si="7"/>
        <v>0.33333333333333337</v>
      </c>
      <c r="S14" s="35">
        <f t="shared" si="7"/>
        <v>0.5</v>
      </c>
      <c r="T14" s="35">
        <f t="shared" si="7"/>
        <v>0.4</v>
      </c>
      <c r="U14" s="35">
        <f t="shared" si="7"/>
        <v>0.33333333333333337</v>
      </c>
      <c r="V14" s="35">
        <f t="shared" si="7"/>
        <v>0.5</v>
      </c>
      <c r="W14" s="35">
        <f t="shared" si="7"/>
        <v>0.4</v>
      </c>
      <c r="X14" s="35">
        <f t="shared" si="7"/>
        <v>0.5</v>
      </c>
      <c r="Y14" s="35">
        <f t="shared" si="7"/>
        <v>0.5</v>
      </c>
      <c r="Z14" s="35">
        <f t="shared" si="7"/>
        <v>0</v>
      </c>
      <c r="AA14" s="35">
        <f t="shared" si="7"/>
        <v>0.4285714285714286</v>
      </c>
      <c r="AB14" s="35">
        <v>1</v>
      </c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</row>
    <row r="15" spans="1:42" s="6" customFormat="1">
      <c r="A15" s="8"/>
      <c r="B15" s="8"/>
      <c r="C15" s="8"/>
      <c r="D15" s="8"/>
      <c r="G15" s="36"/>
      <c r="H15" s="36"/>
      <c r="I15" s="7"/>
      <c r="J15" s="7"/>
      <c r="K15" s="7"/>
      <c r="L15" s="7"/>
      <c r="M15" s="7"/>
      <c r="N15" s="36" t="s">
        <v>17</v>
      </c>
      <c r="O15" s="36">
        <v>7</v>
      </c>
      <c r="P15" s="36">
        <v>7</v>
      </c>
      <c r="Q15" s="36">
        <v>7</v>
      </c>
      <c r="R15" s="36">
        <v>7</v>
      </c>
      <c r="S15" s="36">
        <v>7</v>
      </c>
      <c r="T15" s="36">
        <v>7</v>
      </c>
      <c r="U15" s="36">
        <v>7</v>
      </c>
      <c r="V15" s="36">
        <v>7</v>
      </c>
      <c r="W15" s="36">
        <v>7</v>
      </c>
      <c r="X15" s="36">
        <v>7</v>
      </c>
      <c r="Y15" s="36">
        <v>7</v>
      </c>
      <c r="Z15" s="36">
        <v>7</v>
      </c>
      <c r="AA15" s="36">
        <v>7</v>
      </c>
      <c r="AB15" s="36">
        <v>7</v>
      </c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42" s="4" customFormat="1" ht="17">
      <c r="A16" s="142" t="s">
        <v>42</v>
      </c>
      <c r="B16" s="142"/>
      <c r="C16" s="142"/>
      <c r="D16" s="142"/>
      <c r="E16" s="142"/>
      <c r="F16" s="142"/>
      <c r="G16" s="36"/>
      <c r="H16" s="7"/>
      <c r="I16" s="7"/>
      <c r="J16" s="7"/>
      <c r="K16" s="7"/>
      <c r="L16" s="7"/>
      <c r="M16" s="7"/>
      <c r="N16" s="41" t="s">
        <v>39</v>
      </c>
      <c r="O16" s="35">
        <f>(O13/O15)*O14</f>
        <v>0</v>
      </c>
      <c r="P16" s="35">
        <f t="shared" ref="P16:AB16" si="8">(P13/P15)*P14</f>
        <v>0.4285714285714286</v>
      </c>
      <c r="Q16" s="35">
        <f t="shared" si="8"/>
        <v>0</v>
      </c>
      <c r="R16" s="35">
        <f t="shared" si="8"/>
        <v>0.28571428571428575</v>
      </c>
      <c r="S16" s="35">
        <f t="shared" si="8"/>
        <v>0.14285714285714285</v>
      </c>
      <c r="T16" s="35">
        <f t="shared" si="8"/>
        <v>0.28571428571428575</v>
      </c>
      <c r="U16" s="35">
        <f t="shared" si="8"/>
        <v>0.14285714285714288</v>
      </c>
      <c r="V16" s="35">
        <f t="shared" si="8"/>
        <v>0.2857142857142857</v>
      </c>
      <c r="W16" s="35">
        <f t="shared" si="8"/>
        <v>0.28571428571428575</v>
      </c>
      <c r="X16" s="35">
        <f t="shared" si="8"/>
        <v>0.14285714285714285</v>
      </c>
      <c r="Y16" s="35">
        <f t="shared" si="8"/>
        <v>0.42857142857142855</v>
      </c>
      <c r="Z16" s="35">
        <f t="shared" si="8"/>
        <v>0</v>
      </c>
      <c r="AA16" s="35">
        <f t="shared" si="8"/>
        <v>0.4285714285714286</v>
      </c>
      <c r="AB16" s="35">
        <f t="shared" si="8"/>
        <v>0</v>
      </c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2" s="4" customFormat="1">
      <c r="A17" s="143"/>
      <c r="B17" s="143"/>
      <c r="C17" s="143"/>
      <c r="D17" s="143"/>
      <c r="E17" s="143"/>
      <c r="F17" s="143"/>
      <c r="G17" s="36"/>
      <c r="H17" s="7"/>
      <c r="I17" s="7"/>
      <c r="J17" s="7"/>
      <c r="K17" s="7"/>
      <c r="L17" s="7"/>
      <c r="M17" s="7"/>
      <c r="N17" s="56" t="s">
        <v>41</v>
      </c>
      <c r="O17" s="115">
        <f>SUM(O16:P16)</f>
        <v>0.4285714285714286</v>
      </c>
      <c r="P17" s="114"/>
      <c r="Q17" s="116">
        <f t="shared" ref="Q17" si="9">SUM(Q16:R16)</f>
        <v>0.28571428571428575</v>
      </c>
      <c r="R17" s="116"/>
      <c r="S17" s="115">
        <f t="shared" ref="S17" si="10">SUM(S16:T16)</f>
        <v>0.4285714285714286</v>
      </c>
      <c r="T17" s="115"/>
      <c r="U17" s="115">
        <f t="shared" ref="U17" si="11">SUM(U16:V16)</f>
        <v>0.4285714285714286</v>
      </c>
      <c r="V17" s="115"/>
      <c r="W17" s="115">
        <f t="shared" ref="W17" si="12">SUM(W16:X16)</f>
        <v>0.4285714285714286</v>
      </c>
      <c r="X17" s="115"/>
      <c r="Y17" s="115">
        <f t="shared" ref="Y17" si="13">SUM(Y16:Z16)</f>
        <v>0.42857142857142855</v>
      </c>
      <c r="Z17" s="115"/>
      <c r="AA17" s="115">
        <f t="shared" ref="AA17" si="14">SUM(AA16:AB16)</f>
        <v>0.4285714285714286</v>
      </c>
      <c r="AB17" s="115"/>
      <c r="AC17" s="115"/>
      <c r="AD17" s="115"/>
      <c r="AE17" s="115"/>
      <c r="AF17" s="115"/>
      <c r="AG17" s="115"/>
      <c r="AH17" s="115"/>
      <c r="AI17" s="115"/>
      <c r="AJ17" s="115"/>
      <c r="AK17" s="118"/>
      <c r="AL17" s="118"/>
      <c r="AM17" s="115"/>
      <c r="AN17" s="115"/>
    </row>
    <row r="18" spans="1:42" s="4" customFormat="1">
      <c r="A18" s="143"/>
      <c r="B18" s="143"/>
      <c r="C18" s="143"/>
      <c r="D18" s="143"/>
      <c r="E18" s="143"/>
      <c r="F18" s="143"/>
      <c r="G18" s="36"/>
      <c r="H18" s="7"/>
      <c r="I18" s="7"/>
      <c r="J18" s="7"/>
      <c r="K18" s="7"/>
      <c r="L18" s="7"/>
      <c r="M18" s="7"/>
      <c r="N18" s="56"/>
      <c r="O18" s="115"/>
      <c r="P18" s="114"/>
      <c r="Q18" s="115"/>
      <c r="R18" s="114"/>
      <c r="S18" s="115"/>
      <c r="T18" s="114"/>
      <c r="U18" s="115"/>
      <c r="V18" s="114"/>
      <c r="W18" s="115"/>
      <c r="X18" s="114"/>
      <c r="Y18" s="115"/>
      <c r="Z18" s="114"/>
      <c r="AA18" s="115"/>
      <c r="AB18" s="114"/>
      <c r="AC18" s="115"/>
      <c r="AD18" s="114"/>
      <c r="AE18" s="115"/>
      <c r="AF18" s="114"/>
      <c r="AG18" s="115"/>
      <c r="AH18" s="114"/>
      <c r="AI18" s="115"/>
      <c r="AJ18" s="114"/>
      <c r="AK18" s="115"/>
      <c r="AL18" s="114"/>
      <c r="AM18" s="115"/>
      <c r="AN18" s="114"/>
    </row>
    <row r="19" spans="1:42" s="4" customFormat="1">
      <c r="A19" s="143"/>
      <c r="B19" s="143"/>
      <c r="C19" s="143"/>
      <c r="D19" s="143"/>
      <c r="E19" s="143"/>
      <c r="F19" s="143"/>
      <c r="G19" s="36"/>
      <c r="H19" s="7"/>
      <c r="I19" s="7"/>
      <c r="J19" s="7"/>
      <c r="K19" s="7"/>
      <c r="L19" s="7"/>
      <c r="M19" s="7"/>
      <c r="N19" s="52"/>
      <c r="O19" s="115"/>
      <c r="P19" s="114"/>
      <c r="Q19" s="115"/>
      <c r="R19" s="114"/>
      <c r="S19" s="115"/>
      <c r="T19" s="114"/>
      <c r="U19" s="115"/>
      <c r="V19" s="114"/>
      <c r="W19" s="115"/>
      <c r="X19" s="114"/>
      <c r="Y19" s="115"/>
      <c r="Z19" s="114"/>
      <c r="AA19" s="115"/>
      <c r="AB19" s="114"/>
      <c r="AC19" s="115"/>
      <c r="AD19" s="114"/>
      <c r="AE19" s="115"/>
      <c r="AF19" s="114"/>
      <c r="AG19" s="115"/>
      <c r="AH19" s="114"/>
      <c r="AI19" s="115"/>
      <c r="AJ19" s="114"/>
      <c r="AK19" s="115"/>
      <c r="AL19" s="114"/>
      <c r="AM19" s="115"/>
      <c r="AN19" s="114"/>
    </row>
    <row r="20" spans="1:42" s="4" customFormat="1" ht="20">
      <c r="A20"/>
      <c r="B20"/>
      <c r="C20"/>
      <c r="D20"/>
      <c r="E20"/>
      <c r="F20"/>
      <c r="G20" s="36"/>
      <c r="H20" s="7"/>
      <c r="I20" s="7"/>
      <c r="J20" s="7"/>
      <c r="K20" s="7"/>
      <c r="L20" s="7"/>
      <c r="M20" s="7"/>
      <c r="N20" s="43" t="s">
        <v>2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2"/>
    </row>
    <row r="21" spans="1:42" s="4" customFormat="1">
      <c r="A21"/>
      <c r="B21"/>
      <c r="C21"/>
      <c r="D21"/>
      <c r="E21"/>
      <c r="F21"/>
      <c r="G21" s="36"/>
      <c r="H21" s="7"/>
      <c r="I21" s="7"/>
      <c r="J21" s="7"/>
      <c r="K21" s="7"/>
      <c r="L21" s="7"/>
      <c r="M21" s="7"/>
      <c r="N21" s="36" t="s">
        <v>19</v>
      </c>
      <c r="O21" s="37">
        <v>1</v>
      </c>
      <c r="P21" s="39"/>
      <c r="Q21" s="36">
        <v>0</v>
      </c>
      <c r="R21" s="38"/>
      <c r="S21" s="37">
        <v>1</v>
      </c>
      <c r="T21" s="39"/>
      <c r="U21" s="36">
        <v>0</v>
      </c>
      <c r="V21" s="38"/>
      <c r="W21" s="37">
        <v>0</v>
      </c>
      <c r="X21" s="39"/>
      <c r="Y21" s="36">
        <v>1</v>
      </c>
      <c r="Z21" s="38"/>
      <c r="AA21" s="36">
        <v>0</v>
      </c>
      <c r="AB21" s="38"/>
      <c r="AC21" s="36"/>
      <c r="AD21" s="38"/>
      <c r="AE21" s="37"/>
      <c r="AF21" s="39"/>
      <c r="AG21" s="37"/>
      <c r="AH21" s="39"/>
      <c r="AI21" s="37"/>
      <c r="AJ21" s="39"/>
      <c r="AK21" s="37"/>
      <c r="AL21" s="39"/>
      <c r="AM21" s="37"/>
      <c r="AN21" s="39"/>
      <c r="AO21" s="37"/>
      <c r="AP21" s="34"/>
    </row>
    <row r="22" spans="1:42" s="4" customFormat="1" ht="24">
      <c r="A22" s="80"/>
      <c r="B22" s="80"/>
      <c r="C22" s="80"/>
      <c r="D22" s="80"/>
      <c r="E22" s="80"/>
      <c r="F22" s="80"/>
      <c r="G22" s="36"/>
      <c r="H22" s="7"/>
      <c r="I22" s="7"/>
      <c r="J22" s="7"/>
      <c r="K22" s="7"/>
      <c r="L22" s="7"/>
      <c r="M22" s="7"/>
      <c r="N22" s="36" t="s">
        <v>2</v>
      </c>
      <c r="O22" s="36">
        <v>65</v>
      </c>
      <c r="P22" s="38"/>
      <c r="Q22" s="36">
        <v>70</v>
      </c>
      <c r="R22" s="38"/>
      <c r="S22" s="37">
        <v>70</v>
      </c>
      <c r="T22" s="39"/>
      <c r="U22" s="36">
        <v>80</v>
      </c>
      <c r="V22" s="38"/>
      <c r="W22" s="36">
        <v>90</v>
      </c>
      <c r="X22" s="38"/>
      <c r="Y22" s="37">
        <v>90</v>
      </c>
      <c r="Z22" s="39"/>
      <c r="AA22" s="36">
        <v>95</v>
      </c>
      <c r="AB22" s="38"/>
      <c r="AC22" s="36"/>
      <c r="AD22" s="38"/>
      <c r="AE22" s="37"/>
      <c r="AF22" s="39"/>
      <c r="AG22" s="37"/>
      <c r="AH22" s="39"/>
      <c r="AI22" s="37"/>
      <c r="AJ22" s="39"/>
      <c r="AK22" s="37"/>
      <c r="AL22" s="39"/>
      <c r="AM22" s="37"/>
      <c r="AN22" s="39"/>
      <c r="AO22" s="37"/>
      <c r="AP22" s="34"/>
    </row>
    <row r="23" spans="1:42" ht="24">
      <c r="A23" s="81"/>
      <c r="B23" s="81"/>
      <c r="C23" s="81"/>
      <c r="D23" s="81"/>
      <c r="E23" s="81"/>
      <c r="F23" s="81"/>
      <c r="N23" s="16" t="s">
        <v>25</v>
      </c>
      <c r="O23" s="36">
        <f xml:space="preserve"> O22</f>
        <v>65</v>
      </c>
      <c r="P23" s="38"/>
      <c r="Q23" s="37">
        <f t="shared" ref="Q23" si="15" xml:space="preserve"> Q22</f>
        <v>70</v>
      </c>
      <c r="R23" s="39"/>
      <c r="S23" s="37">
        <v>80</v>
      </c>
      <c r="T23" s="39"/>
      <c r="U23" s="36">
        <v>90</v>
      </c>
      <c r="V23" s="38"/>
      <c r="W23" s="36">
        <v>95</v>
      </c>
      <c r="X23" s="38"/>
      <c r="Y23" s="37"/>
      <c r="Z23" s="39"/>
      <c r="AA23" s="37"/>
      <c r="AB23" s="39"/>
      <c r="AC23" s="36"/>
      <c r="AD23" s="38"/>
      <c r="AE23" s="37"/>
      <c r="AF23" s="39"/>
      <c r="AG23" s="37"/>
      <c r="AH23" s="39"/>
      <c r="AI23" s="37"/>
      <c r="AJ23" s="39"/>
      <c r="AK23" s="37"/>
      <c r="AL23" s="39"/>
      <c r="AM23" s="37"/>
      <c r="AN23" s="39"/>
      <c r="AO23" s="37"/>
      <c r="AP23" s="34"/>
    </row>
    <row r="24" spans="1:42" ht="24">
      <c r="A24" s="81"/>
      <c r="B24" s="81"/>
      <c r="C24" s="81"/>
      <c r="D24" s="81"/>
      <c r="E24" s="81"/>
      <c r="F24" s="81"/>
      <c r="G24" s="57"/>
      <c r="H24" s="57"/>
      <c r="I24" s="54"/>
      <c r="J24" s="54"/>
      <c r="K24" s="54"/>
      <c r="L24" s="54"/>
      <c r="M24" s="54"/>
      <c r="N24" s="41" t="s">
        <v>21</v>
      </c>
      <c r="O24" s="36">
        <v>64</v>
      </c>
      <c r="P24" s="38"/>
      <c r="Q24" s="40">
        <f>FLOOR(SUM(O23:R23)/2, 0.1)</f>
        <v>67.5</v>
      </c>
      <c r="R24" s="40"/>
      <c r="S24" s="40">
        <f>FLOOR((Q23+S23)/2, 0.1)</f>
        <v>75</v>
      </c>
      <c r="T24" s="37"/>
      <c r="U24" s="37">
        <f t="shared" ref="U24" si="16">FLOOR((S23+U23)/2, 0.1)</f>
        <v>85</v>
      </c>
      <c r="V24" s="37"/>
      <c r="W24" s="37">
        <f t="shared" ref="W24" si="17">FLOOR((U23+W23)/2, 0.1)</f>
        <v>92.5</v>
      </c>
      <c r="X24" s="37"/>
      <c r="Y24" s="37">
        <v>96</v>
      </c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4"/>
    </row>
    <row r="25" spans="1:42" ht="24">
      <c r="A25" s="81"/>
      <c r="B25" s="81"/>
      <c r="C25" s="81"/>
      <c r="D25" s="81"/>
      <c r="E25" s="81"/>
      <c r="F25" s="81"/>
      <c r="G25" s="13"/>
      <c r="H25" s="8"/>
      <c r="I25" s="8"/>
      <c r="J25" s="8"/>
      <c r="K25" s="8"/>
      <c r="L25" s="8"/>
      <c r="M25" s="10"/>
      <c r="N25" s="16"/>
      <c r="O25" s="36"/>
      <c r="P25" s="38"/>
      <c r="Q25" s="37"/>
      <c r="R25" s="37"/>
      <c r="S25" s="37"/>
      <c r="T25" s="37"/>
      <c r="U25" s="36"/>
      <c r="V25" s="36"/>
      <c r="W25" s="36"/>
      <c r="X25" s="36"/>
      <c r="Y25" s="37"/>
      <c r="Z25" s="37"/>
      <c r="AA25" s="37"/>
      <c r="AB25" s="37"/>
      <c r="AC25" s="36"/>
      <c r="AD25" s="36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4"/>
    </row>
    <row r="26" spans="1:42" ht="19">
      <c r="C26" s="5"/>
      <c r="D26" s="5"/>
      <c r="G26" s="36"/>
      <c r="H26" s="21"/>
      <c r="I26" s="21"/>
      <c r="J26" s="21"/>
      <c r="K26" s="21"/>
      <c r="L26" s="21"/>
      <c r="M26" s="21"/>
      <c r="N26" s="36"/>
      <c r="O26" s="36" t="s">
        <v>22</v>
      </c>
      <c r="P26" s="36" t="s">
        <v>23</v>
      </c>
      <c r="Q26" s="36" t="s">
        <v>22</v>
      </c>
      <c r="R26" s="36" t="s">
        <v>23</v>
      </c>
      <c r="S26" s="36" t="s">
        <v>22</v>
      </c>
      <c r="T26" s="36" t="s">
        <v>23</v>
      </c>
      <c r="U26" s="36" t="s">
        <v>22</v>
      </c>
      <c r="V26" s="36" t="s">
        <v>23</v>
      </c>
      <c r="W26" s="36" t="s">
        <v>22</v>
      </c>
      <c r="X26" s="36" t="s">
        <v>23</v>
      </c>
      <c r="Y26" s="36" t="s">
        <v>22</v>
      </c>
      <c r="Z26" s="36" t="s">
        <v>23</v>
      </c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4"/>
      <c r="AP26" s="4"/>
    </row>
    <row r="27" spans="1:42" ht="19">
      <c r="C27" s="3"/>
      <c r="D27" s="3"/>
      <c r="G27" s="36"/>
      <c r="H27" s="21"/>
      <c r="I27" s="21"/>
      <c r="J27" s="21"/>
      <c r="K27" s="21"/>
      <c r="L27" s="21"/>
      <c r="M27" s="21"/>
      <c r="N27" s="36" t="s">
        <v>14</v>
      </c>
      <c r="O27" s="36">
        <v>0</v>
      </c>
      <c r="P27" s="36">
        <v>3</v>
      </c>
      <c r="Q27" s="36">
        <v>1</v>
      </c>
      <c r="R27" s="36">
        <v>2</v>
      </c>
      <c r="S27" s="36">
        <v>2</v>
      </c>
      <c r="T27" s="36">
        <v>1</v>
      </c>
      <c r="U27" s="36">
        <v>2</v>
      </c>
      <c r="V27" s="36">
        <v>1</v>
      </c>
      <c r="W27" s="36">
        <v>3</v>
      </c>
      <c r="X27" s="36">
        <v>0</v>
      </c>
      <c r="Y27" s="36">
        <v>3</v>
      </c>
      <c r="Z27" s="36">
        <v>0</v>
      </c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4"/>
      <c r="AP27" s="4"/>
    </row>
    <row r="28" spans="1:42" ht="19">
      <c r="C28" s="3"/>
      <c r="D28" s="3"/>
      <c r="G28" s="56"/>
      <c r="H28" s="49"/>
      <c r="I28" s="49"/>
      <c r="J28" s="49"/>
      <c r="K28" s="49"/>
      <c r="L28" s="46"/>
      <c r="M28" s="27"/>
      <c r="N28" s="36" t="s">
        <v>15</v>
      </c>
      <c r="O28" s="36">
        <v>0</v>
      </c>
      <c r="P28" s="36">
        <v>4</v>
      </c>
      <c r="Q28" s="36">
        <v>0</v>
      </c>
      <c r="R28" s="36">
        <v>4</v>
      </c>
      <c r="S28" s="36">
        <v>1</v>
      </c>
      <c r="T28" s="36">
        <v>3</v>
      </c>
      <c r="U28" s="36">
        <v>2</v>
      </c>
      <c r="V28" s="36">
        <v>2</v>
      </c>
      <c r="W28" s="36">
        <v>3</v>
      </c>
      <c r="X28" s="36">
        <v>1</v>
      </c>
      <c r="Y28" s="36">
        <v>4</v>
      </c>
      <c r="Z28" s="36">
        <v>0</v>
      </c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4"/>
      <c r="AP28" s="4"/>
    </row>
    <row r="29" spans="1:42" ht="19">
      <c r="C29" s="3"/>
      <c r="D29" s="3"/>
      <c r="G29" s="56"/>
      <c r="M29" s="55"/>
      <c r="N29" s="4"/>
      <c r="O29" s="36"/>
      <c r="P29" s="38"/>
      <c r="Q29" s="37"/>
      <c r="R29" s="37"/>
      <c r="S29" s="37"/>
      <c r="T29" s="37"/>
      <c r="U29" s="36"/>
      <c r="V29" s="36"/>
      <c r="W29" s="36"/>
      <c r="X29" s="36"/>
      <c r="Y29" s="37"/>
      <c r="Z29" s="37"/>
      <c r="AA29" s="37"/>
      <c r="AB29" s="37"/>
      <c r="AC29" s="36"/>
      <c r="AD29" s="36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4"/>
      <c r="AP29" s="4"/>
    </row>
    <row r="30" spans="1:42" ht="19">
      <c r="C30" s="3"/>
      <c r="D30" s="3"/>
      <c r="G30" s="56"/>
      <c r="H30" s="131"/>
      <c r="I30" s="132"/>
      <c r="J30" s="132"/>
      <c r="K30" s="132"/>
      <c r="L30" s="42"/>
      <c r="M30" s="42"/>
      <c r="N30" s="36" t="s">
        <v>24</v>
      </c>
      <c r="O30" s="36">
        <f>SUM(O27:O28)</f>
        <v>0</v>
      </c>
      <c r="P30" s="36">
        <f t="shared" ref="P30:Z30" si="18">SUM(P27:P28)</f>
        <v>7</v>
      </c>
      <c r="Q30" s="36">
        <f t="shared" si="18"/>
        <v>1</v>
      </c>
      <c r="R30" s="36">
        <f t="shared" si="18"/>
        <v>6</v>
      </c>
      <c r="S30" s="36">
        <f t="shared" si="18"/>
        <v>3</v>
      </c>
      <c r="T30" s="36">
        <f t="shared" si="18"/>
        <v>4</v>
      </c>
      <c r="U30" s="36">
        <f t="shared" si="18"/>
        <v>4</v>
      </c>
      <c r="V30" s="36">
        <f t="shared" si="18"/>
        <v>3</v>
      </c>
      <c r="W30" s="36">
        <f t="shared" si="18"/>
        <v>6</v>
      </c>
      <c r="X30" s="36">
        <f t="shared" si="18"/>
        <v>1</v>
      </c>
      <c r="Y30" s="36">
        <f t="shared" si="18"/>
        <v>7</v>
      </c>
      <c r="Z30" s="36">
        <f t="shared" si="18"/>
        <v>0</v>
      </c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4"/>
      <c r="AP30" s="4"/>
    </row>
    <row r="31" spans="1:42" ht="19">
      <c r="C31" s="3"/>
      <c r="D31" s="3"/>
      <c r="G31" s="31"/>
      <c r="H31" s="4"/>
      <c r="I31" s="4"/>
      <c r="J31" s="4"/>
      <c r="K31" s="4"/>
      <c r="L31" s="4"/>
      <c r="M31" s="4"/>
      <c r="N31" s="41" t="s">
        <v>40</v>
      </c>
      <c r="O31" s="35">
        <v>1</v>
      </c>
      <c r="P31" s="35">
        <f>1 - MAX(P27/P30, P28/P30)</f>
        <v>0.4285714285714286</v>
      </c>
      <c r="Q31" s="35">
        <f t="shared" ref="Q31:Y31" si="19">1 - MAX(Q27/Q30, Q28/Q30)</f>
        <v>0</v>
      </c>
      <c r="R31" s="35">
        <f t="shared" si="19"/>
        <v>0.33333333333333337</v>
      </c>
      <c r="S31" s="35">
        <f t="shared" si="19"/>
        <v>0.33333333333333337</v>
      </c>
      <c r="T31" s="35">
        <f t="shared" si="19"/>
        <v>0.25</v>
      </c>
      <c r="U31" s="35">
        <f t="shared" si="19"/>
        <v>0.5</v>
      </c>
      <c r="V31" s="35">
        <f t="shared" si="19"/>
        <v>0.33333333333333337</v>
      </c>
      <c r="W31" s="35">
        <f t="shared" si="19"/>
        <v>0.5</v>
      </c>
      <c r="X31" s="35">
        <f t="shared" si="19"/>
        <v>0</v>
      </c>
      <c r="Y31" s="35">
        <f t="shared" si="19"/>
        <v>0.4285714285714286</v>
      </c>
      <c r="Z31" s="35">
        <v>1</v>
      </c>
      <c r="AA31" s="35"/>
      <c r="AB31" s="35"/>
      <c r="AC31" s="35"/>
      <c r="AD31" s="35"/>
      <c r="AE31" s="35"/>
      <c r="AF31" s="35"/>
      <c r="AG31" s="35"/>
      <c r="AH31" s="35"/>
      <c r="AI31" s="20"/>
      <c r="AJ31" s="20"/>
      <c r="AK31" s="20"/>
      <c r="AL31" s="20"/>
      <c r="AM31" s="20"/>
      <c r="AN31" s="20"/>
      <c r="AO31" s="6"/>
      <c r="AP31" s="6"/>
    </row>
    <row r="32" spans="1:42" ht="19">
      <c r="C32" s="5"/>
      <c r="D32" s="5"/>
      <c r="G32" s="4"/>
      <c r="H32" s="4"/>
      <c r="I32" s="4"/>
      <c r="J32" s="4"/>
      <c r="K32" s="4"/>
      <c r="L32" s="4"/>
      <c r="M32" s="4"/>
      <c r="N32" s="36" t="s">
        <v>17</v>
      </c>
      <c r="O32" s="36">
        <v>7</v>
      </c>
      <c r="P32" s="36">
        <v>7</v>
      </c>
      <c r="Q32" s="36">
        <v>7</v>
      </c>
      <c r="R32" s="36">
        <v>7</v>
      </c>
      <c r="S32" s="36">
        <v>7</v>
      </c>
      <c r="T32" s="36">
        <v>7</v>
      </c>
      <c r="U32" s="36">
        <v>7</v>
      </c>
      <c r="V32" s="36">
        <v>7</v>
      </c>
      <c r="W32" s="36">
        <v>7</v>
      </c>
      <c r="X32" s="36">
        <v>7</v>
      </c>
      <c r="Y32" s="36">
        <v>7</v>
      </c>
      <c r="Z32" s="36">
        <v>7</v>
      </c>
      <c r="AA32" s="36"/>
      <c r="AB32" s="36"/>
      <c r="AC32" s="36"/>
      <c r="AD32" s="36"/>
      <c r="AE32" s="36"/>
      <c r="AF32" s="36"/>
      <c r="AG32" s="36"/>
      <c r="AH32" s="36"/>
      <c r="AI32" s="6"/>
      <c r="AJ32" s="6"/>
      <c r="AK32" s="6"/>
      <c r="AL32" s="6"/>
      <c r="AM32" s="6"/>
      <c r="AN32" s="6"/>
      <c r="AO32" s="6"/>
      <c r="AP32" s="6"/>
    </row>
    <row r="33" spans="1:42" ht="19">
      <c r="C33" s="5"/>
      <c r="D33" s="5"/>
      <c r="G33" s="82"/>
      <c r="H33" s="82"/>
      <c r="I33" s="82"/>
      <c r="J33" s="82"/>
      <c r="K33" s="82"/>
      <c r="L33" s="82"/>
      <c r="M33" s="82"/>
      <c r="N33" s="37" t="s">
        <v>39</v>
      </c>
      <c r="O33" s="35">
        <f>(O30/O32)*O31</f>
        <v>0</v>
      </c>
      <c r="P33" s="35">
        <f t="shared" ref="P33:Z33" si="20">(P30/P32)*P31</f>
        <v>0.4285714285714286</v>
      </c>
      <c r="Q33" s="35">
        <f t="shared" si="20"/>
        <v>0</v>
      </c>
      <c r="R33" s="35">
        <f t="shared" si="20"/>
        <v>0.28571428571428575</v>
      </c>
      <c r="S33" s="35">
        <f t="shared" si="20"/>
        <v>0.14285714285714288</v>
      </c>
      <c r="T33" s="35">
        <f t="shared" si="20"/>
        <v>0.14285714285714285</v>
      </c>
      <c r="U33" s="35">
        <f t="shared" si="20"/>
        <v>0.2857142857142857</v>
      </c>
      <c r="V33" s="35">
        <f t="shared" si="20"/>
        <v>0.14285714285714288</v>
      </c>
      <c r="W33" s="35">
        <f t="shared" si="20"/>
        <v>0.42857142857142855</v>
      </c>
      <c r="X33" s="35">
        <f t="shared" si="20"/>
        <v>0</v>
      </c>
      <c r="Y33" s="35">
        <f t="shared" si="20"/>
        <v>0.4285714285714286</v>
      </c>
      <c r="Z33" s="35">
        <f t="shared" si="20"/>
        <v>0</v>
      </c>
      <c r="AA33" s="35"/>
      <c r="AB33" s="35"/>
      <c r="AC33" s="35"/>
      <c r="AD33" s="35"/>
      <c r="AE33" s="35"/>
      <c r="AF33" s="35"/>
      <c r="AG33" s="35"/>
      <c r="AH33" s="35"/>
      <c r="AI33" s="32"/>
      <c r="AJ33" s="32"/>
      <c r="AK33" s="32"/>
      <c r="AL33" s="32"/>
      <c r="AM33" s="32"/>
      <c r="AN33" s="32"/>
      <c r="AO33" s="4"/>
      <c r="AP33" s="4"/>
    </row>
    <row r="34" spans="1:42" ht="19">
      <c r="C34" s="3"/>
      <c r="D34" s="3"/>
      <c r="G34" s="82"/>
      <c r="H34" s="82"/>
      <c r="I34" s="82"/>
      <c r="J34" s="82"/>
      <c r="K34" s="82"/>
      <c r="L34" s="82"/>
      <c r="M34" s="82"/>
      <c r="N34" s="56" t="s">
        <v>41</v>
      </c>
      <c r="O34" s="115">
        <f>SUM(O33:P33)</f>
        <v>0.4285714285714286</v>
      </c>
      <c r="P34" s="114"/>
      <c r="Q34" s="116">
        <f t="shared" ref="Q34" si="21">SUM(Q33:R33)</f>
        <v>0.28571428571428575</v>
      </c>
      <c r="R34" s="117"/>
      <c r="S34" s="116">
        <f t="shared" ref="S34" si="22">SUM(S33:T33)</f>
        <v>0.2857142857142857</v>
      </c>
      <c r="T34" s="117"/>
      <c r="U34" s="115">
        <f t="shared" ref="U34" si="23">SUM(U33:V33)</f>
        <v>0.4285714285714286</v>
      </c>
      <c r="V34" s="114"/>
      <c r="W34" s="115">
        <f t="shared" ref="W34" si="24">SUM(W33:X33)</f>
        <v>0.42857142857142855</v>
      </c>
      <c r="X34" s="114"/>
      <c r="Y34" s="115">
        <f t="shared" ref="Y34" si="25">SUM(Y33:Z33)</f>
        <v>0.4285714285714286</v>
      </c>
      <c r="Z34" s="114"/>
      <c r="AA34" s="115"/>
      <c r="AB34" s="114"/>
      <c r="AC34" s="115"/>
      <c r="AD34" s="114"/>
      <c r="AE34" s="115"/>
      <c r="AF34" s="114"/>
      <c r="AG34" s="115"/>
      <c r="AH34" s="114"/>
      <c r="AI34" s="135"/>
      <c r="AJ34" s="136"/>
      <c r="AK34" s="135"/>
      <c r="AL34" s="136"/>
      <c r="AM34" s="135"/>
      <c r="AN34" s="136"/>
      <c r="AO34" s="4"/>
      <c r="AP34" s="4"/>
    </row>
    <row r="35" spans="1:42">
      <c r="G35" s="82"/>
      <c r="H35" s="82"/>
      <c r="I35" s="82"/>
      <c r="J35" s="82"/>
      <c r="K35" s="82"/>
      <c r="L35" s="82"/>
      <c r="M35" s="82"/>
    </row>
    <row r="36" spans="1:42">
      <c r="N36" s="52"/>
      <c r="O36" s="115"/>
      <c r="P36" s="114"/>
      <c r="Q36" s="115"/>
      <c r="R36" s="114"/>
      <c r="S36" s="115"/>
      <c r="T36" s="114"/>
      <c r="U36" s="115"/>
      <c r="V36" s="114"/>
      <c r="W36" s="115"/>
      <c r="X36" s="114"/>
      <c r="Y36" s="115"/>
      <c r="Z36" s="114"/>
      <c r="AA36" s="115"/>
      <c r="AB36" s="114"/>
      <c r="AC36" s="115"/>
      <c r="AD36" s="114"/>
      <c r="AE36" s="115"/>
      <c r="AF36" s="114"/>
      <c r="AG36" s="115"/>
      <c r="AH36" s="114"/>
      <c r="AI36" s="115"/>
      <c r="AJ36" s="114"/>
      <c r="AK36" s="115"/>
      <c r="AL36" s="114"/>
      <c r="AM36" s="115"/>
      <c r="AN36" s="114"/>
    </row>
    <row r="37" spans="1:42">
      <c r="A37" s="111" t="s">
        <v>27</v>
      </c>
      <c r="B37" s="111"/>
      <c r="C37" s="111"/>
      <c r="D37" s="111"/>
      <c r="E37" s="111"/>
      <c r="F37" s="111"/>
      <c r="N37" s="56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 spans="1:42">
      <c r="A38" s="111"/>
      <c r="B38" s="111"/>
      <c r="C38" s="111"/>
      <c r="D38" s="111"/>
      <c r="E38" s="111"/>
      <c r="F38" s="111"/>
      <c r="N38" s="56"/>
      <c r="O38" s="115"/>
      <c r="P38" s="114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8"/>
      <c r="AL38" s="118"/>
      <c r="AM38" s="115"/>
      <c r="AN38" s="115"/>
    </row>
    <row r="39" spans="1:42" ht="40">
      <c r="A39" s="29" t="s">
        <v>3</v>
      </c>
      <c r="B39" s="1" t="s">
        <v>0</v>
      </c>
      <c r="C39" s="1" t="s">
        <v>1</v>
      </c>
      <c r="D39" s="1" t="s">
        <v>2</v>
      </c>
      <c r="E39" s="11" t="s">
        <v>4</v>
      </c>
      <c r="F39" s="11" t="s">
        <v>13</v>
      </c>
      <c r="G39" s="125" t="s">
        <v>0</v>
      </c>
      <c r="H39" s="125"/>
      <c r="I39" s="126"/>
      <c r="J39" s="126"/>
      <c r="K39" s="126"/>
      <c r="L39" s="126"/>
      <c r="M39" s="126"/>
      <c r="N39" s="31"/>
      <c r="O39" s="115"/>
      <c r="P39" s="114"/>
      <c r="Q39" s="116"/>
      <c r="R39" s="117"/>
      <c r="S39" s="115"/>
      <c r="T39" s="114"/>
      <c r="U39" s="115"/>
      <c r="V39" s="114"/>
      <c r="W39" s="115"/>
      <c r="X39" s="114"/>
      <c r="Y39" s="115"/>
      <c r="Z39" s="114"/>
      <c r="AA39" s="115"/>
      <c r="AB39" s="114"/>
      <c r="AC39" s="115"/>
      <c r="AD39" s="114"/>
      <c r="AE39" s="115"/>
      <c r="AF39" s="114"/>
      <c r="AG39" s="115"/>
      <c r="AH39" s="114"/>
      <c r="AI39" s="115"/>
      <c r="AJ39" s="114"/>
      <c r="AK39" s="116"/>
      <c r="AL39" s="117"/>
      <c r="AM39" s="115"/>
      <c r="AN39" s="114"/>
    </row>
    <row r="40" spans="1:42" ht="20">
      <c r="A40" s="30" t="b">
        <v>0</v>
      </c>
      <c r="B40" s="26" t="s">
        <v>5</v>
      </c>
      <c r="C40" s="26">
        <v>85</v>
      </c>
      <c r="D40" s="26">
        <v>85</v>
      </c>
      <c r="E40" s="26" t="s">
        <v>7</v>
      </c>
      <c r="F40" s="26">
        <v>0</v>
      </c>
      <c r="G40" s="13"/>
      <c r="H40" s="8" t="s">
        <v>14</v>
      </c>
      <c r="I40" s="8" t="s">
        <v>15</v>
      </c>
      <c r="J40" s="8" t="s">
        <v>30</v>
      </c>
      <c r="K40" s="8" t="s">
        <v>40</v>
      </c>
      <c r="L40" s="8" t="s">
        <v>17</v>
      </c>
      <c r="M40" s="10" t="s">
        <v>39</v>
      </c>
      <c r="N40" s="43" t="s">
        <v>1</v>
      </c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2"/>
    </row>
    <row r="41" spans="1:42" ht="19">
      <c r="A41" s="30" t="b">
        <v>0</v>
      </c>
      <c r="B41" s="26" t="s">
        <v>9</v>
      </c>
      <c r="C41" s="26">
        <v>68</v>
      </c>
      <c r="D41" s="26">
        <v>80</v>
      </c>
      <c r="E41" s="26" t="s">
        <v>6</v>
      </c>
      <c r="F41" s="26">
        <v>1</v>
      </c>
      <c r="G41" s="36" t="s">
        <v>5</v>
      </c>
      <c r="H41" s="21">
        <v>1</v>
      </c>
      <c r="I41" s="21">
        <v>1</v>
      </c>
      <c r="J41" s="21">
        <v>2</v>
      </c>
      <c r="K41" s="21">
        <f>1 - MAX(H41/J41, I41/J41)</f>
        <v>0.5</v>
      </c>
      <c r="L41" s="21">
        <v>14</v>
      </c>
      <c r="M41" s="21">
        <f>J41/L41*K41</f>
        <v>7.1428571428571425E-2</v>
      </c>
      <c r="N41" s="36" t="s">
        <v>19</v>
      </c>
      <c r="O41" s="37">
        <v>1</v>
      </c>
      <c r="P41" s="39"/>
      <c r="Q41" s="36">
        <v>1</v>
      </c>
      <c r="R41" s="38"/>
      <c r="S41" s="37">
        <v>1</v>
      </c>
      <c r="T41" s="39"/>
      <c r="U41" s="36">
        <v>1</v>
      </c>
      <c r="V41" s="38"/>
      <c r="W41" s="37">
        <v>1</v>
      </c>
      <c r="X41" s="39"/>
      <c r="Y41" s="36">
        <v>1</v>
      </c>
      <c r="Z41" s="38"/>
      <c r="AA41" s="36">
        <v>0</v>
      </c>
      <c r="AB41" s="38"/>
      <c r="AC41" s="36"/>
      <c r="AD41" s="38"/>
      <c r="AE41" s="37"/>
      <c r="AF41" s="39"/>
      <c r="AG41" s="37"/>
      <c r="AH41" s="39"/>
      <c r="AI41" s="37"/>
      <c r="AJ41" s="39"/>
      <c r="AK41" s="37"/>
      <c r="AL41" s="39"/>
      <c r="AM41" s="37"/>
      <c r="AN41" s="39"/>
      <c r="AO41" s="37"/>
      <c r="AP41" s="34"/>
    </row>
    <row r="42" spans="1:42" ht="19">
      <c r="A42" s="30" t="b">
        <v>0</v>
      </c>
      <c r="B42" s="26" t="s">
        <v>9</v>
      </c>
      <c r="C42" s="26">
        <v>70</v>
      </c>
      <c r="D42" s="26">
        <v>96</v>
      </c>
      <c r="E42" s="26" t="s">
        <v>6</v>
      </c>
      <c r="F42" s="26">
        <v>1</v>
      </c>
      <c r="G42" s="36" t="s">
        <v>8</v>
      </c>
      <c r="H42" s="21">
        <v>2</v>
      </c>
      <c r="I42" s="21">
        <v>0</v>
      </c>
      <c r="J42" s="21">
        <v>2</v>
      </c>
      <c r="K42" s="21">
        <f t="shared" ref="K42:K43" si="26">1 - MAX(H42/J42, I42/J42)</f>
        <v>0</v>
      </c>
      <c r="L42" s="21">
        <v>14</v>
      </c>
      <c r="M42" s="21">
        <f t="shared" ref="M42:M43" si="27">J42/L42*K42</f>
        <v>0</v>
      </c>
      <c r="N42" s="36" t="s">
        <v>1</v>
      </c>
      <c r="O42" s="36">
        <v>68</v>
      </c>
      <c r="P42" s="38"/>
      <c r="Q42" s="36">
        <v>69</v>
      </c>
      <c r="R42" s="38"/>
      <c r="S42" s="37">
        <v>70</v>
      </c>
      <c r="T42" s="39"/>
      <c r="U42" s="36">
        <v>75</v>
      </c>
      <c r="V42" s="38"/>
      <c r="W42" s="36">
        <v>81</v>
      </c>
      <c r="X42" s="38"/>
      <c r="Y42" s="37">
        <v>83</v>
      </c>
      <c r="Z42" s="39"/>
      <c r="AA42" s="36">
        <v>85</v>
      </c>
      <c r="AB42" s="38"/>
      <c r="AC42" s="36"/>
      <c r="AD42" s="38"/>
      <c r="AE42" s="37"/>
      <c r="AF42" s="39"/>
      <c r="AG42" s="37"/>
      <c r="AH42" s="39"/>
      <c r="AI42" s="37"/>
      <c r="AJ42" s="39"/>
      <c r="AK42" s="37"/>
      <c r="AL42" s="39"/>
      <c r="AM42" s="37"/>
      <c r="AN42" s="39"/>
      <c r="AO42" s="37"/>
      <c r="AP42" s="34"/>
    </row>
    <row r="43" spans="1:42" ht="19">
      <c r="A43" s="30" t="b">
        <v>0</v>
      </c>
      <c r="B43" s="26" t="s">
        <v>5</v>
      </c>
      <c r="C43" s="26">
        <v>69</v>
      </c>
      <c r="D43" s="26">
        <v>70</v>
      </c>
      <c r="E43" s="26" t="s">
        <v>6</v>
      </c>
      <c r="F43" s="26">
        <v>1</v>
      </c>
      <c r="G43" s="36" t="s">
        <v>9</v>
      </c>
      <c r="H43" s="21">
        <v>3</v>
      </c>
      <c r="I43" s="21">
        <v>0</v>
      </c>
      <c r="J43" s="21">
        <v>3</v>
      </c>
      <c r="K43" s="21">
        <f t="shared" si="26"/>
        <v>0</v>
      </c>
      <c r="L43" s="21">
        <v>14</v>
      </c>
      <c r="M43" s="21">
        <f t="shared" si="27"/>
        <v>0</v>
      </c>
      <c r="N43" s="16" t="s">
        <v>20</v>
      </c>
      <c r="O43" s="36">
        <f xml:space="preserve"> O42</f>
        <v>68</v>
      </c>
      <c r="P43" s="38"/>
      <c r="Q43" s="37">
        <f t="shared" ref="Q43" si="28" xml:space="preserve"> Q42</f>
        <v>69</v>
      </c>
      <c r="R43" s="39"/>
      <c r="S43" s="37">
        <f t="shared" ref="S43" si="29" xml:space="preserve"> S42</f>
        <v>70</v>
      </c>
      <c r="T43" s="39"/>
      <c r="U43" s="36">
        <f t="shared" ref="U43" si="30" xml:space="preserve"> U42</f>
        <v>75</v>
      </c>
      <c r="V43" s="38"/>
      <c r="W43" s="36">
        <v>81</v>
      </c>
      <c r="X43" s="38"/>
      <c r="Y43" s="37">
        <v>83</v>
      </c>
      <c r="Z43" s="39"/>
      <c r="AA43" s="37">
        <v>85</v>
      </c>
      <c r="AB43" s="39"/>
      <c r="AC43" s="37"/>
      <c r="AD43" s="39"/>
      <c r="AE43" s="37"/>
      <c r="AF43" s="39"/>
      <c r="AG43" s="37"/>
      <c r="AH43" s="39"/>
      <c r="AI43" s="37"/>
      <c r="AJ43" s="39"/>
      <c r="AK43" s="37"/>
      <c r="AL43" s="39"/>
      <c r="AM43" s="37"/>
      <c r="AN43" s="39"/>
      <c r="AO43" s="37"/>
      <c r="AP43" s="34"/>
    </row>
    <row r="44" spans="1:42" ht="16" customHeight="1">
      <c r="A44" s="30" t="b">
        <v>0</v>
      </c>
      <c r="B44" s="26" t="s">
        <v>8</v>
      </c>
      <c r="C44" s="26">
        <v>81</v>
      </c>
      <c r="D44" s="26">
        <v>75</v>
      </c>
      <c r="E44" s="26" t="s">
        <v>6</v>
      </c>
      <c r="F44" s="26">
        <v>1</v>
      </c>
      <c r="G44" s="56" t="s">
        <v>41</v>
      </c>
      <c r="H44" s="49"/>
      <c r="I44" s="49"/>
      <c r="J44" s="49"/>
      <c r="K44" s="49"/>
      <c r="L44" s="46"/>
      <c r="M44" s="27">
        <f>SUM(M41:M43)</f>
        <v>7.1428571428571425E-2</v>
      </c>
      <c r="N44" s="41" t="s">
        <v>21</v>
      </c>
      <c r="O44" s="36">
        <v>67</v>
      </c>
      <c r="P44" s="38"/>
      <c r="Q44" s="37">
        <f>FLOOR(SUM(O43:R43)/2, 0.1)</f>
        <v>68.5</v>
      </c>
      <c r="R44" s="37"/>
      <c r="S44" s="37">
        <f>FLOOR((Q43+S43)/2, 0.1)</f>
        <v>69.5</v>
      </c>
      <c r="T44" s="37"/>
      <c r="U44" s="37">
        <f t="shared" ref="U44" si="31">FLOOR((S43+U43)/2, 0.1)</f>
        <v>72.5</v>
      </c>
      <c r="V44" s="37"/>
      <c r="W44" s="37">
        <f t="shared" ref="W44" si="32">FLOOR((U43+W43)/2, 0.1)</f>
        <v>78</v>
      </c>
      <c r="X44" s="37"/>
      <c r="Y44" s="37">
        <f t="shared" ref="Y44" si="33">FLOOR((W43+Y43)/2, 0.1)</f>
        <v>82</v>
      </c>
      <c r="Z44" s="37"/>
      <c r="AA44" s="40">
        <f t="shared" ref="AA44" si="34">FLOOR((Y43+AA43)/2, 0.1)</f>
        <v>84</v>
      </c>
      <c r="AB44" s="40"/>
      <c r="AC44" s="37">
        <v>86</v>
      </c>
      <c r="AD44" s="37"/>
      <c r="AE44" s="37"/>
      <c r="AF44" s="37"/>
      <c r="AG44" s="37"/>
      <c r="AH44" s="37"/>
      <c r="AI44" s="37"/>
      <c r="AJ44" s="37"/>
      <c r="AK44" s="40"/>
      <c r="AL44" s="40"/>
      <c r="AM44" s="37"/>
      <c r="AN44" s="37"/>
      <c r="AO44" s="37"/>
      <c r="AP44" s="34"/>
    </row>
    <row r="45" spans="1:42" ht="16" customHeight="1">
      <c r="A45" s="30" t="b">
        <v>0</v>
      </c>
      <c r="B45" s="26" t="s">
        <v>8</v>
      </c>
      <c r="C45" s="26">
        <v>83</v>
      </c>
      <c r="D45" s="26">
        <v>78</v>
      </c>
      <c r="E45" s="26" t="s">
        <v>6</v>
      </c>
      <c r="F45" s="26">
        <v>1</v>
      </c>
      <c r="N45" s="16"/>
      <c r="O45" s="36"/>
      <c r="P45" s="38"/>
      <c r="Q45" s="37"/>
      <c r="R45" s="37"/>
      <c r="S45" s="37"/>
      <c r="T45" s="37"/>
      <c r="U45" s="36"/>
      <c r="V45" s="36"/>
      <c r="W45" s="36"/>
      <c r="X45" s="36"/>
      <c r="Y45" s="37"/>
      <c r="Z45" s="37"/>
      <c r="AA45" s="37"/>
      <c r="AB45" s="37"/>
      <c r="AC45" s="36"/>
      <c r="AD45" s="36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4"/>
    </row>
    <row r="46" spans="1:42" ht="19" customHeight="1">
      <c r="A46" s="30" t="b">
        <v>0</v>
      </c>
      <c r="B46" s="26" t="s">
        <v>9</v>
      </c>
      <c r="C46" s="26">
        <v>75</v>
      </c>
      <c r="D46" s="26">
        <v>80</v>
      </c>
      <c r="E46" s="26" t="s">
        <v>6</v>
      </c>
      <c r="F46" s="26">
        <v>1</v>
      </c>
      <c r="N46" s="36"/>
      <c r="O46" s="36" t="s">
        <v>22</v>
      </c>
      <c r="P46" s="36" t="s">
        <v>23</v>
      </c>
      <c r="Q46" s="36" t="s">
        <v>22</v>
      </c>
      <c r="R46" s="36" t="s">
        <v>23</v>
      </c>
      <c r="S46" s="36" t="s">
        <v>22</v>
      </c>
      <c r="T46" s="36" t="s">
        <v>23</v>
      </c>
      <c r="U46" s="36" t="s">
        <v>22</v>
      </c>
      <c r="V46" s="36" t="s">
        <v>23</v>
      </c>
      <c r="W46" s="36" t="s">
        <v>22</v>
      </c>
      <c r="X46" s="36" t="s">
        <v>23</v>
      </c>
      <c r="Y46" s="36" t="s">
        <v>22</v>
      </c>
      <c r="Z46" s="36" t="s">
        <v>23</v>
      </c>
      <c r="AA46" s="36" t="s">
        <v>22</v>
      </c>
      <c r="AB46" s="36" t="s">
        <v>23</v>
      </c>
      <c r="AC46" s="36" t="s">
        <v>22</v>
      </c>
      <c r="AD46" s="36" t="s">
        <v>23</v>
      </c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4"/>
      <c r="AP46" s="4"/>
    </row>
    <row r="47" spans="1:42">
      <c r="N47" s="36" t="s">
        <v>14</v>
      </c>
      <c r="O47" s="36">
        <v>0</v>
      </c>
      <c r="P47" s="36">
        <v>6</v>
      </c>
      <c r="Q47" s="36">
        <v>1</v>
      </c>
      <c r="R47" s="36">
        <v>5</v>
      </c>
      <c r="S47" s="36">
        <v>2</v>
      </c>
      <c r="T47" s="36">
        <v>4</v>
      </c>
      <c r="U47" s="36">
        <v>3</v>
      </c>
      <c r="V47" s="36">
        <v>3</v>
      </c>
      <c r="W47" s="36">
        <v>4</v>
      </c>
      <c r="X47" s="36">
        <v>2</v>
      </c>
      <c r="Y47" s="36">
        <v>5</v>
      </c>
      <c r="Z47" s="36">
        <v>1</v>
      </c>
      <c r="AA47" s="36">
        <v>6</v>
      </c>
      <c r="AB47" s="36">
        <v>0</v>
      </c>
      <c r="AC47" s="36">
        <v>6</v>
      </c>
      <c r="AD47" s="36">
        <v>0</v>
      </c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4"/>
      <c r="AP47" s="4"/>
    </row>
    <row r="48" spans="1:42">
      <c r="N48" s="36" t="s">
        <v>15</v>
      </c>
      <c r="O48" s="36">
        <v>0</v>
      </c>
      <c r="P48" s="36">
        <v>1</v>
      </c>
      <c r="Q48" s="36">
        <v>0</v>
      </c>
      <c r="R48" s="36">
        <v>1</v>
      </c>
      <c r="S48" s="36">
        <v>0</v>
      </c>
      <c r="T48" s="36">
        <v>1</v>
      </c>
      <c r="U48" s="36">
        <v>0</v>
      </c>
      <c r="V48" s="36">
        <v>1</v>
      </c>
      <c r="W48" s="36">
        <v>0</v>
      </c>
      <c r="X48" s="36">
        <v>1</v>
      </c>
      <c r="Y48" s="36">
        <v>0</v>
      </c>
      <c r="Z48" s="36">
        <v>1</v>
      </c>
      <c r="AA48" s="36">
        <v>0</v>
      </c>
      <c r="AB48" s="36">
        <v>1</v>
      </c>
      <c r="AC48" s="36">
        <v>1</v>
      </c>
      <c r="AD48" s="36">
        <v>0</v>
      </c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4"/>
      <c r="AP48" s="4"/>
    </row>
    <row r="49" spans="1:42">
      <c r="N49" s="4"/>
      <c r="O49" s="114"/>
      <c r="P49" s="120"/>
      <c r="Q49" s="113"/>
      <c r="R49" s="113"/>
      <c r="S49" s="113"/>
      <c r="T49" s="113"/>
      <c r="U49" s="114"/>
      <c r="V49" s="114"/>
      <c r="W49" s="114"/>
      <c r="X49" s="114"/>
      <c r="Y49" s="113"/>
      <c r="Z49" s="113"/>
      <c r="AA49" s="113"/>
      <c r="AB49" s="113"/>
      <c r="AC49" s="114"/>
      <c r="AD49" s="114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4"/>
      <c r="AP49" s="4"/>
    </row>
    <row r="50" spans="1:42">
      <c r="N50" s="36" t="s">
        <v>24</v>
      </c>
      <c r="O50" s="36">
        <f>SUM(O47:O48)</f>
        <v>0</v>
      </c>
      <c r="P50" s="36">
        <f t="shared" ref="P50:AB50" si="35">SUM(P47:P48)</f>
        <v>7</v>
      </c>
      <c r="Q50" s="36">
        <f t="shared" si="35"/>
        <v>1</v>
      </c>
      <c r="R50" s="36">
        <f t="shared" si="35"/>
        <v>6</v>
      </c>
      <c r="S50" s="36">
        <f t="shared" si="35"/>
        <v>2</v>
      </c>
      <c r="T50" s="36">
        <f t="shared" si="35"/>
        <v>5</v>
      </c>
      <c r="U50" s="36">
        <f t="shared" si="35"/>
        <v>3</v>
      </c>
      <c r="V50" s="36">
        <f t="shared" si="35"/>
        <v>4</v>
      </c>
      <c r="W50" s="36">
        <f t="shared" si="35"/>
        <v>4</v>
      </c>
      <c r="X50" s="36">
        <f t="shared" si="35"/>
        <v>3</v>
      </c>
      <c r="Y50" s="36">
        <f t="shared" si="35"/>
        <v>5</v>
      </c>
      <c r="Z50" s="36">
        <f t="shared" si="35"/>
        <v>2</v>
      </c>
      <c r="AA50" s="36">
        <f t="shared" si="35"/>
        <v>6</v>
      </c>
      <c r="AB50" s="36">
        <f t="shared" si="35"/>
        <v>1</v>
      </c>
      <c r="AC50" s="36">
        <v>7</v>
      </c>
      <c r="AD50" s="36">
        <v>0</v>
      </c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4"/>
      <c r="AP50" s="4"/>
    </row>
    <row r="51" spans="1:42" ht="17">
      <c r="N51" s="41" t="s">
        <v>40</v>
      </c>
      <c r="O51" s="35">
        <v>1</v>
      </c>
      <c r="P51" s="35">
        <f>1 - MAX(P47/P50, P48/P50)</f>
        <v>0.1428571428571429</v>
      </c>
      <c r="Q51" s="35">
        <f t="shared" ref="Q51:AC51" si="36">1 - MAX(Q47/Q50, Q48/Q50)</f>
        <v>0</v>
      </c>
      <c r="R51" s="35">
        <f t="shared" si="36"/>
        <v>0.16666666666666663</v>
      </c>
      <c r="S51" s="35">
        <f t="shared" si="36"/>
        <v>0</v>
      </c>
      <c r="T51" s="35">
        <f t="shared" si="36"/>
        <v>0.19999999999999996</v>
      </c>
      <c r="U51" s="35">
        <f t="shared" si="36"/>
        <v>0</v>
      </c>
      <c r="V51" s="35">
        <f t="shared" si="36"/>
        <v>0.25</v>
      </c>
      <c r="W51" s="35">
        <f t="shared" si="36"/>
        <v>0</v>
      </c>
      <c r="X51" s="35">
        <f t="shared" si="36"/>
        <v>0.33333333333333337</v>
      </c>
      <c r="Y51" s="35">
        <f t="shared" si="36"/>
        <v>0</v>
      </c>
      <c r="Z51" s="35">
        <f t="shared" si="36"/>
        <v>0.5</v>
      </c>
      <c r="AA51" s="35">
        <f t="shared" si="36"/>
        <v>0</v>
      </c>
      <c r="AB51" s="35">
        <f t="shared" si="36"/>
        <v>0</v>
      </c>
      <c r="AC51" s="35">
        <f t="shared" si="36"/>
        <v>0.1428571428571429</v>
      </c>
      <c r="AD51" s="35">
        <v>1</v>
      </c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6"/>
      <c r="AP51" s="6"/>
    </row>
    <row r="52" spans="1:42">
      <c r="N52" s="36" t="s">
        <v>17</v>
      </c>
      <c r="O52" s="36">
        <v>7</v>
      </c>
      <c r="P52" s="36">
        <v>7</v>
      </c>
      <c r="Q52" s="36">
        <v>7</v>
      </c>
      <c r="R52" s="36">
        <v>7</v>
      </c>
      <c r="S52" s="36">
        <v>7</v>
      </c>
      <c r="T52" s="36">
        <v>7</v>
      </c>
      <c r="U52" s="36">
        <v>7</v>
      </c>
      <c r="V52" s="36">
        <v>7</v>
      </c>
      <c r="W52" s="36">
        <v>7</v>
      </c>
      <c r="X52" s="36">
        <v>7</v>
      </c>
      <c r="Y52" s="36">
        <v>7</v>
      </c>
      <c r="Z52" s="36">
        <v>7</v>
      </c>
      <c r="AA52" s="36">
        <v>7</v>
      </c>
      <c r="AB52" s="36">
        <v>7</v>
      </c>
      <c r="AC52" s="36">
        <v>7</v>
      </c>
      <c r="AD52" s="36">
        <v>7</v>
      </c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6"/>
      <c r="AP52" s="6"/>
    </row>
    <row r="53" spans="1:42" ht="17">
      <c r="N53" s="41" t="s">
        <v>39</v>
      </c>
      <c r="O53" s="35">
        <f>(O50/O52)*O51</f>
        <v>0</v>
      </c>
      <c r="P53" s="35">
        <f t="shared" ref="P53:AD53" si="37">(P50/P52)*P51</f>
        <v>0.1428571428571429</v>
      </c>
      <c r="Q53" s="35">
        <f t="shared" si="37"/>
        <v>0</v>
      </c>
      <c r="R53" s="35">
        <f t="shared" si="37"/>
        <v>0.14285714285714282</v>
      </c>
      <c r="S53" s="35">
        <f t="shared" si="37"/>
        <v>0</v>
      </c>
      <c r="T53" s="35">
        <f t="shared" si="37"/>
        <v>0.14285714285714282</v>
      </c>
      <c r="U53" s="35">
        <f t="shared" si="37"/>
        <v>0</v>
      </c>
      <c r="V53" s="35">
        <f t="shared" si="37"/>
        <v>0.14285714285714285</v>
      </c>
      <c r="W53" s="35">
        <f t="shared" si="37"/>
        <v>0</v>
      </c>
      <c r="X53" s="35">
        <f t="shared" si="37"/>
        <v>0.14285714285714288</v>
      </c>
      <c r="Y53" s="35">
        <f t="shared" si="37"/>
        <v>0</v>
      </c>
      <c r="Z53" s="35">
        <f t="shared" si="37"/>
        <v>0.14285714285714285</v>
      </c>
      <c r="AA53" s="35">
        <f t="shared" si="37"/>
        <v>0</v>
      </c>
      <c r="AB53" s="35">
        <f t="shared" si="37"/>
        <v>0</v>
      </c>
      <c r="AC53" s="35">
        <f t="shared" si="37"/>
        <v>0.1428571428571429</v>
      </c>
      <c r="AD53" s="35">
        <f t="shared" si="37"/>
        <v>0</v>
      </c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4"/>
      <c r="AP53" s="4"/>
    </row>
    <row r="54" spans="1:42">
      <c r="A54" s="142" t="s">
        <v>43</v>
      </c>
      <c r="B54" s="142"/>
      <c r="C54" s="142"/>
      <c r="D54" s="142"/>
      <c r="E54" s="142"/>
      <c r="F54" s="142"/>
      <c r="N54" s="56" t="s">
        <v>41</v>
      </c>
      <c r="O54" s="115">
        <f>SUM(O53:P53)</f>
        <v>0.1428571428571429</v>
      </c>
      <c r="P54" s="114"/>
      <c r="Q54" s="115">
        <f t="shared" ref="Q54" si="38">SUM(Q53:R53)</f>
        <v>0.14285714285714282</v>
      </c>
      <c r="R54" s="115"/>
      <c r="S54" s="115">
        <f t="shared" ref="S54" si="39">SUM(S53:T53)</f>
        <v>0.14285714285714282</v>
      </c>
      <c r="T54" s="115"/>
      <c r="U54" s="115">
        <f t="shared" ref="U54" si="40">SUM(U53:V53)</f>
        <v>0.14285714285714285</v>
      </c>
      <c r="V54" s="115"/>
      <c r="W54" s="115">
        <f t="shared" ref="W54" si="41">SUM(W53:X53)</f>
        <v>0.14285714285714288</v>
      </c>
      <c r="X54" s="115"/>
      <c r="Y54" s="115">
        <f t="shared" ref="Y54" si="42">SUM(Y53:Z53)</f>
        <v>0.14285714285714285</v>
      </c>
      <c r="Z54" s="115"/>
      <c r="AA54" s="116">
        <f t="shared" ref="AA54:AC54" si="43">SUM(AA53:AB53)</f>
        <v>0</v>
      </c>
      <c r="AB54" s="116"/>
      <c r="AC54" s="115">
        <f t="shared" si="43"/>
        <v>0.1428571428571429</v>
      </c>
      <c r="AD54" s="115"/>
      <c r="AE54" s="115"/>
      <c r="AF54" s="115"/>
      <c r="AG54" s="115"/>
      <c r="AH54" s="115"/>
      <c r="AI54" s="115"/>
      <c r="AJ54" s="115"/>
      <c r="AK54" s="118"/>
      <c r="AL54" s="118"/>
      <c r="AM54" s="115"/>
      <c r="AN54" s="115"/>
      <c r="AO54" s="4"/>
      <c r="AP54" s="4"/>
    </row>
    <row r="55" spans="1:42">
      <c r="A55" s="143"/>
      <c r="B55" s="143"/>
      <c r="C55" s="143"/>
      <c r="D55" s="143"/>
      <c r="E55" s="143"/>
      <c r="F55" s="143"/>
    </row>
    <row r="56" spans="1:42">
      <c r="A56" s="143"/>
      <c r="B56" s="143"/>
      <c r="C56" s="143"/>
      <c r="D56" s="143"/>
      <c r="E56" s="143"/>
      <c r="F56" s="143"/>
    </row>
    <row r="57" spans="1:42" ht="19">
      <c r="A57" s="143"/>
      <c r="B57" s="143"/>
      <c r="C57" s="143"/>
      <c r="D57" s="143"/>
      <c r="E57" s="143"/>
      <c r="F57" s="143"/>
      <c r="N57" s="125" t="s">
        <v>2</v>
      </c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2"/>
    </row>
    <row r="58" spans="1:42">
      <c r="N58" s="36" t="s">
        <v>19</v>
      </c>
      <c r="O58" s="113">
        <v>1</v>
      </c>
      <c r="P58" s="124"/>
      <c r="Q58" s="114">
        <v>1</v>
      </c>
      <c r="R58" s="120"/>
      <c r="S58" s="113">
        <v>1</v>
      </c>
      <c r="T58" s="124"/>
      <c r="U58" s="114">
        <v>1</v>
      </c>
      <c r="V58" s="120"/>
      <c r="W58" s="113">
        <v>1</v>
      </c>
      <c r="X58" s="124"/>
      <c r="Y58" s="114">
        <v>0</v>
      </c>
      <c r="Z58" s="120"/>
      <c r="AA58" s="114">
        <v>1</v>
      </c>
      <c r="AB58" s="120"/>
      <c r="AC58" s="114"/>
      <c r="AD58" s="120"/>
      <c r="AE58" s="113"/>
      <c r="AF58" s="124"/>
      <c r="AG58" s="113"/>
      <c r="AH58" s="124"/>
      <c r="AI58" s="113"/>
      <c r="AJ58" s="124"/>
      <c r="AK58" s="113"/>
      <c r="AL58" s="124"/>
      <c r="AM58" s="113"/>
      <c r="AN58" s="124"/>
      <c r="AO58" s="113"/>
      <c r="AP58" s="134"/>
    </row>
    <row r="59" spans="1:42">
      <c r="N59" s="36" t="s">
        <v>2</v>
      </c>
      <c r="O59" s="114">
        <v>70</v>
      </c>
      <c r="P59" s="120"/>
      <c r="Q59" s="114">
        <v>75</v>
      </c>
      <c r="R59" s="120"/>
      <c r="S59" s="113">
        <v>78</v>
      </c>
      <c r="T59" s="124"/>
      <c r="U59" s="114">
        <v>80</v>
      </c>
      <c r="V59" s="120"/>
      <c r="W59" s="114">
        <v>80</v>
      </c>
      <c r="X59" s="120"/>
      <c r="Y59" s="113">
        <v>85</v>
      </c>
      <c r="Z59" s="124"/>
      <c r="AA59" s="114">
        <v>96</v>
      </c>
      <c r="AB59" s="120"/>
      <c r="AC59" s="114"/>
      <c r="AD59" s="120"/>
      <c r="AE59" s="113"/>
      <c r="AF59" s="124"/>
      <c r="AG59" s="113"/>
      <c r="AH59" s="124"/>
      <c r="AI59" s="113"/>
      <c r="AJ59" s="124"/>
      <c r="AK59" s="113"/>
      <c r="AL59" s="124"/>
      <c r="AM59" s="113"/>
      <c r="AN59" s="124"/>
      <c r="AO59" s="113"/>
      <c r="AP59" s="134"/>
    </row>
    <row r="60" spans="1:42" ht="17">
      <c r="N60" s="16" t="s">
        <v>25</v>
      </c>
      <c r="O60" s="114">
        <f xml:space="preserve"> O59</f>
        <v>70</v>
      </c>
      <c r="P60" s="120"/>
      <c r="Q60" s="113">
        <f t="shared" ref="Q60" si="44" xml:space="preserve"> Q59</f>
        <v>75</v>
      </c>
      <c r="R60" s="124"/>
      <c r="S60" s="113">
        <v>78</v>
      </c>
      <c r="T60" s="124"/>
      <c r="U60" s="114">
        <v>80</v>
      </c>
      <c r="V60" s="120"/>
      <c r="W60" s="114">
        <v>85</v>
      </c>
      <c r="X60" s="120"/>
      <c r="Y60" s="113">
        <v>96</v>
      </c>
      <c r="Z60" s="124"/>
      <c r="AA60" s="113"/>
      <c r="AB60" s="124"/>
      <c r="AC60" s="114"/>
      <c r="AD60" s="120"/>
      <c r="AE60" s="113"/>
      <c r="AF60" s="124"/>
      <c r="AG60" s="113"/>
      <c r="AH60" s="124"/>
      <c r="AI60" s="113"/>
      <c r="AJ60" s="124"/>
      <c r="AK60" s="113"/>
      <c r="AL60" s="124"/>
      <c r="AM60" s="113"/>
      <c r="AN60" s="124"/>
      <c r="AO60" s="113"/>
      <c r="AP60" s="134"/>
    </row>
    <row r="61" spans="1:42" ht="17">
      <c r="N61" s="41" t="s">
        <v>21</v>
      </c>
      <c r="O61" s="114">
        <v>69</v>
      </c>
      <c r="P61" s="120"/>
      <c r="Q61" s="113">
        <f>FLOOR(SUM(O60:R60)/2, 0.1)</f>
        <v>72.5</v>
      </c>
      <c r="R61" s="113"/>
      <c r="S61" s="113">
        <f>FLOOR((Q60+S60)/2, 0.1)</f>
        <v>76.5</v>
      </c>
      <c r="T61" s="113"/>
      <c r="U61" s="113">
        <f t="shared" ref="U61" si="45">FLOOR((S60+U60)/2, 0.1)</f>
        <v>79</v>
      </c>
      <c r="V61" s="113"/>
      <c r="W61" s="113">
        <f t="shared" ref="W61" si="46">FLOOR((U60+W60)/2, 0.1)</f>
        <v>82.5</v>
      </c>
      <c r="X61" s="113"/>
      <c r="Y61" s="113">
        <f t="shared" ref="Y61" si="47">FLOOR((W60+Y60)/2, 0.1)</f>
        <v>90.5</v>
      </c>
      <c r="Z61" s="113"/>
      <c r="AA61" s="113">
        <v>97</v>
      </c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34"/>
    </row>
    <row r="62" spans="1:42">
      <c r="N62" s="16"/>
      <c r="O62" s="114"/>
      <c r="P62" s="120"/>
      <c r="Q62" s="113"/>
      <c r="R62" s="113"/>
      <c r="S62" s="113"/>
      <c r="T62" s="113"/>
      <c r="U62" s="114"/>
      <c r="V62" s="114"/>
      <c r="W62" s="114"/>
      <c r="X62" s="114"/>
      <c r="Y62" s="113"/>
      <c r="Z62" s="113"/>
      <c r="AA62" s="113"/>
      <c r="AB62" s="113"/>
      <c r="AC62" s="114"/>
      <c r="AD62" s="114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34"/>
    </row>
    <row r="63" spans="1:42">
      <c r="N63" s="36"/>
      <c r="O63" s="36" t="s">
        <v>22</v>
      </c>
      <c r="P63" s="36" t="s">
        <v>23</v>
      </c>
      <c r="Q63" s="36" t="s">
        <v>22</v>
      </c>
      <c r="R63" s="36" t="s">
        <v>23</v>
      </c>
      <c r="S63" s="36" t="s">
        <v>22</v>
      </c>
      <c r="T63" s="36" t="s">
        <v>23</v>
      </c>
      <c r="U63" s="36" t="s">
        <v>22</v>
      </c>
      <c r="V63" s="36" t="s">
        <v>23</v>
      </c>
      <c r="W63" s="36" t="s">
        <v>22</v>
      </c>
      <c r="X63" s="36" t="s">
        <v>23</v>
      </c>
      <c r="Y63" s="36" t="s">
        <v>22</v>
      </c>
      <c r="Z63" s="36" t="s">
        <v>23</v>
      </c>
      <c r="AA63" s="36" t="s">
        <v>22</v>
      </c>
      <c r="AB63" s="36" t="s">
        <v>23</v>
      </c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4"/>
      <c r="AP63" s="4"/>
    </row>
    <row r="64" spans="1:42">
      <c r="N64" s="36" t="s">
        <v>14</v>
      </c>
      <c r="O64" s="36">
        <v>0</v>
      </c>
      <c r="P64" s="36">
        <v>6</v>
      </c>
      <c r="Q64" s="36">
        <v>1</v>
      </c>
      <c r="R64" s="36">
        <v>5</v>
      </c>
      <c r="S64" s="36">
        <v>2</v>
      </c>
      <c r="T64" s="36">
        <v>4</v>
      </c>
      <c r="U64" s="36">
        <v>3</v>
      </c>
      <c r="V64" s="36">
        <v>3</v>
      </c>
      <c r="W64" s="36">
        <v>5</v>
      </c>
      <c r="X64" s="36">
        <v>1</v>
      </c>
      <c r="Y64" s="36">
        <v>5</v>
      </c>
      <c r="Z64" s="36">
        <v>1</v>
      </c>
      <c r="AA64" s="36">
        <v>6</v>
      </c>
      <c r="AB64" s="36">
        <v>0</v>
      </c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4"/>
      <c r="AP64" s="4"/>
    </row>
    <row r="65" spans="14:42">
      <c r="N65" s="36" t="s">
        <v>15</v>
      </c>
      <c r="O65" s="36">
        <v>0</v>
      </c>
      <c r="P65" s="36">
        <v>1</v>
      </c>
      <c r="Q65" s="36">
        <v>0</v>
      </c>
      <c r="R65" s="36">
        <v>1</v>
      </c>
      <c r="S65" s="36">
        <v>0</v>
      </c>
      <c r="T65" s="36">
        <v>1</v>
      </c>
      <c r="U65" s="36">
        <v>0</v>
      </c>
      <c r="V65" s="36">
        <v>1</v>
      </c>
      <c r="W65" s="36">
        <v>0</v>
      </c>
      <c r="X65" s="36">
        <v>1</v>
      </c>
      <c r="Y65" s="36">
        <v>1</v>
      </c>
      <c r="Z65" s="36">
        <v>0</v>
      </c>
      <c r="AA65" s="36">
        <v>1</v>
      </c>
      <c r="AB65" s="36">
        <v>0</v>
      </c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4"/>
      <c r="AP65" s="4"/>
    </row>
    <row r="66" spans="14:42">
      <c r="N66" s="4"/>
      <c r="O66" s="114"/>
      <c r="P66" s="120"/>
      <c r="Q66" s="113"/>
      <c r="R66" s="113"/>
      <c r="S66" s="113"/>
      <c r="T66" s="113"/>
      <c r="U66" s="114"/>
      <c r="V66" s="114"/>
      <c r="W66" s="114"/>
      <c r="X66" s="114"/>
      <c r="Y66" s="113"/>
      <c r="Z66" s="113"/>
      <c r="AA66" s="113"/>
      <c r="AB66" s="113"/>
      <c r="AC66" s="114"/>
      <c r="AD66" s="114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4"/>
      <c r="AP66" s="4"/>
    </row>
    <row r="67" spans="14:42">
      <c r="N67" s="36" t="s">
        <v>24</v>
      </c>
      <c r="O67" s="36">
        <f>SUM(O64:O65)</f>
        <v>0</v>
      </c>
      <c r="P67" s="36">
        <f t="shared" ref="P67:AB67" si="48">SUM(P64:P65)</f>
        <v>7</v>
      </c>
      <c r="Q67" s="36">
        <f t="shared" si="48"/>
        <v>1</v>
      </c>
      <c r="R67" s="36">
        <f t="shared" si="48"/>
        <v>6</v>
      </c>
      <c r="S67" s="36">
        <f t="shared" si="48"/>
        <v>2</v>
      </c>
      <c r="T67" s="36">
        <f t="shared" si="48"/>
        <v>5</v>
      </c>
      <c r="U67" s="36">
        <f t="shared" si="48"/>
        <v>3</v>
      </c>
      <c r="V67" s="36">
        <f t="shared" si="48"/>
        <v>4</v>
      </c>
      <c r="W67" s="36">
        <f t="shared" si="48"/>
        <v>5</v>
      </c>
      <c r="X67" s="36">
        <f t="shared" si="48"/>
        <v>2</v>
      </c>
      <c r="Y67" s="36">
        <f t="shared" si="48"/>
        <v>6</v>
      </c>
      <c r="Z67" s="36">
        <f t="shared" si="48"/>
        <v>1</v>
      </c>
      <c r="AA67" s="36">
        <f t="shared" si="48"/>
        <v>7</v>
      </c>
      <c r="AB67" s="36">
        <f t="shared" si="48"/>
        <v>0</v>
      </c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4"/>
      <c r="AP67" s="4"/>
    </row>
    <row r="68" spans="14:42" ht="17">
      <c r="N68" s="41" t="s">
        <v>40</v>
      </c>
      <c r="O68" s="35">
        <v>1</v>
      </c>
      <c r="P68" s="35">
        <f>1 - MAX(P64/P67, P65/P67)</f>
        <v>0.1428571428571429</v>
      </c>
      <c r="Q68" s="35">
        <f t="shared" ref="Q68:AA68" si="49">1 - MAX(Q64/Q67, Q65/Q67)</f>
        <v>0</v>
      </c>
      <c r="R68" s="35">
        <f t="shared" si="49"/>
        <v>0.16666666666666663</v>
      </c>
      <c r="S68" s="35">
        <f t="shared" si="49"/>
        <v>0</v>
      </c>
      <c r="T68" s="35">
        <f t="shared" si="49"/>
        <v>0.19999999999999996</v>
      </c>
      <c r="U68" s="35">
        <f t="shared" si="49"/>
        <v>0</v>
      </c>
      <c r="V68" s="35">
        <f t="shared" si="49"/>
        <v>0.25</v>
      </c>
      <c r="W68" s="35">
        <f t="shared" si="49"/>
        <v>0</v>
      </c>
      <c r="X68" s="35">
        <f t="shared" si="49"/>
        <v>0.5</v>
      </c>
      <c r="Y68" s="35">
        <f t="shared" si="49"/>
        <v>0.16666666666666663</v>
      </c>
      <c r="Z68" s="35">
        <f t="shared" si="49"/>
        <v>0</v>
      </c>
      <c r="AA68" s="35">
        <f t="shared" si="49"/>
        <v>0.1428571428571429</v>
      </c>
      <c r="AB68" s="35">
        <v>1</v>
      </c>
      <c r="AC68" s="35"/>
      <c r="AD68" s="35"/>
      <c r="AE68" s="35"/>
      <c r="AF68" s="35"/>
      <c r="AG68" s="35"/>
      <c r="AH68" s="35"/>
      <c r="AI68" s="20"/>
      <c r="AJ68" s="20"/>
      <c r="AK68" s="20"/>
      <c r="AL68" s="20"/>
      <c r="AM68" s="20"/>
      <c r="AN68" s="20"/>
      <c r="AO68" s="6"/>
      <c r="AP68" s="6"/>
    </row>
    <row r="69" spans="14:42">
      <c r="N69" s="36" t="s">
        <v>17</v>
      </c>
      <c r="O69" s="36">
        <v>7</v>
      </c>
      <c r="P69" s="36">
        <v>7</v>
      </c>
      <c r="Q69" s="36">
        <v>7</v>
      </c>
      <c r="R69" s="36">
        <v>7</v>
      </c>
      <c r="S69" s="36">
        <v>7</v>
      </c>
      <c r="T69" s="36">
        <v>7</v>
      </c>
      <c r="U69" s="36">
        <v>7</v>
      </c>
      <c r="V69" s="36">
        <v>7</v>
      </c>
      <c r="W69" s="36">
        <v>7</v>
      </c>
      <c r="X69" s="36">
        <v>7</v>
      </c>
      <c r="Y69" s="36">
        <v>7</v>
      </c>
      <c r="Z69" s="36">
        <v>7</v>
      </c>
      <c r="AA69" s="36">
        <v>7</v>
      </c>
      <c r="AB69" s="36">
        <v>7</v>
      </c>
      <c r="AC69" s="36"/>
      <c r="AD69" s="36"/>
      <c r="AE69" s="36"/>
      <c r="AF69" s="36"/>
      <c r="AG69" s="36"/>
      <c r="AH69" s="36"/>
      <c r="AI69" s="6"/>
      <c r="AJ69" s="6"/>
      <c r="AK69" s="6"/>
      <c r="AL69" s="6"/>
      <c r="AM69" s="6"/>
      <c r="AN69" s="6"/>
      <c r="AO69" s="6"/>
      <c r="AP69" s="6"/>
    </row>
    <row r="70" spans="14:42" ht="17">
      <c r="N70" s="37" t="s">
        <v>39</v>
      </c>
      <c r="O70" s="35">
        <f>(O67/O69)*O68</f>
        <v>0</v>
      </c>
      <c r="P70" s="35">
        <f t="shared" ref="P70:AB70" si="50">(P67/P69)*P68</f>
        <v>0.1428571428571429</v>
      </c>
      <c r="Q70" s="35">
        <f t="shared" si="50"/>
        <v>0</v>
      </c>
      <c r="R70" s="35">
        <f t="shared" si="50"/>
        <v>0.14285714285714282</v>
      </c>
      <c r="S70" s="35">
        <f t="shared" si="50"/>
        <v>0</v>
      </c>
      <c r="T70" s="35">
        <f t="shared" si="50"/>
        <v>0.14285714285714282</v>
      </c>
      <c r="U70" s="35">
        <f t="shared" si="50"/>
        <v>0</v>
      </c>
      <c r="V70" s="35">
        <f t="shared" si="50"/>
        <v>0.14285714285714285</v>
      </c>
      <c r="W70" s="35">
        <f t="shared" si="50"/>
        <v>0</v>
      </c>
      <c r="X70" s="35">
        <f t="shared" si="50"/>
        <v>0.14285714285714285</v>
      </c>
      <c r="Y70" s="35">
        <f t="shared" si="50"/>
        <v>0.14285714285714282</v>
      </c>
      <c r="Z70" s="35">
        <f t="shared" si="50"/>
        <v>0</v>
      </c>
      <c r="AA70" s="35">
        <f t="shared" si="50"/>
        <v>0.1428571428571429</v>
      </c>
      <c r="AB70" s="35">
        <f t="shared" si="50"/>
        <v>0</v>
      </c>
      <c r="AC70" s="35"/>
      <c r="AD70" s="35"/>
      <c r="AE70" s="35"/>
      <c r="AF70" s="35"/>
      <c r="AG70" s="35"/>
      <c r="AH70" s="35"/>
      <c r="AI70" s="32"/>
      <c r="AJ70" s="32"/>
      <c r="AK70" s="32"/>
      <c r="AL70" s="32"/>
      <c r="AM70" s="32"/>
      <c r="AN70" s="32"/>
      <c r="AO70" s="4"/>
      <c r="AP70" s="4"/>
    </row>
    <row r="71" spans="14:42">
      <c r="N71" s="56" t="s">
        <v>41</v>
      </c>
      <c r="O71" s="116">
        <f>SUM(O70:P70)</f>
        <v>0.1428571428571429</v>
      </c>
      <c r="P71" s="117"/>
      <c r="Q71" s="116">
        <f t="shared" ref="Q71" si="51">SUM(Q70:R70)</f>
        <v>0.14285714285714282</v>
      </c>
      <c r="R71" s="117"/>
      <c r="S71" s="116">
        <f t="shared" ref="S71" si="52">SUM(S70:T70)</f>
        <v>0.14285714285714282</v>
      </c>
      <c r="T71" s="117"/>
      <c r="U71" s="116">
        <f t="shared" ref="U71" si="53">SUM(U70:V70)</f>
        <v>0.14285714285714285</v>
      </c>
      <c r="V71" s="117"/>
      <c r="W71" s="116">
        <f t="shared" ref="W71" si="54">SUM(W70:X70)</f>
        <v>0.14285714285714285</v>
      </c>
      <c r="X71" s="117"/>
      <c r="Y71" s="116">
        <f t="shared" ref="Y71:AA71" si="55">SUM(Y70:Z70)</f>
        <v>0.14285714285714282</v>
      </c>
      <c r="Z71" s="117"/>
      <c r="AA71" s="116">
        <f t="shared" si="55"/>
        <v>0.1428571428571429</v>
      </c>
      <c r="AB71" s="117"/>
      <c r="AC71" s="115"/>
      <c r="AD71" s="114"/>
      <c r="AE71" s="115"/>
      <c r="AF71" s="114"/>
      <c r="AG71" s="115"/>
      <c r="AH71" s="114"/>
      <c r="AI71" s="135"/>
      <c r="AJ71" s="136"/>
      <c r="AK71" s="135"/>
      <c r="AL71" s="136"/>
      <c r="AM71" s="135"/>
      <c r="AN71" s="136"/>
      <c r="AO71" s="4"/>
      <c r="AP71" s="4"/>
    </row>
    <row r="82" spans="14:40">
      <c r="N82" s="56"/>
      <c r="O82" s="115"/>
      <c r="P82" s="114"/>
      <c r="Q82" s="115"/>
      <c r="R82" s="114"/>
      <c r="S82" s="115"/>
      <c r="T82" s="114"/>
      <c r="U82" s="115"/>
      <c r="V82" s="114"/>
      <c r="W82" s="115"/>
      <c r="X82" s="114"/>
      <c r="Y82" s="115"/>
      <c r="Z82" s="114"/>
      <c r="AA82" s="115"/>
      <c r="AB82" s="114"/>
      <c r="AC82" s="115"/>
      <c r="AD82" s="114"/>
      <c r="AE82" s="115"/>
      <c r="AF82" s="114"/>
      <c r="AG82" s="115"/>
      <c r="AH82" s="114"/>
      <c r="AI82" s="115"/>
      <c r="AJ82" s="114"/>
      <c r="AK82" s="115"/>
      <c r="AL82" s="114"/>
      <c r="AM82" s="115"/>
      <c r="AN82" s="114"/>
    </row>
    <row r="83" spans="14:40">
      <c r="N83" s="52"/>
      <c r="O83" s="115"/>
      <c r="P83" s="114"/>
      <c r="Q83" s="115"/>
      <c r="R83" s="114"/>
      <c r="S83" s="115"/>
      <c r="T83" s="114"/>
      <c r="U83" s="115"/>
      <c r="V83" s="114"/>
      <c r="W83" s="115"/>
      <c r="X83" s="114"/>
      <c r="Y83" s="115"/>
      <c r="Z83" s="114"/>
      <c r="AA83" s="115"/>
      <c r="AB83" s="114"/>
      <c r="AC83" s="115"/>
      <c r="AD83" s="114"/>
      <c r="AE83" s="115"/>
      <c r="AF83" s="114"/>
      <c r="AG83" s="115"/>
      <c r="AH83" s="114"/>
      <c r="AI83" s="115"/>
      <c r="AJ83" s="114"/>
      <c r="AK83" s="115"/>
      <c r="AL83" s="114"/>
      <c r="AM83" s="115"/>
      <c r="AN83" s="114"/>
    </row>
  </sheetData>
  <mergeCells count="332">
    <mergeCell ref="A16:F19"/>
    <mergeCell ref="A54:F57"/>
    <mergeCell ref="AG83:AH83"/>
    <mergeCell ref="AI83:AJ83"/>
    <mergeCell ref="AK83:AL83"/>
    <mergeCell ref="AM83:AN83"/>
    <mergeCell ref="AM82:AN82"/>
    <mergeCell ref="O83:P83"/>
    <mergeCell ref="Q83:R83"/>
    <mergeCell ref="S83:T83"/>
    <mergeCell ref="U83:V83"/>
    <mergeCell ref="W83:X83"/>
    <mergeCell ref="Y83:Z83"/>
    <mergeCell ref="AA83:AB83"/>
    <mergeCell ref="AC83:AD83"/>
    <mergeCell ref="AE83:AF83"/>
    <mergeCell ref="AA82:AB82"/>
    <mergeCell ref="AC82:AD82"/>
    <mergeCell ref="AE82:AF82"/>
    <mergeCell ref="AG82:AH82"/>
    <mergeCell ref="AI82:AJ82"/>
    <mergeCell ref="AK82:AL82"/>
    <mergeCell ref="AG71:AH71"/>
    <mergeCell ref="AI71:AJ71"/>
    <mergeCell ref="AK71:AL71"/>
    <mergeCell ref="AM71:AN71"/>
    <mergeCell ref="O82:P82"/>
    <mergeCell ref="Q82:R82"/>
    <mergeCell ref="S82:T82"/>
    <mergeCell ref="U82:V82"/>
    <mergeCell ref="W82:X82"/>
    <mergeCell ref="Y82:Z82"/>
    <mergeCell ref="AM66:AN66"/>
    <mergeCell ref="O71:P71"/>
    <mergeCell ref="Q71:R71"/>
    <mergeCell ref="S71:T71"/>
    <mergeCell ref="U71:V71"/>
    <mergeCell ref="W71:X71"/>
    <mergeCell ref="Y71:Z71"/>
    <mergeCell ref="AA71:AB71"/>
    <mergeCell ref="AC71:AD71"/>
    <mergeCell ref="AE71:AF71"/>
    <mergeCell ref="AA66:AB66"/>
    <mergeCell ref="AC66:AD66"/>
    <mergeCell ref="AE66:AF66"/>
    <mergeCell ref="AG66:AH66"/>
    <mergeCell ref="AI66:AJ66"/>
    <mergeCell ref="AK66:AL66"/>
    <mergeCell ref="O66:P66"/>
    <mergeCell ref="Q66:R66"/>
    <mergeCell ref="S66:T66"/>
    <mergeCell ref="U66:V66"/>
    <mergeCell ref="W66:X66"/>
    <mergeCell ref="Y66:Z66"/>
    <mergeCell ref="AE62:AF62"/>
    <mergeCell ref="AG62:AH62"/>
    <mergeCell ref="AI62:AJ62"/>
    <mergeCell ref="AK62:AL62"/>
    <mergeCell ref="AM62:AN62"/>
    <mergeCell ref="AO62:AP62"/>
    <mergeCell ref="AM61:AN61"/>
    <mergeCell ref="AO61:AP61"/>
    <mergeCell ref="O62:P62"/>
    <mergeCell ref="Q62:R62"/>
    <mergeCell ref="S62:T62"/>
    <mergeCell ref="U62:V62"/>
    <mergeCell ref="W62:X62"/>
    <mergeCell ref="Y62:Z62"/>
    <mergeCell ref="AA62:AB62"/>
    <mergeCell ref="AC62:AD62"/>
    <mergeCell ref="AA61:AB61"/>
    <mergeCell ref="AC61:AD61"/>
    <mergeCell ref="AE61:AF61"/>
    <mergeCell ref="AG61:AH61"/>
    <mergeCell ref="AI61:AJ61"/>
    <mergeCell ref="AK61:AL61"/>
    <mergeCell ref="O61:P61"/>
    <mergeCell ref="Q61:R61"/>
    <mergeCell ref="S61:T61"/>
    <mergeCell ref="U61:V61"/>
    <mergeCell ref="W61:X61"/>
    <mergeCell ref="Y61:Z61"/>
    <mergeCell ref="AE60:AF60"/>
    <mergeCell ref="AG60:AH60"/>
    <mergeCell ref="AI60:AJ60"/>
    <mergeCell ref="AK60:AL60"/>
    <mergeCell ref="AM60:AN60"/>
    <mergeCell ref="AO60:AP60"/>
    <mergeCell ref="AM59:AN59"/>
    <mergeCell ref="AO59:AP59"/>
    <mergeCell ref="AE59:AF59"/>
    <mergeCell ref="AG59:AH59"/>
    <mergeCell ref="AI59:AJ59"/>
    <mergeCell ref="AK59:AL59"/>
    <mergeCell ref="O60:P60"/>
    <mergeCell ref="Q60:R60"/>
    <mergeCell ref="S60:T60"/>
    <mergeCell ref="U60:V60"/>
    <mergeCell ref="W60:X60"/>
    <mergeCell ref="Y60:Z60"/>
    <mergeCell ref="AA60:AB60"/>
    <mergeCell ref="AC60:AD60"/>
    <mergeCell ref="AA59:AB59"/>
    <mergeCell ref="AC59:AD59"/>
    <mergeCell ref="O59:P59"/>
    <mergeCell ref="Q59:R59"/>
    <mergeCell ref="S59:T59"/>
    <mergeCell ref="U59:V59"/>
    <mergeCell ref="W59:X59"/>
    <mergeCell ref="Y59:Z59"/>
    <mergeCell ref="AE58:AF58"/>
    <mergeCell ref="AG58:AH58"/>
    <mergeCell ref="AI58:AJ58"/>
    <mergeCell ref="AK58:AL58"/>
    <mergeCell ref="AM58:AN58"/>
    <mergeCell ref="AO58:AP58"/>
    <mergeCell ref="N57:AO57"/>
    <mergeCell ref="O58:P58"/>
    <mergeCell ref="Q58:R58"/>
    <mergeCell ref="S58:T58"/>
    <mergeCell ref="U58:V58"/>
    <mergeCell ref="W58:X58"/>
    <mergeCell ref="Y58:Z58"/>
    <mergeCell ref="AA58:AB58"/>
    <mergeCell ref="AC58:AD58"/>
    <mergeCell ref="AM54:AN54"/>
    <mergeCell ref="AA54:AB54"/>
    <mergeCell ref="AC54:AD54"/>
    <mergeCell ref="AE54:AF54"/>
    <mergeCell ref="AG54:AH54"/>
    <mergeCell ref="AI54:AJ54"/>
    <mergeCell ref="AK54:AL54"/>
    <mergeCell ref="AG49:AH49"/>
    <mergeCell ref="AI49:AJ49"/>
    <mergeCell ref="AK49:AL49"/>
    <mergeCell ref="AM49:AN49"/>
    <mergeCell ref="AA49:AB49"/>
    <mergeCell ref="AC49:AD49"/>
    <mergeCell ref="AE49:AF49"/>
    <mergeCell ref="O54:P54"/>
    <mergeCell ref="Q54:R54"/>
    <mergeCell ref="S54:T54"/>
    <mergeCell ref="U54:V54"/>
    <mergeCell ref="W54:X54"/>
    <mergeCell ref="Y54:Z54"/>
    <mergeCell ref="O49:P49"/>
    <mergeCell ref="Q49:R49"/>
    <mergeCell ref="S49:T49"/>
    <mergeCell ref="U49:V49"/>
    <mergeCell ref="W49:X49"/>
    <mergeCell ref="Y49:Z49"/>
    <mergeCell ref="A37:F38"/>
    <mergeCell ref="G39:M39"/>
    <mergeCell ref="AE39:AF39"/>
    <mergeCell ref="AG39:AH39"/>
    <mergeCell ref="AI39:AJ39"/>
    <mergeCell ref="AK39:AL39"/>
    <mergeCell ref="AM39:AN39"/>
    <mergeCell ref="AK38:AL38"/>
    <mergeCell ref="AM38:AN38"/>
    <mergeCell ref="O39:P39"/>
    <mergeCell ref="Q39:R39"/>
    <mergeCell ref="S39:T39"/>
    <mergeCell ref="U39:V39"/>
    <mergeCell ref="W39:X39"/>
    <mergeCell ref="Y39:Z39"/>
    <mergeCell ref="AA39:AB39"/>
    <mergeCell ref="AC39:AD39"/>
    <mergeCell ref="Y38:Z38"/>
    <mergeCell ref="AA38:AB38"/>
    <mergeCell ref="AC38:AD38"/>
    <mergeCell ref="AE38:AF38"/>
    <mergeCell ref="AG38:AH38"/>
    <mergeCell ref="AI38:AJ38"/>
    <mergeCell ref="AE36:AF36"/>
    <mergeCell ref="AG36:AH36"/>
    <mergeCell ref="AI36:AJ36"/>
    <mergeCell ref="AK36:AL36"/>
    <mergeCell ref="AM36:AN36"/>
    <mergeCell ref="O38:P38"/>
    <mergeCell ref="Q38:R38"/>
    <mergeCell ref="S38:T38"/>
    <mergeCell ref="U38:V38"/>
    <mergeCell ref="W38:X38"/>
    <mergeCell ref="O36:P36"/>
    <mergeCell ref="Q36:R36"/>
    <mergeCell ref="S36:T36"/>
    <mergeCell ref="U36:V36"/>
    <mergeCell ref="W36:X36"/>
    <mergeCell ref="Y36:Z36"/>
    <mergeCell ref="AA36:AB36"/>
    <mergeCell ref="AC36:AD36"/>
    <mergeCell ref="AE34:AF34"/>
    <mergeCell ref="AG34:AH34"/>
    <mergeCell ref="AI34:AJ34"/>
    <mergeCell ref="AK34:AL34"/>
    <mergeCell ref="AM34:AN34"/>
    <mergeCell ref="O34:P34"/>
    <mergeCell ref="Q34:R34"/>
    <mergeCell ref="S34:T34"/>
    <mergeCell ref="U34:V34"/>
    <mergeCell ref="W34:X34"/>
    <mergeCell ref="Y34:Z34"/>
    <mergeCell ref="AA34:AB34"/>
    <mergeCell ref="AC34:AD34"/>
    <mergeCell ref="H30:K30"/>
    <mergeCell ref="AK19:AL19"/>
    <mergeCell ref="AM19:AN19"/>
    <mergeCell ref="Y19:Z19"/>
    <mergeCell ref="AA19:AB19"/>
    <mergeCell ref="AC19:AD19"/>
    <mergeCell ref="AE19:AF19"/>
    <mergeCell ref="AG19:AH19"/>
    <mergeCell ref="AI19:AJ19"/>
    <mergeCell ref="AE18:AF18"/>
    <mergeCell ref="AG18:AH18"/>
    <mergeCell ref="AI18:AJ18"/>
    <mergeCell ref="AK18:AL18"/>
    <mergeCell ref="AM18:AN18"/>
    <mergeCell ref="O19:P19"/>
    <mergeCell ref="Q19:R19"/>
    <mergeCell ref="S19:T19"/>
    <mergeCell ref="U19:V19"/>
    <mergeCell ref="W19:X19"/>
    <mergeCell ref="O18:P18"/>
    <mergeCell ref="Q18:R18"/>
    <mergeCell ref="S18:T18"/>
    <mergeCell ref="U18:V18"/>
    <mergeCell ref="W18:X18"/>
    <mergeCell ref="Y18:Z18"/>
    <mergeCell ref="AA18:AB18"/>
    <mergeCell ref="AC18:AD18"/>
    <mergeCell ref="Y17:Z17"/>
    <mergeCell ref="AA17:AB17"/>
    <mergeCell ref="AC17:AD17"/>
    <mergeCell ref="AI12:AJ12"/>
    <mergeCell ref="AK12:AL12"/>
    <mergeCell ref="AM12:AN12"/>
    <mergeCell ref="O17:P17"/>
    <mergeCell ref="Q17:R17"/>
    <mergeCell ref="S17:T17"/>
    <mergeCell ref="U17:V17"/>
    <mergeCell ref="W17:X17"/>
    <mergeCell ref="AK17:AL17"/>
    <mergeCell ref="AM17:AN17"/>
    <mergeCell ref="AE17:AF17"/>
    <mergeCell ref="AG17:AH17"/>
    <mergeCell ref="AI17:AJ17"/>
    <mergeCell ref="AM8:AN8"/>
    <mergeCell ref="AO8:AP8"/>
    <mergeCell ref="O12:P12"/>
    <mergeCell ref="Q12:R12"/>
    <mergeCell ref="S12:T12"/>
    <mergeCell ref="U12:V12"/>
    <mergeCell ref="W12:X12"/>
    <mergeCell ref="Y12:Z12"/>
    <mergeCell ref="AA12:AB12"/>
    <mergeCell ref="AC12:AD12"/>
    <mergeCell ref="AA8:AB8"/>
    <mergeCell ref="AC8:AD8"/>
    <mergeCell ref="AE8:AF8"/>
    <mergeCell ref="AG8:AH8"/>
    <mergeCell ref="AI8:AJ8"/>
    <mergeCell ref="AK8:AL8"/>
    <mergeCell ref="O8:P8"/>
    <mergeCell ref="Q8:R8"/>
    <mergeCell ref="S8:T8"/>
    <mergeCell ref="U8:V8"/>
    <mergeCell ref="W8:X8"/>
    <mergeCell ref="Y8:Z8"/>
    <mergeCell ref="AE12:AF12"/>
    <mergeCell ref="AG12:AH12"/>
    <mergeCell ref="AE7:AF7"/>
    <mergeCell ref="AG7:AH7"/>
    <mergeCell ref="AI7:AJ7"/>
    <mergeCell ref="AK7:AL7"/>
    <mergeCell ref="AM7:AN7"/>
    <mergeCell ref="AO7:AP7"/>
    <mergeCell ref="AM6:AN6"/>
    <mergeCell ref="AO6:AP6"/>
    <mergeCell ref="O7:P7"/>
    <mergeCell ref="Q7:R7"/>
    <mergeCell ref="S7:T7"/>
    <mergeCell ref="U7:V7"/>
    <mergeCell ref="W7:X7"/>
    <mergeCell ref="Y7:Z7"/>
    <mergeCell ref="AA7:AB7"/>
    <mergeCell ref="AC7:AD7"/>
    <mergeCell ref="AA6:AB6"/>
    <mergeCell ref="AC6:AD6"/>
    <mergeCell ref="AE6:AF6"/>
    <mergeCell ref="AG6:AH6"/>
    <mergeCell ref="AI6:AJ6"/>
    <mergeCell ref="AK6:AL6"/>
    <mergeCell ref="O6:P6"/>
    <mergeCell ref="Q6:R6"/>
    <mergeCell ref="S6:T6"/>
    <mergeCell ref="U6:V6"/>
    <mergeCell ref="W6:X6"/>
    <mergeCell ref="Y6:Z6"/>
    <mergeCell ref="AE5:AF5"/>
    <mergeCell ref="AG5:AH5"/>
    <mergeCell ref="AI5:AJ5"/>
    <mergeCell ref="AK5:AL5"/>
    <mergeCell ref="AM5:AN5"/>
    <mergeCell ref="AO5:AP5"/>
    <mergeCell ref="AM4:AN4"/>
    <mergeCell ref="AO4:AP4"/>
    <mergeCell ref="O5:P5"/>
    <mergeCell ref="Q5:R5"/>
    <mergeCell ref="S5:T5"/>
    <mergeCell ref="U5:V5"/>
    <mergeCell ref="W5:X5"/>
    <mergeCell ref="Y5:Z5"/>
    <mergeCell ref="AA5:AB5"/>
    <mergeCell ref="AC5:AD5"/>
    <mergeCell ref="AA4:AB4"/>
    <mergeCell ref="AC4:AD4"/>
    <mergeCell ref="AE4:AF4"/>
    <mergeCell ref="AG4:AH4"/>
    <mergeCell ref="AI4:AJ4"/>
    <mergeCell ref="AK4:AL4"/>
    <mergeCell ref="A1:F2"/>
    <mergeCell ref="G2:M2"/>
    <mergeCell ref="G3:M3"/>
    <mergeCell ref="N3:AO3"/>
    <mergeCell ref="O4:P4"/>
    <mergeCell ref="Q4:R4"/>
    <mergeCell ref="S4:T4"/>
    <mergeCell ref="U4:V4"/>
    <mergeCell ref="W4:X4"/>
    <mergeCell ref="Y4:Z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9B10-C0C5-C84B-A26A-5D87C5C9253C}">
  <dimension ref="A1:P83"/>
  <sheetViews>
    <sheetView workbookViewId="0">
      <selection sqref="A1:Q42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38" customWidth="1"/>
    <col min="8" max="8" width="15.6640625" customWidth="1"/>
    <col min="9" max="9" width="6.83203125" customWidth="1"/>
    <col min="10" max="10" width="7" customWidth="1"/>
    <col min="11" max="11" width="7.1640625" customWidth="1"/>
    <col min="12" max="12" width="8.1640625" customWidth="1"/>
    <col min="13" max="13" width="7.33203125" customWidth="1"/>
    <col min="14" max="14" width="6.6640625" customWidth="1"/>
    <col min="15" max="16" width="6.5" customWidth="1"/>
  </cols>
  <sheetData>
    <row r="1" spans="1:16" ht="16" customHeight="1">
      <c r="A1" s="111" t="s">
        <v>28</v>
      </c>
      <c r="B1" s="111"/>
      <c r="C1" s="111"/>
      <c r="D1" s="111"/>
      <c r="E1" s="111"/>
      <c r="F1" s="111"/>
    </row>
    <row r="2" spans="1:16" ht="19" customHeight="1">
      <c r="A2" s="111"/>
      <c r="B2" s="111"/>
      <c r="C2" s="111"/>
      <c r="D2" s="111"/>
      <c r="E2" s="111"/>
      <c r="F2" s="111"/>
      <c r="G2" s="47"/>
    </row>
    <row r="3" spans="1:16" s="2" customFormat="1" ht="36" customHeight="1">
      <c r="A3" s="29" t="s">
        <v>3</v>
      </c>
      <c r="B3" s="1" t="s">
        <v>0</v>
      </c>
      <c r="C3" s="1" t="s">
        <v>1</v>
      </c>
      <c r="D3" s="1" t="s">
        <v>2</v>
      </c>
      <c r="E3" s="11" t="s">
        <v>4</v>
      </c>
      <c r="F3" s="11" t="s">
        <v>13</v>
      </c>
      <c r="G3" s="43"/>
      <c r="H3" s="125" t="s">
        <v>1</v>
      </c>
      <c r="I3" s="127"/>
      <c r="J3" s="127"/>
      <c r="K3" s="127"/>
      <c r="L3" s="127"/>
      <c r="M3" s="127"/>
      <c r="N3" s="127"/>
      <c r="O3" s="127"/>
      <c r="P3" s="127"/>
    </row>
    <row r="4" spans="1:16" s="4" customFormat="1" ht="19">
      <c r="A4" s="30" t="b">
        <v>1</v>
      </c>
      <c r="B4" s="26" t="s">
        <v>5</v>
      </c>
      <c r="C4" s="26">
        <v>75</v>
      </c>
      <c r="D4" s="26">
        <v>70</v>
      </c>
      <c r="E4" s="26" t="s">
        <v>6</v>
      </c>
      <c r="F4" s="26">
        <v>1</v>
      </c>
      <c r="G4" s="13"/>
      <c r="H4" s="36" t="s">
        <v>19</v>
      </c>
      <c r="I4" s="113">
        <v>0</v>
      </c>
      <c r="J4" s="124"/>
      <c r="K4" s="114">
        <v>1</v>
      </c>
      <c r="L4" s="120"/>
      <c r="M4" s="113">
        <v>0</v>
      </c>
      <c r="N4" s="124"/>
      <c r="O4" s="114"/>
      <c r="P4" s="120"/>
    </row>
    <row r="5" spans="1:16" s="6" customFormat="1" ht="19">
      <c r="A5" s="30" t="b">
        <v>1</v>
      </c>
      <c r="B5" s="26" t="s">
        <v>5</v>
      </c>
      <c r="C5" s="26">
        <v>80</v>
      </c>
      <c r="D5" s="26">
        <v>90</v>
      </c>
      <c r="E5" s="26" t="s">
        <v>7</v>
      </c>
      <c r="F5" s="26">
        <v>0</v>
      </c>
      <c r="G5" s="36"/>
      <c r="H5" s="36" t="s">
        <v>1</v>
      </c>
      <c r="I5" s="114">
        <v>72</v>
      </c>
      <c r="J5" s="120"/>
      <c r="K5" s="114">
        <v>75</v>
      </c>
      <c r="L5" s="120"/>
      <c r="M5" s="113">
        <v>80</v>
      </c>
      <c r="N5" s="124"/>
      <c r="O5" s="114"/>
      <c r="P5" s="120"/>
    </row>
    <row r="6" spans="1:16" s="6" customFormat="1" ht="19">
      <c r="A6" s="30" t="b">
        <v>1</v>
      </c>
      <c r="B6" s="26" t="s">
        <v>5</v>
      </c>
      <c r="C6" s="26">
        <v>72</v>
      </c>
      <c r="D6" s="26">
        <v>95</v>
      </c>
      <c r="E6" s="26" t="s">
        <v>7</v>
      </c>
      <c r="F6" s="26">
        <v>0</v>
      </c>
      <c r="G6" s="36"/>
      <c r="H6" s="16" t="s">
        <v>20</v>
      </c>
      <c r="I6" s="114">
        <f xml:space="preserve"> I5</f>
        <v>72</v>
      </c>
      <c r="J6" s="120"/>
      <c r="K6" s="113">
        <f t="shared" ref="K6:M6" si="0" xml:space="preserve"> K5</f>
        <v>75</v>
      </c>
      <c r="L6" s="124"/>
      <c r="M6" s="113">
        <f t="shared" si="0"/>
        <v>80</v>
      </c>
      <c r="N6" s="124"/>
      <c r="O6" s="114"/>
      <c r="P6" s="120"/>
    </row>
    <row r="7" spans="1:16" s="6" customFormat="1" ht="19">
      <c r="A7" s="30"/>
      <c r="B7" s="26"/>
      <c r="C7" s="26"/>
      <c r="D7" s="26"/>
      <c r="E7" s="26"/>
      <c r="F7" s="26"/>
      <c r="G7" s="36"/>
      <c r="H7" s="41" t="s">
        <v>21</v>
      </c>
      <c r="I7" s="114">
        <v>71</v>
      </c>
      <c r="J7" s="120"/>
      <c r="K7" s="113">
        <f>FLOOR(SUM(I6:L6)/2, 0.1)</f>
        <v>73.5</v>
      </c>
      <c r="L7" s="113"/>
      <c r="M7" s="113">
        <f>FLOOR((K6+M6)/2, 0.1)</f>
        <v>77.5</v>
      </c>
      <c r="N7" s="113"/>
      <c r="O7" s="113">
        <v>81</v>
      </c>
      <c r="P7" s="113"/>
    </row>
    <row r="8" spans="1:16" s="4" customFormat="1">
      <c r="A8" s="142" t="s">
        <v>45</v>
      </c>
      <c r="B8" s="142"/>
      <c r="C8" s="142"/>
      <c r="D8" s="142"/>
      <c r="E8" s="142"/>
      <c r="F8" s="142"/>
      <c r="G8" s="56"/>
      <c r="H8" s="16"/>
      <c r="I8" s="114"/>
      <c r="J8" s="120"/>
      <c r="K8" s="113"/>
      <c r="L8" s="113"/>
      <c r="M8" s="113"/>
      <c r="N8" s="113"/>
      <c r="O8" s="114"/>
      <c r="P8" s="114"/>
    </row>
    <row r="9" spans="1:16" s="4" customFormat="1">
      <c r="A9" s="143"/>
      <c r="B9" s="143"/>
      <c r="C9" s="143"/>
      <c r="D9" s="143"/>
      <c r="E9" s="143"/>
      <c r="F9" s="143"/>
      <c r="G9" s="56"/>
      <c r="H9" s="36"/>
      <c r="I9" s="36" t="s">
        <v>22</v>
      </c>
      <c r="J9" s="36" t="s">
        <v>23</v>
      </c>
      <c r="K9" s="36" t="s">
        <v>22</v>
      </c>
      <c r="L9" s="36" t="s">
        <v>23</v>
      </c>
      <c r="M9" s="36" t="s">
        <v>22</v>
      </c>
      <c r="N9" s="36" t="s">
        <v>23</v>
      </c>
      <c r="O9" s="36" t="s">
        <v>22</v>
      </c>
      <c r="P9" s="36" t="s">
        <v>23</v>
      </c>
    </row>
    <row r="10" spans="1:16" s="4" customFormat="1">
      <c r="A10" s="143"/>
      <c r="B10" s="143"/>
      <c r="C10" s="143"/>
      <c r="D10" s="143"/>
      <c r="E10" s="143"/>
      <c r="F10" s="143"/>
      <c r="G10" s="56"/>
      <c r="H10" s="36" t="s">
        <v>14</v>
      </c>
      <c r="I10" s="36">
        <v>0</v>
      </c>
      <c r="J10" s="36">
        <v>1</v>
      </c>
      <c r="K10" s="36">
        <v>0</v>
      </c>
      <c r="L10" s="36">
        <v>1</v>
      </c>
      <c r="M10" s="36">
        <v>1</v>
      </c>
      <c r="N10" s="36">
        <v>0</v>
      </c>
      <c r="O10" s="36">
        <v>1</v>
      </c>
      <c r="P10" s="36">
        <v>0</v>
      </c>
    </row>
    <row r="11" spans="1:16" s="4" customFormat="1">
      <c r="A11" s="143"/>
      <c r="B11" s="143"/>
      <c r="C11" s="143"/>
      <c r="D11" s="143"/>
      <c r="E11" s="143"/>
      <c r="F11" s="143"/>
      <c r="G11" s="31"/>
      <c r="H11" s="36" t="s">
        <v>15</v>
      </c>
      <c r="I11" s="36">
        <v>0</v>
      </c>
      <c r="J11" s="36">
        <v>2</v>
      </c>
      <c r="K11" s="36">
        <v>1</v>
      </c>
      <c r="L11" s="36">
        <v>1</v>
      </c>
      <c r="M11" s="36">
        <v>1</v>
      </c>
      <c r="N11" s="36">
        <v>1</v>
      </c>
      <c r="O11" s="36">
        <v>2</v>
      </c>
      <c r="P11" s="36">
        <v>0</v>
      </c>
    </row>
    <row r="12" spans="1:16" s="4" customFormat="1" ht="18" customHeight="1">
      <c r="I12" s="114"/>
      <c r="J12" s="120"/>
      <c r="K12" s="113"/>
      <c r="L12" s="113"/>
      <c r="M12" s="113"/>
      <c r="N12" s="113"/>
      <c r="O12" s="114"/>
      <c r="P12" s="114"/>
    </row>
    <row r="13" spans="1:16" s="4" customFormat="1" ht="18" customHeight="1">
      <c r="A13" s="111" t="s">
        <v>36</v>
      </c>
      <c r="B13" s="111"/>
      <c r="C13" s="111"/>
      <c r="D13" s="111"/>
      <c r="E13" s="111"/>
      <c r="F13" s="111"/>
      <c r="H13" s="36" t="s">
        <v>24</v>
      </c>
      <c r="I13" s="36">
        <f>SUM(I10:I11)</f>
        <v>0</v>
      </c>
      <c r="J13" s="36">
        <f t="shared" ref="J13:P13" si="1">SUM(J10:J11)</f>
        <v>3</v>
      </c>
      <c r="K13" s="36">
        <f t="shared" si="1"/>
        <v>1</v>
      </c>
      <c r="L13" s="36">
        <f t="shared" si="1"/>
        <v>2</v>
      </c>
      <c r="M13" s="36">
        <f t="shared" si="1"/>
        <v>2</v>
      </c>
      <c r="N13" s="36">
        <f t="shared" si="1"/>
        <v>1</v>
      </c>
      <c r="O13" s="36">
        <f t="shared" si="1"/>
        <v>3</v>
      </c>
      <c r="P13" s="36">
        <f t="shared" si="1"/>
        <v>0</v>
      </c>
    </row>
    <row r="14" spans="1:16" s="6" customFormat="1" ht="17">
      <c r="A14" s="111"/>
      <c r="B14" s="111"/>
      <c r="C14" s="111"/>
      <c r="D14" s="111"/>
      <c r="E14" s="111"/>
      <c r="F14" s="111"/>
      <c r="H14" s="41" t="s">
        <v>40</v>
      </c>
      <c r="I14" s="35">
        <v>1</v>
      </c>
      <c r="J14" s="35">
        <f>1 - MAX(J10/J13, J11/J13)</f>
        <v>0.33333333333333337</v>
      </c>
      <c r="K14" s="35">
        <f t="shared" ref="K14:O14" si="2">1 - MAX(K10/K13, K11/K13)</f>
        <v>0</v>
      </c>
      <c r="L14" s="35">
        <f t="shared" si="2"/>
        <v>0.5</v>
      </c>
      <c r="M14" s="35">
        <f t="shared" si="2"/>
        <v>0.5</v>
      </c>
      <c r="N14" s="35">
        <f t="shared" si="2"/>
        <v>0</v>
      </c>
      <c r="O14" s="35">
        <f t="shared" si="2"/>
        <v>0.33333333333333337</v>
      </c>
      <c r="P14" s="35">
        <v>1</v>
      </c>
    </row>
    <row r="15" spans="1:16" s="6" customFormat="1" ht="40">
      <c r="A15" s="29" t="s">
        <v>3</v>
      </c>
      <c r="B15" s="1" t="s">
        <v>0</v>
      </c>
      <c r="C15" s="1" t="s">
        <v>1</v>
      </c>
      <c r="D15" s="1" t="s">
        <v>2</v>
      </c>
      <c r="E15" s="11" t="s">
        <v>4</v>
      </c>
      <c r="F15" s="11" t="s">
        <v>13</v>
      </c>
      <c r="G15" s="36"/>
      <c r="H15" s="36" t="s">
        <v>17</v>
      </c>
      <c r="I15" s="36">
        <v>3</v>
      </c>
      <c r="J15" s="36">
        <v>3</v>
      </c>
      <c r="K15" s="36">
        <v>3</v>
      </c>
      <c r="L15" s="36">
        <v>3</v>
      </c>
      <c r="M15" s="36">
        <v>3</v>
      </c>
      <c r="N15" s="36">
        <v>3</v>
      </c>
      <c r="O15" s="36">
        <v>3</v>
      </c>
      <c r="P15" s="36">
        <v>3</v>
      </c>
    </row>
    <row r="16" spans="1:16" s="4" customFormat="1" ht="19">
      <c r="A16" s="30" t="b">
        <v>1</v>
      </c>
      <c r="B16" s="26" t="s">
        <v>8</v>
      </c>
      <c r="C16" s="26">
        <v>72</v>
      </c>
      <c r="D16" s="26">
        <v>90</v>
      </c>
      <c r="E16" s="26" t="s">
        <v>6</v>
      </c>
      <c r="F16" s="26">
        <v>1</v>
      </c>
      <c r="G16" s="36"/>
      <c r="H16" s="41" t="s">
        <v>39</v>
      </c>
      <c r="I16" s="35">
        <f>(I13/I15)*I14</f>
        <v>0</v>
      </c>
      <c r="J16" s="35">
        <f t="shared" ref="J16:P16" si="3">(J13/J15)*J14</f>
        <v>0.33333333333333337</v>
      </c>
      <c r="K16" s="35">
        <f t="shared" si="3"/>
        <v>0</v>
      </c>
      <c r="L16" s="35">
        <f t="shared" si="3"/>
        <v>0.33333333333333331</v>
      </c>
      <c r="M16" s="35">
        <f t="shared" si="3"/>
        <v>0.33333333333333331</v>
      </c>
      <c r="N16" s="35">
        <f t="shared" si="3"/>
        <v>0</v>
      </c>
      <c r="O16" s="35">
        <f t="shared" si="3"/>
        <v>0.33333333333333337</v>
      </c>
      <c r="P16" s="35">
        <f t="shared" si="3"/>
        <v>0</v>
      </c>
    </row>
    <row r="17" spans="1:16" s="4" customFormat="1" ht="19">
      <c r="A17" s="30" t="b">
        <v>1</v>
      </c>
      <c r="B17" s="26" t="s">
        <v>8</v>
      </c>
      <c r="C17" s="26">
        <v>64</v>
      </c>
      <c r="D17" s="26">
        <v>65</v>
      </c>
      <c r="E17" s="26" t="s">
        <v>6</v>
      </c>
      <c r="F17" s="26">
        <v>1</v>
      </c>
      <c r="G17" s="36"/>
      <c r="H17" s="56" t="s">
        <v>41</v>
      </c>
      <c r="I17" s="116">
        <f>SUM(I16:J16)</f>
        <v>0.33333333333333337</v>
      </c>
      <c r="J17" s="117"/>
      <c r="K17" s="116">
        <f t="shared" ref="K17" si="4">SUM(K16:L16)</f>
        <v>0.33333333333333331</v>
      </c>
      <c r="L17" s="116"/>
      <c r="M17" s="116">
        <f t="shared" ref="M17" si="5">SUM(M16:N16)</f>
        <v>0.33333333333333331</v>
      </c>
      <c r="N17" s="116"/>
      <c r="O17" s="116">
        <f t="shared" ref="O17" si="6">SUM(O16:P16)</f>
        <v>0.33333333333333337</v>
      </c>
      <c r="P17" s="116"/>
    </row>
    <row r="18" spans="1:16" s="4" customFormat="1" ht="19">
      <c r="A18" s="30"/>
      <c r="B18" s="26"/>
      <c r="C18" s="26"/>
      <c r="D18" s="26"/>
      <c r="E18" s="26"/>
      <c r="F18" s="26"/>
      <c r="G18" s="36"/>
      <c r="H18" s="56"/>
      <c r="I18" s="115"/>
      <c r="J18" s="114"/>
      <c r="K18" s="115"/>
      <c r="L18" s="114"/>
      <c r="M18" s="115"/>
      <c r="N18" s="114"/>
      <c r="O18" s="115"/>
      <c r="P18" s="114"/>
    </row>
    <row r="19" spans="1:16" s="4" customFormat="1">
      <c r="G19" s="36"/>
      <c r="H19" s="52"/>
      <c r="I19" s="115"/>
      <c r="J19" s="114"/>
      <c r="K19" s="115"/>
      <c r="L19" s="114"/>
      <c r="M19" s="115"/>
      <c r="N19" s="114"/>
      <c r="O19" s="115"/>
      <c r="P19" s="114"/>
    </row>
    <row r="20" spans="1:16" s="4" customFormat="1">
      <c r="A20" s="111" t="s">
        <v>44</v>
      </c>
      <c r="B20" s="111"/>
      <c r="C20" s="111"/>
      <c r="D20" s="111"/>
      <c r="E20" s="111"/>
      <c r="F20" s="111"/>
      <c r="G20" s="36"/>
      <c r="H20" s="125" t="s">
        <v>2</v>
      </c>
      <c r="I20" s="139"/>
      <c r="J20" s="139"/>
      <c r="K20" s="139"/>
      <c r="L20" s="139"/>
      <c r="M20" s="139"/>
      <c r="N20" s="139"/>
      <c r="O20" s="139"/>
      <c r="P20" s="139"/>
    </row>
    <row r="21" spans="1:16" s="4" customFormat="1">
      <c r="A21" s="111"/>
      <c r="B21" s="111"/>
      <c r="C21" s="111"/>
      <c r="D21" s="111"/>
      <c r="E21" s="111"/>
      <c r="F21" s="111"/>
      <c r="G21" s="36"/>
      <c r="H21" s="36" t="s">
        <v>19</v>
      </c>
      <c r="I21" s="113">
        <v>1</v>
      </c>
      <c r="J21" s="124"/>
      <c r="K21" s="113">
        <v>0</v>
      </c>
      <c r="L21" s="124"/>
      <c r="M21" s="113">
        <v>0</v>
      </c>
      <c r="N21" s="124"/>
      <c r="O21" s="113"/>
      <c r="P21" s="124"/>
    </row>
    <row r="22" spans="1:16" s="4" customFormat="1" ht="40">
      <c r="A22" s="29" t="s">
        <v>3</v>
      </c>
      <c r="B22" s="1" t="s">
        <v>0</v>
      </c>
      <c r="C22" s="1" t="s">
        <v>1</v>
      </c>
      <c r="D22" s="1" t="s">
        <v>2</v>
      </c>
      <c r="E22" s="11" t="s">
        <v>4</v>
      </c>
      <c r="F22" s="11" t="s">
        <v>13</v>
      </c>
      <c r="G22" s="36"/>
      <c r="H22" s="36" t="s">
        <v>2</v>
      </c>
      <c r="I22" s="113">
        <v>70</v>
      </c>
      <c r="J22" s="124"/>
      <c r="K22" s="113">
        <v>90</v>
      </c>
      <c r="L22" s="124"/>
      <c r="M22" s="113">
        <v>95</v>
      </c>
      <c r="N22" s="124"/>
      <c r="O22" s="113"/>
      <c r="P22" s="124"/>
    </row>
    <row r="23" spans="1:16" ht="17" customHeight="1">
      <c r="A23" s="30" t="b">
        <v>1</v>
      </c>
      <c r="B23" s="26" t="s">
        <v>9</v>
      </c>
      <c r="C23" s="26">
        <v>71</v>
      </c>
      <c r="D23" s="26">
        <v>80</v>
      </c>
      <c r="E23" s="26" t="s">
        <v>7</v>
      </c>
      <c r="F23" s="26">
        <v>0</v>
      </c>
      <c r="H23" s="16" t="s">
        <v>25</v>
      </c>
      <c r="I23" s="113">
        <f xml:space="preserve"> I22</f>
        <v>70</v>
      </c>
      <c r="J23" s="113"/>
      <c r="K23" s="113">
        <f t="shared" ref="K23" si="7" xml:space="preserve"> K22</f>
        <v>90</v>
      </c>
      <c r="L23" s="113"/>
      <c r="M23" s="113">
        <v>95</v>
      </c>
      <c r="N23" s="113"/>
      <c r="O23" s="144"/>
      <c r="P23" s="124"/>
    </row>
    <row r="24" spans="1:16" ht="19" customHeight="1">
      <c r="A24" s="30" t="b">
        <v>1</v>
      </c>
      <c r="B24" s="26" t="s">
        <v>9</v>
      </c>
      <c r="C24" s="26">
        <v>65</v>
      </c>
      <c r="D24" s="26">
        <v>70</v>
      </c>
      <c r="E24" s="26" t="s">
        <v>7</v>
      </c>
      <c r="F24" s="26">
        <v>0</v>
      </c>
      <c r="G24" s="57"/>
      <c r="H24" s="41" t="s">
        <v>21</v>
      </c>
      <c r="I24" s="114">
        <v>71</v>
      </c>
      <c r="J24" s="120"/>
      <c r="K24" s="122">
        <f>FLOOR(SUM(I23:L23)/2, 0.1)</f>
        <v>80</v>
      </c>
      <c r="L24" s="122"/>
      <c r="M24" s="113">
        <f>FLOOR((K23+M23)/2, 0.1)</f>
        <v>92.5</v>
      </c>
      <c r="N24" s="113"/>
      <c r="O24" s="113">
        <v>96</v>
      </c>
      <c r="P24" s="113"/>
    </row>
    <row r="25" spans="1:16">
      <c r="G25" s="13"/>
      <c r="H25" s="16"/>
      <c r="I25" s="36"/>
      <c r="J25" s="38"/>
      <c r="K25" s="37"/>
      <c r="L25" s="37"/>
      <c r="M25" s="37"/>
      <c r="N25" s="37"/>
      <c r="O25" s="36"/>
      <c r="P25" s="36"/>
    </row>
    <row r="26" spans="1:16">
      <c r="G26" s="36"/>
      <c r="H26" s="36"/>
      <c r="I26" s="36" t="s">
        <v>22</v>
      </c>
      <c r="J26" s="36" t="s">
        <v>23</v>
      </c>
      <c r="K26" s="36" t="s">
        <v>22</v>
      </c>
      <c r="L26" s="36" t="s">
        <v>23</v>
      </c>
      <c r="M26" s="36" t="s">
        <v>22</v>
      </c>
      <c r="N26" s="36" t="s">
        <v>23</v>
      </c>
      <c r="O26" s="36" t="s">
        <v>22</v>
      </c>
      <c r="P26" s="36" t="s">
        <v>23</v>
      </c>
    </row>
    <row r="27" spans="1:16">
      <c r="A27" s="111" t="s">
        <v>34</v>
      </c>
      <c r="B27" s="111"/>
      <c r="C27" s="111"/>
      <c r="D27" s="111"/>
      <c r="E27" s="111"/>
      <c r="F27" s="111"/>
      <c r="G27" s="36"/>
      <c r="H27" s="36" t="s">
        <v>14</v>
      </c>
      <c r="I27" s="36">
        <v>0</v>
      </c>
      <c r="J27" s="36">
        <v>1</v>
      </c>
      <c r="K27" s="36">
        <v>1</v>
      </c>
      <c r="L27" s="36">
        <v>0</v>
      </c>
      <c r="M27" s="36">
        <v>1</v>
      </c>
      <c r="N27" s="36">
        <v>0</v>
      </c>
      <c r="O27" s="36">
        <v>1</v>
      </c>
      <c r="P27" s="36">
        <v>0</v>
      </c>
    </row>
    <row r="28" spans="1:16">
      <c r="A28" s="111"/>
      <c r="B28" s="111"/>
      <c r="C28" s="111"/>
      <c r="D28" s="111"/>
      <c r="E28" s="111"/>
      <c r="F28" s="111"/>
      <c r="G28" s="56"/>
      <c r="H28" s="36" t="s">
        <v>15</v>
      </c>
      <c r="I28" s="36">
        <v>0</v>
      </c>
      <c r="J28" s="36">
        <v>2</v>
      </c>
      <c r="K28" s="36">
        <v>0</v>
      </c>
      <c r="L28" s="36">
        <v>2</v>
      </c>
      <c r="M28" s="36">
        <v>1</v>
      </c>
      <c r="N28" s="36">
        <v>1</v>
      </c>
      <c r="O28" s="36">
        <v>2</v>
      </c>
      <c r="P28" s="36">
        <v>0</v>
      </c>
    </row>
    <row r="29" spans="1:16" ht="40">
      <c r="A29" s="29" t="s">
        <v>3</v>
      </c>
      <c r="B29" s="1" t="s">
        <v>0</v>
      </c>
      <c r="C29" s="1" t="s">
        <v>1</v>
      </c>
      <c r="D29" s="1" t="s">
        <v>2</v>
      </c>
      <c r="E29" s="11" t="s">
        <v>4</v>
      </c>
      <c r="F29" s="11" t="s">
        <v>13</v>
      </c>
      <c r="G29" s="56"/>
      <c r="H29" s="4"/>
      <c r="I29" s="36"/>
      <c r="J29" s="38"/>
      <c r="K29" s="37"/>
      <c r="L29" s="37"/>
      <c r="M29" s="37"/>
      <c r="N29" s="37"/>
      <c r="O29" s="36"/>
      <c r="P29" s="36"/>
    </row>
    <row r="30" spans="1:16" ht="19">
      <c r="A30" s="30" t="b">
        <v>0</v>
      </c>
      <c r="B30" s="26" t="s">
        <v>9</v>
      </c>
      <c r="C30" s="26">
        <v>68</v>
      </c>
      <c r="D30" s="26">
        <v>80</v>
      </c>
      <c r="E30" s="26" t="s">
        <v>6</v>
      </c>
      <c r="F30" s="26">
        <v>1</v>
      </c>
      <c r="G30" s="56"/>
      <c r="H30" s="36" t="s">
        <v>24</v>
      </c>
      <c r="I30" s="36">
        <f>SUM(I27:I28)</f>
        <v>0</v>
      </c>
      <c r="J30" s="36">
        <f t="shared" ref="J30:P30" si="8">SUM(J27:J28)</f>
        <v>3</v>
      </c>
      <c r="K30" s="36">
        <f t="shared" si="8"/>
        <v>1</v>
      </c>
      <c r="L30" s="36">
        <f t="shared" si="8"/>
        <v>2</v>
      </c>
      <c r="M30" s="36">
        <f t="shared" si="8"/>
        <v>2</v>
      </c>
      <c r="N30" s="36">
        <f t="shared" si="8"/>
        <v>1</v>
      </c>
      <c r="O30" s="36">
        <f t="shared" si="8"/>
        <v>3</v>
      </c>
      <c r="P30" s="36">
        <f t="shared" si="8"/>
        <v>0</v>
      </c>
    </row>
    <row r="31" spans="1:16" ht="19">
      <c r="A31" s="30" t="b">
        <v>0</v>
      </c>
      <c r="B31" s="26" t="s">
        <v>9</v>
      </c>
      <c r="C31" s="26">
        <v>70</v>
      </c>
      <c r="D31" s="26">
        <v>96</v>
      </c>
      <c r="E31" s="26" t="s">
        <v>6</v>
      </c>
      <c r="F31" s="26">
        <v>1</v>
      </c>
      <c r="G31" s="31"/>
      <c r="H31" s="41" t="s">
        <v>40</v>
      </c>
      <c r="I31" s="35">
        <v>1</v>
      </c>
      <c r="J31" s="35">
        <f>1 - MAX(J27/J30, J28/J30)</f>
        <v>0.33333333333333337</v>
      </c>
      <c r="K31" s="35">
        <f t="shared" ref="K31:O31" si="9">1 - MAX(K27/K30, K28/K30)</f>
        <v>0</v>
      </c>
      <c r="L31" s="35">
        <f t="shared" si="9"/>
        <v>0</v>
      </c>
      <c r="M31" s="35">
        <f t="shared" si="9"/>
        <v>0.5</v>
      </c>
      <c r="N31" s="35">
        <f t="shared" si="9"/>
        <v>0</v>
      </c>
      <c r="O31" s="35">
        <f t="shared" si="9"/>
        <v>0.33333333333333337</v>
      </c>
      <c r="P31" s="35">
        <v>1</v>
      </c>
    </row>
    <row r="32" spans="1:16" ht="19">
      <c r="A32" s="30" t="b">
        <v>0</v>
      </c>
      <c r="B32" s="26" t="s">
        <v>5</v>
      </c>
      <c r="C32" s="26">
        <v>69</v>
      </c>
      <c r="D32" s="26">
        <v>70</v>
      </c>
      <c r="E32" s="26" t="s">
        <v>6</v>
      </c>
      <c r="F32" s="26">
        <v>1</v>
      </c>
      <c r="G32" s="4"/>
      <c r="H32" s="36" t="s">
        <v>17</v>
      </c>
      <c r="I32" s="36">
        <v>3</v>
      </c>
      <c r="J32" s="36">
        <v>3</v>
      </c>
      <c r="K32" s="36">
        <v>3</v>
      </c>
      <c r="L32" s="36">
        <v>3</v>
      </c>
      <c r="M32" s="36">
        <v>3</v>
      </c>
      <c r="N32" s="36">
        <v>3</v>
      </c>
      <c r="O32" s="36">
        <v>3</v>
      </c>
      <c r="P32" s="36">
        <v>7</v>
      </c>
    </row>
    <row r="33" spans="1:16" ht="19">
      <c r="A33" s="30" t="b">
        <v>0</v>
      </c>
      <c r="B33" s="26" t="s">
        <v>8</v>
      </c>
      <c r="C33" s="26">
        <v>81</v>
      </c>
      <c r="D33" s="26">
        <v>75</v>
      </c>
      <c r="E33" s="26" t="s">
        <v>6</v>
      </c>
      <c r="F33" s="26">
        <v>1</v>
      </c>
      <c r="G33" s="82"/>
      <c r="H33" s="37" t="s">
        <v>39</v>
      </c>
      <c r="I33" s="35">
        <f>(I30/I32)*I31</f>
        <v>0</v>
      </c>
      <c r="J33" s="35">
        <f t="shared" ref="J33:P33" si="10">(J30/J32)*J31</f>
        <v>0.33333333333333337</v>
      </c>
      <c r="K33" s="35">
        <f t="shared" si="10"/>
        <v>0</v>
      </c>
      <c r="L33" s="35">
        <f t="shared" si="10"/>
        <v>0</v>
      </c>
      <c r="M33" s="35">
        <f t="shared" si="10"/>
        <v>0.33333333333333331</v>
      </c>
      <c r="N33" s="35">
        <f t="shared" si="10"/>
        <v>0</v>
      </c>
      <c r="O33" s="35">
        <f t="shared" si="10"/>
        <v>0.33333333333333337</v>
      </c>
      <c r="P33" s="35">
        <f t="shared" si="10"/>
        <v>0</v>
      </c>
    </row>
    <row r="34" spans="1:16" ht="19">
      <c r="A34" s="30" t="b">
        <v>0</v>
      </c>
      <c r="B34" s="26" t="s">
        <v>8</v>
      </c>
      <c r="C34" s="26">
        <v>83</v>
      </c>
      <c r="D34" s="26">
        <v>78</v>
      </c>
      <c r="E34" s="26" t="s">
        <v>6</v>
      </c>
      <c r="F34" s="26">
        <v>1</v>
      </c>
      <c r="G34" s="82"/>
      <c r="H34" s="56" t="s">
        <v>41</v>
      </c>
      <c r="I34" s="115">
        <f>SUM(I33:J33)</f>
        <v>0.33333333333333337</v>
      </c>
      <c r="J34" s="114"/>
      <c r="K34" s="116">
        <f t="shared" ref="K34" si="11">SUM(K33:L33)</f>
        <v>0</v>
      </c>
      <c r="L34" s="117"/>
      <c r="M34" s="115">
        <f t="shared" ref="M34" si="12">SUM(M33:N33)</f>
        <v>0.33333333333333331</v>
      </c>
      <c r="N34" s="114"/>
      <c r="O34" s="115">
        <f t="shared" ref="O34" si="13">SUM(O33:P33)</f>
        <v>0.33333333333333337</v>
      </c>
      <c r="P34" s="114"/>
    </row>
    <row r="35" spans="1:16" ht="19">
      <c r="A35" s="30" t="b">
        <v>0</v>
      </c>
      <c r="B35" s="26" t="s">
        <v>9</v>
      </c>
      <c r="C35" s="26">
        <v>75</v>
      </c>
      <c r="D35" s="26">
        <v>80</v>
      </c>
      <c r="E35" s="26" t="s">
        <v>6</v>
      </c>
      <c r="F35" s="26">
        <v>1</v>
      </c>
      <c r="G35" s="82"/>
    </row>
    <row r="36" spans="1:16">
      <c r="H36" s="52"/>
      <c r="I36" s="115"/>
      <c r="J36" s="114"/>
      <c r="K36" s="115"/>
      <c r="L36" s="114"/>
      <c r="M36" s="115"/>
      <c r="N36" s="114"/>
      <c r="O36" s="115"/>
      <c r="P36" s="114"/>
    </row>
    <row r="37" spans="1:16">
      <c r="H37" s="56"/>
      <c r="I37" s="35"/>
      <c r="J37" s="35"/>
      <c r="K37" s="35"/>
      <c r="L37" s="35"/>
      <c r="M37" s="35"/>
      <c r="N37" s="35"/>
      <c r="O37" s="35"/>
      <c r="P37" s="35"/>
    </row>
    <row r="38" spans="1:16">
      <c r="A38" s="111" t="s">
        <v>35</v>
      </c>
      <c r="B38" s="111"/>
      <c r="C38" s="111"/>
      <c r="D38" s="111"/>
      <c r="E38" s="111"/>
      <c r="F38" s="111"/>
      <c r="H38" s="56"/>
      <c r="I38" s="115"/>
      <c r="J38" s="114"/>
      <c r="K38" s="115"/>
      <c r="L38" s="115"/>
      <c r="M38" s="115"/>
      <c r="N38" s="115"/>
      <c r="O38" s="115"/>
      <c r="P38" s="115"/>
    </row>
    <row r="39" spans="1:16" ht="19">
      <c r="A39" s="111"/>
      <c r="B39" s="111"/>
      <c r="C39" s="111"/>
      <c r="D39" s="111"/>
      <c r="E39" s="111"/>
      <c r="F39" s="111"/>
      <c r="G39" s="57"/>
      <c r="H39" s="31"/>
      <c r="I39" s="115"/>
      <c r="J39" s="114"/>
      <c r="K39" s="116"/>
      <c r="L39" s="117"/>
      <c r="M39" s="115"/>
      <c r="N39" s="114"/>
      <c r="O39" s="115"/>
      <c r="P39" s="114"/>
    </row>
    <row r="40" spans="1:16" ht="40">
      <c r="A40" s="29" t="s">
        <v>3</v>
      </c>
      <c r="B40" s="1" t="s">
        <v>0</v>
      </c>
      <c r="C40" s="1" t="s">
        <v>1</v>
      </c>
      <c r="D40" s="1" t="s">
        <v>2</v>
      </c>
      <c r="E40" s="11" t="s">
        <v>4</v>
      </c>
      <c r="F40" s="11" t="s">
        <v>13</v>
      </c>
      <c r="G40" s="13"/>
      <c r="H40" s="43"/>
      <c r="I40" s="44"/>
      <c r="J40" s="44"/>
      <c r="K40" s="44"/>
      <c r="L40" s="44"/>
      <c r="M40" s="44"/>
      <c r="N40" s="44"/>
      <c r="O40" s="44"/>
      <c r="P40" s="44"/>
    </row>
    <row r="41" spans="1:16" ht="19">
      <c r="A41" s="30" t="b">
        <v>0</v>
      </c>
      <c r="B41" s="26" t="s">
        <v>5</v>
      </c>
      <c r="C41" s="26">
        <v>85</v>
      </c>
      <c r="D41" s="26">
        <v>85</v>
      </c>
      <c r="E41" s="26" t="s">
        <v>7</v>
      </c>
      <c r="F41" s="26">
        <v>0</v>
      </c>
      <c r="G41" s="36"/>
      <c r="H41" s="36"/>
      <c r="I41" s="37"/>
      <c r="J41" s="39"/>
      <c r="K41" s="36"/>
      <c r="L41" s="38"/>
      <c r="M41" s="37"/>
      <c r="N41" s="39"/>
      <c r="O41" s="36"/>
      <c r="P41" s="38"/>
    </row>
    <row r="42" spans="1:16">
      <c r="G42" s="36"/>
      <c r="H42" s="36"/>
      <c r="I42" s="36"/>
      <c r="J42" s="38"/>
      <c r="K42" s="36"/>
      <c r="L42" s="38"/>
      <c r="M42" s="37"/>
      <c r="N42" s="39"/>
      <c r="O42" s="36"/>
      <c r="P42" s="38"/>
    </row>
    <row r="43" spans="1:16">
      <c r="G43" s="36"/>
      <c r="H43" s="16"/>
      <c r="I43" s="36"/>
      <c r="J43" s="38"/>
      <c r="K43" s="37"/>
      <c r="L43" s="39"/>
      <c r="M43" s="37"/>
      <c r="N43" s="39"/>
      <c r="O43" s="36"/>
      <c r="P43" s="38"/>
    </row>
    <row r="44" spans="1:16" ht="16" customHeight="1">
      <c r="G44" s="56"/>
      <c r="H44" s="41"/>
      <c r="I44" s="36"/>
      <c r="J44" s="38"/>
      <c r="K44" s="37"/>
      <c r="L44" s="37"/>
      <c r="M44" s="37"/>
      <c r="N44" s="37"/>
      <c r="O44" s="37"/>
      <c r="P44" s="37"/>
    </row>
    <row r="45" spans="1:16" ht="16" customHeight="1">
      <c r="H45" s="16"/>
      <c r="I45" s="36"/>
      <c r="J45" s="38"/>
      <c r="K45" s="37"/>
      <c r="L45" s="37"/>
      <c r="M45" s="37"/>
      <c r="N45" s="37"/>
      <c r="O45" s="36"/>
      <c r="P45" s="36"/>
    </row>
    <row r="46" spans="1:16" ht="19" customHeight="1">
      <c r="H46" s="36"/>
      <c r="I46" s="36"/>
      <c r="J46" s="36"/>
      <c r="K46" s="36"/>
      <c r="L46" s="36"/>
      <c r="M46" s="36"/>
      <c r="N46" s="36"/>
      <c r="O46" s="36"/>
      <c r="P46" s="36"/>
    </row>
    <row r="47" spans="1:16">
      <c r="H47" s="36"/>
      <c r="I47" s="36"/>
      <c r="J47" s="36"/>
      <c r="K47" s="36"/>
      <c r="L47" s="36"/>
      <c r="M47" s="36"/>
      <c r="N47" s="36"/>
      <c r="O47" s="36"/>
      <c r="P47" s="36"/>
    </row>
    <row r="48" spans="1:16">
      <c r="H48" s="36"/>
      <c r="I48" s="36"/>
      <c r="J48" s="36"/>
      <c r="K48" s="36"/>
      <c r="L48" s="36"/>
      <c r="M48" s="36"/>
      <c r="N48" s="36"/>
      <c r="O48" s="36"/>
      <c r="P48" s="36"/>
    </row>
    <row r="49" spans="1:16">
      <c r="H49" s="4"/>
      <c r="I49" s="114"/>
      <c r="J49" s="120"/>
      <c r="K49" s="113"/>
      <c r="L49" s="113"/>
      <c r="M49" s="113"/>
      <c r="N49" s="113"/>
      <c r="O49" s="114"/>
      <c r="P49" s="114"/>
    </row>
    <row r="50" spans="1:16">
      <c r="H50" s="36"/>
      <c r="I50" s="36"/>
      <c r="J50" s="36"/>
      <c r="K50" s="36"/>
      <c r="L50" s="36"/>
      <c r="M50" s="36"/>
      <c r="N50" s="36"/>
      <c r="O50" s="36"/>
      <c r="P50" s="36"/>
    </row>
    <row r="51" spans="1:16">
      <c r="H51" s="41"/>
      <c r="I51" s="35"/>
      <c r="J51" s="35"/>
      <c r="K51" s="35"/>
      <c r="L51" s="35"/>
      <c r="M51" s="35"/>
      <c r="N51" s="35"/>
      <c r="O51" s="35"/>
      <c r="P51" s="35"/>
    </row>
    <row r="52" spans="1:16" ht="19">
      <c r="A52" s="30"/>
      <c r="B52" s="26"/>
      <c r="C52" s="26"/>
      <c r="D52" s="26"/>
      <c r="E52" s="26"/>
      <c r="F52" s="26"/>
      <c r="H52" s="36"/>
      <c r="I52" s="36"/>
      <c r="J52" s="36"/>
      <c r="K52" s="36"/>
      <c r="L52" s="36"/>
      <c r="M52" s="36"/>
      <c r="N52" s="36"/>
      <c r="O52" s="36"/>
      <c r="P52" s="36"/>
    </row>
    <row r="53" spans="1:16" ht="19">
      <c r="A53" s="30"/>
      <c r="B53" s="26"/>
      <c r="C53" s="26"/>
      <c r="D53" s="26"/>
      <c r="E53" s="26"/>
      <c r="F53" s="26"/>
      <c r="H53" s="41"/>
      <c r="I53" s="35"/>
      <c r="J53" s="35"/>
      <c r="K53" s="35"/>
      <c r="L53" s="35"/>
      <c r="M53" s="35"/>
      <c r="N53" s="35"/>
      <c r="O53" s="35"/>
      <c r="P53" s="35"/>
    </row>
    <row r="54" spans="1:16" ht="19">
      <c r="A54" s="30"/>
      <c r="B54" s="26"/>
      <c r="C54" s="26"/>
      <c r="D54" s="26"/>
      <c r="E54" s="26"/>
      <c r="F54" s="26"/>
      <c r="H54" s="56"/>
      <c r="I54" s="115"/>
      <c r="J54" s="114"/>
      <c r="K54" s="115"/>
      <c r="L54" s="115"/>
      <c r="M54" s="115"/>
      <c r="N54" s="115"/>
      <c r="O54" s="115"/>
      <c r="P54" s="115"/>
    </row>
    <row r="55" spans="1:16" ht="19">
      <c r="A55" s="30"/>
      <c r="B55" s="26"/>
      <c r="C55" s="26"/>
      <c r="D55" s="26"/>
      <c r="E55" s="26"/>
      <c r="F55" s="26"/>
    </row>
    <row r="56" spans="1:16" ht="19">
      <c r="A56" s="30"/>
      <c r="B56" s="26"/>
      <c r="C56" s="26"/>
      <c r="D56" s="26"/>
      <c r="E56" s="26"/>
      <c r="F56" s="26"/>
    </row>
    <row r="57" spans="1:16" ht="19">
      <c r="A57" s="30"/>
      <c r="B57" s="26"/>
      <c r="C57" s="26"/>
      <c r="D57" s="26"/>
      <c r="E57" s="26"/>
      <c r="F57" s="26"/>
      <c r="H57" s="125"/>
      <c r="I57" s="127"/>
      <c r="J57" s="127"/>
      <c r="K57" s="127"/>
      <c r="L57" s="127"/>
      <c r="M57" s="127"/>
      <c r="N57" s="127"/>
      <c r="O57" s="127"/>
      <c r="P57" s="127"/>
    </row>
    <row r="58" spans="1:16">
      <c r="H58" s="36"/>
      <c r="I58" s="113"/>
      <c r="J58" s="124"/>
      <c r="K58" s="114"/>
      <c r="L58" s="120"/>
      <c r="M58" s="113"/>
      <c r="N58" s="124"/>
      <c r="O58" s="114"/>
      <c r="P58" s="120"/>
    </row>
    <row r="59" spans="1:16">
      <c r="H59" s="36"/>
      <c r="I59" s="114"/>
      <c r="J59" s="120"/>
      <c r="K59" s="114"/>
      <c r="L59" s="120"/>
      <c r="M59" s="113"/>
      <c r="N59" s="124"/>
      <c r="O59" s="114"/>
      <c r="P59" s="120"/>
    </row>
    <row r="60" spans="1:16">
      <c r="H60" s="16"/>
      <c r="I60" s="114"/>
      <c r="J60" s="120"/>
      <c r="K60" s="113"/>
      <c r="L60" s="124"/>
      <c r="M60" s="113"/>
      <c r="N60" s="124"/>
      <c r="O60" s="114"/>
      <c r="P60" s="120"/>
    </row>
    <row r="61" spans="1:16">
      <c r="H61" s="41"/>
      <c r="I61" s="114"/>
      <c r="J61" s="120"/>
      <c r="K61" s="113"/>
      <c r="L61" s="113"/>
      <c r="M61" s="113"/>
      <c r="N61" s="113"/>
      <c r="O61" s="113"/>
      <c r="P61" s="113"/>
    </row>
    <row r="62" spans="1:16">
      <c r="H62" s="16"/>
      <c r="I62" s="114"/>
      <c r="J62" s="120"/>
      <c r="K62" s="113"/>
      <c r="L62" s="113"/>
      <c r="M62" s="113"/>
      <c r="N62" s="113"/>
      <c r="O62" s="114"/>
      <c r="P62" s="114"/>
    </row>
    <row r="63" spans="1:16">
      <c r="H63" s="36"/>
      <c r="I63" s="36"/>
      <c r="J63" s="36"/>
      <c r="K63" s="36"/>
      <c r="L63" s="36"/>
      <c r="M63" s="36"/>
      <c r="N63" s="36"/>
      <c r="O63" s="36"/>
      <c r="P63" s="36"/>
    </row>
    <row r="64" spans="1:16">
      <c r="H64" s="36"/>
      <c r="I64" s="36"/>
      <c r="J64" s="36"/>
      <c r="K64" s="36"/>
      <c r="L64" s="36"/>
      <c r="M64" s="36"/>
      <c r="N64" s="36"/>
      <c r="O64" s="36"/>
      <c r="P64" s="36"/>
    </row>
    <row r="65" spans="8:16">
      <c r="H65" s="36"/>
      <c r="I65" s="36"/>
      <c r="J65" s="36"/>
      <c r="K65" s="36"/>
      <c r="L65" s="36"/>
      <c r="M65" s="36"/>
      <c r="N65" s="36"/>
      <c r="O65" s="36"/>
      <c r="P65" s="36"/>
    </row>
    <row r="66" spans="8:16">
      <c r="H66" s="4"/>
      <c r="I66" s="114"/>
      <c r="J66" s="120"/>
      <c r="K66" s="113"/>
      <c r="L66" s="113"/>
      <c r="M66" s="113"/>
      <c r="N66" s="113"/>
      <c r="O66" s="114"/>
      <c r="P66" s="114"/>
    </row>
    <row r="67" spans="8:16">
      <c r="H67" s="36"/>
      <c r="I67" s="36"/>
      <c r="J67" s="36"/>
      <c r="K67" s="36"/>
      <c r="L67" s="36"/>
      <c r="M67" s="36"/>
      <c r="N67" s="36"/>
      <c r="O67" s="36"/>
      <c r="P67" s="36"/>
    </row>
    <row r="68" spans="8:16">
      <c r="H68" s="41"/>
      <c r="I68" s="35"/>
      <c r="J68" s="35"/>
      <c r="K68" s="35"/>
      <c r="L68" s="35"/>
      <c r="M68" s="35"/>
      <c r="N68" s="35"/>
      <c r="O68" s="35"/>
      <c r="P68" s="35"/>
    </row>
    <row r="69" spans="8:16">
      <c r="H69" s="36"/>
      <c r="I69" s="36"/>
      <c r="J69" s="36"/>
      <c r="K69" s="36"/>
      <c r="L69" s="36"/>
      <c r="M69" s="36"/>
      <c r="N69" s="36"/>
      <c r="O69" s="36"/>
      <c r="P69" s="36"/>
    </row>
    <row r="70" spans="8:16">
      <c r="H70" s="37"/>
      <c r="I70" s="35"/>
      <c r="J70" s="35"/>
      <c r="K70" s="35"/>
      <c r="L70" s="35"/>
      <c r="M70" s="35"/>
      <c r="N70" s="35"/>
      <c r="O70" s="35"/>
      <c r="P70" s="35"/>
    </row>
    <row r="71" spans="8:16">
      <c r="H71" s="56"/>
      <c r="I71" s="116"/>
      <c r="J71" s="117"/>
      <c r="K71" s="116"/>
      <c r="L71" s="117"/>
      <c r="M71" s="116"/>
      <c r="N71" s="117"/>
      <c r="O71" s="116"/>
      <c r="P71" s="117"/>
    </row>
    <row r="82" spans="8:16">
      <c r="H82" s="56"/>
      <c r="I82" s="115"/>
      <c r="J82" s="114"/>
      <c r="K82" s="115"/>
      <c r="L82" s="114"/>
      <c r="M82" s="115"/>
      <c r="N82" s="114"/>
      <c r="O82" s="115"/>
      <c r="P82" s="114"/>
    </row>
    <row r="83" spans="8:16">
      <c r="H83" s="52"/>
      <c r="I83" s="115"/>
      <c r="J83" s="114"/>
      <c r="K83" s="115"/>
      <c r="L83" s="114"/>
      <c r="M83" s="115"/>
      <c r="N83" s="114"/>
      <c r="O83" s="115"/>
      <c r="P83" s="114"/>
    </row>
  </sheetData>
  <mergeCells count="121">
    <mergeCell ref="K24:L24"/>
    <mergeCell ref="M24:N24"/>
    <mergeCell ref="O24:P24"/>
    <mergeCell ref="A8:F11"/>
    <mergeCell ref="K22:L22"/>
    <mergeCell ref="M22:N22"/>
    <mergeCell ref="O21:P21"/>
    <mergeCell ref="O22:P22"/>
    <mergeCell ref="I23:J23"/>
    <mergeCell ref="K23:L23"/>
    <mergeCell ref="M23:N23"/>
    <mergeCell ref="O23:P23"/>
    <mergeCell ref="A13:F14"/>
    <mergeCell ref="A20:F21"/>
    <mergeCell ref="I19:J19"/>
    <mergeCell ref="K19:L19"/>
    <mergeCell ref="M19:N19"/>
    <mergeCell ref="O19:P19"/>
    <mergeCell ref="I18:J18"/>
    <mergeCell ref="K18:L18"/>
    <mergeCell ref="M18:N18"/>
    <mergeCell ref="O18:P18"/>
    <mergeCell ref="I17:J17"/>
    <mergeCell ref="I21:J21"/>
    <mergeCell ref="H20:P20"/>
    <mergeCell ref="I22:J22"/>
    <mergeCell ref="K21:L21"/>
    <mergeCell ref="M21:N21"/>
    <mergeCell ref="I83:J83"/>
    <mergeCell ref="K83:L83"/>
    <mergeCell ref="M83:N83"/>
    <mergeCell ref="O83:P83"/>
    <mergeCell ref="I82:J82"/>
    <mergeCell ref="K82:L82"/>
    <mergeCell ref="M82:N82"/>
    <mergeCell ref="O82:P82"/>
    <mergeCell ref="I71:J71"/>
    <mergeCell ref="K71:L71"/>
    <mergeCell ref="M71:N71"/>
    <mergeCell ref="O71:P71"/>
    <mergeCell ref="I66:J66"/>
    <mergeCell ref="K66:L66"/>
    <mergeCell ref="M66:N66"/>
    <mergeCell ref="O66:P66"/>
    <mergeCell ref="I62:J62"/>
    <mergeCell ref="K62:L62"/>
    <mergeCell ref="I24:J24"/>
    <mergeCell ref="M62:N62"/>
    <mergeCell ref="O62:P62"/>
    <mergeCell ref="I61:J61"/>
    <mergeCell ref="K61:L61"/>
    <mergeCell ref="M61:N61"/>
    <mergeCell ref="O61:P61"/>
    <mergeCell ref="I60:J60"/>
    <mergeCell ref="K60:L60"/>
    <mergeCell ref="M60:N60"/>
    <mergeCell ref="O60:P60"/>
    <mergeCell ref="I59:J59"/>
    <mergeCell ref="K59:L59"/>
    <mergeCell ref="M59:N59"/>
    <mergeCell ref="O59:P59"/>
    <mergeCell ref="H57:P57"/>
    <mergeCell ref="I58:J58"/>
    <mergeCell ref="K58:L58"/>
    <mergeCell ref="M58:N58"/>
    <mergeCell ref="O58:P58"/>
    <mergeCell ref="I54:J54"/>
    <mergeCell ref="K54:L54"/>
    <mergeCell ref="M54:N54"/>
    <mergeCell ref="O54:P54"/>
    <mergeCell ref="I49:J49"/>
    <mergeCell ref="K49:L49"/>
    <mergeCell ref="M49:N49"/>
    <mergeCell ref="O49:P49"/>
    <mergeCell ref="I39:J39"/>
    <mergeCell ref="K39:L39"/>
    <mergeCell ref="M39:N39"/>
    <mergeCell ref="O39:P39"/>
    <mergeCell ref="A27:F28"/>
    <mergeCell ref="I38:J38"/>
    <mergeCell ref="K38:L38"/>
    <mergeCell ref="M38:N38"/>
    <mergeCell ref="O38:P38"/>
    <mergeCell ref="I36:J36"/>
    <mergeCell ref="K36:L36"/>
    <mergeCell ref="M36:N36"/>
    <mergeCell ref="O36:P36"/>
    <mergeCell ref="I34:J34"/>
    <mergeCell ref="K34:L34"/>
    <mergeCell ref="M34:N34"/>
    <mergeCell ref="O34:P34"/>
    <mergeCell ref="A38:F39"/>
    <mergeCell ref="K17:L17"/>
    <mergeCell ref="M17:N17"/>
    <mergeCell ref="O17:P17"/>
    <mergeCell ref="I12:J12"/>
    <mergeCell ref="K12:L12"/>
    <mergeCell ref="M12:N12"/>
    <mergeCell ref="O12:P12"/>
    <mergeCell ref="I8:J8"/>
    <mergeCell ref="K8:L8"/>
    <mergeCell ref="M8:N8"/>
    <mergeCell ref="O8:P8"/>
    <mergeCell ref="A1:F2"/>
    <mergeCell ref="H3:P3"/>
    <mergeCell ref="I4:J4"/>
    <mergeCell ref="K4:L4"/>
    <mergeCell ref="M4:N4"/>
    <mergeCell ref="O4:P4"/>
    <mergeCell ref="I7:J7"/>
    <mergeCell ref="K7:L7"/>
    <mergeCell ref="M7:N7"/>
    <mergeCell ref="O7:P7"/>
    <mergeCell ref="I6:J6"/>
    <mergeCell ref="K6:L6"/>
    <mergeCell ref="M6:N6"/>
    <mergeCell ref="O6:P6"/>
    <mergeCell ref="I5:J5"/>
    <mergeCell ref="K5:L5"/>
    <mergeCell ref="M5:N5"/>
    <mergeCell ref="O5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87DC-125E-7240-BABD-8D18ECEEDE12}">
  <dimension ref="A1:T54"/>
  <sheetViews>
    <sheetView workbookViewId="0">
      <selection activeCell="O1" sqref="O1:T12"/>
    </sheetView>
  </sheetViews>
  <sheetFormatPr baseColWidth="10" defaultRowHeight="16"/>
  <cols>
    <col min="6" max="6" width="16.1640625" customWidth="1"/>
    <col min="8" max="8" width="11.1640625" customWidth="1"/>
    <col min="9" max="9" width="11.6640625" customWidth="1"/>
    <col min="10" max="10" width="11.1640625" customWidth="1"/>
    <col min="11" max="12" width="12.33203125" customWidth="1"/>
    <col min="13" max="13" width="17" customWidth="1"/>
    <col min="14" max="14" width="15.6640625" style="38" customWidth="1"/>
    <col min="20" max="20" width="15.83203125" customWidth="1"/>
  </cols>
  <sheetData>
    <row r="1" spans="1:20" ht="16" customHeight="1">
      <c r="A1" s="111" t="s">
        <v>26</v>
      </c>
      <c r="B1" s="111"/>
      <c r="C1" s="111"/>
      <c r="D1" s="111"/>
      <c r="E1" s="111"/>
      <c r="F1" s="111"/>
      <c r="H1" s="111" t="s">
        <v>28</v>
      </c>
      <c r="I1" s="111"/>
      <c r="J1" s="111"/>
      <c r="K1" s="111"/>
      <c r="L1" s="111"/>
      <c r="M1" s="111"/>
      <c r="O1" s="111" t="s">
        <v>37</v>
      </c>
      <c r="P1" s="111"/>
      <c r="Q1" s="111"/>
      <c r="R1" s="111"/>
      <c r="S1" s="111"/>
      <c r="T1" s="111"/>
    </row>
    <row r="2" spans="1:20" ht="19" customHeight="1">
      <c r="A2" s="111"/>
      <c r="B2" s="111"/>
      <c r="C2" s="111"/>
      <c r="D2" s="111"/>
      <c r="E2" s="111"/>
      <c r="F2" s="111"/>
      <c r="H2" s="111"/>
      <c r="I2" s="111"/>
      <c r="J2" s="111"/>
      <c r="K2" s="111"/>
      <c r="L2" s="111"/>
      <c r="M2" s="111"/>
      <c r="N2" s="47"/>
      <c r="O2" s="111"/>
      <c r="P2" s="111"/>
      <c r="Q2" s="111"/>
      <c r="R2" s="111"/>
      <c r="S2" s="111"/>
      <c r="T2" s="111"/>
    </row>
    <row r="3" spans="1:20" s="2" customFormat="1" ht="36" customHeight="1">
      <c r="A3" s="29" t="s">
        <v>3</v>
      </c>
      <c r="B3" s="1" t="s">
        <v>0</v>
      </c>
      <c r="C3" s="1" t="s">
        <v>1</v>
      </c>
      <c r="D3" s="1" t="s">
        <v>2</v>
      </c>
      <c r="E3" s="11" t="s">
        <v>4</v>
      </c>
      <c r="F3" s="11" t="s">
        <v>13</v>
      </c>
      <c r="H3" s="29" t="s">
        <v>3</v>
      </c>
      <c r="I3" s="1" t="s">
        <v>0</v>
      </c>
      <c r="J3" s="1" t="s">
        <v>1</v>
      </c>
      <c r="K3" s="1" t="s">
        <v>2</v>
      </c>
      <c r="L3" s="11" t="s">
        <v>4</v>
      </c>
      <c r="M3" s="11" t="s">
        <v>13</v>
      </c>
      <c r="N3" s="43"/>
      <c r="O3" s="29" t="s">
        <v>3</v>
      </c>
      <c r="P3" s="1" t="s">
        <v>0</v>
      </c>
      <c r="Q3" s="1" t="s">
        <v>1</v>
      </c>
      <c r="R3" s="1" t="s">
        <v>2</v>
      </c>
      <c r="S3" s="11" t="s">
        <v>4</v>
      </c>
      <c r="T3" s="11" t="s">
        <v>13</v>
      </c>
    </row>
    <row r="4" spans="1:20" s="4" customFormat="1" ht="19">
      <c r="A4" s="30" t="b">
        <v>1</v>
      </c>
      <c r="B4" s="26" t="s">
        <v>5</v>
      </c>
      <c r="C4" s="26">
        <v>75</v>
      </c>
      <c r="D4" s="26">
        <v>70</v>
      </c>
      <c r="E4" s="26" t="s">
        <v>6</v>
      </c>
      <c r="F4" s="26">
        <v>1</v>
      </c>
      <c r="H4" s="30" t="b">
        <v>1</v>
      </c>
      <c r="I4" s="26" t="s">
        <v>5</v>
      </c>
      <c r="J4" s="26">
        <v>75</v>
      </c>
      <c r="K4" s="26">
        <v>70</v>
      </c>
      <c r="L4" s="26" t="s">
        <v>6</v>
      </c>
      <c r="M4" s="26">
        <v>1</v>
      </c>
      <c r="N4" s="13"/>
      <c r="O4" s="30" t="b">
        <v>1</v>
      </c>
      <c r="P4" s="26" t="s">
        <v>5</v>
      </c>
      <c r="Q4" s="26">
        <v>75</v>
      </c>
      <c r="R4" s="26">
        <v>70</v>
      </c>
      <c r="S4" s="26" t="s">
        <v>6</v>
      </c>
      <c r="T4" s="26">
        <v>1</v>
      </c>
    </row>
    <row r="5" spans="1:20" s="6" customFormat="1" ht="19">
      <c r="A5" s="30" t="b">
        <v>1</v>
      </c>
      <c r="B5" s="26" t="s">
        <v>5</v>
      </c>
      <c r="C5" s="26">
        <v>80</v>
      </c>
      <c r="D5" s="26">
        <v>90</v>
      </c>
      <c r="E5" s="26" t="s">
        <v>7</v>
      </c>
      <c r="F5" s="26">
        <v>0</v>
      </c>
      <c r="H5" s="30" t="b">
        <v>1</v>
      </c>
      <c r="I5" s="26" t="s">
        <v>5</v>
      </c>
      <c r="J5" s="26">
        <v>80</v>
      </c>
      <c r="K5" s="26">
        <v>90</v>
      </c>
      <c r="L5" s="26" t="s">
        <v>7</v>
      </c>
      <c r="M5" s="26">
        <v>0</v>
      </c>
      <c r="N5" s="36"/>
      <c r="O5" s="30"/>
      <c r="P5" s="26"/>
      <c r="Q5" s="26"/>
      <c r="R5" s="26"/>
      <c r="S5" s="26"/>
      <c r="T5" s="26"/>
    </row>
    <row r="6" spans="1:20" s="6" customFormat="1" ht="19">
      <c r="A6" s="30" t="b">
        <v>1</v>
      </c>
      <c r="B6" s="26" t="s">
        <v>5</v>
      </c>
      <c r="C6" s="26">
        <v>72</v>
      </c>
      <c r="D6" s="26">
        <v>95</v>
      </c>
      <c r="E6" s="26" t="s">
        <v>7</v>
      </c>
      <c r="F6" s="26">
        <v>0</v>
      </c>
      <c r="H6" s="30" t="b">
        <v>1</v>
      </c>
      <c r="I6" s="26" t="s">
        <v>5</v>
      </c>
      <c r="J6" s="26">
        <v>72</v>
      </c>
      <c r="K6" s="26">
        <v>95</v>
      </c>
      <c r="L6" s="26" t="s">
        <v>7</v>
      </c>
      <c r="M6" s="26">
        <v>0</v>
      </c>
      <c r="N6" s="36"/>
      <c r="O6" s="30"/>
      <c r="P6" s="26"/>
      <c r="Q6" s="26"/>
      <c r="R6" s="26"/>
      <c r="S6" s="26"/>
      <c r="T6" s="26"/>
    </row>
    <row r="7" spans="1:20" s="6" customFormat="1" ht="19">
      <c r="A7" s="30" t="b">
        <v>1</v>
      </c>
      <c r="B7" s="26" t="s">
        <v>8</v>
      </c>
      <c r="C7" s="26">
        <v>72</v>
      </c>
      <c r="D7" s="26">
        <v>90</v>
      </c>
      <c r="E7" s="26" t="s">
        <v>6</v>
      </c>
      <c r="F7" s="26">
        <v>1</v>
      </c>
      <c r="H7" s="30"/>
      <c r="I7" s="26"/>
      <c r="J7" s="26"/>
      <c r="K7" s="26"/>
      <c r="L7" s="26"/>
      <c r="M7" s="26"/>
      <c r="N7" s="36"/>
    </row>
    <row r="8" spans="1:20" s="4" customFormat="1" ht="16" customHeight="1">
      <c r="A8" s="30" t="b">
        <v>1</v>
      </c>
      <c r="B8" s="26" t="s">
        <v>8</v>
      </c>
      <c r="C8" s="26">
        <v>64</v>
      </c>
      <c r="D8" s="26">
        <v>65</v>
      </c>
      <c r="E8" s="26" t="s">
        <v>6</v>
      </c>
      <c r="F8" s="26">
        <v>1</v>
      </c>
      <c r="H8" s="80"/>
      <c r="I8" s="80"/>
      <c r="J8" s="80"/>
      <c r="K8" s="80"/>
      <c r="L8" s="80"/>
      <c r="M8" s="80"/>
      <c r="N8" s="56"/>
      <c r="O8" s="111" t="s">
        <v>38</v>
      </c>
      <c r="P8" s="111"/>
      <c r="Q8" s="111"/>
      <c r="R8" s="111"/>
      <c r="S8" s="111"/>
      <c r="T8" s="111"/>
    </row>
    <row r="9" spans="1:20" s="4" customFormat="1" ht="16" customHeight="1">
      <c r="A9" s="30" t="b">
        <v>1</v>
      </c>
      <c r="B9" s="26" t="s">
        <v>9</v>
      </c>
      <c r="C9" s="26">
        <v>71</v>
      </c>
      <c r="D9" s="26">
        <v>80</v>
      </c>
      <c r="E9" s="26" t="s">
        <v>7</v>
      </c>
      <c r="F9" s="26">
        <v>0</v>
      </c>
      <c r="H9" s="111" t="s">
        <v>36</v>
      </c>
      <c r="I9" s="111"/>
      <c r="J9" s="111"/>
      <c r="K9" s="111"/>
      <c r="L9" s="111"/>
      <c r="M9" s="111"/>
      <c r="N9" s="56"/>
      <c r="O9" s="111"/>
      <c r="P9" s="111"/>
      <c r="Q9" s="111"/>
      <c r="R9" s="111"/>
      <c r="S9" s="111"/>
      <c r="T9" s="111"/>
    </row>
    <row r="10" spans="1:20" s="4" customFormat="1" ht="40">
      <c r="A10" s="30" t="b">
        <v>1</v>
      </c>
      <c r="B10" s="26" t="s">
        <v>9</v>
      </c>
      <c r="C10" s="26">
        <v>65</v>
      </c>
      <c r="D10" s="26">
        <v>70</v>
      </c>
      <c r="E10" s="26" t="s">
        <v>7</v>
      </c>
      <c r="F10" s="26">
        <v>0</v>
      </c>
      <c r="H10" s="111"/>
      <c r="I10" s="111"/>
      <c r="J10" s="111"/>
      <c r="K10" s="111"/>
      <c r="L10" s="111"/>
      <c r="M10" s="111"/>
      <c r="N10" s="56"/>
      <c r="O10" s="29" t="s">
        <v>3</v>
      </c>
      <c r="P10" s="1" t="s">
        <v>0</v>
      </c>
      <c r="Q10" s="1" t="s">
        <v>1</v>
      </c>
      <c r="R10" s="1" t="s">
        <v>2</v>
      </c>
      <c r="S10" s="11" t="s">
        <v>4</v>
      </c>
      <c r="T10" s="11" t="s">
        <v>13</v>
      </c>
    </row>
    <row r="11" spans="1:20" s="4" customFormat="1" ht="37" customHeight="1">
      <c r="H11" s="29" t="s">
        <v>3</v>
      </c>
      <c r="I11" s="1" t="s">
        <v>0</v>
      </c>
      <c r="J11" s="1" t="s">
        <v>1</v>
      </c>
      <c r="K11" s="1" t="s">
        <v>2</v>
      </c>
      <c r="L11" s="11" t="s">
        <v>4</v>
      </c>
      <c r="M11" s="11" t="s">
        <v>13</v>
      </c>
      <c r="N11" s="31"/>
      <c r="O11" s="30" t="b">
        <v>1</v>
      </c>
      <c r="P11" s="26" t="s">
        <v>5</v>
      </c>
      <c r="Q11" s="26">
        <v>80</v>
      </c>
      <c r="R11" s="26">
        <v>90</v>
      </c>
      <c r="S11" s="26" t="s">
        <v>7</v>
      </c>
      <c r="T11" s="26">
        <v>0</v>
      </c>
    </row>
    <row r="12" spans="1:20" s="4" customFormat="1" ht="18" customHeight="1">
      <c r="H12" s="30" t="b">
        <v>1</v>
      </c>
      <c r="I12" s="26" t="s">
        <v>8</v>
      </c>
      <c r="J12" s="26">
        <v>72</v>
      </c>
      <c r="K12" s="26">
        <v>90</v>
      </c>
      <c r="L12" s="26" t="s">
        <v>6</v>
      </c>
      <c r="M12" s="26">
        <v>1</v>
      </c>
      <c r="O12" s="30" t="b">
        <v>1</v>
      </c>
      <c r="P12" s="26" t="s">
        <v>5</v>
      </c>
      <c r="Q12" s="26">
        <v>72</v>
      </c>
      <c r="R12" s="26">
        <v>95</v>
      </c>
      <c r="S12" s="26" t="s">
        <v>7</v>
      </c>
      <c r="T12" s="26">
        <v>0</v>
      </c>
    </row>
    <row r="13" spans="1:20" s="4" customFormat="1" ht="18" customHeight="1">
      <c r="A13" s="111" t="s">
        <v>27</v>
      </c>
      <c r="B13" s="111"/>
      <c r="C13" s="111"/>
      <c r="D13" s="111"/>
      <c r="E13" s="111"/>
      <c r="F13" s="111"/>
      <c r="H13" s="30" t="b">
        <v>1</v>
      </c>
      <c r="I13" s="26" t="s">
        <v>8</v>
      </c>
      <c r="J13" s="26">
        <v>64</v>
      </c>
      <c r="K13" s="26">
        <v>65</v>
      </c>
      <c r="L13" s="26" t="s">
        <v>6</v>
      </c>
      <c r="M13" s="26">
        <v>1</v>
      </c>
    </row>
    <row r="14" spans="1:20" s="6" customFormat="1">
      <c r="A14" s="111"/>
      <c r="B14" s="111"/>
      <c r="C14" s="111"/>
      <c r="D14" s="111"/>
      <c r="E14" s="111"/>
      <c r="F14" s="111"/>
    </row>
    <row r="15" spans="1:20" s="6" customFormat="1" ht="37" customHeight="1">
      <c r="A15" s="29" t="s">
        <v>3</v>
      </c>
      <c r="B15" s="1" t="s">
        <v>0</v>
      </c>
      <c r="C15" s="1" t="s">
        <v>1</v>
      </c>
      <c r="D15" s="1" t="s">
        <v>2</v>
      </c>
      <c r="E15" s="11" t="s">
        <v>4</v>
      </c>
      <c r="F15" s="11" t="s">
        <v>13</v>
      </c>
      <c r="N15" s="36"/>
    </row>
    <row r="16" spans="1:20" s="4" customFormat="1" ht="19">
      <c r="A16" s="30" t="b">
        <v>0</v>
      </c>
      <c r="B16" s="26" t="s">
        <v>5</v>
      </c>
      <c r="C16" s="26">
        <v>85</v>
      </c>
      <c r="D16" s="26">
        <v>85</v>
      </c>
      <c r="E16" s="26" t="s">
        <v>7</v>
      </c>
      <c r="F16" s="26">
        <v>0</v>
      </c>
      <c r="H16" s="111" t="s">
        <v>44</v>
      </c>
      <c r="I16" s="111"/>
      <c r="J16" s="111"/>
      <c r="K16" s="111"/>
      <c r="L16" s="111"/>
      <c r="M16" s="111"/>
      <c r="N16" s="36"/>
    </row>
    <row r="17" spans="1:14" s="4" customFormat="1" ht="19">
      <c r="A17" s="30" t="b">
        <v>0</v>
      </c>
      <c r="B17" s="26" t="s">
        <v>9</v>
      </c>
      <c r="C17" s="26">
        <v>68</v>
      </c>
      <c r="D17" s="26">
        <v>80</v>
      </c>
      <c r="E17" s="26" t="s">
        <v>6</v>
      </c>
      <c r="F17" s="26">
        <v>1</v>
      </c>
      <c r="H17" s="111"/>
      <c r="I17" s="111"/>
      <c r="J17" s="111"/>
      <c r="K17" s="111"/>
      <c r="L17" s="111"/>
      <c r="M17" s="111"/>
      <c r="N17" s="36"/>
    </row>
    <row r="18" spans="1:14" s="4" customFormat="1" ht="40">
      <c r="A18" s="30" t="b">
        <v>0</v>
      </c>
      <c r="B18" s="26" t="s">
        <v>9</v>
      </c>
      <c r="C18" s="26">
        <v>70</v>
      </c>
      <c r="D18" s="26">
        <v>96</v>
      </c>
      <c r="E18" s="26" t="s">
        <v>6</v>
      </c>
      <c r="F18" s="26">
        <v>1</v>
      </c>
      <c r="H18" s="29" t="s">
        <v>3</v>
      </c>
      <c r="I18" s="1" t="s">
        <v>0</v>
      </c>
      <c r="J18" s="1" t="s">
        <v>1</v>
      </c>
      <c r="K18" s="1" t="s">
        <v>2</v>
      </c>
      <c r="L18" s="11" t="s">
        <v>4</v>
      </c>
      <c r="M18" s="11" t="s">
        <v>13</v>
      </c>
      <c r="N18" s="36"/>
    </row>
    <row r="19" spans="1:14" s="4" customFormat="1" ht="19">
      <c r="A19" s="30" t="b">
        <v>0</v>
      </c>
      <c r="B19" s="26" t="s">
        <v>5</v>
      </c>
      <c r="C19" s="26">
        <v>69</v>
      </c>
      <c r="D19" s="26">
        <v>70</v>
      </c>
      <c r="E19" s="26" t="s">
        <v>6</v>
      </c>
      <c r="F19" s="26">
        <v>1</v>
      </c>
      <c r="H19" s="30" t="b">
        <v>1</v>
      </c>
      <c r="I19" s="26" t="s">
        <v>9</v>
      </c>
      <c r="J19" s="26">
        <v>71</v>
      </c>
      <c r="K19" s="26">
        <v>80</v>
      </c>
      <c r="L19" s="26" t="s">
        <v>7</v>
      </c>
      <c r="M19" s="26">
        <v>0</v>
      </c>
      <c r="N19" s="36"/>
    </row>
    <row r="20" spans="1:14" s="4" customFormat="1" ht="19">
      <c r="A20" s="30" t="b">
        <v>0</v>
      </c>
      <c r="B20" s="26" t="s">
        <v>8</v>
      </c>
      <c r="C20" s="26">
        <v>81</v>
      </c>
      <c r="D20" s="26">
        <v>75</v>
      </c>
      <c r="E20" s="26" t="s">
        <v>6</v>
      </c>
      <c r="F20" s="26">
        <v>1</v>
      </c>
      <c r="H20" s="30" t="b">
        <v>1</v>
      </c>
      <c r="I20" s="26" t="s">
        <v>9</v>
      </c>
      <c r="J20" s="26">
        <v>65</v>
      </c>
      <c r="K20" s="26">
        <v>70</v>
      </c>
      <c r="L20" s="26" t="s">
        <v>7</v>
      </c>
      <c r="M20" s="26">
        <v>0</v>
      </c>
      <c r="N20" s="36"/>
    </row>
    <row r="21" spans="1:14" s="4" customFormat="1" ht="19">
      <c r="A21" s="30" t="b">
        <v>0</v>
      </c>
      <c r="B21" s="26" t="s">
        <v>8</v>
      </c>
      <c r="C21" s="26">
        <v>83</v>
      </c>
      <c r="D21" s="26">
        <v>78</v>
      </c>
      <c r="E21" s="26" t="s">
        <v>6</v>
      </c>
      <c r="F21" s="26">
        <v>1</v>
      </c>
      <c r="N21" s="36"/>
    </row>
    <row r="22" spans="1:14" s="4" customFormat="1" ht="19">
      <c r="A22" s="30" t="b">
        <v>0</v>
      </c>
      <c r="B22" s="26" t="s">
        <v>9</v>
      </c>
      <c r="C22" s="26">
        <v>75</v>
      </c>
      <c r="D22" s="26">
        <v>80</v>
      </c>
      <c r="E22" s="26" t="s">
        <v>6</v>
      </c>
      <c r="F22" s="26">
        <v>1</v>
      </c>
      <c r="N22" s="36"/>
    </row>
    <row r="23" spans="1:14" ht="17" customHeight="1"/>
    <row r="24" spans="1:14">
      <c r="H24" s="111" t="s">
        <v>34</v>
      </c>
      <c r="I24" s="111"/>
      <c r="J24" s="111"/>
      <c r="K24" s="111"/>
      <c r="L24" s="111"/>
      <c r="M24" s="111"/>
      <c r="N24" s="36"/>
    </row>
    <row r="25" spans="1:14">
      <c r="H25" s="111"/>
      <c r="I25" s="111"/>
      <c r="J25" s="111"/>
      <c r="K25" s="111"/>
      <c r="L25" s="111"/>
      <c r="M25" s="111"/>
      <c r="N25" s="56"/>
    </row>
    <row r="26" spans="1:14" ht="40">
      <c r="H26" s="29" t="s">
        <v>3</v>
      </c>
      <c r="I26" s="1" t="s">
        <v>0</v>
      </c>
      <c r="J26" s="1" t="s">
        <v>1</v>
      </c>
      <c r="K26" s="1" t="s">
        <v>2</v>
      </c>
      <c r="L26" s="11" t="s">
        <v>4</v>
      </c>
      <c r="M26" s="11" t="s">
        <v>13</v>
      </c>
      <c r="N26" s="56"/>
    </row>
    <row r="27" spans="1:14" ht="19">
      <c r="H27" s="30" t="b">
        <v>0</v>
      </c>
      <c r="I27" s="26" t="s">
        <v>9</v>
      </c>
      <c r="J27" s="26">
        <v>68</v>
      </c>
      <c r="K27" s="26">
        <v>80</v>
      </c>
      <c r="L27" s="26" t="s">
        <v>6</v>
      </c>
      <c r="M27" s="26">
        <v>1</v>
      </c>
      <c r="N27" s="56"/>
    </row>
    <row r="28" spans="1:14" ht="19">
      <c r="H28" s="30" t="b">
        <v>0</v>
      </c>
      <c r="I28" s="26" t="s">
        <v>9</v>
      </c>
      <c r="J28" s="26">
        <v>70</v>
      </c>
      <c r="K28" s="26">
        <v>96</v>
      </c>
      <c r="L28" s="26" t="s">
        <v>6</v>
      </c>
      <c r="M28" s="26">
        <v>1</v>
      </c>
      <c r="N28" s="31"/>
    </row>
    <row r="29" spans="1:14" ht="19">
      <c r="H29" s="30" t="b">
        <v>0</v>
      </c>
      <c r="I29" s="26" t="s">
        <v>5</v>
      </c>
      <c r="J29" s="26">
        <v>69</v>
      </c>
      <c r="K29" s="26">
        <v>70</v>
      </c>
      <c r="L29" s="26" t="s">
        <v>6</v>
      </c>
      <c r="M29" s="26">
        <v>1</v>
      </c>
      <c r="N29" s="4"/>
    </row>
    <row r="30" spans="1:14" ht="19">
      <c r="H30" s="30" t="b">
        <v>0</v>
      </c>
      <c r="I30" s="26" t="s">
        <v>8</v>
      </c>
      <c r="J30" s="26">
        <v>81</v>
      </c>
      <c r="K30" s="26">
        <v>75</v>
      </c>
      <c r="L30" s="26" t="s">
        <v>6</v>
      </c>
      <c r="M30" s="26">
        <v>1</v>
      </c>
      <c r="N30" s="82"/>
    </row>
    <row r="31" spans="1:14" ht="19">
      <c r="H31" s="30" t="b">
        <v>0</v>
      </c>
      <c r="I31" s="26" t="s">
        <v>8</v>
      </c>
      <c r="J31" s="26">
        <v>83</v>
      </c>
      <c r="K31" s="26">
        <v>78</v>
      </c>
      <c r="L31" s="26" t="s">
        <v>6</v>
      </c>
      <c r="M31" s="26">
        <v>1</v>
      </c>
      <c r="N31" s="82"/>
    </row>
    <row r="32" spans="1:14" ht="19">
      <c r="H32" s="30" t="b">
        <v>0</v>
      </c>
      <c r="I32" s="26" t="s">
        <v>9</v>
      </c>
      <c r="J32" s="26">
        <v>75</v>
      </c>
      <c r="K32" s="26">
        <v>80</v>
      </c>
      <c r="L32" s="26" t="s">
        <v>6</v>
      </c>
      <c r="M32" s="26">
        <v>1</v>
      </c>
      <c r="N32" s="82"/>
    </row>
    <row r="35" spans="8:14">
      <c r="H35" s="111" t="s">
        <v>35</v>
      </c>
      <c r="I35" s="111"/>
      <c r="J35" s="111"/>
      <c r="K35" s="111"/>
      <c r="L35" s="111"/>
      <c r="M35" s="111"/>
    </row>
    <row r="36" spans="8:14" ht="19">
      <c r="H36" s="111"/>
      <c r="I36" s="111"/>
      <c r="J36" s="111"/>
      <c r="K36" s="111"/>
      <c r="L36" s="111"/>
      <c r="M36" s="111"/>
      <c r="N36" s="57"/>
    </row>
    <row r="37" spans="8:14" ht="40">
      <c r="H37" s="29" t="s">
        <v>3</v>
      </c>
      <c r="I37" s="1" t="s">
        <v>0</v>
      </c>
      <c r="J37" s="1" t="s">
        <v>1</v>
      </c>
      <c r="K37" s="1" t="s">
        <v>2</v>
      </c>
      <c r="L37" s="11" t="s">
        <v>4</v>
      </c>
      <c r="M37" s="11" t="s">
        <v>13</v>
      </c>
      <c r="N37" s="13"/>
    </row>
    <row r="38" spans="8:14" ht="19">
      <c r="H38" s="30" t="b">
        <v>0</v>
      </c>
      <c r="I38" s="26" t="s">
        <v>5</v>
      </c>
      <c r="J38" s="26">
        <v>85</v>
      </c>
      <c r="K38" s="26">
        <v>85</v>
      </c>
      <c r="L38" s="26" t="s">
        <v>7</v>
      </c>
      <c r="M38" s="26">
        <v>0</v>
      </c>
      <c r="N38" s="36"/>
    </row>
    <row r="39" spans="8:14">
      <c r="N39" s="36"/>
    </row>
    <row r="40" spans="8:14">
      <c r="N40" s="36"/>
    </row>
    <row r="41" spans="8:14" ht="16" customHeight="1">
      <c r="N41" s="56"/>
    </row>
    <row r="42" spans="8:14" ht="16" customHeight="1"/>
    <row r="43" spans="8:14" ht="19" customHeight="1"/>
    <row r="49" spans="8:13" ht="19">
      <c r="H49" s="30"/>
      <c r="I49" s="26"/>
      <c r="J49" s="26"/>
      <c r="K49" s="26"/>
      <c r="L49" s="26"/>
      <c r="M49" s="26"/>
    </row>
    <row r="50" spans="8:13" ht="19">
      <c r="H50" s="30"/>
      <c r="I50" s="26"/>
      <c r="J50" s="26"/>
      <c r="K50" s="26"/>
      <c r="L50" s="26"/>
      <c r="M50" s="26"/>
    </row>
    <row r="51" spans="8:13" ht="19">
      <c r="H51" s="30"/>
      <c r="I51" s="26"/>
      <c r="J51" s="26"/>
      <c r="K51" s="26"/>
      <c r="L51" s="26"/>
      <c r="M51" s="26"/>
    </row>
    <row r="52" spans="8:13" ht="19">
      <c r="H52" s="30"/>
      <c r="I52" s="26"/>
      <c r="J52" s="26"/>
      <c r="K52" s="26"/>
      <c r="L52" s="26"/>
      <c r="M52" s="26"/>
    </row>
    <row r="53" spans="8:13" ht="19">
      <c r="H53" s="30"/>
      <c r="I53" s="26"/>
      <c r="J53" s="26"/>
      <c r="K53" s="26"/>
      <c r="L53" s="26"/>
      <c r="M53" s="26"/>
    </row>
    <row r="54" spans="8:13" ht="19">
      <c r="H54" s="30"/>
      <c r="I54" s="26"/>
      <c r="J54" s="26"/>
      <c r="K54" s="26"/>
      <c r="L54" s="26"/>
      <c r="M54" s="26"/>
    </row>
  </sheetData>
  <mergeCells count="9">
    <mergeCell ref="A1:F2"/>
    <mergeCell ref="A13:F14"/>
    <mergeCell ref="O1:T2"/>
    <mergeCell ref="O8:T9"/>
    <mergeCell ref="H35:M36"/>
    <mergeCell ref="H24:M25"/>
    <mergeCell ref="H16:M17"/>
    <mergeCell ref="H9:M10"/>
    <mergeCell ref="H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7A93-D663-A847-B4F4-4177AA081C30}">
  <dimension ref="A1:BC62"/>
  <sheetViews>
    <sheetView topLeftCell="A26" workbookViewId="0">
      <selection activeCell="A45" sqref="A45:F51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66" customWidth="1"/>
    <col min="8" max="8" width="15.6640625" customWidth="1"/>
    <col min="11" max="11" width="12.83203125" customWidth="1"/>
    <col min="13" max="13" width="16" customWidth="1"/>
    <col min="14" max="14" width="15.6640625" customWidth="1"/>
    <col min="15" max="15" width="6.83203125" customWidth="1"/>
    <col min="16" max="16" width="7" customWidth="1"/>
    <col min="17" max="17" width="7.1640625" customWidth="1"/>
    <col min="18" max="18" width="8.1640625" customWidth="1"/>
    <col min="19" max="19" width="7.33203125" customWidth="1"/>
    <col min="20" max="20" width="6.6640625" customWidth="1"/>
    <col min="21" max="22" width="6.5" customWidth="1"/>
    <col min="23" max="23" width="6.83203125" customWidth="1"/>
    <col min="24" max="24" width="7.1640625" customWidth="1"/>
    <col min="25" max="25" width="7.33203125" customWidth="1"/>
    <col min="26" max="26" width="8.1640625" customWidth="1"/>
    <col min="27" max="27" width="15.33203125" customWidth="1"/>
    <col min="28" max="28" width="7.1640625" customWidth="1"/>
    <col min="29" max="29" width="6.6640625" customWidth="1"/>
    <col min="30" max="30" width="7.33203125" customWidth="1"/>
    <col min="31" max="31" width="8.33203125" customWidth="1"/>
    <col min="32" max="32" width="8" customWidth="1"/>
    <col min="33" max="35" width="7.83203125" customWidth="1"/>
    <col min="36" max="36" width="8.33203125" customWidth="1"/>
    <col min="37" max="37" width="7.83203125" customWidth="1"/>
    <col min="38" max="38" width="7.6640625" customWidth="1"/>
    <col min="39" max="39" width="7.33203125" customWidth="1"/>
    <col min="40" max="40" width="8.33203125" customWidth="1"/>
  </cols>
  <sheetData>
    <row r="1" spans="1:55" ht="16" customHeight="1">
      <c r="A1" s="111" t="s">
        <v>46</v>
      </c>
      <c r="B1" s="111"/>
      <c r="C1" s="111"/>
      <c r="D1" s="111"/>
      <c r="E1" s="111"/>
      <c r="F1" s="111"/>
    </row>
    <row r="2" spans="1:55" ht="19" customHeight="1">
      <c r="A2" s="111"/>
      <c r="B2" s="111"/>
      <c r="C2" s="111"/>
      <c r="D2" s="111"/>
      <c r="E2" s="111"/>
      <c r="F2" s="111"/>
      <c r="G2" s="133"/>
      <c r="H2" s="133"/>
      <c r="I2" s="132"/>
      <c r="J2" s="132"/>
      <c r="K2" s="132"/>
      <c r="L2" s="132"/>
      <c r="M2" s="132"/>
    </row>
    <row r="3" spans="1:55" s="2" customFormat="1" ht="36" customHeight="1">
      <c r="A3" s="1" t="s">
        <v>0</v>
      </c>
      <c r="B3" s="1" t="s">
        <v>1</v>
      </c>
      <c r="C3" s="1" t="s">
        <v>2</v>
      </c>
      <c r="D3" s="1" t="s">
        <v>3</v>
      </c>
      <c r="E3" s="11" t="s">
        <v>4</v>
      </c>
      <c r="F3" s="11" t="s">
        <v>13</v>
      </c>
      <c r="G3" s="125" t="s">
        <v>3</v>
      </c>
      <c r="H3" s="125"/>
      <c r="I3" s="126"/>
      <c r="J3" s="126"/>
      <c r="K3" s="126"/>
      <c r="L3" s="126"/>
      <c r="M3" s="126"/>
      <c r="N3" s="125" t="s">
        <v>1</v>
      </c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25" t="s">
        <v>2</v>
      </c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</row>
    <row r="4" spans="1:55" s="4" customFormat="1" ht="35">
      <c r="A4" s="26" t="s">
        <v>5</v>
      </c>
      <c r="B4" s="26">
        <v>75</v>
      </c>
      <c r="C4" s="26">
        <v>70</v>
      </c>
      <c r="D4" s="26" t="b">
        <v>1</v>
      </c>
      <c r="E4" s="26" t="s">
        <v>6</v>
      </c>
      <c r="F4" s="26">
        <v>1</v>
      </c>
      <c r="G4" s="13"/>
      <c r="H4" s="8" t="s">
        <v>14</v>
      </c>
      <c r="I4" s="8" t="s">
        <v>15</v>
      </c>
      <c r="J4" s="8" t="s">
        <v>30</v>
      </c>
      <c r="K4" s="8" t="s">
        <v>29</v>
      </c>
      <c r="L4" s="8" t="s">
        <v>17</v>
      </c>
      <c r="M4" s="10" t="s">
        <v>33</v>
      </c>
      <c r="N4" s="65" t="s">
        <v>19</v>
      </c>
      <c r="O4" s="113">
        <v>1</v>
      </c>
      <c r="P4" s="124"/>
      <c r="Q4" s="114">
        <v>0</v>
      </c>
      <c r="R4" s="120"/>
      <c r="S4" s="113">
        <v>1</v>
      </c>
      <c r="T4" s="124"/>
      <c r="U4" s="114">
        <v>0</v>
      </c>
      <c r="V4" s="120"/>
      <c r="W4" s="113">
        <v>0</v>
      </c>
      <c r="X4" s="124"/>
      <c r="Y4" s="114"/>
      <c r="Z4" s="120"/>
      <c r="AA4" s="65" t="s">
        <v>19</v>
      </c>
      <c r="AB4" s="113">
        <v>1</v>
      </c>
      <c r="AC4" s="124"/>
      <c r="AD4" s="114">
        <v>1</v>
      </c>
      <c r="AE4" s="120"/>
      <c r="AF4" s="113">
        <v>0</v>
      </c>
      <c r="AG4" s="124"/>
      <c r="AH4" s="114">
        <v>0</v>
      </c>
      <c r="AI4" s="120"/>
      <c r="AJ4" s="113">
        <v>0</v>
      </c>
      <c r="AK4" s="124"/>
      <c r="AL4" s="114"/>
      <c r="AM4" s="120"/>
      <c r="AN4" s="114"/>
      <c r="AO4" s="120"/>
      <c r="AP4" s="114"/>
      <c r="AQ4" s="120"/>
      <c r="AR4" s="113"/>
      <c r="AS4" s="124"/>
      <c r="AT4" s="113"/>
      <c r="AU4" s="124"/>
      <c r="AV4" s="113"/>
      <c r="AW4" s="124"/>
      <c r="AX4" s="113"/>
      <c r="AY4" s="124"/>
      <c r="AZ4" s="113"/>
      <c r="BA4" s="124"/>
      <c r="BB4" s="113"/>
      <c r="BC4" s="134"/>
    </row>
    <row r="5" spans="1:55" s="6" customFormat="1" ht="19">
      <c r="A5" s="26" t="s">
        <v>5</v>
      </c>
      <c r="B5" s="26">
        <v>80</v>
      </c>
      <c r="C5" s="26">
        <v>90</v>
      </c>
      <c r="D5" s="26" t="b">
        <v>1</v>
      </c>
      <c r="E5" s="26" t="s">
        <v>7</v>
      </c>
      <c r="F5" s="26">
        <v>0</v>
      </c>
      <c r="G5" s="65" t="b">
        <v>1</v>
      </c>
      <c r="H5" s="21">
        <v>1</v>
      </c>
      <c r="I5" s="21">
        <v>2</v>
      </c>
      <c r="J5" s="21">
        <v>3</v>
      </c>
      <c r="K5" s="21">
        <f>-(H5/J5)*LOG(H5/J5, 2)-(I5/J5)*LOG(I5/J5, 2)</f>
        <v>0.91829583405448956</v>
      </c>
      <c r="L5" s="21">
        <v>5</v>
      </c>
      <c r="M5" s="21">
        <f>J5/L5*K5</f>
        <v>0.55097750043269367</v>
      </c>
      <c r="N5" s="65" t="s">
        <v>1</v>
      </c>
      <c r="O5" s="114">
        <v>69</v>
      </c>
      <c r="P5" s="120"/>
      <c r="Q5" s="114">
        <v>72</v>
      </c>
      <c r="R5" s="120"/>
      <c r="S5" s="113">
        <v>75</v>
      </c>
      <c r="T5" s="124"/>
      <c r="U5" s="114">
        <v>80</v>
      </c>
      <c r="V5" s="120"/>
      <c r="W5" s="114">
        <v>85</v>
      </c>
      <c r="X5" s="120"/>
      <c r="Y5" s="113"/>
      <c r="Z5" s="124"/>
      <c r="AA5" s="65" t="s">
        <v>2</v>
      </c>
      <c r="AB5" s="114">
        <v>70</v>
      </c>
      <c r="AC5" s="120"/>
      <c r="AD5" s="114">
        <v>70</v>
      </c>
      <c r="AE5" s="120"/>
      <c r="AF5" s="113">
        <v>85</v>
      </c>
      <c r="AG5" s="124"/>
      <c r="AH5" s="114">
        <v>90</v>
      </c>
      <c r="AI5" s="120"/>
      <c r="AJ5" s="114">
        <v>95</v>
      </c>
      <c r="AK5" s="120"/>
      <c r="AL5" s="113"/>
      <c r="AM5" s="124"/>
      <c r="AN5" s="114"/>
      <c r="AO5" s="120"/>
      <c r="AP5" s="114"/>
      <c r="AQ5" s="120"/>
      <c r="AR5" s="113"/>
      <c r="AS5" s="124"/>
      <c r="AT5" s="113"/>
      <c r="AU5" s="124"/>
      <c r="AV5" s="113"/>
      <c r="AW5" s="124"/>
      <c r="AX5" s="113"/>
      <c r="AY5" s="124"/>
      <c r="AZ5" s="113"/>
      <c r="BA5" s="124"/>
      <c r="BB5" s="113"/>
      <c r="BC5" s="134"/>
    </row>
    <row r="6" spans="1:55" s="6" customFormat="1" ht="19">
      <c r="A6" s="26" t="s">
        <v>5</v>
      </c>
      <c r="B6" s="26">
        <v>85</v>
      </c>
      <c r="C6" s="26">
        <v>85</v>
      </c>
      <c r="D6" s="26" t="b">
        <v>0</v>
      </c>
      <c r="E6" s="26" t="s">
        <v>7</v>
      </c>
      <c r="F6" s="26">
        <v>0</v>
      </c>
      <c r="G6" s="65" t="b">
        <v>0</v>
      </c>
      <c r="H6" s="21">
        <v>1</v>
      </c>
      <c r="I6" s="21">
        <v>1</v>
      </c>
      <c r="J6" s="21">
        <v>2</v>
      </c>
      <c r="K6" s="21">
        <f>-(H6/J6)*LOG(H6/J6, 2)-(I6/J6)*LOG(I6/J6, 2)</f>
        <v>1</v>
      </c>
      <c r="L6" s="21">
        <v>5</v>
      </c>
      <c r="M6" s="21">
        <f>J6/L6*K6</f>
        <v>0.4</v>
      </c>
      <c r="N6" s="59" t="s">
        <v>20</v>
      </c>
      <c r="O6" s="114">
        <f xml:space="preserve"> O5</f>
        <v>69</v>
      </c>
      <c r="P6" s="120"/>
      <c r="Q6" s="113">
        <f t="shared" ref="Q6:U6" si="0" xml:space="preserve"> Q5</f>
        <v>72</v>
      </c>
      <c r="R6" s="124"/>
      <c r="S6" s="113">
        <f t="shared" si="0"/>
        <v>75</v>
      </c>
      <c r="T6" s="124"/>
      <c r="U6" s="114">
        <f t="shared" si="0"/>
        <v>80</v>
      </c>
      <c r="V6" s="120"/>
      <c r="W6" s="114">
        <v>85</v>
      </c>
      <c r="X6" s="120"/>
      <c r="Y6" s="113"/>
      <c r="Z6" s="124"/>
      <c r="AA6" s="59" t="s">
        <v>25</v>
      </c>
      <c r="AB6" s="114">
        <f xml:space="preserve"> AB5</f>
        <v>70</v>
      </c>
      <c r="AC6" s="120"/>
      <c r="AD6" s="113">
        <v>80</v>
      </c>
      <c r="AE6" s="124"/>
      <c r="AF6" s="113">
        <v>90</v>
      </c>
      <c r="AG6" s="124"/>
      <c r="AH6" s="114">
        <v>95</v>
      </c>
      <c r="AI6" s="120"/>
      <c r="AJ6" s="114"/>
      <c r="AK6" s="120"/>
      <c r="AL6" s="113"/>
      <c r="AM6" s="124"/>
      <c r="AN6" s="113"/>
      <c r="AO6" s="124"/>
      <c r="AP6" s="114"/>
      <c r="AQ6" s="120"/>
      <c r="AR6" s="113"/>
      <c r="AS6" s="124"/>
      <c r="AT6" s="113"/>
      <c r="AU6" s="124"/>
      <c r="AV6" s="113"/>
      <c r="AW6" s="124"/>
      <c r="AX6" s="113"/>
      <c r="AY6" s="124"/>
      <c r="AZ6" s="113"/>
      <c r="BA6" s="124"/>
      <c r="BB6" s="113"/>
      <c r="BC6" s="134"/>
    </row>
    <row r="7" spans="1:55" s="6" customFormat="1" ht="19">
      <c r="A7" s="26" t="s">
        <v>5</v>
      </c>
      <c r="B7" s="26">
        <v>72</v>
      </c>
      <c r="C7" s="26">
        <v>95</v>
      </c>
      <c r="D7" s="26" t="b">
        <v>1</v>
      </c>
      <c r="E7" s="26" t="s">
        <v>7</v>
      </c>
      <c r="F7" s="26">
        <v>0</v>
      </c>
      <c r="G7" s="65" t="s">
        <v>32</v>
      </c>
      <c r="H7" s="49"/>
      <c r="I7" s="49"/>
      <c r="J7" s="49"/>
      <c r="K7" s="49"/>
      <c r="L7" s="68"/>
      <c r="M7" s="105">
        <f>SUM(M5:M6)</f>
        <v>0.95097750043269369</v>
      </c>
      <c r="N7" s="59" t="s">
        <v>21</v>
      </c>
      <c r="O7" s="114">
        <v>68</v>
      </c>
      <c r="P7" s="120"/>
      <c r="Q7" s="113">
        <f>FLOOR(SUM(O6:R6)/2, 0.1)</f>
        <v>70.5</v>
      </c>
      <c r="R7" s="113"/>
      <c r="S7" s="113">
        <f>FLOOR((Q6+S6)/2, 0.1)</f>
        <v>73.5</v>
      </c>
      <c r="T7" s="113"/>
      <c r="U7" s="121">
        <f t="shared" ref="U7" si="1">FLOOR((S6+U6)/2, 0.1)</f>
        <v>77.5</v>
      </c>
      <c r="V7" s="121"/>
      <c r="W7" s="113">
        <f t="shared" ref="W7" si="2">FLOOR((U6+W6)/2, 0.1)</f>
        <v>82.5</v>
      </c>
      <c r="X7" s="113"/>
      <c r="Y7" s="113">
        <v>86</v>
      </c>
      <c r="Z7" s="113"/>
      <c r="AA7" s="59" t="s">
        <v>21</v>
      </c>
      <c r="AB7" s="114">
        <v>69</v>
      </c>
      <c r="AC7" s="120"/>
      <c r="AD7" s="121">
        <f>FLOOR(SUM(AB6:AE6)/2, 0.1)</f>
        <v>75</v>
      </c>
      <c r="AE7" s="121"/>
      <c r="AF7" s="113">
        <f>FLOOR((AD6+AF6)/2, 0.1)</f>
        <v>85</v>
      </c>
      <c r="AG7" s="113"/>
      <c r="AH7" s="113">
        <f t="shared" ref="AH7" si="3">FLOOR((AF6+AH6)/2, 0.1)</f>
        <v>92.5</v>
      </c>
      <c r="AI7" s="113"/>
      <c r="AJ7" s="113">
        <v>96</v>
      </c>
      <c r="AK7" s="113"/>
      <c r="AL7" s="121"/>
      <c r="AM7" s="121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34"/>
    </row>
    <row r="8" spans="1:55" s="4" customFormat="1" ht="19">
      <c r="A8" s="26" t="s">
        <v>5</v>
      </c>
      <c r="B8" s="26">
        <v>69</v>
      </c>
      <c r="C8" s="26">
        <v>70</v>
      </c>
      <c r="D8" s="26" t="b">
        <v>0</v>
      </c>
      <c r="E8" s="26" t="s">
        <v>6</v>
      </c>
      <c r="F8" s="26">
        <v>1</v>
      </c>
      <c r="G8" s="78" t="s">
        <v>56</v>
      </c>
      <c r="H8"/>
      <c r="I8"/>
      <c r="J8"/>
      <c r="K8"/>
      <c r="L8"/>
      <c r="M8" s="77">
        <f>D14-M7</f>
        <v>1.9973094021974891E-2</v>
      </c>
      <c r="N8" s="16"/>
      <c r="O8" s="114"/>
      <c r="P8" s="120"/>
      <c r="Q8" s="113"/>
      <c r="R8" s="113"/>
      <c r="S8" s="113"/>
      <c r="T8" s="113"/>
      <c r="U8" s="114"/>
      <c r="V8" s="114"/>
      <c r="W8" s="114"/>
      <c r="X8" s="114"/>
      <c r="Y8" s="113"/>
      <c r="Z8" s="113"/>
      <c r="AA8" s="16"/>
      <c r="AB8" s="114"/>
      <c r="AC8" s="120"/>
      <c r="AD8" s="113"/>
      <c r="AE8" s="113"/>
      <c r="AF8" s="113"/>
      <c r="AG8" s="113"/>
      <c r="AH8" s="114"/>
      <c r="AI8" s="114"/>
      <c r="AJ8" s="114"/>
      <c r="AK8" s="114"/>
      <c r="AL8" s="113"/>
      <c r="AM8" s="113"/>
      <c r="AN8" s="113"/>
      <c r="AO8" s="113"/>
      <c r="AP8" s="114"/>
      <c r="AQ8" s="114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34"/>
    </row>
    <row r="9" spans="1:55" s="4" customFormat="1" ht="19">
      <c r="A9" s="101"/>
      <c r="B9" s="101"/>
      <c r="C9" s="101"/>
      <c r="D9" s="101"/>
      <c r="E9" s="101"/>
      <c r="F9" s="101"/>
      <c r="G9" s="78"/>
      <c r="H9" s="7"/>
      <c r="I9" s="50"/>
      <c r="J9" s="50"/>
      <c r="K9" s="50"/>
      <c r="L9" s="60"/>
      <c r="M9" s="27"/>
      <c r="N9" s="65"/>
      <c r="O9" s="65" t="s">
        <v>22</v>
      </c>
      <c r="P9" s="65" t="s">
        <v>23</v>
      </c>
      <c r="Q9" s="65" t="s">
        <v>22</v>
      </c>
      <c r="R9" s="65" t="s">
        <v>23</v>
      </c>
      <c r="S9" s="65" t="s">
        <v>22</v>
      </c>
      <c r="T9" s="65" t="s">
        <v>23</v>
      </c>
      <c r="U9" s="65" t="s">
        <v>22</v>
      </c>
      <c r="V9" s="65" t="s">
        <v>23</v>
      </c>
      <c r="W9" s="65" t="s">
        <v>22</v>
      </c>
      <c r="X9" s="65" t="s">
        <v>23</v>
      </c>
      <c r="Y9" s="65" t="s">
        <v>22</v>
      </c>
      <c r="Z9" s="65" t="s">
        <v>23</v>
      </c>
      <c r="AA9" s="65"/>
      <c r="AB9" s="65" t="s">
        <v>22</v>
      </c>
      <c r="AC9" s="65" t="s">
        <v>23</v>
      </c>
      <c r="AD9" s="65" t="s">
        <v>22</v>
      </c>
      <c r="AE9" s="65" t="s">
        <v>23</v>
      </c>
      <c r="AF9" s="65" t="s">
        <v>22</v>
      </c>
      <c r="AG9" s="65" t="s">
        <v>23</v>
      </c>
      <c r="AH9" s="65" t="s">
        <v>22</v>
      </c>
      <c r="AI9" s="65" t="s">
        <v>23</v>
      </c>
      <c r="AJ9" s="65" t="s">
        <v>22</v>
      </c>
      <c r="AK9" s="65" t="s">
        <v>23</v>
      </c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</row>
    <row r="10" spans="1:55" s="4" customFormat="1" ht="19">
      <c r="A10" s="101"/>
      <c r="B10" s="101"/>
      <c r="C10" s="101"/>
      <c r="D10" s="101"/>
      <c r="E10" s="101"/>
      <c r="F10" s="101"/>
      <c r="G10" s="78"/>
      <c r="N10" s="65" t="s">
        <v>14</v>
      </c>
      <c r="O10" s="65">
        <v>0</v>
      </c>
      <c r="P10" s="65">
        <v>2</v>
      </c>
      <c r="Q10" s="65">
        <v>1</v>
      </c>
      <c r="R10" s="65">
        <v>1</v>
      </c>
      <c r="S10" s="65">
        <v>1</v>
      </c>
      <c r="T10" s="65">
        <v>1</v>
      </c>
      <c r="U10" s="65">
        <v>2</v>
      </c>
      <c r="V10" s="65">
        <v>0</v>
      </c>
      <c r="W10" s="65">
        <v>2</v>
      </c>
      <c r="X10" s="65">
        <v>0</v>
      </c>
      <c r="Y10" s="65">
        <v>2</v>
      </c>
      <c r="Z10" s="65">
        <v>0</v>
      </c>
      <c r="AA10" s="65" t="s">
        <v>14</v>
      </c>
      <c r="AB10" s="65">
        <v>0</v>
      </c>
      <c r="AC10" s="65">
        <v>2</v>
      </c>
      <c r="AD10" s="65">
        <v>2</v>
      </c>
      <c r="AE10" s="65">
        <v>0</v>
      </c>
      <c r="AF10" s="65">
        <v>2</v>
      </c>
      <c r="AG10" s="65">
        <v>0</v>
      </c>
      <c r="AH10" s="65">
        <v>2</v>
      </c>
      <c r="AI10" s="65">
        <v>0</v>
      </c>
      <c r="AJ10" s="65">
        <v>2</v>
      </c>
      <c r="AK10" s="65">
        <v>0</v>
      </c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</row>
    <row r="11" spans="1:55" s="4" customFormat="1">
      <c r="A11" s="138" t="s">
        <v>31</v>
      </c>
      <c r="B11" s="139"/>
      <c r="C11" s="139"/>
      <c r="D11" s="139"/>
      <c r="G11" s="31"/>
      <c r="N11" s="65" t="s">
        <v>15</v>
      </c>
      <c r="O11" s="65">
        <v>0</v>
      </c>
      <c r="P11" s="65">
        <v>3</v>
      </c>
      <c r="Q11" s="65">
        <v>0</v>
      </c>
      <c r="R11" s="65">
        <v>3</v>
      </c>
      <c r="S11" s="65">
        <v>1</v>
      </c>
      <c r="T11" s="65">
        <v>2</v>
      </c>
      <c r="U11" s="65">
        <v>1</v>
      </c>
      <c r="V11" s="65">
        <v>2</v>
      </c>
      <c r="W11" s="65">
        <v>2</v>
      </c>
      <c r="X11" s="65">
        <v>1</v>
      </c>
      <c r="Y11" s="65">
        <v>3</v>
      </c>
      <c r="Z11" s="65">
        <v>0</v>
      </c>
      <c r="AA11" s="65" t="s">
        <v>15</v>
      </c>
      <c r="AB11" s="65">
        <v>0</v>
      </c>
      <c r="AC11" s="65">
        <v>3</v>
      </c>
      <c r="AD11" s="65">
        <v>0</v>
      </c>
      <c r="AE11" s="65">
        <v>3</v>
      </c>
      <c r="AF11" s="65">
        <v>1</v>
      </c>
      <c r="AG11" s="65">
        <v>2</v>
      </c>
      <c r="AH11" s="65">
        <v>2</v>
      </c>
      <c r="AI11" s="65">
        <v>1</v>
      </c>
      <c r="AJ11" s="65">
        <v>3</v>
      </c>
      <c r="AK11" s="65">
        <v>0</v>
      </c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</row>
    <row r="12" spans="1:55" s="4" customFormat="1" ht="18" customHeight="1">
      <c r="A12" s="139"/>
      <c r="B12" s="139"/>
      <c r="C12" s="139"/>
      <c r="D12" s="139"/>
      <c r="O12" s="114"/>
      <c r="P12" s="120"/>
      <c r="Q12" s="113"/>
      <c r="R12" s="113"/>
      <c r="S12" s="113"/>
      <c r="T12" s="113"/>
      <c r="U12" s="114"/>
      <c r="V12" s="114"/>
      <c r="W12" s="114"/>
      <c r="X12" s="114"/>
      <c r="Y12" s="113"/>
      <c r="Z12" s="113"/>
      <c r="AB12" s="114"/>
      <c r="AC12" s="120"/>
      <c r="AD12" s="113"/>
      <c r="AE12" s="113"/>
      <c r="AF12" s="113"/>
      <c r="AG12" s="113"/>
      <c r="AH12" s="114"/>
      <c r="AI12" s="114"/>
      <c r="AJ12" s="114"/>
      <c r="AK12" s="114"/>
      <c r="AL12" s="113"/>
      <c r="AM12" s="113"/>
      <c r="AN12" s="113"/>
      <c r="AO12" s="113"/>
      <c r="AP12" s="114"/>
      <c r="AQ12" s="114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</row>
    <row r="13" spans="1:55" s="4" customFormat="1" ht="18" customHeight="1">
      <c r="A13" s="8" t="s">
        <v>14</v>
      </c>
      <c r="B13" s="8" t="s">
        <v>15</v>
      </c>
      <c r="C13" s="8" t="s">
        <v>17</v>
      </c>
      <c r="D13" s="8" t="s">
        <v>29</v>
      </c>
      <c r="N13" s="65" t="s">
        <v>24</v>
      </c>
      <c r="O13" s="65">
        <f>SUM(O10:O11)</f>
        <v>0</v>
      </c>
      <c r="P13" s="65">
        <f t="shared" ref="P13:Z13" si="4">SUM(P10:P11)</f>
        <v>5</v>
      </c>
      <c r="Q13" s="65">
        <f t="shared" si="4"/>
        <v>1</v>
      </c>
      <c r="R13" s="65">
        <f t="shared" si="4"/>
        <v>4</v>
      </c>
      <c r="S13" s="65">
        <f t="shared" si="4"/>
        <v>2</v>
      </c>
      <c r="T13" s="65">
        <f t="shared" si="4"/>
        <v>3</v>
      </c>
      <c r="U13" s="65">
        <f t="shared" si="4"/>
        <v>3</v>
      </c>
      <c r="V13" s="65">
        <f t="shared" si="4"/>
        <v>2</v>
      </c>
      <c r="W13" s="65">
        <f t="shared" si="4"/>
        <v>4</v>
      </c>
      <c r="X13" s="65">
        <f t="shared" si="4"/>
        <v>1</v>
      </c>
      <c r="Y13" s="65">
        <f t="shared" si="4"/>
        <v>5</v>
      </c>
      <c r="Z13" s="65">
        <f t="shared" si="4"/>
        <v>0</v>
      </c>
      <c r="AA13" s="65" t="s">
        <v>24</v>
      </c>
      <c r="AB13" s="65">
        <f>SUM(AB10:AB11)</f>
        <v>0</v>
      </c>
      <c r="AC13" s="65">
        <f t="shared" ref="AC13:AK13" si="5">SUM(AC10:AC11)</f>
        <v>5</v>
      </c>
      <c r="AD13" s="65">
        <f t="shared" si="5"/>
        <v>2</v>
      </c>
      <c r="AE13" s="65">
        <f t="shared" si="5"/>
        <v>3</v>
      </c>
      <c r="AF13" s="65">
        <f t="shared" si="5"/>
        <v>3</v>
      </c>
      <c r="AG13" s="65">
        <f t="shared" si="5"/>
        <v>2</v>
      </c>
      <c r="AH13" s="65">
        <f t="shared" si="5"/>
        <v>4</v>
      </c>
      <c r="AI13" s="65">
        <f t="shared" si="5"/>
        <v>1</v>
      </c>
      <c r="AJ13" s="65">
        <f t="shared" si="5"/>
        <v>5</v>
      </c>
      <c r="AK13" s="65">
        <f t="shared" si="5"/>
        <v>0</v>
      </c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</row>
    <row r="14" spans="1:55" s="6" customFormat="1" ht="17">
      <c r="A14" s="21">
        <v>2</v>
      </c>
      <c r="B14" s="21">
        <v>3</v>
      </c>
      <c r="C14" s="21">
        <v>5</v>
      </c>
      <c r="D14" s="48">
        <f>-(A14/C14)*LOG(A14/C14, 2)-(B14/C14)*LOG(B14/C14, 2)</f>
        <v>0.97095059445466858</v>
      </c>
      <c r="N14" s="59" t="s">
        <v>29</v>
      </c>
      <c r="O14" s="71">
        <v>1</v>
      </c>
      <c r="P14" s="71">
        <f>-P10/P13*LOG(P10/P13, 2) - P11/P13*LOG(P11/P13, 2)</f>
        <v>0.97095059445466858</v>
      </c>
      <c r="Q14" s="71">
        <v>0</v>
      </c>
      <c r="R14" s="71">
        <f t="shared" ref="R14:Y14" si="6">-R10/R13*LOG(R10/R13, 2) - R11/R13*LOG(R11/R13, 2)</f>
        <v>0.81127812445913283</v>
      </c>
      <c r="S14" s="71">
        <f t="shared" si="6"/>
        <v>1</v>
      </c>
      <c r="T14" s="71">
        <f t="shared" si="6"/>
        <v>0.91829583405448956</v>
      </c>
      <c r="U14" s="71">
        <f t="shared" si="6"/>
        <v>0.91829583405448956</v>
      </c>
      <c r="V14" s="71">
        <v>0</v>
      </c>
      <c r="W14" s="71">
        <f t="shared" si="6"/>
        <v>1</v>
      </c>
      <c r="X14" s="71">
        <v>0</v>
      </c>
      <c r="Y14" s="71">
        <f t="shared" si="6"/>
        <v>0.97095059445466858</v>
      </c>
      <c r="Z14" s="71">
        <v>1</v>
      </c>
      <c r="AA14" s="59" t="s">
        <v>29</v>
      </c>
      <c r="AB14" s="71">
        <v>1</v>
      </c>
      <c r="AC14" s="71">
        <f>-AC10/AC13*LOG(AC10/AC13, 2) - AC11/AC13*LOG(AC11/AC13, 2)</f>
        <v>0.97095059445466858</v>
      </c>
      <c r="AD14" s="71">
        <v>0</v>
      </c>
      <c r="AE14" s="71">
        <v>0</v>
      </c>
      <c r="AF14" s="71">
        <f t="shared" ref="AF14" si="7">-AF10/AF13*LOG(AF10/AF13, 2) - AF11/AF13*LOG(AF11/AF13, 2)</f>
        <v>0.91829583405448956</v>
      </c>
      <c r="AG14" s="71">
        <v>0</v>
      </c>
      <c r="AH14" s="71">
        <f t="shared" ref="AH14" si="8">-AH10/AH13*LOG(AH10/AH13, 2) - AH11/AH13*LOG(AH11/AH13, 2)</f>
        <v>1</v>
      </c>
      <c r="AI14" s="71">
        <v>0</v>
      </c>
      <c r="AJ14" s="71">
        <f t="shared" ref="AJ14" si="9">-AJ10/AJ13*LOG(AJ10/AJ13, 2) - AJ11/AJ13*LOG(AJ11/AJ13, 2)</f>
        <v>0.97095059445466858</v>
      </c>
      <c r="AK14" s="71">
        <v>1</v>
      </c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20"/>
      <c r="AW14" s="20"/>
      <c r="AX14" s="20"/>
      <c r="AY14" s="20"/>
      <c r="AZ14" s="20"/>
      <c r="BA14" s="20"/>
    </row>
    <row r="15" spans="1:55" s="6" customFormat="1">
      <c r="A15" s="137" t="s">
        <v>58</v>
      </c>
      <c r="B15" s="137"/>
      <c r="C15" s="137"/>
      <c r="D15" s="137"/>
      <c r="E15" s="137"/>
      <c r="F15" s="137"/>
      <c r="G15" s="65"/>
      <c r="H15" s="65"/>
      <c r="I15" s="7"/>
      <c r="J15" s="7"/>
      <c r="K15" s="7"/>
      <c r="L15" s="7"/>
      <c r="M15" s="7"/>
      <c r="N15" s="65" t="s">
        <v>17</v>
      </c>
      <c r="O15" s="65">
        <v>5</v>
      </c>
      <c r="P15" s="65">
        <v>5</v>
      </c>
      <c r="Q15" s="65">
        <v>5</v>
      </c>
      <c r="R15" s="65">
        <v>5</v>
      </c>
      <c r="S15" s="65">
        <v>5</v>
      </c>
      <c r="T15" s="65">
        <v>5</v>
      </c>
      <c r="U15" s="65">
        <v>5</v>
      </c>
      <c r="V15" s="65">
        <v>5</v>
      </c>
      <c r="W15" s="65">
        <v>5</v>
      </c>
      <c r="X15" s="65">
        <v>5</v>
      </c>
      <c r="Y15" s="65">
        <v>5</v>
      </c>
      <c r="Z15" s="65">
        <v>5</v>
      </c>
      <c r="AA15" s="65" t="s">
        <v>17</v>
      </c>
      <c r="AB15" s="65">
        <v>5</v>
      </c>
      <c r="AC15" s="65">
        <v>5</v>
      </c>
      <c r="AD15" s="65">
        <v>5</v>
      </c>
      <c r="AE15" s="65">
        <v>5</v>
      </c>
      <c r="AF15" s="65">
        <v>5</v>
      </c>
      <c r="AG15" s="65">
        <v>5</v>
      </c>
      <c r="AH15" s="65">
        <v>5</v>
      </c>
      <c r="AI15" s="65">
        <v>5</v>
      </c>
      <c r="AJ15" s="65">
        <v>5</v>
      </c>
      <c r="AK15" s="65">
        <v>5</v>
      </c>
      <c r="AL15" s="65"/>
      <c r="AM15" s="65"/>
      <c r="AN15" s="65"/>
      <c r="AO15" s="65"/>
      <c r="AP15" s="65"/>
      <c r="AQ15" s="65"/>
      <c r="AR15" s="65"/>
      <c r="AS15" s="65"/>
      <c r="AT15" s="65"/>
      <c r="AU15" s="65"/>
    </row>
    <row r="16" spans="1:55" s="4" customFormat="1" ht="34">
      <c r="A16" s="137"/>
      <c r="B16" s="137"/>
      <c r="C16" s="137"/>
      <c r="D16" s="137"/>
      <c r="E16" s="137"/>
      <c r="F16" s="137"/>
      <c r="G16" s="65"/>
      <c r="H16" s="7"/>
      <c r="I16" s="7"/>
      <c r="J16" s="7"/>
      <c r="K16" s="7"/>
      <c r="L16" s="7"/>
      <c r="M16" s="7"/>
      <c r="N16" s="59" t="s">
        <v>33</v>
      </c>
      <c r="O16" s="71">
        <f>(SUM(O10:O11)/O15)*O14</f>
        <v>0</v>
      </c>
      <c r="P16" s="71">
        <f>(P13/P15)*P14</f>
        <v>0.97095059445466858</v>
      </c>
      <c r="Q16" s="71">
        <f t="shared" ref="Q16:Z16" si="10">(Q13/Q15)*Q14</f>
        <v>0</v>
      </c>
      <c r="R16" s="71">
        <f t="shared" si="10"/>
        <v>0.64902249956730629</v>
      </c>
      <c r="S16" s="71">
        <f t="shared" si="10"/>
        <v>0.4</v>
      </c>
      <c r="T16" s="71">
        <f t="shared" si="10"/>
        <v>0.55097750043269367</v>
      </c>
      <c r="U16" s="71">
        <f t="shared" si="10"/>
        <v>0.55097750043269367</v>
      </c>
      <c r="V16" s="71">
        <f t="shared" si="10"/>
        <v>0</v>
      </c>
      <c r="W16" s="71">
        <f t="shared" si="10"/>
        <v>0.8</v>
      </c>
      <c r="X16" s="71">
        <f t="shared" si="10"/>
        <v>0</v>
      </c>
      <c r="Y16" s="71">
        <f t="shared" si="10"/>
        <v>0.97095059445466858</v>
      </c>
      <c r="Z16" s="71">
        <f t="shared" si="10"/>
        <v>0</v>
      </c>
      <c r="AA16" s="63" t="s">
        <v>33</v>
      </c>
      <c r="AB16" s="71">
        <f>(SUM(AB10:AB11)/AB15)*AB14</f>
        <v>0</v>
      </c>
      <c r="AC16" s="71">
        <f t="shared" ref="AC16" si="11">(SUM(AC10:AC11)/AC15)*AC14</f>
        <v>0.97095059445466858</v>
      </c>
      <c r="AD16" s="71">
        <f t="shared" ref="AD16:AK16" si="12">(SUM(AD10:AD11)/AD15)*AD14</f>
        <v>0</v>
      </c>
      <c r="AE16" s="71">
        <f t="shared" si="12"/>
        <v>0</v>
      </c>
      <c r="AF16" s="71">
        <f t="shared" si="12"/>
        <v>0.55097750043269367</v>
      </c>
      <c r="AG16" s="71">
        <f t="shared" si="12"/>
        <v>0</v>
      </c>
      <c r="AH16" s="71">
        <f t="shared" si="12"/>
        <v>0.8</v>
      </c>
      <c r="AI16" s="71">
        <f t="shared" si="12"/>
        <v>0</v>
      </c>
      <c r="AJ16" s="71">
        <f t="shared" si="12"/>
        <v>0.97095059445466858</v>
      </c>
      <c r="AK16" s="71">
        <f t="shared" si="12"/>
        <v>0</v>
      </c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3"/>
      <c r="AW16" s="73"/>
      <c r="AX16" s="73"/>
      <c r="AY16" s="73"/>
      <c r="AZ16" s="73"/>
      <c r="BA16" s="73"/>
    </row>
    <row r="17" spans="1:55" s="4" customFormat="1">
      <c r="A17" s="137"/>
      <c r="B17" s="137"/>
      <c r="C17" s="137"/>
      <c r="D17" s="137"/>
      <c r="E17" s="137"/>
      <c r="F17" s="137"/>
      <c r="G17" s="65"/>
      <c r="H17" s="7"/>
      <c r="I17" s="7"/>
      <c r="J17" s="7"/>
      <c r="K17" s="7"/>
      <c r="L17" s="7"/>
      <c r="M17" s="7"/>
      <c r="N17" s="65" t="s">
        <v>32</v>
      </c>
      <c r="O17" s="115">
        <f>SUM(O16:P16)</f>
        <v>0.97095059445466858</v>
      </c>
      <c r="P17" s="114"/>
      <c r="Q17" s="115">
        <f t="shared" ref="Q17" si="13">SUM(Q16:R16)</f>
        <v>0.64902249956730629</v>
      </c>
      <c r="R17" s="115"/>
      <c r="S17" s="115">
        <f t="shared" ref="S17" si="14">SUM(S16:T16)</f>
        <v>0.95097750043269369</v>
      </c>
      <c r="T17" s="115"/>
      <c r="U17" s="115">
        <f t="shared" ref="U17" si="15">SUM(U16:V16)</f>
        <v>0.55097750043269367</v>
      </c>
      <c r="V17" s="115"/>
      <c r="W17" s="115">
        <f t="shared" ref="W17" si="16">SUM(W16:X16)</f>
        <v>0.8</v>
      </c>
      <c r="X17" s="115"/>
      <c r="Y17" s="115">
        <f t="shared" ref="Y17" si="17">SUM(Y16:Z16)</f>
        <v>0.97095059445466858</v>
      </c>
      <c r="Z17" s="115"/>
      <c r="AA17" s="65" t="s">
        <v>32</v>
      </c>
      <c r="AB17" s="115">
        <f>SUM(AB16:AC16)</f>
        <v>0.97095059445466858</v>
      </c>
      <c r="AC17" s="114"/>
      <c r="AD17" s="115">
        <f t="shared" ref="AD17" si="18">SUM(AD16:AE16)</f>
        <v>0</v>
      </c>
      <c r="AE17" s="114"/>
      <c r="AF17" s="115">
        <f t="shared" ref="AF17" si="19">SUM(AF16:AG16)</f>
        <v>0.55097750043269367</v>
      </c>
      <c r="AG17" s="114"/>
      <c r="AH17" s="115">
        <f t="shared" ref="AH17" si="20">SUM(AH16:AI16)</f>
        <v>0.8</v>
      </c>
      <c r="AI17" s="114"/>
      <c r="AJ17" s="115">
        <f t="shared" ref="AJ17" si="21">SUM(AJ16:AK16)</f>
        <v>0.97095059445466858</v>
      </c>
      <c r="AK17" s="114"/>
      <c r="AL17" s="115"/>
      <c r="AM17" s="114"/>
      <c r="AN17" s="115"/>
      <c r="AO17" s="114"/>
      <c r="AP17" s="115"/>
      <c r="AQ17" s="114"/>
      <c r="AR17" s="115"/>
      <c r="AS17" s="114"/>
      <c r="AT17" s="115"/>
      <c r="AU17" s="114"/>
      <c r="AV17" s="135"/>
      <c r="AW17" s="136"/>
      <c r="AX17" s="135"/>
      <c r="AY17" s="136"/>
      <c r="AZ17" s="135"/>
      <c r="BA17" s="136"/>
    </row>
    <row r="18" spans="1:55" s="4" customFormat="1">
      <c r="G18" s="65"/>
      <c r="H18" s="7"/>
      <c r="I18" s="7"/>
      <c r="J18" s="7"/>
      <c r="K18" s="7"/>
      <c r="L18" s="7"/>
      <c r="M18" s="7"/>
      <c r="N18" s="65" t="s">
        <v>31</v>
      </c>
      <c r="O18" s="115">
        <v>0.97095059445466858</v>
      </c>
      <c r="P18" s="114"/>
      <c r="Q18" s="115">
        <v>0.97095059445466858</v>
      </c>
      <c r="R18" s="114"/>
      <c r="S18" s="115">
        <v>0.97095059445466858</v>
      </c>
      <c r="T18" s="114"/>
      <c r="U18" s="115">
        <v>0.97095059445466858</v>
      </c>
      <c r="V18" s="114"/>
      <c r="W18" s="115">
        <v>0.97095059445466858</v>
      </c>
      <c r="X18" s="114"/>
      <c r="Y18" s="115">
        <v>0.97095059445466858</v>
      </c>
      <c r="Z18" s="114"/>
      <c r="AA18" s="65" t="s">
        <v>31</v>
      </c>
      <c r="AB18" s="115">
        <v>0.97095059445466858</v>
      </c>
      <c r="AC18" s="114"/>
      <c r="AD18" s="115">
        <v>0.97095059445466858</v>
      </c>
      <c r="AE18" s="114"/>
      <c r="AF18" s="115">
        <v>0.97095059445466858</v>
      </c>
      <c r="AG18" s="114"/>
      <c r="AH18" s="115">
        <v>0.97095059445466858</v>
      </c>
      <c r="AI18" s="114"/>
      <c r="AJ18" s="115">
        <v>0.97095059445466858</v>
      </c>
      <c r="AK18" s="114"/>
      <c r="AL18" s="115"/>
      <c r="AM18" s="114"/>
      <c r="AN18" s="115"/>
      <c r="AO18" s="114"/>
      <c r="AP18" s="115"/>
      <c r="AQ18" s="114"/>
      <c r="AR18" s="115"/>
      <c r="AS18" s="114"/>
      <c r="AT18" s="115"/>
      <c r="AU18" s="114"/>
      <c r="AV18" s="115"/>
      <c r="AW18" s="114"/>
      <c r="AX18" s="115"/>
      <c r="AY18" s="114"/>
      <c r="AZ18" s="115"/>
      <c r="BA18" s="114"/>
      <c r="BB18"/>
      <c r="BC18"/>
    </row>
    <row r="19" spans="1:55" s="4" customFormat="1">
      <c r="A19"/>
      <c r="B19"/>
      <c r="C19"/>
      <c r="D19"/>
      <c r="E19"/>
      <c r="F19"/>
      <c r="G19" s="65"/>
      <c r="H19" s="7"/>
      <c r="I19" s="7"/>
      <c r="J19" s="7"/>
      <c r="K19" s="7"/>
      <c r="L19" s="7"/>
      <c r="M19" s="7"/>
      <c r="N19" s="78" t="s">
        <v>56</v>
      </c>
      <c r="O19" s="115">
        <f>O18-O17</f>
        <v>0</v>
      </c>
      <c r="P19" s="114"/>
      <c r="Q19" s="115">
        <f t="shared" ref="Q19" si="22">Q18-Q17</f>
        <v>0.32192809488736229</v>
      </c>
      <c r="R19" s="114"/>
      <c r="S19" s="115">
        <f t="shared" ref="S19" si="23">S18-S17</f>
        <v>1.9973094021974891E-2</v>
      </c>
      <c r="T19" s="114"/>
      <c r="U19" s="116">
        <f t="shared" ref="U19" si="24">U18-U17</f>
        <v>0.41997309402197491</v>
      </c>
      <c r="V19" s="117"/>
      <c r="W19" s="115">
        <f t="shared" ref="W19" si="25">W18-W17</f>
        <v>0.17095059445466854</v>
      </c>
      <c r="X19" s="114"/>
      <c r="Y19" s="115">
        <f t="shared" ref="Y19" si="26">Y18-Y17</f>
        <v>0</v>
      </c>
      <c r="Z19" s="114"/>
      <c r="AA19" s="78" t="s">
        <v>56</v>
      </c>
      <c r="AB19" s="115">
        <f>AB18-AB17</f>
        <v>0</v>
      </c>
      <c r="AC19" s="114"/>
      <c r="AD19" s="116">
        <v>0.97095059445466858</v>
      </c>
      <c r="AE19" s="117"/>
      <c r="AF19" s="115">
        <f t="shared" ref="AF19" si="27">AF18-AF17</f>
        <v>0.41997309402197491</v>
      </c>
      <c r="AG19" s="114"/>
      <c r="AH19" s="115">
        <f t="shared" ref="AH19" si="28">AH18-AH17</f>
        <v>0.17095059445466854</v>
      </c>
      <c r="AI19" s="114"/>
      <c r="AJ19" s="115">
        <f t="shared" ref="AJ19" si="29">AJ18-AJ17</f>
        <v>0</v>
      </c>
      <c r="AK19" s="114"/>
      <c r="AL19" s="116"/>
      <c r="AM19" s="117"/>
      <c r="AN19" s="115"/>
      <c r="AO19" s="114"/>
      <c r="AP19" s="115"/>
      <c r="AQ19" s="114"/>
      <c r="AR19" s="115"/>
      <c r="AS19" s="114"/>
      <c r="AT19" s="115"/>
      <c r="AU19" s="114"/>
      <c r="AV19" s="115"/>
      <c r="AW19" s="114"/>
      <c r="AX19" s="115"/>
      <c r="AY19" s="114"/>
      <c r="AZ19" s="115"/>
      <c r="BA19" s="114"/>
      <c r="BB19"/>
      <c r="BC19"/>
    </row>
    <row r="20" spans="1:55" s="4" customFormat="1">
      <c r="G20" s="65"/>
      <c r="H20" s="7"/>
      <c r="I20" s="7"/>
      <c r="J20" s="7"/>
      <c r="K20" s="7"/>
      <c r="L20" s="7"/>
      <c r="M20" s="7"/>
      <c r="N20" s="78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</row>
    <row r="21" spans="1:55" s="4" customFormat="1">
      <c r="G21" s="65"/>
      <c r="H21" s="7"/>
      <c r="I21" s="7"/>
      <c r="J21" s="7"/>
      <c r="K21" s="7"/>
      <c r="L21" s="7"/>
      <c r="M21" s="7"/>
      <c r="N21" s="78"/>
      <c r="O21" s="115"/>
      <c r="P21" s="114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8"/>
      <c r="AL21" s="118"/>
      <c r="AM21" s="115"/>
      <c r="AN21" s="115"/>
    </row>
    <row r="22" spans="1:55" s="4" customFormat="1">
      <c r="G22" s="65"/>
      <c r="H22" s="7"/>
      <c r="I22" s="7"/>
      <c r="J22" s="7"/>
      <c r="K22" s="7"/>
      <c r="L22" s="7"/>
      <c r="M22" s="7"/>
      <c r="N22" s="31"/>
      <c r="O22" s="115"/>
      <c r="P22" s="114"/>
      <c r="Q22" s="115"/>
      <c r="R22" s="114"/>
      <c r="S22" s="115"/>
      <c r="T22" s="114"/>
      <c r="U22" s="115"/>
      <c r="V22" s="114"/>
      <c r="W22" s="115"/>
      <c r="X22" s="114"/>
      <c r="Y22" s="115"/>
      <c r="Z22" s="114"/>
      <c r="AA22" s="115"/>
      <c r="AB22" s="114"/>
      <c r="AC22" s="115"/>
      <c r="AD22" s="114"/>
      <c r="AE22" s="115"/>
      <c r="AF22" s="114"/>
      <c r="AG22" s="115"/>
      <c r="AH22" s="114"/>
      <c r="AI22" s="115"/>
      <c r="AJ22" s="114"/>
      <c r="AK22" s="116"/>
      <c r="AL22" s="117"/>
      <c r="AM22" s="115"/>
      <c r="AN22" s="114"/>
    </row>
    <row r="24" spans="1:55" ht="19" customHeight="1">
      <c r="N24" s="125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2"/>
    </row>
    <row r="25" spans="1:55">
      <c r="A25" s="111" t="s">
        <v>48</v>
      </c>
      <c r="B25" s="111"/>
      <c r="C25" s="111"/>
      <c r="D25" s="111"/>
      <c r="E25" s="111"/>
      <c r="F25" s="111"/>
      <c r="N25" s="65"/>
      <c r="O25" s="113"/>
      <c r="P25" s="124"/>
      <c r="Q25" s="114"/>
      <c r="R25" s="120"/>
      <c r="S25" s="113"/>
      <c r="T25" s="124"/>
      <c r="U25" s="114"/>
      <c r="V25" s="120"/>
      <c r="W25" s="113"/>
      <c r="X25" s="124"/>
      <c r="Y25" s="114"/>
      <c r="Z25" s="120"/>
      <c r="AA25" s="114"/>
      <c r="AB25" s="120"/>
      <c r="AC25" s="114"/>
      <c r="AD25" s="120"/>
      <c r="AE25" s="113"/>
      <c r="AF25" s="124"/>
      <c r="AG25" s="113"/>
      <c r="AH25" s="124"/>
      <c r="AI25" s="113"/>
      <c r="AJ25" s="124"/>
      <c r="AK25" s="113"/>
      <c r="AL25" s="124"/>
      <c r="AM25" s="113"/>
      <c r="AN25" s="124"/>
      <c r="AO25" s="113"/>
      <c r="AP25" s="134"/>
    </row>
    <row r="26" spans="1:55">
      <c r="A26" s="111"/>
      <c r="B26" s="111"/>
      <c r="C26" s="111"/>
      <c r="D26" s="111"/>
      <c r="E26" s="111"/>
      <c r="F26" s="111"/>
      <c r="N26" s="65"/>
      <c r="O26" s="114"/>
      <c r="P26" s="120"/>
      <c r="Q26" s="114"/>
      <c r="R26" s="120"/>
      <c r="S26" s="113"/>
      <c r="T26" s="124"/>
      <c r="U26" s="114"/>
      <c r="V26" s="120"/>
      <c r="W26" s="114"/>
      <c r="X26" s="120"/>
      <c r="Y26" s="113"/>
      <c r="Z26" s="124"/>
      <c r="AA26" s="114"/>
      <c r="AB26" s="120"/>
      <c r="AC26" s="114"/>
      <c r="AD26" s="120"/>
      <c r="AE26" s="113"/>
      <c r="AF26" s="124"/>
      <c r="AG26" s="113"/>
      <c r="AH26" s="124"/>
      <c r="AI26" s="113"/>
      <c r="AJ26" s="124"/>
      <c r="AK26" s="113"/>
      <c r="AL26" s="124"/>
      <c r="AM26" s="113"/>
      <c r="AN26" s="124"/>
      <c r="AO26" s="113"/>
      <c r="AP26" s="134"/>
    </row>
    <row r="27" spans="1:55" ht="40">
      <c r="A27" s="1" t="s">
        <v>0</v>
      </c>
      <c r="B27" s="1" t="s">
        <v>1</v>
      </c>
      <c r="C27" s="1" t="s">
        <v>2</v>
      </c>
      <c r="D27" s="1" t="s">
        <v>3</v>
      </c>
      <c r="E27" s="11" t="s">
        <v>4</v>
      </c>
      <c r="F27" s="11" t="s">
        <v>13</v>
      </c>
      <c r="G27" s="125" t="s">
        <v>3</v>
      </c>
      <c r="H27" s="125"/>
      <c r="I27" s="126"/>
      <c r="J27" s="126"/>
      <c r="K27" s="126"/>
      <c r="L27" s="126"/>
      <c r="M27" s="126"/>
      <c r="N27" s="125" t="s">
        <v>1</v>
      </c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</row>
    <row r="28" spans="1:55" ht="35">
      <c r="A28" s="26" t="s">
        <v>9</v>
      </c>
      <c r="B28" s="26">
        <v>71</v>
      </c>
      <c r="C28" s="26">
        <v>80</v>
      </c>
      <c r="D28" s="26" t="b">
        <v>1</v>
      </c>
      <c r="E28" s="26" t="s">
        <v>7</v>
      </c>
      <c r="F28" s="26">
        <v>0</v>
      </c>
      <c r="G28" s="13"/>
      <c r="H28" s="8" t="s">
        <v>14</v>
      </c>
      <c r="I28" s="8" t="s">
        <v>15</v>
      </c>
      <c r="J28" s="8" t="s">
        <v>30</v>
      </c>
      <c r="K28" s="8" t="s">
        <v>29</v>
      </c>
      <c r="L28" s="8" t="s">
        <v>17</v>
      </c>
      <c r="M28" s="10" t="s">
        <v>33</v>
      </c>
      <c r="N28" s="65" t="s">
        <v>19</v>
      </c>
      <c r="O28" s="113">
        <v>0</v>
      </c>
      <c r="P28" s="124"/>
      <c r="Q28" s="114">
        <v>1</v>
      </c>
      <c r="R28" s="120"/>
      <c r="S28" s="113">
        <v>1</v>
      </c>
      <c r="T28" s="124"/>
      <c r="U28" s="114">
        <v>0</v>
      </c>
      <c r="V28" s="120"/>
      <c r="W28" s="113">
        <v>1</v>
      </c>
      <c r="X28" s="124"/>
      <c r="Y28" s="114"/>
      <c r="Z28" s="120"/>
      <c r="AA28" s="66"/>
    </row>
    <row r="29" spans="1:55" ht="19">
      <c r="A29" s="26" t="s">
        <v>9</v>
      </c>
      <c r="B29" s="26">
        <v>65</v>
      </c>
      <c r="C29" s="26">
        <v>70</v>
      </c>
      <c r="D29" s="26" t="b">
        <v>1</v>
      </c>
      <c r="E29" s="26" t="s">
        <v>7</v>
      </c>
      <c r="F29" s="26">
        <v>0</v>
      </c>
      <c r="G29" s="65" t="b">
        <v>1</v>
      </c>
      <c r="H29" s="21">
        <v>0</v>
      </c>
      <c r="I29" s="21">
        <v>2</v>
      </c>
      <c r="J29" s="21">
        <v>2</v>
      </c>
      <c r="K29" s="21">
        <v>0</v>
      </c>
      <c r="L29" s="21">
        <v>5</v>
      </c>
      <c r="M29" s="21">
        <f>J29/L29*K29</f>
        <v>0</v>
      </c>
      <c r="N29" s="65" t="s">
        <v>1</v>
      </c>
      <c r="O29" s="114">
        <v>65</v>
      </c>
      <c r="P29" s="120"/>
      <c r="Q29" s="114">
        <v>68</v>
      </c>
      <c r="R29" s="120"/>
      <c r="S29" s="113">
        <v>70</v>
      </c>
      <c r="T29" s="124"/>
      <c r="U29" s="114">
        <v>71</v>
      </c>
      <c r="V29" s="120"/>
      <c r="W29" s="114">
        <v>75</v>
      </c>
      <c r="X29" s="120"/>
      <c r="Y29" s="113"/>
      <c r="Z29" s="124"/>
      <c r="AA29" s="66"/>
    </row>
    <row r="30" spans="1:55" ht="19">
      <c r="A30" s="26" t="s">
        <v>9</v>
      </c>
      <c r="B30" s="26">
        <v>75</v>
      </c>
      <c r="C30" s="26">
        <v>80</v>
      </c>
      <c r="D30" s="26" t="b">
        <v>0</v>
      </c>
      <c r="E30" s="26" t="s">
        <v>6</v>
      </c>
      <c r="F30" s="26">
        <v>1</v>
      </c>
      <c r="G30" s="65" t="b">
        <v>0</v>
      </c>
      <c r="H30" s="21">
        <v>3</v>
      </c>
      <c r="I30" s="21">
        <v>0</v>
      </c>
      <c r="J30" s="21">
        <v>3</v>
      </c>
      <c r="K30" s="21">
        <v>0</v>
      </c>
      <c r="L30" s="21">
        <v>5</v>
      </c>
      <c r="M30" s="21">
        <f>J30/L30*K30</f>
        <v>0</v>
      </c>
      <c r="N30" s="59" t="s">
        <v>20</v>
      </c>
      <c r="O30" s="114">
        <f xml:space="preserve"> O29</f>
        <v>65</v>
      </c>
      <c r="P30" s="120"/>
      <c r="Q30" s="113">
        <f t="shared" ref="Q30" si="30" xml:space="preserve"> Q29</f>
        <v>68</v>
      </c>
      <c r="R30" s="124"/>
      <c r="S30" s="113">
        <f t="shared" ref="S30" si="31" xml:space="preserve"> S29</f>
        <v>70</v>
      </c>
      <c r="T30" s="124"/>
      <c r="U30" s="114">
        <f t="shared" ref="U30" si="32" xml:space="preserve"> U29</f>
        <v>71</v>
      </c>
      <c r="V30" s="120"/>
      <c r="W30" s="114">
        <v>75</v>
      </c>
      <c r="X30" s="120"/>
      <c r="Y30" s="113"/>
      <c r="Z30" s="124"/>
      <c r="AA30" s="64"/>
    </row>
    <row r="31" spans="1:55" ht="16" customHeight="1">
      <c r="A31" s="26" t="s">
        <v>9</v>
      </c>
      <c r="B31" s="26">
        <v>68</v>
      </c>
      <c r="C31" s="26">
        <v>80</v>
      </c>
      <c r="D31" s="26" t="b">
        <v>0</v>
      </c>
      <c r="E31" s="26" t="s">
        <v>6</v>
      </c>
      <c r="F31" s="26">
        <v>1</v>
      </c>
      <c r="G31" s="65" t="s">
        <v>32</v>
      </c>
      <c r="H31" s="49"/>
      <c r="I31" s="49"/>
      <c r="J31" s="49"/>
      <c r="K31" s="49"/>
      <c r="L31" s="68"/>
      <c r="M31" s="105">
        <f>SUM(M29:M30)</f>
        <v>0</v>
      </c>
      <c r="N31" s="59" t="s">
        <v>21</v>
      </c>
      <c r="O31" s="114">
        <v>64</v>
      </c>
      <c r="P31" s="120"/>
      <c r="Q31" s="121">
        <f>FLOOR(SUM(O30:R30)/2, 0.1)</f>
        <v>66.5</v>
      </c>
      <c r="R31" s="121"/>
      <c r="S31" s="113">
        <f>FLOOR((Q30+S30)/2, 0.1)</f>
        <v>69</v>
      </c>
      <c r="T31" s="113"/>
      <c r="U31" s="113">
        <f t="shared" ref="U31" si="33">FLOOR((S30+U30)/2, 0.1)</f>
        <v>70.5</v>
      </c>
      <c r="V31" s="113"/>
      <c r="W31" s="113">
        <f t="shared" ref="W31" si="34">FLOOR((U30+W30)/2, 0.1)</f>
        <v>73</v>
      </c>
      <c r="X31" s="113"/>
      <c r="Y31" s="113">
        <v>76</v>
      </c>
      <c r="Z31" s="113"/>
      <c r="AA31" s="69"/>
    </row>
    <row r="32" spans="1:55" ht="16" customHeight="1">
      <c r="A32" s="26" t="s">
        <v>9</v>
      </c>
      <c r="B32" s="26">
        <v>70</v>
      </c>
      <c r="C32" s="26">
        <v>96</v>
      </c>
      <c r="D32" s="26" t="b">
        <v>0</v>
      </c>
      <c r="E32" s="26" t="s">
        <v>6</v>
      </c>
      <c r="F32" s="26">
        <v>1</v>
      </c>
      <c r="G32" s="78" t="s">
        <v>56</v>
      </c>
      <c r="M32" s="77">
        <f>D38-M31</f>
        <v>0.97095059445466858</v>
      </c>
      <c r="N32" s="16"/>
      <c r="O32" s="114"/>
      <c r="P32" s="120"/>
      <c r="Q32" s="113"/>
      <c r="R32" s="113"/>
      <c r="S32" s="113"/>
      <c r="T32" s="113"/>
      <c r="U32" s="114"/>
      <c r="V32" s="114"/>
      <c r="W32" s="114"/>
      <c r="X32" s="114"/>
      <c r="Y32" s="113"/>
      <c r="Z32" s="113"/>
      <c r="AA32" s="63"/>
    </row>
    <row r="33" spans="1:28" ht="16" customHeight="1">
      <c r="G33" s="4"/>
      <c r="H33" s="4"/>
      <c r="I33" s="4"/>
      <c r="J33" s="4"/>
      <c r="K33" s="4"/>
      <c r="L33" s="4"/>
      <c r="M33" s="4"/>
      <c r="N33" s="65"/>
      <c r="O33" s="65" t="s">
        <v>22</v>
      </c>
      <c r="P33" s="65" t="s">
        <v>23</v>
      </c>
      <c r="Q33" s="65" t="s">
        <v>22</v>
      </c>
      <c r="R33" s="65" t="s">
        <v>23</v>
      </c>
      <c r="S33" s="65" t="s">
        <v>22</v>
      </c>
      <c r="T33" s="65" t="s">
        <v>23</v>
      </c>
      <c r="U33" s="65" t="s">
        <v>22</v>
      </c>
      <c r="V33" s="65" t="s">
        <v>23</v>
      </c>
      <c r="W33" s="65" t="s">
        <v>22</v>
      </c>
      <c r="X33" s="65" t="s">
        <v>23</v>
      </c>
      <c r="Y33" s="65" t="s">
        <v>22</v>
      </c>
      <c r="Z33" s="65" t="s">
        <v>23</v>
      </c>
      <c r="AA33" s="65"/>
    </row>
    <row r="34" spans="1:28">
      <c r="G34" s="4"/>
      <c r="H34" s="4"/>
      <c r="I34" s="4"/>
      <c r="J34" s="4"/>
      <c r="K34" s="4"/>
      <c r="L34" s="4"/>
      <c r="M34" s="4"/>
      <c r="N34" s="65" t="s">
        <v>14</v>
      </c>
      <c r="O34" s="65">
        <v>0</v>
      </c>
      <c r="P34" s="65">
        <v>3</v>
      </c>
      <c r="Q34" s="65">
        <v>0</v>
      </c>
      <c r="R34" s="65">
        <v>3</v>
      </c>
      <c r="S34" s="65">
        <v>1</v>
      </c>
      <c r="T34" s="65">
        <v>2</v>
      </c>
      <c r="U34" s="65">
        <v>2</v>
      </c>
      <c r="V34" s="65">
        <v>1</v>
      </c>
      <c r="W34" s="65">
        <v>2</v>
      </c>
      <c r="X34" s="65">
        <v>1</v>
      </c>
      <c r="Y34" s="65">
        <v>3</v>
      </c>
      <c r="Z34" s="65">
        <v>0</v>
      </c>
      <c r="AA34" s="65"/>
    </row>
    <row r="35" spans="1:28">
      <c r="A35" s="138" t="s">
        <v>31</v>
      </c>
      <c r="B35" s="139"/>
      <c r="C35" s="139"/>
      <c r="D35" s="139"/>
      <c r="G35" s="6"/>
      <c r="H35" s="6"/>
      <c r="I35" s="6"/>
      <c r="J35" s="6"/>
      <c r="K35" s="6"/>
      <c r="L35" s="6"/>
      <c r="M35" s="6"/>
      <c r="N35" s="65" t="s">
        <v>15</v>
      </c>
      <c r="O35" s="65">
        <v>0</v>
      </c>
      <c r="P35" s="65">
        <v>2</v>
      </c>
      <c r="Q35" s="65">
        <v>1</v>
      </c>
      <c r="R35" s="65">
        <v>1</v>
      </c>
      <c r="S35" s="65">
        <v>1</v>
      </c>
      <c r="T35" s="65">
        <v>1</v>
      </c>
      <c r="U35" s="65">
        <v>1</v>
      </c>
      <c r="V35" s="65">
        <v>1</v>
      </c>
      <c r="W35" s="65">
        <v>2</v>
      </c>
      <c r="X35" s="65">
        <v>0</v>
      </c>
      <c r="Y35" s="65">
        <v>2</v>
      </c>
      <c r="Z35" s="65">
        <v>0</v>
      </c>
      <c r="AA35" s="65"/>
    </row>
    <row r="36" spans="1:28">
      <c r="A36" s="139"/>
      <c r="B36" s="139"/>
      <c r="C36" s="139"/>
      <c r="D36" s="139"/>
      <c r="G36" s="65"/>
      <c r="H36" s="65"/>
      <c r="I36" s="7"/>
      <c r="J36" s="7"/>
      <c r="K36" s="7"/>
      <c r="L36" s="7"/>
      <c r="M36" s="7"/>
      <c r="N36" s="4"/>
      <c r="O36" s="114"/>
      <c r="P36" s="120"/>
      <c r="Q36" s="113"/>
      <c r="R36" s="113"/>
      <c r="S36" s="113"/>
      <c r="T36" s="113"/>
      <c r="U36" s="114"/>
      <c r="V36" s="114"/>
      <c r="W36" s="114"/>
      <c r="X36" s="114"/>
      <c r="Y36" s="113"/>
      <c r="Z36" s="113"/>
      <c r="AA36" s="63"/>
    </row>
    <row r="37" spans="1:28">
      <c r="A37" s="8" t="s">
        <v>14</v>
      </c>
      <c r="B37" s="8" t="s">
        <v>15</v>
      </c>
      <c r="C37" s="8" t="s">
        <v>17</v>
      </c>
      <c r="D37" s="8" t="s">
        <v>29</v>
      </c>
      <c r="G37" s="65"/>
      <c r="H37" s="7"/>
      <c r="I37" s="7"/>
      <c r="J37" s="7"/>
      <c r="K37" s="7"/>
      <c r="L37" s="7"/>
      <c r="M37" s="7"/>
      <c r="N37" s="65" t="s">
        <v>24</v>
      </c>
      <c r="O37" s="65">
        <f>SUM(O34:O35)</f>
        <v>0</v>
      </c>
      <c r="P37" s="65">
        <f t="shared" ref="P37:Z37" si="35">SUM(P34:P35)</f>
        <v>5</v>
      </c>
      <c r="Q37" s="65">
        <f t="shared" si="35"/>
        <v>1</v>
      </c>
      <c r="R37" s="65">
        <f t="shared" si="35"/>
        <v>4</v>
      </c>
      <c r="S37" s="65">
        <f t="shared" si="35"/>
        <v>2</v>
      </c>
      <c r="T37" s="65">
        <f t="shared" si="35"/>
        <v>3</v>
      </c>
      <c r="U37" s="65">
        <f t="shared" si="35"/>
        <v>3</v>
      </c>
      <c r="V37" s="65">
        <f t="shared" si="35"/>
        <v>2</v>
      </c>
      <c r="W37" s="65">
        <f t="shared" si="35"/>
        <v>4</v>
      </c>
      <c r="X37" s="65">
        <f t="shared" si="35"/>
        <v>1</v>
      </c>
      <c r="Y37" s="65">
        <f t="shared" si="35"/>
        <v>5</v>
      </c>
      <c r="Z37" s="65">
        <f t="shared" si="35"/>
        <v>0</v>
      </c>
      <c r="AA37" s="65"/>
    </row>
    <row r="38" spans="1:28" ht="17">
      <c r="A38" s="21">
        <v>3</v>
      </c>
      <c r="B38" s="21">
        <v>2</v>
      </c>
      <c r="C38" s="21">
        <v>5</v>
      </c>
      <c r="D38" s="48">
        <f>-(A38/C38)*LOG(A38/C38, 2)-(B38/C38)*LOG(B38/C38, 2)</f>
        <v>0.97095059445466858</v>
      </c>
      <c r="G38" s="65"/>
      <c r="H38" s="7"/>
      <c r="I38" s="7"/>
      <c r="J38" s="7"/>
      <c r="K38" s="7"/>
      <c r="L38" s="7"/>
      <c r="M38" s="7"/>
      <c r="N38" s="59" t="s">
        <v>29</v>
      </c>
      <c r="O38" s="71">
        <v>1</v>
      </c>
      <c r="P38" s="71">
        <f>-P34/P37*LOG(P34/P37, 2) - P35/P37*LOG(P35/P37, 2)</f>
        <v>0.97095059445466858</v>
      </c>
      <c r="Q38" s="71">
        <v>0</v>
      </c>
      <c r="R38" s="71">
        <f t="shared" ref="R38:Y38" si="36">-R34/R37*LOG(R34/R37, 2) - R35/R37*LOG(R35/R37, 2)</f>
        <v>0.81127812445913283</v>
      </c>
      <c r="S38" s="71">
        <f t="shared" si="36"/>
        <v>1</v>
      </c>
      <c r="T38" s="71">
        <f t="shared" si="36"/>
        <v>0.91829583405448956</v>
      </c>
      <c r="U38" s="71">
        <f t="shared" si="36"/>
        <v>0.91829583405448956</v>
      </c>
      <c r="V38" s="71">
        <f t="shared" si="36"/>
        <v>1</v>
      </c>
      <c r="W38" s="71">
        <f t="shared" si="36"/>
        <v>1</v>
      </c>
      <c r="X38" s="71">
        <v>0</v>
      </c>
      <c r="Y38" s="71">
        <f t="shared" si="36"/>
        <v>0.97095059445466858</v>
      </c>
      <c r="Z38" s="71">
        <v>1</v>
      </c>
      <c r="AA38" s="71"/>
    </row>
    <row r="39" spans="1:28">
      <c r="N39" s="65" t="s">
        <v>17</v>
      </c>
      <c r="O39" s="65">
        <v>5</v>
      </c>
      <c r="P39" s="65">
        <v>5</v>
      </c>
      <c r="Q39" s="65">
        <v>5</v>
      </c>
      <c r="R39" s="65">
        <v>5</v>
      </c>
      <c r="S39" s="65">
        <v>5</v>
      </c>
      <c r="T39" s="65">
        <v>5</v>
      </c>
      <c r="U39" s="65">
        <v>5</v>
      </c>
      <c r="V39" s="65">
        <v>5</v>
      </c>
      <c r="W39" s="65">
        <v>5</v>
      </c>
      <c r="X39" s="65">
        <v>5</v>
      </c>
      <c r="Y39" s="65">
        <v>5</v>
      </c>
      <c r="Z39" s="65">
        <v>5</v>
      </c>
      <c r="AA39" s="65"/>
    </row>
    <row r="40" spans="1:28" ht="34">
      <c r="A40" s="137" t="s">
        <v>59</v>
      </c>
      <c r="B40" s="137"/>
      <c r="C40" s="137"/>
      <c r="D40" s="137"/>
      <c r="E40" s="137"/>
      <c r="F40" s="137"/>
      <c r="N40" s="59" t="s">
        <v>33</v>
      </c>
      <c r="O40" s="71">
        <f>(SUM(O34:O35)/O39)*O38</f>
        <v>0</v>
      </c>
      <c r="P40" s="71">
        <f>(P37/P39)*P38</f>
        <v>0.97095059445466858</v>
      </c>
      <c r="Q40" s="71">
        <f t="shared" ref="Q40:Z40" si="37">(Q37/Q39)*Q38</f>
        <v>0</v>
      </c>
      <c r="R40" s="71">
        <f t="shared" si="37"/>
        <v>0.64902249956730629</v>
      </c>
      <c r="S40" s="71">
        <f t="shared" si="37"/>
        <v>0.4</v>
      </c>
      <c r="T40" s="71">
        <f t="shared" si="37"/>
        <v>0.55097750043269367</v>
      </c>
      <c r="U40" s="71">
        <f t="shared" si="37"/>
        <v>0.55097750043269367</v>
      </c>
      <c r="V40" s="71">
        <f t="shared" si="37"/>
        <v>0.4</v>
      </c>
      <c r="W40" s="71">
        <f t="shared" si="37"/>
        <v>0.8</v>
      </c>
      <c r="X40" s="71">
        <f t="shared" si="37"/>
        <v>0</v>
      </c>
      <c r="Y40" s="71">
        <f t="shared" si="37"/>
        <v>0.97095059445466858</v>
      </c>
      <c r="Z40" s="71">
        <f t="shared" si="37"/>
        <v>0</v>
      </c>
      <c r="AA40" s="71"/>
    </row>
    <row r="41" spans="1:28">
      <c r="A41" s="137"/>
      <c r="B41" s="137"/>
      <c r="C41" s="137"/>
      <c r="D41" s="137"/>
      <c r="E41" s="137"/>
      <c r="F41" s="137"/>
      <c r="N41" s="65" t="s">
        <v>32</v>
      </c>
      <c r="O41" s="115">
        <f>SUM(O40:P40)</f>
        <v>0.97095059445466858</v>
      </c>
      <c r="P41" s="114"/>
      <c r="Q41" s="115">
        <f t="shared" ref="Q41" si="38">SUM(Q40:R40)</f>
        <v>0.64902249956730629</v>
      </c>
      <c r="R41" s="115"/>
      <c r="S41" s="115">
        <f t="shared" ref="S41" si="39">SUM(S40:T40)</f>
        <v>0.95097750043269369</v>
      </c>
      <c r="T41" s="115"/>
      <c r="U41" s="115">
        <f t="shared" ref="U41" si="40">SUM(U40:V40)</f>
        <v>0.95097750043269369</v>
      </c>
      <c r="V41" s="115"/>
      <c r="W41" s="115">
        <f t="shared" ref="W41" si="41">SUM(W40:X40)</f>
        <v>0.8</v>
      </c>
      <c r="X41" s="115"/>
      <c r="Y41" s="115">
        <f t="shared" ref="Y41" si="42">SUM(Y40:Z40)</f>
        <v>0.97095059445466858</v>
      </c>
      <c r="Z41" s="115"/>
      <c r="AA41" s="72"/>
    </row>
    <row r="42" spans="1:28">
      <c r="A42" s="137"/>
      <c r="B42" s="137"/>
      <c r="C42" s="137"/>
      <c r="D42" s="137"/>
      <c r="E42" s="137"/>
      <c r="F42" s="137"/>
      <c r="N42" s="65" t="s">
        <v>31</v>
      </c>
      <c r="O42" s="115">
        <v>0.97095059445466858</v>
      </c>
      <c r="P42" s="114"/>
      <c r="Q42" s="115">
        <v>0.97095059445466858</v>
      </c>
      <c r="R42" s="114"/>
      <c r="S42" s="115">
        <v>0.97095059445466858</v>
      </c>
      <c r="T42" s="114"/>
      <c r="U42" s="115">
        <v>0.97095059445466858</v>
      </c>
      <c r="V42" s="114"/>
      <c r="W42" s="115">
        <v>0.97095059445466858</v>
      </c>
      <c r="X42" s="114"/>
      <c r="Y42" s="115">
        <v>0.97095059445466858</v>
      </c>
      <c r="Z42" s="114"/>
    </row>
    <row r="43" spans="1:28">
      <c r="A43" s="82"/>
      <c r="B43" s="82"/>
      <c r="C43" s="82"/>
      <c r="D43" s="82"/>
      <c r="E43" s="82"/>
      <c r="F43" s="82"/>
      <c r="N43" s="78" t="s">
        <v>56</v>
      </c>
      <c r="O43" s="115">
        <f>O42-O41</f>
        <v>0</v>
      </c>
      <c r="P43" s="114"/>
      <c r="Q43" s="116">
        <f t="shared" ref="Q43" si="43">Q42-Q41</f>
        <v>0.32192809488736229</v>
      </c>
      <c r="R43" s="117"/>
      <c r="S43" s="115">
        <f t="shared" ref="S43" si="44">S42-S41</f>
        <v>1.9973094021974891E-2</v>
      </c>
      <c r="T43" s="114"/>
      <c r="U43" s="115">
        <f t="shared" ref="U43" si="45">U42-U41</f>
        <v>1.9973094021974891E-2</v>
      </c>
      <c r="V43" s="114"/>
      <c r="W43" s="115">
        <f t="shared" ref="W43" si="46">W42-W41</f>
        <v>0.17095059445466854</v>
      </c>
      <c r="X43" s="114"/>
      <c r="Y43" s="115">
        <f t="shared" ref="Y43" si="47">Y42-Y41</f>
        <v>0</v>
      </c>
      <c r="Z43" s="114"/>
    </row>
    <row r="44" spans="1:28">
      <c r="A44" s="82"/>
      <c r="B44" s="82"/>
      <c r="C44" s="82"/>
      <c r="D44" s="82"/>
      <c r="E44" s="82"/>
      <c r="F44" s="82"/>
    </row>
    <row r="45" spans="1:28">
      <c r="A45" s="111" t="s">
        <v>47</v>
      </c>
      <c r="B45" s="111"/>
      <c r="C45" s="111"/>
      <c r="D45" s="111"/>
      <c r="E45" s="111"/>
      <c r="F45" s="111"/>
    </row>
    <row r="46" spans="1:28" ht="19">
      <c r="A46" s="111"/>
      <c r="B46" s="111"/>
      <c r="C46" s="111"/>
      <c r="D46" s="111"/>
      <c r="E46" s="111"/>
      <c r="F46" s="111"/>
      <c r="N46" s="125" t="s">
        <v>2</v>
      </c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spans="1:28" ht="40">
      <c r="A47" s="1" t="s">
        <v>0</v>
      </c>
      <c r="B47" s="1" t="s">
        <v>1</v>
      </c>
      <c r="C47" s="1" t="s">
        <v>2</v>
      </c>
      <c r="D47" s="1" t="s">
        <v>3</v>
      </c>
      <c r="E47" s="11" t="s">
        <v>4</v>
      </c>
      <c r="F47" s="11" t="s">
        <v>13</v>
      </c>
      <c r="N47" s="65" t="s">
        <v>19</v>
      </c>
      <c r="O47" s="113">
        <v>0</v>
      </c>
      <c r="P47" s="124"/>
      <c r="Q47" s="114">
        <v>0</v>
      </c>
      <c r="R47" s="120"/>
      <c r="S47" s="113">
        <v>1</v>
      </c>
      <c r="T47" s="124"/>
      <c r="U47" s="114">
        <v>1</v>
      </c>
      <c r="V47" s="120"/>
      <c r="W47" s="113">
        <v>1</v>
      </c>
      <c r="X47" s="124"/>
      <c r="Y47" s="114"/>
      <c r="Z47" s="120"/>
      <c r="AA47" s="114"/>
      <c r="AB47" s="120"/>
    </row>
    <row r="48" spans="1:28" ht="19">
      <c r="A48" s="26" t="s">
        <v>8</v>
      </c>
      <c r="B48" s="26">
        <v>72</v>
      </c>
      <c r="C48" s="26">
        <v>90</v>
      </c>
      <c r="D48" s="26" t="b">
        <v>1</v>
      </c>
      <c r="E48" s="26" t="s">
        <v>6</v>
      </c>
      <c r="F48" s="26">
        <v>1</v>
      </c>
      <c r="N48" s="65" t="s">
        <v>2</v>
      </c>
      <c r="O48" s="114">
        <v>70</v>
      </c>
      <c r="P48" s="120"/>
      <c r="Q48" s="114">
        <v>80</v>
      </c>
      <c r="R48" s="120"/>
      <c r="S48" s="113">
        <v>80</v>
      </c>
      <c r="T48" s="124"/>
      <c r="U48" s="114">
        <v>80</v>
      </c>
      <c r="V48" s="120"/>
      <c r="W48" s="114">
        <v>90</v>
      </c>
      <c r="X48" s="120"/>
      <c r="Y48" s="113"/>
      <c r="Z48" s="124"/>
      <c r="AA48" s="114"/>
      <c r="AB48" s="120"/>
    </row>
    <row r="49" spans="1:28" ht="19">
      <c r="A49" s="26" t="s">
        <v>8</v>
      </c>
      <c r="B49" s="26">
        <v>83</v>
      </c>
      <c r="C49" s="26">
        <v>78</v>
      </c>
      <c r="D49" s="26" t="b">
        <v>0</v>
      </c>
      <c r="E49" s="26" t="s">
        <v>6</v>
      </c>
      <c r="F49" s="26">
        <v>1</v>
      </c>
      <c r="N49" s="59" t="s">
        <v>25</v>
      </c>
      <c r="O49" s="114">
        <f xml:space="preserve"> O48</f>
        <v>70</v>
      </c>
      <c r="P49" s="120"/>
      <c r="Q49" s="113">
        <f t="shared" ref="Q49" si="48" xml:space="preserve"> Q48</f>
        <v>80</v>
      </c>
      <c r="R49" s="124"/>
      <c r="S49" s="113">
        <v>90</v>
      </c>
      <c r="T49" s="124"/>
      <c r="U49" s="114"/>
      <c r="V49" s="120"/>
      <c r="W49" s="114"/>
      <c r="X49" s="120"/>
      <c r="Y49" s="113"/>
      <c r="Z49" s="124"/>
      <c r="AA49" s="113"/>
      <c r="AB49" s="124"/>
    </row>
    <row r="50" spans="1:28" ht="19">
      <c r="A50" s="26" t="s">
        <v>8</v>
      </c>
      <c r="B50" s="26">
        <v>64</v>
      </c>
      <c r="C50" s="26">
        <v>65</v>
      </c>
      <c r="D50" s="26" t="b">
        <v>1</v>
      </c>
      <c r="E50" s="26" t="s">
        <v>6</v>
      </c>
      <c r="F50" s="26">
        <v>1</v>
      </c>
      <c r="N50" s="59" t="s">
        <v>21</v>
      </c>
      <c r="O50" s="114">
        <v>69</v>
      </c>
      <c r="P50" s="120"/>
      <c r="Q50" s="121">
        <f>FLOOR(SUM(O49:R49)/2, 0.1)</f>
        <v>75</v>
      </c>
      <c r="R50" s="121"/>
      <c r="S50" s="113">
        <f>FLOOR((Q49+S49)/2, 0.1)</f>
        <v>85</v>
      </c>
      <c r="T50" s="113"/>
      <c r="U50" s="113">
        <v>91</v>
      </c>
      <c r="V50" s="113"/>
      <c r="W50" s="122"/>
      <c r="X50" s="122"/>
      <c r="Y50" s="113"/>
      <c r="Z50" s="113"/>
      <c r="AA50" s="113"/>
      <c r="AB50" s="113"/>
    </row>
    <row r="51" spans="1:28" ht="19">
      <c r="A51" s="26" t="s">
        <v>8</v>
      </c>
      <c r="B51" s="26">
        <v>81</v>
      </c>
      <c r="C51" s="26">
        <v>75</v>
      </c>
      <c r="D51" s="26" t="b">
        <v>0</v>
      </c>
      <c r="E51" s="26" t="s">
        <v>6</v>
      </c>
      <c r="F51" s="26">
        <v>1</v>
      </c>
      <c r="N51" s="16"/>
      <c r="O51" s="114"/>
      <c r="P51" s="120"/>
      <c r="Q51" s="113"/>
      <c r="R51" s="113"/>
      <c r="S51" s="113"/>
      <c r="T51" s="113"/>
      <c r="U51" s="114"/>
      <c r="V51" s="114"/>
      <c r="W51" s="114"/>
      <c r="X51" s="114"/>
      <c r="Y51" s="113"/>
      <c r="Z51" s="113"/>
      <c r="AA51" s="113"/>
      <c r="AB51" s="113"/>
    </row>
    <row r="52" spans="1:28">
      <c r="N52" s="65"/>
      <c r="O52" s="65" t="s">
        <v>22</v>
      </c>
      <c r="P52" s="65" t="s">
        <v>23</v>
      </c>
      <c r="Q52" s="65" t="s">
        <v>22</v>
      </c>
      <c r="R52" s="65" t="s">
        <v>23</v>
      </c>
      <c r="S52" s="65" t="s">
        <v>22</v>
      </c>
      <c r="T52" s="65" t="s">
        <v>23</v>
      </c>
      <c r="U52" s="65" t="s">
        <v>22</v>
      </c>
      <c r="V52" s="65" t="s">
        <v>23</v>
      </c>
      <c r="W52" s="65"/>
      <c r="X52" s="65"/>
      <c r="Y52" s="65"/>
      <c r="Z52" s="65"/>
      <c r="AA52" s="65"/>
      <c r="AB52" s="65"/>
    </row>
    <row r="53" spans="1:28">
      <c r="N53" s="65" t="s">
        <v>14</v>
      </c>
      <c r="O53" s="65">
        <v>0</v>
      </c>
      <c r="P53" s="65">
        <v>3</v>
      </c>
      <c r="Q53" s="65">
        <v>0</v>
      </c>
      <c r="R53" s="65">
        <v>3</v>
      </c>
      <c r="S53" s="65">
        <v>2</v>
      </c>
      <c r="T53" s="65">
        <v>1</v>
      </c>
      <c r="U53" s="65">
        <v>3</v>
      </c>
      <c r="V53" s="65">
        <v>0</v>
      </c>
      <c r="W53" s="65"/>
      <c r="X53" s="65"/>
      <c r="Y53" s="65"/>
      <c r="Z53" s="65"/>
      <c r="AA53" s="65"/>
      <c r="AB53" s="65"/>
    </row>
    <row r="54" spans="1:28">
      <c r="N54" s="65" t="s">
        <v>15</v>
      </c>
      <c r="O54" s="65">
        <v>0</v>
      </c>
      <c r="P54" s="65">
        <v>2</v>
      </c>
      <c r="Q54" s="65">
        <v>1</v>
      </c>
      <c r="R54" s="65">
        <v>1</v>
      </c>
      <c r="S54" s="65">
        <v>2</v>
      </c>
      <c r="T54" s="65">
        <v>0</v>
      </c>
      <c r="U54" s="65">
        <v>2</v>
      </c>
      <c r="V54" s="65">
        <v>0</v>
      </c>
      <c r="W54" s="65"/>
      <c r="X54" s="65"/>
      <c r="Y54" s="65"/>
      <c r="Z54" s="65"/>
      <c r="AA54" s="65"/>
      <c r="AB54" s="65"/>
    </row>
    <row r="55" spans="1:28">
      <c r="N55" s="4"/>
      <c r="O55" s="114"/>
      <c r="P55" s="120"/>
      <c r="Q55" s="113"/>
      <c r="R55" s="113"/>
      <c r="S55" s="113"/>
      <c r="T55" s="113"/>
      <c r="U55" s="114"/>
      <c r="V55" s="114"/>
      <c r="W55" s="114"/>
      <c r="X55" s="114"/>
      <c r="Y55" s="113"/>
      <c r="Z55" s="113"/>
      <c r="AA55" s="113"/>
      <c r="AB55" s="113"/>
    </row>
    <row r="56" spans="1:28">
      <c r="N56" s="65" t="s">
        <v>24</v>
      </c>
      <c r="O56" s="65">
        <f>SUM(O53:O54)</f>
        <v>0</v>
      </c>
      <c r="P56" s="65">
        <f t="shared" ref="P56:V56" si="49">SUM(P53:P54)</f>
        <v>5</v>
      </c>
      <c r="Q56" s="65">
        <f t="shared" si="49"/>
        <v>1</v>
      </c>
      <c r="R56" s="65">
        <f t="shared" si="49"/>
        <v>4</v>
      </c>
      <c r="S56" s="65">
        <f t="shared" si="49"/>
        <v>4</v>
      </c>
      <c r="T56" s="65">
        <f t="shared" si="49"/>
        <v>1</v>
      </c>
      <c r="U56" s="65">
        <f t="shared" si="49"/>
        <v>5</v>
      </c>
      <c r="V56" s="65">
        <f t="shared" si="49"/>
        <v>0</v>
      </c>
      <c r="W56" s="65"/>
      <c r="X56" s="65"/>
      <c r="Y56" s="65"/>
      <c r="Z56" s="65"/>
      <c r="AA56" s="65"/>
      <c r="AB56" s="65"/>
    </row>
    <row r="57" spans="1:28" ht="17">
      <c r="N57" s="59" t="s">
        <v>29</v>
      </c>
      <c r="O57" s="71">
        <v>1</v>
      </c>
      <c r="P57" s="71">
        <f>-P53/P56*LOG(P53/P56, 2) - P54/P56*LOG(P54/P56, 2)</f>
        <v>0.97095059445466858</v>
      </c>
      <c r="Q57" s="71">
        <v>0</v>
      </c>
      <c r="R57" s="71">
        <f t="shared" ref="R57:U57" si="50">-R53/R56*LOG(R53/R56, 2) - R54/R56*LOG(R54/R56, 2)</f>
        <v>0.81127812445913283</v>
      </c>
      <c r="S57" s="71">
        <f t="shared" si="50"/>
        <v>1</v>
      </c>
      <c r="T57" s="71">
        <v>0</v>
      </c>
      <c r="U57" s="71">
        <f t="shared" si="50"/>
        <v>0.97095059445466858</v>
      </c>
      <c r="V57" s="71">
        <v>1</v>
      </c>
      <c r="W57" s="71"/>
      <c r="X57" s="71"/>
      <c r="Y57" s="71"/>
      <c r="Z57" s="71"/>
      <c r="AA57" s="71"/>
      <c r="AB57" s="71"/>
    </row>
    <row r="58" spans="1:28">
      <c r="N58" s="65" t="s">
        <v>17</v>
      </c>
      <c r="O58" s="65">
        <v>5</v>
      </c>
      <c r="P58" s="65">
        <v>5</v>
      </c>
      <c r="Q58" s="65">
        <v>5</v>
      </c>
      <c r="R58" s="65">
        <v>5</v>
      </c>
      <c r="S58" s="65">
        <v>5</v>
      </c>
      <c r="T58" s="65">
        <v>5</v>
      </c>
      <c r="U58" s="65">
        <v>5</v>
      </c>
      <c r="V58" s="65">
        <v>5</v>
      </c>
      <c r="W58" s="65"/>
      <c r="X58" s="65"/>
      <c r="Y58" s="65"/>
      <c r="Z58" s="65"/>
      <c r="AA58" s="65"/>
      <c r="AB58" s="65"/>
    </row>
    <row r="59" spans="1:28" ht="34">
      <c r="N59" s="59" t="s">
        <v>33</v>
      </c>
      <c r="O59" s="71">
        <f>(SUM(O53:O54)/O58)*O57</f>
        <v>0</v>
      </c>
      <c r="P59" s="71">
        <f>(P56/P58)*P57</f>
        <v>0.97095059445466858</v>
      </c>
      <c r="Q59" s="71">
        <f t="shared" ref="Q59:V59" si="51">(Q56/Q58)*Q57</f>
        <v>0</v>
      </c>
      <c r="R59" s="71">
        <f t="shared" si="51"/>
        <v>0.64902249956730629</v>
      </c>
      <c r="S59" s="71">
        <f t="shared" si="51"/>
        <v>0.8</v>
      </c>
      <c r="T59" s="71">
        <f t="shared" si="51"/>
        <v>0</v>
      </c>
      <c r="U59" s="71">
        <f t="shared" si="51"/>
        <v>0.97095059445466858</v>
      </c>
      <c r="V59" s="71">
        <f t="shared" si="51"/>
        <v>0</v>
      </c>
      <c r="W59" s="71"/>
      <c r="X59" s="71"/>
      <c r="Y59" s="71"/>
      <c r="Z59" s="71"/>
      <c r="AA59" s="71"/>
      <c r="AB59" s="71"/>
    </row>
    <row r="60" spans="1:28">
      <c r="N60" s="65" t="s">
        <v>32</v>
      </c>
      <c r="O60" s="115">
        <f>SUM(O59:P59)</f>
        <v>0.97095059445466858</v>
      </c>
      <c r="P60" s="114"/>
      <c r="Q60" s="115">
        <f t="shared" ref="Q60" si="52">SUM(Q59:R59)</f>
        <v>0.64902249956730629</v>
      </c>
      <c r="R60" s="115"/>
      <c r="S60" s="115">
        <f t="shared" ref="S60" si="53">SUM(S59:T59)</f>
        <v>0.8</v>
      </c>
      <c r="T60" s="115"/>
      <c r="U60" s="115">
        <f t="shared" ref="U60" si="54">SUM(U59:V59)</f>
        <v>0.97095059445466858</v>
      </c>
      <c r="V60" s="115"/>
      <c r="W60" s="115"/>
      <c r="X60" s="115"/>
      <c r="Y60" s="115"/>
      <c r="Z60" s="115"/>
      <c r="AA60" s="115"/>
      <c r="AB60" s="114"/>
    </row>
    <row r="61" spans="1:28">
      <c r="N61" s="65" t="s">
        <v>31</v>
      </c>
      <c r="O61" s="115">
        <v>0.97095059445466858</v>
      </c>
      <c r="P61" s="114"/>
      <c r="Q61" s="115">
        <v>0.97095059445466858</v>
      </c>
      <c r="R61" s="114"/>
      <c r="S61" s="115">
        <v>0.97095059445466858</v>
      </c>
      <c r="T61" s="114"/>
      <c r="U61" s="115">
        <v>0.97095059445466858</v>
      </c>
      <c r="V61" s="114"/>
      <c r="W61" s="115"/>
      <c r="X61" s="114"/>
      <c r="Y61" s="115"/>
      <c r="Z61" s="114"/>
    </row>
    <row r="62" spans="1:28">
      <c r="N62" s="78" t="s">
        <v>56</v>
      </c>
      <c r="O62" s="115">
        <f>O61-O60</f>
        <v>0</v>
      </c>
      <c r="P62" s="114"/>
      <c r="Q62" s="116">
        <f t="shared" ref="Q62" si="55">Q61-Q60</f>
        <v>0.32192809488736229</v>
      </c>
      <c r="R62" s="117"/>
      <c r="S62" s="115">
        <f t="shared" ref="S62" si="56">S61-S60</f>
        <v>0.17095059445466854</v>
      </c>
      <c r="T62" s="114"/>
      <c r="U62" s="115">
        <f t="shared" ref="U62" si="57">U61-U60</f>
        <v>0</v>
      </c>
      <c r="V62" s="114"/>
      <c r="W62" s="115"/>
      <c r="X62" s="114"/>
      <c r="Y62" s="115"/>
      <c r="Z62" s="114"/>
    </row>
  </sheetData>
  <mergeCells count="360">
    <mergeCell ref="O5:P5"/>
    <mergeCell ref="Q5:R5"/>
    <mergeCell ref="S5:T5"/>
    <mergeCell ref="U5:V5"/>
    <mergeCell ref="W5:X5"/>
    <mergeCell ref="Y5:Z5"/>
    <mergeCell ref="A1:F2"/>
    <mergeCell ref="G2:M2"/>
    <mergeCell ref="G3:M3"/>
    <mergeCell ref="O4:P4"/>
    <mergeCell ref="Q4:R4"/>
    <mergeCell ref="S4:T4"/>
    <mergeCell ref="U4:V4"/>
    <mergeCell ref="W4:X4"/>
    <mergeCell ref="Y4:Z4"/>
    <mergeCell ref="W8:X8"/>
    <mergeCell ref="Y8:Z8"/>
    <mergeCell ref="O7:P7"/>
    <mergeCell ref="Q7:R7"/>
    <mergeCell ref="S7:T7"/>
    <mergeCell ref="U7:V7"/>
    <mergeCell ref="W7:X7"/>
    <mergeCell ref="Y7:Z7"/>
    <mergeCell ref="AL6:AM6"/>
    <mergeCell ref="O6:P6"/>
    <mergeCell ref="Q6:R6"/>
    <mergeCell ref="S6:T6"/>
    <mergeCell ref="U6:V6"/>
    <mergeCell ref="W6:X6"/>
    <mergeCell ref="Y6:Z6"/>
    <mergeCell ref="O18:P18"/>
    <mergeCell ref="Q18:R18"/>
    <mergeCell ref="S18:T18"/>
    <mergeCell ref="U18:V18"/>
    <mergeCell ref="W18:X18"/>
    <mergeCell ref="Y18:Z18"/>
    <mergeCell ref="Y17:Z17"/>
    <mergeCell ref="O17:P17"/>
    <mergeCell ref="Q17:R17"/>
    <mergeCell ref="S17:T17"/>
    <mergeCell ref="U17:V17"/>
    <mergeCell ref="W17:X17"/>
    <mergeCell ref="Y19:Z19"/>
    <mergeCell ref="AB19:AC19"/>
    <mergeCell ref="AD19:AE19"/>
    <mergeCell ref="AF19:AG19"/>
    <mergeCell ref="AH19:AI19"/>
    <mergeCell ref="O19:P19"/>
    <mergeCell ref="Q19:R19"/>
    <mergeCell ref="S19:T19"/>
    <mergeCell ref="U19:V19"/>
    <mergeCell ref="W19:X19"/>
    <mergeCell ref="AE21:AF21"/>
    <mergeCell ref="AG21:AH21"/>
    <mergeCell ref="AI21:AJ21"/>
    <mergeCell ref="AK21:AL21"/>
    <mergeCell ref="AM21:AN21"/>
    <mergeCell ref="O22:P22"/>
    <mergeCell ref="Q22:R22"/>
    <mergeCell ref="S22:T22"/>
    <mergeCell ref="U22:V22"/>
    <mergeCell ref="W22:X22"/>
    <mergeCell ref="O21:P21"/>
    <mergeCell ref="Q21:R21"/>
    <mergeCell ref="S21:T21"/>
    <mergeCell ref="U21:V21"/>
    <mergeCell ref="W21:X21"/>
    <mergeCell ref="Y21:Z21"/>
    <mergeCell ref="AA21:AB21"/>
    <mergeCell ref="AC21:AD21"/>
    <mergeCell ref="AK22:AL22"/>
    <mergeCell ref="AM22:AN22"/>
    <mergeCell ref="G27:M27"/>
    <mergeCell ref="N24:AO24"/>
    <mergeCell ref="O25:P25"/>
    <mergeCell ref="Q25:R25"/>
    <mergeCell ref="S25:T25"/>
    <mergeCell ref="U25:V25"/>
    <mergeCell ref="W25:X25"/>
    <mergeCell ref="Y22:Z22"/>
    <mergeCell ref="AA22:AB22"/>
    <mergeCell ref="AC22:AD22"/>
    <mergeCell ref="AE22:AF22"/>
    <mergeCell ref="AG22:AH22"/>
    <mergeCell ref="AI22:AJ22"/>
    <mergeCell ref="AK25:AL25"/>
    <mergeCell ref="AM25:AN25"/>
    <mergeCell ref="AO25:AP25"/>
    <mergeCell ref="O26:P26"/>
    <mergeCell ref="Q26:R26"/>
    <mergeCell ref="S26:T26"/>
    <mergeCell ref="U26:V26"/>
    <mergeCell ref="W26:X26"/>
    <mergeCell ref="Y26:Z26"/>
    <mergeCell ref="AA26:AB26"/>
    <mergeCell ref="Y25:Z25"/>
    <mergeCell ref="AA25:AB25"/>
    <mergeCell ref="AC25:AD25"/>
    <mergeCell ref="AE25:AF25"/>
    <mergeCell ref="AG25:AH25"/>
    <mergeCell ref="AI25:AJ25"/>
    <mergeCell ref="Y28:Z28"/>
    <mergeCell ref="O47:P47"/>
    <mergeCell ref="Q47:R47"/>
    <mergeCell ref="S47:T47"/>
    <mergeCell ref="O28:P28"/>
    <mergeCell ref="Q28:R28"/>
    <mergeCell ref="S28:T28"/>
    <mergeCell ref="U28:V28"/>
    <mergeCell ref="AO26:AP26"/>
    <mergeCell ref="AC26:AD26"/>
    <mergeCell ref="AE26:AF26"/>
    <mergeCell ref="AG26:AH26"/>
    <mergeCell ref="AI26:AJ26"/>
    <mergeCell ref="AK26:AL26"/>
    <mergeCell ref="AM26:AN26"/>
    <mergeCell ref="A15:F17"/>
    <mergeCell ref="A25:F26"/>
    <mergeCell ref="A40:F42"/>
    <mergeCell ref="A45:F46"/>
    <mergeCell ref="AN18:AO18"/>
    <mergeCell ref="O43:P43"/>
    <mergeCell ref="Q43:R43"/>
    <mergeCell ref="S43:T43"/>
    <mergeCell ref="U43:V43"/>
    <mergeCell ref="W43:X43"/>
    <mergeCell ref="Y43:Z43"/>
    <mergeCell ref="Y42:Z42"/>
    <mergeCell ref="O42:P42"/>
    <mergeCell ref="Q42:R42"/>
    <mergeCell ref="S42:T42"/>
    <mergeCell ref="U42:V42"/>
    <mergeCell ref="W42:X42"/>
    <mergeCell ref="O29:P29"/>
    <mergeCell ref="Q29:R29"/>
    <mergeCell ref="S29:T29"/>
    <mergeCell ref="U29:V29"/>
    <mergeCell ref="W29:X29"/>
    <mergeCell ref="Y29:Z29"/>
    <mergeCell ref="W28:X28"/>
    <mergeCell ref="A11:D12"/>
    <mergeCell ref="N3:Z3"/>
    <mergeCell ref="AA3:BB3"/>
    <mergeCell ref="AB4:AC4"/>
    <mergeCell ref="AD4:AE4"/>
    <mergeCell ref="AF4:AG4"/>
    <mergeCell ref="AH4:AI4"/>
    <mergeCell ref="AJ4:AK4"/>
    <mergeCell ref="AL4:AM4"/>
    <mergeCell ref="AN4:AO4"/>
    <mergeCell ref="O12:P12"/>
    <mergeCell ref="Q12:R12"/>
    <mergeCell ref="S12:T12"/>
    <mergeCell ref="U12:V12"/>
    <mergeCell ref="W12:X12"/>
    <mergeCell ref="Y12:Z12"/>
    <mergeCell ref="AB8:AC8"/>
    <mergeCell ref="AD8:AE8"/>
    <mergeCell ref="AF8:AG8"/>
    <mergeCell ref="AH8:AI8"/>
    <mergeCell ref="O8:P8"/>
    <mergeCell ref="Q8:R8"/>
    <mergeCell ref="S8:T8"/>
    <mergeCell ref="U8:V8"/>
    <mergeCell ref="BB4:BC4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P4:AQ4"/>
    <mergeCell ref="AR4:AS4"/>
    <mergeCell ref="AT4:AU4"/>
    <mergeCell ref="AV4:AW4"/>
    <mergeCell ref="AX4:AY4"/>
    <mergeCell ref="AZ4:BA4"/>
    <mergeCell ref="AT5:AU5"/>
    <mergeCell ref="AV5:AW5"/>
    <mergeCell ref="AX5:AY5"/>
    <mergeCell ref="AZ5:BA5"/>
    <mergeCell ref="BB5:BC5"/>
    <mergeCell ref="AB6:AC6"/>
    <mergeCell ref="AD6:AE6"/>
    <mergeCell ref="AF6:AG6"/>
    <mergeCell ref="AH6:AI6"/>
    <mergeCell ref="AJ6:AK6"/>
    <mergeCell ref="AR7:AS7"/>
    <mergeCell ref="AT7:AU7"/>
    <mergeCell ref="AV7:AW7"/>
    <mergeCell ref="AX7:AY7"/>
    <mergeCell ref="AZ7:BA7"/>
    <mergeCell ref="BB7:BC7"/>
    <mergeCell ref="AZ6:BA6"/>
    <mergeCell ref="BB6:BC6"/>
    <mergeCell ref="AB7:AC7"/>
    <mergeCell ref="AD7:AE7"/>
    <mergeCell ref="AF7:AG7"/>
    <mergeCell ref="AH7:AI7"/>
    <mergeCell ref="AJ7:AK7"/>
    <mergeCell ref="AL7:AM7"/>
    <mergeCell ref="AN7:AO7"/>
    <mergeCell ref="AP7:AQ7"/>
    <mergeCell ref="AN6:AO6"/>
    <mergeCell ref="AP6:AQ6"/>
    <mergeCell ref="AR6:AS6"/>
    <mergeCell ref="AT6:AU6"/>
    <mergeCell ref="AV6:AW6"/>
    <mergeCell ref="AX6:AY6"/>
    <mergeCell ref="AV8:AW8"/>
    <mergeCell ref="AX8:AY8"/>
    <mergeCell ref="AZ8:BA8"/>
    <mergeCell ref="BB8:BC8"/>
    <mergeCell ref="AB12:AC12"/>
    <mergeCell ref="AD12:AE12"/>
    <mergeCell ref="AF12:AG12"/>
    <mergeCell ref="AH12:AI12"/>
    <mergeCell ref="AJ12:AK12"/>
    <mergeCell ref="AL12:AM12"/>
    <mergeCell ref="AJ8:AK8"/>
    <mergeCell ref="AL8:AM8"/>
    <mergeCell ref="AN8:AO8"/>
    <mergeCell ref="AP8:AQ8"/>
    <mergeCell ref="AR8:AS8"/>
    <mergeCell ref="AT8:AU8"/>
    <mergeCell ref="AB18:AC18"/>
    <mergeCell ref="AD18:AE18"/>
    <mergeCell ref="AF18:AG18"/>
    <mergeCell ref="AH18:AI18"/>
    <mergeCell ref="AJ18:AK18"/>
    <mergeCell ref="AL18:AM18"/>
    <mergeCell ref="AZ12:BA12"/>
    <mergeCell ref="AB17:AC17"/>
    <mergeCell ref="AD17:AE17"/>
    <mergeCell ref="AF17:AG17"/>
    <mergeCell ref="AH17:AI17"/>
    <mergeCell ref="AJ17:AK17"/>
    <mergeCell ref="AL17:AM17"/>
    <mergeCell ref="AN17:AO17"/>
    <mergeCell ref="AP17:AQ17"/>
    <mergeCell ref="AR17:AS17"/>
    <mergeCell ref="AN12:AO12"/>
    <mergeCell ref="AP12:AQ12"/>
    <mergeCell ref="AR12:AS12"/>
    <mergeCell ref="AT12:AU12"/>
    <mergeCell ref="AV12:AW12"/>
    <mergeCell ref="AX12:AY12"/>
    <mergeCell ref="AP18:AQ18"/>
    <mergeCell ref="AR18:AS18"/>
    <mergeCell ref="AT18:AU18"/>
    <mergeCell ref="AV18:AW18"/>
    <mergeCell ref="AX18:AY18"/>
    <mergeCell ref="AZ18:BA18"/>
    <mergeCell ref="AT17:AU17"/>
    <mergeCell ref="AV17:AW17"/>
    <mergeCell ref="AX17:AY17"/>
    <mergeCell ref="AZ17:BA17"/>
    <mergeCell ref="S30:T30"/>
    <mergeCell ref="U30:V30"/>
    <mergeCell ref="W30:X30"/>
    <mergeCell ref="Y30:Z30"/>
    <mergeCell ref="O49:P49"/>
    <mergeCell ref="AV19:AW19"/>
    <mergeCell ref="AX19:AY19"/>
    <mergeCell ref="AZ19:BA19"/>
    <mergeCell ref="A35:D36"/>
    <mergeCell ref="N27:AA27"/>
    <mergeCell ref="N46:AB46"/>
    <mergeCell ref="O30:P30"/>
    <mergeCell ref="Q30:R30"/>
    <mergeCell ref="AJ19:AK19"/>
    <mergeCell ref="AL19:AM19"/>
    <mergeCell ref="AN19:AO19"/>
    <mergeCell ref="AP19:AQ19"/>
    <mergeCell ref="AR19:AS19"/>
    <mergeCell ref="AT19:AU19"/>
    <mergeCell ref="Y48:Z48"/>
    <mergeCell ref="AA48:AB48"/>
    <mergeCell ref="O48:P48"/>
    <mergeCell ref="Q48:R48"/>
    <mergeCell ref="S48:T48"/>
    <mergeCell ref="O31:P31"/>
    <mergeCell ref="Q31:R31"/>
    <mergeCell ref="S31:T31"/>
    <mergeCell ref="U31:V31"/>
    <mergeCell ref="W31:X31"/>
    <mergeCell ref="Y31:Z31"/>
    <mergeCell ref="Q49:R49"/>
    <mergeCell ref="S49:T49"/>
    <mergeCell ref="U49:V49"/>
    <mergeCell ref="W49:X49"/>
    <mergeCell ref="Y49:Z49"/>
    <mergeCell ref="U48:V48"/>
    <mergeCell ref="W48:X48"/>
    <mergeCell ref="U47:V47"/>
    <mergeCell ref="W47:X47"/>
    <mergeCell ref="Y47:Z47"/>
    <mergeCell ref="O32:P32"/>
    <mergeCell ref="Q32:R32"/>
    <mergeCell ref="S32:T32"/>
    <mergeCell ref="U32:V32"/>
    <mergeCell ref="W32:X32"/>
    <mergeCell ref="Y32:Z32"/>
    <mergeCell ref="O51:P51"/>
    <mergeCell ref="O50:P50"/>
    <mergeCell ref="Q50:R50"/>
    <mergeCell ref="S50:T50"/>
    <mergeCell ref="U50:V50"/>
    <mergeCell ref="W50:X50"/>
    <mergeCell ref="O36:P36"/>
    <mergeCell ref="Q36:R36"/>
    <mergeCell ref="S36:T36"/>
    <mergeCell ref="U36:V36"/>
    <mergeCell ref="W36:X36"/>
    <mergeCell ref="Y36:Z36"/>
    <mergeCell ref="Q51:R51"/>
    <mergeCell ref="S51:T51"/>
    <mergeCell ref="U51:V51"/>
    <mergeCell ref="W51:X51"/>
    <mergeCell ref="Y51:Z51"/>
    <mergeCell ref="Y50:Z50"/>
    <mergeCell ref="Q60:R60"/>
    <mergeCell ref="S60:T60"/>
    <mergeCell ref="U60:V60"/>
    <mergeCell ref="W60:X60"/>
    <mergeCell ref="Y60:Z60"/>
    <mergeCell ref="AA60:AB60"/>
    <mergeCell ref="Y55:Z55"/>
    <mergeCell ref="AA55:AB55"/>
    <mergeCell ref="O41:P41"/>
    <mergeCell ref="Q41:R41"/>
    <mergeCell ref="S41:T41"/>
    <mergeCell ref="U41:V41"/>
    <mergeCell ref="W41:X41"/>
    <mergeCell ref="Y41:Z41"/>
    <mergeCell ref="O60:P60"/>
    <mergeCell ref="O55:P55"/>
    <mergeCell ref="Q55:R55"/>
    <mergeCell ref="S55:T55"/>
    <mergeCell ref="U55:V55"/>
    <mergeCell ref="W55:X55"/>
    <mergeCell ref="AA51:AB51"/>
    <mergeCell ref="AA50:AB50"/>
    <mergeCell ref="AA49:AB49"/>
    <mergeCell ref="AA47:AB47"/>
    <mergeCell ref="O62:P62"/>
    <mergeCell ref="Q62:R62"/>
    <mergeCell ref="S62:T62"/>
    <mergeCell ref="U62:V62"/>
    <mergeCell ref="W62:X62"/>
    <mergeCell ref="Y62:Z62"/>
    <mergeCell ref="O61:P61"/>
    <mergeCell ref="Q61:R61"/>
    <mergeCell ref="S61:T61"/>
    <mergeCell ref="U61:V61"/>
    <mergeCell ref="W61:X61"/>
    <mergeCell ref="Y61:Z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7572-D938-6244-8259-2266300B8320}">
  <dimension ref="A1:V69"/>
  <sheetViews>
    <sheetView topLeftCell="A10" workbookViewId="0">
      <selection activeCell="Q34" sqref="Q34"/>
    </sheetView>
  </sheetViews>
  <sheetFormatPr baseColWidth="10" defaultRowHeight="16"/>
  <cols>
    <col min="6" max="6" width="17.6640625" customWidth="1"/>
    <col min="12" max="13" width="15.33203125" customWidth="1"/>
    <col min="19" max="19" width="15.33203125" customWidth="1"/>
    <col min="20" max="20" width="15.6640625" style="66" customWidth="1"/>
    <col min="21" max="21" width="16" customWidth="1"/>
    <col min="22" max="22" width="14.5" customWidth="1"/>
  </cols>
  <sheetData>
    <row r="1" spans="1:22" ht="16" customHeight="1">
      <c r="A1" s="111" t="s">
        <v>10</v>
      </c>
      <c r="B1" s="111"/>
      <c r="C1" s="111"/>
      <c r="D1" s="111"/>
      <c r="E1" s="111"/>
      <c r="F1" s="111"/>
      <c r="G1" s="111" t="s">
        <v>46</v>
      </c>
      <c r="H1" s="111"/>
      <c r="I1" s="111"/>
      <c r="J1" s="111"/>
      <c r="K1" s="111"/>
      <c r="L1" s="111"/>
      <c r="M1" s="67"/>
      <c r="N1" s="111" t="s">
        <v>51</v>
      </c>
      <c r="O1" s="111"/>
      <c r="P1" s="111"/>
      <c r="Q1" s="111"/>
      <c r="R1" s="111"/>
      <c r="S1" s="111"/>
    </row>
    <row r="2" spans="1:22" ht="19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67"/>
      <c r="N2" s="111"/>
      <c r="O2" s="111"/>
      <c r="P2" s="111"/>
      <c r="Q2" s="111"/>
      <c r="R2" s="111"/>
      <c r="S2" s="111"/>
      <c r="T2" s="133"/>
      <c r="U2" s="132"/>
    </row>
    <row r="3" spans="1:22" s="2" customFormat="1" ht="37" customHeight="1">
      <c r="A3" s="1" t="s">
        <v>0</v>
      </c>
      <c r="B3" s="1" t="s">
        <v>1</v>
      </c>
      <c r="C3" s="1" t="s">
        <v>2</v>
      </c>
      <c r="D3" s="1" t="s">
        <v>3</v>
      </c>
      <c r="E3" s="11" t="s">
        <v>4</v>
      </c>
      <c r="F3" s="11" t="s">
        <v>13</v>
      </c>
      <c r="G3" s="1" t="s">
        <v>0</v>
      </c>
      <c r="H3" s="1" t="s">
        <v>1</v>
      </c>
      <c r="I3" s="1" t="s">
        <v>2</v>
      </c>
      <c r="J3" s="1" t="s">
        <v>3</v>
      </c>
      <c r="K3" s="11" t="s">
        <v>4</v>
      </c>
      <c r="L3" s="11" t="s">
        <v>13</v>
      </c>
      <c r="M3" s="11"/>
      <c r="N3" s="1" t="s">
        <v>0</v>
      </c>
      <c r="O3" s="1" t="s">
        <v>1</v>
      </c>
      <c r="P3" s="1" t="s">
        <v>2</v>
      </c>
      <c r="Q3" s="1" t="s">
        <v>3</v>
      </c>
      <c r="R3" s="11" t="s">
        <v>4</v>
      </c>
      <c r="S3" s="11" t="s">
        <v>13</v>
      </c>
      <c r="T3" s="125"/>
      <c r="U3" s="126"/>
      <c r="V3" s="61"/>
    </row>
    <row r="4" spans="1:22" s="4" customFormat="1" ht="19">
      <c r="A4" s="26" t="s">
        <v>5</v>
      </c>
      <c r="B4" s="26">
        <v>75</v>
      </c>
      <c r="C4" s="26">
        <v>70</v>
      </c>
      <c r="D4" s="26" t="b">
        <v>1</v>
      </c>
      <c r="E4" s="26" t="s">
        <v>6</v>
      </c>
      <c r="F4" s="26">
        <v>1</v>
      </c>
      <c r="G4" s="26" t="s">
        <v>5</v>
      </c>
      <c r="H4" s="26">
        <v>75</v>
      </c>
      <c r="I4" s="26">
        <v>70</v>
      </c>
      <c r="J4" s="26" t="b">
        <v>1</v>
      </c>
      <c r="K4" s="26" t="s">
        <v>6</v>
      </c>
      <c r="L4" s="26">
        <v>1</v>
      </c>
      <c r="M4" s="26"/>
      <c r="N4" s="26" t="s">
        <v>5</v>
      </c>
      <c r="O4" s="26">
        <v>75</v>
      </c>
      <c r="P4" s="26">
        <v>70</v>
      </c>
      <c r="Q4" s="26" t="b">
        <v>1</v>
      </c>
      <c r="R4" s="26" t="s">
        <v>6</v>
      </c>
      <c r="S4" s="26">
        <v>1</v>
      </c>
      <c r="T4" s="13"/>
      <c r="U4" s="10"/>
      <c r="V4" s="65"/>
    </row>
    <row r="5" spans="1:22" s="6" customFormat="1" ht="19">
      <c r="A5" s="26" t="s">
        <v>5</v>
      </c>
      <c r="B5" s="26">
        <v>80</v>
      </c>
      <c r="C5" s="26">
        <v>90</v>
      </c>
      <c r="D5" s="26" t="b">
        <v>1</v>
      </c>
      <c r="E5" s="26" t="s">
        <v>7</v>
      </c>
      <c r="F5" s="26">
        <v>0</v>
      </c>
      <c r="G5" s="26" t="s">
        <v>5</v>
      </c>
      <c r="H5" s="26">
        <v>80</v>
      </c>
      <c r="I5" s="26">
        <v>90</v>
      </c>
      <c r="J5" s="26" t="b">
        <v>1</v>
      </c>
      <c r="K5" s="26" t="s">
        <v>7</v>
      </c>
      <c r="L5" s="26">
        <v>0</v>
      </c>
      <c r="M5" s="26"/>
      <c r="N5" s="26" t="s">
        <v>5</v>
      </c>
      <c r="O5" s="26">
        <v>69</v>
      </c>
      <c r="P5" s="26">
        <v>70</v>
      </c>
      <c r="Q5" s="26" t="b">
        <v>0</v>
      </c>
      <c r="R5" s="26" t="s">
        <v>6</v>
      </c>
      <c r="S5" s="26">
        <v>1</v>
      </c>
      <c r="T5" s="65"/>
      <c r="U5" s="21"/>
      <c r="V5" s="65"/>
    </row>
    <row r="6" spans="1:22" s="6" customFormat="1" ht="19">
      <c r="A6" s="26" t="s">
        <v>5</v>
      </c>
      <c r="B6" s="26">
        <v>85</v>
      </c>
      <c r="C6" s="26">
        <v>85</v>
      </c>
      <c r="D6" s="26" t="b">
        <v>0</v>
      </c>
      <c r="E6" s="26" t="s">
        <v>7</v>
      </c>
      <c r="F6" s="26">
        <v>0</v>
      </c>
      <c r="G6" s="26" t="s">
        <v>5</v>
      </c>
      <c r="H6" s="26">
        <v>85</v>
      </c>
      <c r="I6" s="26">
        <v>85</v>
      </c>
      <c r="J6" s="26" t="b">
        <v>0</v>
      </c>
      <c r="K6" s="26" t="s">
        <v>7</v>
      </c>
      <c r="L6" s="26">
        <v>0</v>
      </c>
      <c r="M6" s="26"/>
      <c r="N6" s="26"/>
      <c r="O6" s="26"/>
      <c r="P6" s="26"/>
      <c r="Q6" s="26"/>
      <c r="R6" s="26"/>
      <c r="S6" s="26"/>
      <c r="T6" s="65"/>
      <c r="U6" s="21"/>
      <c r="V6" s="16"/>
    </row>
    <row r="7" spans="1:22" s="6" customFormat="1" ht="19">
      <c r="A7" s="26" t="s">
        <v>5</v>
      </c>
      <c r="B7" s="26">
        <v>72</v>
      </c>
      <c r="C7" s="26">
        <v>95</v>
      </c>
      <c r="D7" s="26" t="b">
        <v>1</v>
      </c>
      <c r="E7" s="26" t="s">
        <v>7</v>
      </c>
      <c r="F7" s="26">
        <v>0</v>
      </c>
      <c r="G7" s="26" t="s">
        <v>5</v>
      </c>
      <c r="H7" s="26">
        <v>72</v>
      </c>
      <c r="I7" s="26">
        <v>95</v>
      </c>
      <c r="J7" s="26" t="b">
        <v>1</v>
      </c>
      <c r="K7" s="26" t="s">
        <v>7</v>
      </c>
      <c r="L7" s="26">
        <v>0</v>
      </c>
      <c r="M7" s="26"/>
      <c r="N7" s="26"/>
      <c r="O7" s="26"/>
      <c r="P7" s="26"/>
      <c r="Q7" s="26"/>
      <c r="R7" s="26"/>
      <c r="S7" s="26"/>
      <c r="T7" s="65"/>
      <c r="U7" s="21"/>
      <c r="V7" s="59"/>
    </row>
    <row r="8" spans="1:22" s="4" customFormat="1" ht="19">
      <c r="A8" s="26" t="s">
        <v>5</v>
      </c>
      <c r="B8" s="26">
        <v>69</v>
      </c>
      <c r="C8" s="26">
        <v>70</v>
      </c>
      <c r="D8" s="26" t="b">
        <v>0</v>
      </c>
      <c r="E8" s="26" t="s">
        <v>6</v>
      </c>
      <c r="F8" s="26">
        <v>1</v>
      </c>
      <c r="G8" s="26" t="s">
        <v>5</v>
      </c>
      <c r="H8" s="26">
        <v>69</v>
      </c>
      <c r="I8" s="26">
        <v>70</v>
      </c>
      <c r="J8" s="26" t="b">
        <v>0</v>
      </c>
      <c r="K8" s="26" t="s">
        <v>6</v>
      </c>
      <c r="L8" s="26">
        <v>1</v>
      </c>
      <c r="M8" s="26"/>
      <c r="N8" s="111" t="s">
        <v>52</v>
      </c>
      <c r="O8" s="111"/>
      <c r="P8" s="111"/>
      <c r="Q8" s="111"/>
      <c r="R8" s="111"/>
      <c r="S8" s="111"/>
      <c r="T8" s="78"/>
      <c r="U8" s="27"/>
      <c r="V8" s="16"/>
    </row>
    <row r="9" spans="1:22" s="4" customFormat="1" ht="19">
      <c r="A9" s="26" t="s">
        <v>8</v>
      </c>
      <c r="B9" s="26">
        <v>72</v>
      </c>
      <c r="C9" s="26">
        <v>90</v>
      </c>
      <c r="D9" s="26" t="b">
        <v>1</v>
      </c>
      <c r="E9" s="26" t="s">
        <v>6</v>
      </c>
      <c r="F9" s="26">
        <v>1</v>
      </c>
      <c r="G9" s="101"/>
      <c r="H9" s="101"/>
      <c r="I9" s="101"/>
      <c r="J9" s="101"/>
      <c r="K9" s="101"/>
      <c r="L9" s="101"/>
      <c r="M9" s="101"/>
      <c r="N9" s="111"/>
      <c r="O9" s="111"/>
      <c r="P9" s="111"/>
      <c r="Q9" s="111"/>
      <c r="R9" s="111"/>
      <c r="S9" s="111"/>
      <c r="T9" s="65"/>
      <c r="U9" s="60"/>
      <c r="V9" s="65"/>
    </row>
    <row r="10" spans="1:22" s="4" customFormat="1" ht="40" customHeight="1">
      <c r="A10" s="26" t="s">
        <v>8</v>
      </c>
      <c r="B10" s="26">
        <v>83</v>
      </c>
      <c r="C10" s="26">
        <v>78</v>
      </c>
      <c r="D10" s="26" t="b">
        <v>0</v>
      </c>
      <c r="E10" s="26" t="s">
        <v>6</v>
      </c>
      <c r="F10" s="26">
        <v>1</v>
      </c>
      <c r="G10" s="101"/>
      <c r="H10" s="101"/>
      <c r="I10" s="101"/>
      <c r="J10" s="101"/>
      <c r="K10" s="101"/>
      <c r="L10" s="101"/>
      <c r="M10" s="101"/>
      <c r="N10" s="1" t="s">
        <v>0</v>
      </c>
      <c r="O10" s="1" t="s">
        <v>1</v>
      </c>
      <c r="P10" s="1" t="s">
        <v>2</v>
      </c>
      <c r="Q10" s="1" t="s">
        <v>3</v>
      </c>
      <c r="R10" s="11" t="s">
        <v>4</v>
      </c>
      <c r="S10" s="11" t="s">
        <v>13</v>
      </c>
      <c r="V10" s="65"/>
    </row>
    <row r="11" spans="1:22" s="4" customFormat="1" ht="16" customHeight="1">
      <c r="A11" s="26" t="s">
        <v>8</v>
      </c>
      <c r="B11" s="26">
        <v>64</v>
      </c>
      <c r="C11" s="26">
        <v>65</v>
      </c>
      <c r="D11" s="26" t="b">
        <v>1</v>
      </c>
      <c r="E11" s="26" t="s">
        <v>6</v>
      </c>
      <c r="F11" s="26">
        <v>1</v>
      </c>
      <c r="N11" s="26" t="s">
        <v>5</v>
      </c>
      <c r="O11" s="26">
        <v>80</v>
      </c>
      <c r="P11" s="26">
        <v>90</v>
      </c>
      <c r="Q11" s="26" t="b">
        <v>1</v>
      </c>
      <c r="R11" s="26" t="s">
        <v>7</v>
      </c>
      <c r="S11" s="26">
        <v>0</v>
      </c>
      <c r="V11" s="65"/>
    </row>
    <row r="12" spans="1:22" s="4" customFormat="1" ht="18" customHeight="1">
      <c r="A12" s="26" t="s">
        <v>8</v>
      </c>
      <c r="B12" s="26">
        <v>81</v>
      </c>
      <c r="C12" s="26">
        <v>75</v>
      </c>
      <c r="D12" s="26" t="b">
        <v>0</v>
      </c>
      <c r="E12" s="26" t="s">
        <v>6</v>
      </c>
      <c r="F12" s="26">
        <v>1</v>
      </c>
      <c r="G12" s="137" t="s">
        <v>58</v>
      </c>
      <c r="H12" s="137"/>
      <c r="I12" s="137"/>
      <c r="J12" s="137"/>
      <c r="K12" s="137"/>
      <c r="L12" s="137"/>
      <c r="M12" s="103"/>
      <c r="N12" s="26" t="s">
        <v>5</v>
      </c>
      <c r="O12" s="26">
        <v>85</v>
      </c>
      <c r="P12" s="26">
        <v>85</v>
      </c>
      <c r="Q12" s="26" t="b">
        <v>0</v>
      </c>
      <c r="R12" s="26" t="s">
        <v>7</v>
      </c>
      <c r="S12" s="26">
        <v>0</v>
      </c>
    </row>
    <row r="13" spans="1:22" s="4" customFormat="1" ht="18" customHeight="1">
      <c r="A13" s="26" t="s">
        <v>9</v>
      </c>
      <c r="B13" s="26">
        <v>71</v>
      </c>
      <c r="C13" s="26">
        <v>80</v>
      </c>
      <c r="D13" s="26" t="b">
        <v>1</v>
      </c>
      <c r="E13" s="26" t="s">
        <v>7</v>
      </c>
      <c r="F13" s="26">
        <v>0</v>
      </c>
      <c r="G13" s="137"/>
      <c r="H13" s="137"/>
      <c r="I13" s="137"/>
      <c r="J13" s="137"/>
      <c r="K13" s="137"/>
      <c r="L13" s="137"/>
      <c r="M13" s="103"/>
      <c r="N13" s="26" t="s">
        <v>5</v>
      </c>
      <c r="O13" s="26">
        <v>72</v>
      </c>
      <c r="P13" s="26">
        <v>95</v>
      </c>
      <c r="Q13" s="26" t="b">
        <v>1</v>
      </c>
      <c r="R13" s="26" t="s">
        <v>7</v>
      </c>
      <c r="S13" s="26">
        <v>0</v>
      </c>
      <c r="V13" s="65"/>
    </row>
    <row r="14" spans="1:22" s="6" customFormat="1" ht="21">
      <c r="A14" s="26" t="s">
        <v>9</v>
      </c>
      <c r="B14" s="26">
        <v>65</v>
      </c>
      <c r="C14" s="26">
        <v>70</v>
      </c>
      <c r="D14" s="26" t="b">
        <v>1</v>
      </c>
      <c r="E14" s="26" t="s">
        <v>7</v>
      </c>
      <c r="F14" s="26">
        <v>0</v>
      </c>
      <c r="G14" s="137"/>
      <c r="H14" s="137"/>
      <c r="I14" s="137"/>
      <c r="J14" s="137"/>
      <c r="K14" s="137"/>
      <c r="L14" s="137"/>
      <c r="M14" s="103"/>
      <c r="N14" s="104"/>
      <c r="O14" s="104"/>
      <c r="P14" s="104"/>
      <c r="Q14" s="104"/>
      <c r="R14" s="104"/>
      <c r="S14" s="104"/>
      <c r="T14" s="78"/>
      <c r="V14" s="59"/>
    </row>
    <row r="15" spans="1:22" s="6" customFormat="1" ht="19">
      <c r="A15" s="26" t="s">
        <v>9</v>
      </c>
      <c r="B15" s="26">
        <v>75</v>
      </c>
      <c r="C15" s="26">
        <v>80</v>
      </c>
      <c r="D15" s="26" t="b">
        <v>0</v>
      </c>
      <c r="E15" s="26" t="s">
        <v>6</v>
      </c>
      <c r="F15" s="26">
        <v>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 s="65"/>
      <c r="U15" s="7"/>
      <c r="V15" s="65"/>
    </row>
    <row r="16" spans="1:22" s="4" customFormat="1" ht="19">
      <c r="A16" s="26" t="s">
        <v>9</v>
      </c>
      <c r="B16" s="26">
        <v>68</v>
      </c>
      <c r="C16" s="26">
        <v>80</v>
      </c>
      <c r="D16" s="26" t="b">
        <v>0</v>
      </c>
      <c r="E16" s="26" t="s">
        <v>6</v>
      </c>
      <c r="F16" s="26">
        <v>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 s="65"/>
      <c r="U16" s="7"/>
      <c r="V16" s="65"/>
    </row>
    <row r="17" spans="1:22" s="4" customFormat="1" ht="19">
      <c r="A17" s="26" t="s">
        <v>9</v>
      </c>
      <c r="B17" s="26">
        <v>70</v>
      </c>
      <c r="C17" s="26">
        <v>96</v>
      </c>
      <c r="D17" s="26" t="b">
        <v>0</v>
      </c>
      <c r="E17" s="26" t="s">
        <v>6</v>
      </c>
      <c r="F17" s="26">
        <v>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 s="65"/>
      <c r="U17" s="7"/>
      <c r="V17" s="78"/>
    </row>
    <row r="18" spans="1:22" s="4" customFormat="1" ht="16" customHeight="1">
      <c r="T18" s="65"/>
      <c r="U18" s="7"/>
    </row>
    <row r="19" spans="1:22" ht="16" customHeight="1"/>
    <row r="20" spans="1:22" ht="21">
      <c r="G20" s="111" t="s">
        <v>48</v>
      </c>
      <c r="H20" s="111"/>
      <c r="I20" s="111"/>
      <c r="J20" s="111"/>
      <c r="K20" s="111"/>
      <c r="L20" s="111"/>
      <c r="M20" s="67"/>
      <c r="N20" s="111" t="s">
        <v>53</v>
      </c>
      <c r="O20" s="111"/>
      <c r="P20" s="111"/>
      <c r="Q20" s="111"/>
      <c r="R20" s="111"/>
      <c r="S20" s="111"/>
      <c r="T20" s="125"/>
      <c r="U20" s="126"/>
      <c r="V20" s="61"/>
    </row>
    <row r="21" spans="1:22" ht="21">
      <c r="G21" s="111"/>
      <c r="H21" s="111"/>
      <c r="I21" s="111"/>
      <c r="J21" s="111"/>
      <c r="K21" s="111"/>
      <c r="L21" s="111"/>
      <c r="M21" s="67"/>
      <c r="N21" s="111"/>
      <c r="O21" s="111"/>
      <c r="P21" s="111"/>
      <c r="Q21" s="111"/>
      <c r="R21" s="111"/>
      <c r="S21" s="111"/>
      <c r="T21" s="13"/>
      <c r="U21" s="10"/>
      <c r="V21" s="65"/>
    </row>
    <row r="22" spans="1:22" ht="38" customHeight="1">
      <c r="B22" s="1"/>
      <c r="C22" s="11"/>
      <c r="G22" s="1" t="s">
        <v>0</v>
      </c>
      <c r="H22" s="1" t="s">
        <v>1</v>
      </c>
      <c r="I22" s="1" t="s">
        <v>2</v>
      </c>
      <c r="J22" s="1" t="s">
        <v>3</v>
      </c>
      <c r="K22" s="11" t="s">
        <v>4</v>
      </c>
      <c r="L22" s="11" t="s">
        <v>13</v>
      </c>
      <c r="M22" s="11"/>
      <c r="N22" s="1" t="s">
        <v>0</v>
      </c>
      <c r="O22" s="1" t="s">
        <v>1</v>
      </c>
      <c r="P22" s="1" t="s">
        <v>2</v>
      </c>
      <c r="Q22" s="1" t="s">
        <v>3</v>
      </c>
      <c r="R22" s="11" t="s">
        <v>4</v>
      </c>
      <c r="S22" s="11" t="s">
        <v>13</v>
      </c>
      <c r="T22" s="65"/>
      <c r="U22" s="21"/>
      <c r="V22" s="65"/>
    </row>
    <row r="23" spans="1:22" ht="22" customHeight="1">
      <c r="A23" s="137" t="s">
        <v>57</v>
      </c>
      <c r="B23" s="137"/>
      <c r="C23" s="137"/>
      <c r="D23" s="137"/>
      <c r="E23" s="137"/>
      <c r="F23" s="137"/>
      <c r="G23" s="26" t="s">
        <v>9</v>
      </c>
      <c r="H23" s="26">
        <v>71</v>
      </c>
      <c r="I23" s="26">
        <v>80</v>
      </c>
      <c r="J23" s="26" t="b">
        <v>1</v>
      </c>
      <c r="K23" s="26" t="s">
        <v>7</v>
      </c>
      <c r="L23" s="26">
        <v>0</v>
      </c>
      <c r="M23" s="26"/>
      <c r="N23" s="26" t="s">
        <v>9</v>
      </c>
      <c r="O23" s="26">
        <v>71</v>
      </c>
      <c r="P23" s="26">
        <v>80</v>
      </c>
      <c r="Q23" s="26" t="b">
        <v>1</v>
      </c>
      <c r="R23" s="26" t="s">
        <v>7</v>
      </c>
      <c r="S23" s="26">
        <v>0</v>
      </c>
      <c r="T23" s="65"/>
      <c r="U23" s="21"/>
      <c r="V23" s="16"/>
    </row>
    <row r="24" spans="1:22" ht="17" customHeight="1">
      <c r="A24" s="137"/>
      <c r="B24" s="137"/>
      <c r="C24" s="137"/>
      <c r="D24" s="137"/>
      <c r="E24" s="137"/>
      <c r="F24" s="137"/>
      <c r="G24" s="26" t="s">
        <v>9</v>
      </c>
      <c r="H24" s="26">
        <v>65</v>
      </c>
      <c r="I24" s="26">
        <v>70</v>
      </c>
      <c r="J24" s="26" t="b">
        <v>1</v>
      </c>
      <c r="K24" s="26" t="s">
        <v>7</v>
      </c>
      <c r="L24" s="26">
        <v>0</v>
      </c>
      <c r="M24" s="26"/>
      <c r="N24" s="26" t="s">
        <v>9</v>
      </c>
      <c r="O24" s="26">
        <v>65</v>
      </c>
      <c r="P24" s="26">
        <v>70</v>
      </c>
      <c r="Q24" s="26" t="b">
        <v>1</v>
      </c>
      <c r="R24" s="26" t="s">
        <v>7</v>
      </c>
      <c r="S24" s="26">
        <v>0</v>
      </c>
      <c r="T24" s="78"/>
      <c r="U24" s="27"/>
      <c r="V24" s="59"/>
    </row>
    <row r="25" spans="1:22" ht="16" customHeight="1">
      <c r="A25" s="137"/>
      <c r="B25" s="137"/>
      <c r="C25" s="137"/>
      <c r="D25" s="137"/>
      <c r="E25" s="137"/>
      <c r="F25" s="137"/>
      <c r="G25" s="26" t="s">
        <v>9</v>
      </c>
      <c r="H25" s="26">
        <v>75</v>
      </c>
      <c r="I25" s="26">
        <v>80</v>
      </c>
      <c r="J25" s="26" t="b">
        <v>0</v>
      </c>
      <c r="K25" s="26" t="s">
        <v>6</v>
      </c>
      <c r="L25" s="26">
        <v>1</v>
      </c>
      <c r="M25" s="26"/>
      <c r="N25" s="26"/>
      <c r="O25" s="26"/>
      <c r="P25" s="26"/>
      <c r="Q25" s="26"/>
      <c r="R25" s="26"/>
      <c r="S25" s="26"/>
      <c r="V25" s="16"/>
    </row>
    <row r="26" spans="1:22" ht="19" customHeight="1">
      <c r="G26" s="26" t="s">
        <v>9</v>
      </c>
      <c r="H26" s="26">
        <v>68</v>
      </c>
      <c r="I26" s="26">
        <v>80</v>
      </c>
      <c r="J26" s="26" t="b">
        <v>0</v>
      </c>
      <c r="K26" s="26" t="s">
        <v>6</v>
      </c>
      <c r="L26" s="26">
        <v>1</v>
      </c>
      <c r="M26" s="26"/>
      <c r="N26" s="26"/>
      <c r="O26" s="26"/>
      <c r="P26" s="26"/>
      <c r="Q26" s="26"/>
      <c r="R26" s="26"/>
      <c r="S26" s="26"/>
      <c r="T26" s="65"/>
      <c r="U26" s="60"/>
      <c r="V26" s="65"/>
    </row>
    <row r="27" spans="1:22" ht="19" customHeight="1">
      <c r="G27" s="26" t="s">
        <v>9</v>
      </c>
      <c r="H27" s="26">
        <v>70</v>
      </c>
      <c r="I27" s="26">
        <v>96</v>
      </c>
      <c r="J27" s="26" t="b">
        <v>0</v>
      </c>
      <c r="K27" s="26" t="s">
        <v>6</v>
      </c>
      <c r="L27" s="26">
        <v>1</v>
      </c>
      <c r="M27" s="26"/>
      <c r="N27" s="111" t="s">
        <v>54</v>
      </c>
      <c r="O27" s="111"/>
      <c r="P27" s="111"/>
      <c r="Q27" s="111"/>
      <c r="R27" s="111"/>
      <c r="S27" s="111"/>
      <c r="T27" s="4"/>
      <c r="U27" s="4"/>
      <c r="V27" s="65"/>
    </row>
    <row r="28" spans="1:22" ht="19" customHeight="1">
      <c r="G28" s="26"/>
      <c r="H28" s="26"/>
      <c r="I28" s="26"/>
      <c r="J28" s="26"/>
      <c r="K28" s="26"/>
      <c r="L28" s="26"/>
      <c r="M28" s="26"/>
      <c r="N28" s="111"/>
      <c r="O28" s="111"/>
      <c r="P28" s="111"/>
      <c r="Q28" s="111"/>
      <c r="R28" s="111"/>
      <c r="S28" s="111"/>
      <c r="T28" s="4"/>
      <c r="U28" s="4"/>
      <c r="V28" s="65"/>
    </row>
    <row r="29" spans="1:22" ht="16" customHeight="1">
      <c r="N29" s="1" t="s">
        <v>0</v>
      </c>
      <c r="O29" s="1" t="s">
        <v>1</v>
      </c>
      <c r="P29" s="1" t="s">
        <v>2</v>
      </c>
      <c r="Q29" s="1" t="s">
        <v>3</v>
      </c>
      <c r="R29" s="11" t="s">
        <v>4</v>
      </c>
      <c r="S29" s="11" t="s">
        <v>13</v>
      </c>
      <c r="T29" s="4"/>
      <c r="U29" s="4"/>
      <c r="V29" s="4"/>
    </row>
    <row r="30" spans="1:22" ht="21" customHeight="1">
      <c r="G30" s="137" t="s">
        <v>59</v>
      </c>
      <c r="H30" s="137"/>
      <c r="I30" s="137"/>
      <c r="J30" s="137"/>
      <c r="K30" s="137"/>
      <c r="L30" s="137"/>
      <c r="M30" s="103"/>
      <c r="N30" s="26" t="s">
        <v>9</v>
      </c>
      <c r="O30" s="26">
        <v>75</v>
      </c>
      <c r="P30" s="26">
        <v>80</v>
      </c>
      <c r="Q30" s="26" t="b">
        <v>0</v>
      </c>
      <c r="R30" s="26" t="s">
        <v>6</v>
      </c>
      <c r="S30" s="26">
        <v>1</v>
      </c>
      <c r="T30" s="4"/>
      <c r="U30" s="4"/>
      <c r="V30" s="65"/>
    </row>
    <row r="31" spans="1:22" ht="21">
      <c r="G31" s="137"/>
      <c r="H31" s="137"/>
      <c r="I31" s="137"/>
      <c r="J31" s="137"/>
      <c r="K31" s="137"/>
      <c r="L31" s="137"/>
      <c r="M31" s="103"/>
      <c r="N31" s="26" t="s">
        <v>9</v>
      </c>
      <c r="O31" s="26">
        <v>68</v>
      </c>
      <c r="P31" s="26">
        <v>80</v>
      </c>
      <c r="Q31" s="26" t="b">
        <v>0</v>
      </c>
      <c r="R31" s="26" t="s">
        <v>6</v>
      </c>
      <c r="S31" s="26">
        <v>1</v>
      </c>
      <c r="T31" s="6"/>
      <c r="U31" s="6"/>
      <c r="V31" s="59"/>
    </row>
    <row r="32" spans="1:22" ht="21">
      <c r="G32" s="137"/>
      <c r="H32" s="137"/>
      <c r="I32" s="137"/>
      <c r="J32" s="137"/>
      <c r="K32" s="137"/>
      <c r="L32" s="137"/>
      <c r="M32" s="103"/>
      <c r="N32" s="26" t="s">
        <v>9</v>
      </c>
      <c r="O32" s="26">
        <v>70</v>
      </c>
      <c r="P32" s="26">
        <v>96</v>
      </c>
      <c r="Q32" s="26" t="b">
        <v>0</v>
      </c>
      <c r="R32" s="26" t="s">
        <v>6</v>
      </c>
      <c r="S32" s="26">
        <v>1</v>
      </c>
      <c r="T32" s="65"/>
      <c r="U32" s="7"/>
      <c r="V32" s="65"/>
    </row>
    <row r="33" spans="7:22">
      <c r="T33" s="65"/>
      <c r="U33" s="7"/>
      <c r="V33" s="65"/>
    </row>
    <row r="34" spans="7:22">
      <c r="T34" s="65"/>
      <c r="U34" s="7"/>
      <c r="V34" s="78"/>
    </row>
    <row r="35" spans="7:22" ht="21">
      <c r="G35" s="111" t="s">
        <v>47</v>
      </c>
      <c r="H35" s="111"/>
      <c r="I35" s="111"/>
      <c r="J35" s="111"/>
      <c r="K35" s="111"/>
      <c r="L35" s="111"/>
      <c r="M35" s="67"/>
    </row>
    <row r="36" spans="7:22" ht="21">
      <c r="G36" s="111"/>
      <c r="H36" s="111"/>
      <c r="I36" s="111"/>
      <c r="J36" s="111"/>
      <c r="K36" s="111"/>
      <c r="L36" s="111"/>
      <c r="M36" s="67"/>
    </row>
    <row r="37" spans="7:22" ht="40">
      <c r="G37" s="1" t="s">
        <v>0</v>
      </c>
      <c r="H37" s="1" t="s">
        <v>1</v>
      </c>
      <c r="I37" s="1" t="s">
        <v>2</v>
      </c>
      <c r="J37" s="1" t="s">
        <v>3</v>
      </c>
      <c r="K37" s="11" t="s">
        <v>4</v>
      </c>
      <c r="L37" s="11" t="s">
        <v>13</v>
      </c>
      <c r="M37" s="11"/>
    </row>
    <row r="38" spans="7:22" ht="19" customHeight="1">
      <c r="G38" s="26" t="s">
        <v>8</v>
      </c>
      <c r="H38" s="26">
        <v>72</v>
      </c>
      <c r="I38" s="26">
        <v>90</v>
      </c>
      <c r="J38" s="26" t="b">
        <v>1</v>
      </c>
      <c r="K38" s="26" t="s">
        <v>6</v>
      </c>
      <c r="L38" s="26">
        <v>1</v>
      </c>
      <c r="M38" s="26"/>
      <c r="T38" s="125"/>
      <c r="U38" s="126"/>
      <c r="V38" s="61"/>
    </row>
    <row r="39" spans="7:22" ht="19" customHeight="1">
      <c r="G39" s="26" t="s">
        <v>8</v>
      </c>
      <c r="H39" s="26">
        <v>83</v>
      </c>
      <c r="I39" s="26">
        <v>78</v>
      </c>
      <c r="J39" s="26" t="b">
        <v>0</v>
      </c>
      <c r="K39" s="26" t="s">
        <v>6</v>
      </c>
      <c r="L39" s="26">
        <v>1</v>
      </c>
      <c r="M39" s="26"/>
      <c r="T39" s="13"/>
      <c r="U39" s="10"/>
      <c r="V39" s="65"/>
    </row>
    <row r="40" spans="7:22" ht="19">
      <c r="G40" s="26" t="s">
        <v>8</v>
      </c>
      <c r="H40" s="26">
        <v>64</v>
      </c>
      <c r="I40" s="26">
        <v>65</v>
      </c>
      <c r="J40" s="26" t="b">
        <v>1</v>
      </c>
      <c r="K40" s="26" t="s">
        <v>6</v>
      </c>
      <c r="L40" s="26">
        <v>1</v>
      </c>
      <c r="M40" s="26"/>
      <c r="N40" s="26"/>
      <c r="O40" s="26"/>
      <c r="P40" s="26"/>
      <c r="Q40" s="26"/>
      <c r="R40" s="26"/>
      <c r="S40" s="26"/>
      <c r="T40" s="65"/>
      <c r="U40" s="21"/>
      <c r="V40" s="65"/>
    </row>
    <row r="41" spans="7:22" ht="19">
      <c r="G41" s="26" t="s">
        <v>8</v>
      </c>
      <c r="H41" s="26">
        <v>81</v>
      </c>
      <c r="I41" s="26">
        <v>75</v>
      </c>
      <c r="J41" s="26" t="b">
        <v>0</v>
      </c>
      <c r="K41" s="26" t="s">
        <v>6</v>
      </c>
      <c r="L41" s="26">
        <v>1</v>
      </c>
      <c r="M41" s="26"/>
      <c r="N41" s="26"/>
      <c r="O41" s="26"/>
      <c r="P41" s="26"/>
      <c r="Q41" s="26"/>
      <c r="R41" s="26"/>
      <c r="S41" s="26"/>
      <c r="T41" s="65"/>
      <c r="U41" s="21"/>
      <c r="V41" s="16"/>
    </row>
    <row r="42" spans="7:22">
      <c r="T42" s="65"/>
      <c r="U42" s="21"/>
      <c r="V42" s="59"/>
    </row>
    <row r="43" spans="7:22">
      <c r="T43" s="78"/>
      <c r="U43" s="27"/>
      <c r="V43" s="16"/>
    </row>
    <row r="44" spans="7:22" ht="16" customHeight="1">
      <c r="T44" s="65"/>
      <c r="U44" s="60"/>
      <c r="V44" s="65"/>
    </row>
    <row r="45" spans="7:22" ht="26" customHeight="1">
      <c r="T45" s="78"/>
      <c r="U45" s="4"/>
      <c r="V45" s="65"/>
    </row>
    <row r="46" spans="7:22">
      <c r="T46" s="31"/>
      <c r="U46" s="4"/>
      <c r="V46" s="65"/>
    </row>
    <row r="47" spans="7:22">
      <c r="T47" s="31"/>
      <c r="U47" s="4"/>
      <c r="V47" s="4"/>
    </row>
    <row r="48" spans="7:22">
      <c r="T48" s="31"/>
      <c r="U48" s="4"/>
      <c r="V48" s="65"/>
    </row>
    <row r="49" spans="20:22" ht="16" customHeight="1">
      <c r="T49" s="31"/>
      <c r="U49" s="6"/>
      <c r="V49" s="59"/>
    </row>
    <row r="50" spans="20:22" ht="16" customHeight="1">
      <c r="T50" s="78"/>
      <c r="U50" s="7"/>
      <c r="V50" s="65"/>
    </row>
    <row r="51" spans="20:22">
      <c r="U51" s="7"/>
      <c r="V51" s="65"/>
    </row>
    <row r="52" spans="20:22">
      <c r="U52" s="7"/>
      <c r="V52" s="78"/>
    </row>
    <row r="53" spans="20:22">
      <c r="U53" s="7"/>
      <c r="V53" s="4"/>
    </row>
    <row r="54" spans="20:22">
      <c r="T54" s="78"/>
    </row>
    <row r="55" spans="20:22" ht="19">
      <c r="T55" s="65"/>
      <c r="U55" s="62"/>
      <c r="V55" s="61"/>
    </row>
    <row r="56" spans="20:22">
      <c r="T56" s="65"/>
      <c r="U56" s="10"/>
      <c r="V56" s="65"/>
    </row>
    <row r="57" spans="20:22">
      <c r="U57" s="21"/>
      <c r="V57" s="65"/>
    </row>
    <row r="58" spans="20:22" ht="20" customHeight="1">
      <c r="U58" s="21"/>
      <c r="V58" s="16"/>
    </row>
    <row r="59" spans="20:22" ht="17" customHeight="1">
      <c r="T59" s="78"/>
      <c r="U59" s="27"/>
      <c r="V59" s="59"/>
    </row>
    <row r="60" spans="20:22" ht="16" customHeight="1">
      <c r="V60" s="16"/>
    </row>
    <row r="61" spans="20:22" ht="16" customHeight="1">
      <c r="T61" s="65"/>
      <c r="U61" s="60"/>
      <c r="V61" s="65"/>
    </row>
    <row r="62" spans="20:22" ht="16" customHeight="1">
      <c r="T62" s="4"/>
      <c r="U62" s="4"/>
      <c r="V62" s="65"/>
    </row>
    <row r="63" spans="20:22">
      <c r="T63" s="4"/>
      <c r="U63" s="4"/>
      <c r="V63" s="65"/>
    </row>
    <row r="64" spans="20:22">
      <c r="T64" s="4"/>
      <c r="U64" s="4"/>
      <c r="V64" s="4"/>
    </row>
    <row r="65" spans="20:22">
      <c r="T65" s="4"/>
      <c r="U65" s="4"/>
      <c r="V65" s="65"/>
    </row>
    <row r="66" spans="20:22">
      <c r="T66" s="6"/>
      <c r="U66" s="6"/>
      <c r="V66" s="59"/>
    </row>
    <row r="67" spans="20:22">
      <c r="T67" s="65"/>
      <c r="U67" s="7"/>
      <c r="V67" s="65"/>
    </row>
    <row r="68" spans="20:22">
      <c r="T68" s="65"/>
      <c r="U68" s="7"/>
      <c r="V68" s="65"/>
    </row>
    <row r="69" spans="20:22">
      <c r="T69" s="65"/>
      <c r="U69" s="7"/>
      <c r="V69" s="78"/>
    </row>
  </sheetData>
  <mergeCells count="15">
    <mergeCell ref="T2:U2"/>
    <mergeCell ref="T3:U3"/>
    <mergeCell ref="N8:S9"/>
    <mergeCell ref="G12:L14"/>
    <mergeCell ref="G20:L21"/>
    <mergeCell ref="A23:F25"/>
    <mergeCell ref="G30:L32"/>
    <mergeCell ref="A1:F2"/>
    <mergeCell ref="G1:L2"/>
    <mergeCell ref="N1:S2"/>
    <mergeCell ref="N27:S28"/>
    <mergeCell ref="G35:L36"/>
    <mergeCell ref="T38:U38"/>
    <mergeCell ref="N20:S21"/>
    <mergeCell ref="T20:U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D8FF-9525-B446-BBB5-C82D1D926A8A}">
  <dimension ref="A1:AP84"/>
  <sheetViews>
    <sheetView topLeftCell="A33" workbookViewId="0">
      <selection sqref="A1:AP48"/>
    </sheetView>
  </sheetViews>
  <sheetFormatPr baseColWidth="10" defaultRowHeight="16"/>
  <cols>
    <col min="1" max="1" width="12.33203125" customWidth="1"/>
    <col min="2" max="2" width="11.1640625" customWidth="1"/>
    <col min="3" max="3" width="11.6640625" customWidth="1"/>
    <col min="4" max="4" width="11.1640625" customWidth="1"/>
    <col min="5" max="5" width="12.33203125" customWidth="1"/>
    <col min="6" max="12" width="17.83203125" customWidth="1"/>
    <col min="13" max="13" width="14.5" customWidth="1"/>
    <col min="14" max="14" width="6.83203125" customWidth="1"/>
    <col min="15" max="15" width="7" customWidth="1"/>
    <col min="16" max="16" width="7.1640625" customWidth="1"/>
    <col min="17" max="17" width="8.1640625" customWidth="1"/>
    <col min="18" max="18" width="7.33203125" customWidth="1"/>
    <col min="19" max="19" width="6.6640625" customWidth="1"/>
    <col min="20" max="21" width="6.5" customWidth="1"/>
    <col min="22" max="22" width="6.83203125" customWidth="1"/>
    <col min="23" max="23" width="7.1640625" customWidth="1"/>
    <col min="24" max="24" width="7.33203125" customWidth="1"/>
    <col min="25" max="25" width="8.1640625" customWidth="1"/>
    <col min="26" max="26" width="6.6640625" customWidth="1"/>
    <col min="27" max="27" width="7.1640625" customWidth="1"/>
    <col min="28" max="28" width="16" customWidth="1"/>
    <col min="29" max="29" width="7.1640625" customWidth="1"/>
    <col min="30" max="30" width="6.6640625" customWidth="1"/>
    <col min="31" max="31" width="7" customWidth="1"/>
    <col min="32" max="32" width="6.83203125" customWidth="1"/>
    <col min="33" max="33" width="6.5" customWidth="1"/>
    <col min="34" max="34" width="7.6640625" customWidth="1"/>
    <col min="35" max="35" width="7.1640625" customWidth="1"/>
    <col min="36" max="37" width="6.83203125" customWidth="1"/>
    <col min="38" max="38" width="8.5" customWidth="1"/>
  </cols>
  <sheetData>
    <row r="1" spans="1:42" ht="16" customHeight="1">
      <c r="A1" s="111" t="s">
        <v>46</v>
      </c>
      <c r="B1" s="111"/>
      <c r="C1" s="111"/>
      <c r="D1" s="111"/>
      <c r="E1" s="111"/>
      <c r="F1" s="111"/>
      <c r="G1" s="67"/>
      <c r="H1" s="67"/>
      <c r="I1" s="67"/>
      <c r="J1" s="67"/>
      <c r="K1" s="67"/>
      <c r="L1" s="67"/>
    </row>
    <row r="2" spans="1:42" ht="19" customHeight="1">
      <c r="A2" s="111"/>
      <c r="B2" s="111"/>
      <c r="C2" s="111"/>
      <c r="D2" s="111"/>
      <c r="E2" s="111"/>
      <c r="F2" s="111"/>
      <c r="G2" s="67"/>
      <c r="H2" s="67"/>
      <c r="I2" s="67"/>
      <c r="J2" s="67"/>
      <c r="K2" s="67"/>
      <c r="L2" s="67"/>
    </row>
    <row r="3" spans="1:42" s="2" customFormat="1" ht="36" customHeight="1">
      <c r="A3" s="1" t="s">
        <v>0</v>
      </c>
      <c r="B3" s="1" t="s">
        <v>1</v>
      </c>
      <c r="C3" s="1" t="s">
        <v>2</v>
      </c>
      <c r="D3" s="1" t="s">
        <v>3</v>
      </c>
      <c r="E3" s="11" t="s">
        <v>4</v>
      </c>
      <c r="F3" s="11" t="s">
        <v>13</v>
      </c>
      <c r="G3" s="125" t="s">
        <v>3</v>
      </c>
      <c r="H3" s="125"/>
      <c r="I3" s="126"/>
      <c r="J3" s="126"/>
      <c r="K3" s="126"/>
      <c r="L3" s="126"/>
      <c r="M3" s="125" t="s">
        <v>1</v>
      </c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5" t="s">
        <v>2</v>
      </c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</row>
    <row r="4" spans="1:42" s="4" customFormat="1" ht="19">
      <c r="A4" s="26" t="s">
        <v>5</v>
      </c>
      <c r="B4" s="26">
        <v>75</v>
      </c>
      <c r="C4" s="26">
        <v>70</v>
      </c>
      <c r="D4" s="26" t="b">
        <v>1</v>
      </c>
      <c r="E4" s="26" t="s">
        <v>6</v>
      </c>
      <c r="F4" s="26">
        <v>1</v>
      </c>
      <c r="G4" s="13"/>
      <c r="H4" s="8" t="s">
        <v>14</v>
      </c>
      <c r="I4" s="8" t="s">
        <v>15</v>
      </c>
      <c r="J4" s="8" t="s">
        <v>16</v>
      </c>
      <c r="K4" s="8" t="s">
        <v>17</v>
      </c>
      <c r="L4" s="10" t="s">
        <v>18</v>
      </c>
      <c r="M4" s="14" t="s">
        <v>19</v>
      </c>
      <c r="N4" s="113">
        <v>1</v>
      </c>
      <c r="O4" s="124"/>
      <c r="P4" s="114">
        <v>0</v>
      </c>
      <c r="Q4" s="120"/>
      <c r="R4" s="113">
        <v>1</v>
      </c>
      <c r="S4" s="124"/>
      <c r="T4" s="114">
        <v>0</v>
      </c>
      <c r="U4" s="120"/>
      <c r="V4" s="113">
        <v>0</v>
      </c>
      <c r="W4" s="124"/>
      <c r="X4" s="114"/>
      <c r="Y4" s="120"/>
      <c r="Z4" s="114"/>
      <c r="AA4" s="120"/>
      <c r="AB4" s="65" t="s">
        <v>19</v>
      </c>
      <c r="AC4" s="113">
        <v>1</v>
      </c>
      <c r="AD4" s="124"/>
      <c r="AE4" s="114">
        <v>1</v>
      </c>
      <c r="AF4" s="120"/>
      <c r="AG4" s="113">
        <v>0</v>
      </c>
      <c r="AH4" s="124"/>
      <c r="AI4" s="114">
        <v>0</v>
      </c>
      <c r="AJ4" s="120"/>
      <c r="AK4" s="113">
        <v>0</v>
      </c>
      <c r="AL4" s="124"/>
      <c r="AM4" s="114"/>
      <c r="AN4" s="120"/>
      <c r="AO4" s="114"/>
      <c r="AP4" s="120"/>
    </row>
    <row r="5" spans="1:42" s="6" customFormat="1" ht="19">
      <c r="A5" s="26" t="s">
        <v>5</v>
      </c>
      <c r="B5" s="26">
        <v>80</v>
      </c>
      <c r="C5" s="26">
        <v>90</v>
      </c>
      <c r="D5" s="26" t="b">
        <v>1</v>
      </c>
      <c r="E5" s="26" t="s">
        <v>7</v>
      </c>
      <c r="F5" s="26">
        <v>0</v>
      </c>
      <c r="G5" s="65" t="b">
        <v>1</v>
      </c>
      <c r="H5" s="21">
        <v>1</v>
      </c>
      <c r="I5" s="21">
        <v>2</v>
      </c>
      <c r="J5" s="21">
        <f xml:space="preserve"> 1 - (H5/(H5+I5))*(H5/(H5+I5))-(I5/(H5+I5))*(I5/(H5+I5))</f>
        <v>0.44444444444444442</v>
      </c>
      <c r="K5" s="21">
        <v>5</v>
      </c>
      <c r="L5" s="21">
        <f>(SUM(H5:I5))/K5*J5</f>
        <v>0.26666666666666666</v>
      </c>
      <c r="M5" s="14" t="s">
        <v>1</v>
      </c>
      <c r="N5" s="114">
        <v>69</v>
      </c>
      <c r="O5" s="120"/>
      <c r="P5" s="114">
        <v>72</v>
      </c>
      <c r="Q5" s="120"/>
      <c r="R5" s="113">
        <v>75</v>
      </c>
      <c r="S5" s="124"/>
      <c r="T5" s="114">
        <v>80</v>
      </c>
      <c r="U5" s="120"/>
      <c r="V5" s="114">
        <v>85</v>
      </c>
      <c r="W5" s="120"/>
      <c r="X5" s="113"/>
      <c r="Y5" s="124"/>
      <c r="Z5" s="114"/>
      <c r="AA5" s="120"/>
      <c r="AB5" s="65" t="s">
        <v>2</v>
      </c>
      <c r="AC5" s="114">
        <v>70</v>
      </c>
      <c r="AD5" s="120"/>
      <c r="AE5" s="114">
        <v>70</v>
      </c>
      <c r="AF5" s="120"/>
      <c r="AG5" s="113">
        <v>85</v>
      </c>
      <c r="AH5" s="124"/>
      <c r="AI5" s="114">
        <v>90</v>
      </c>
      <c r="AJ5" s="120"/>
      <c r="AK5" s="114">
        <v>95</v>
      </c>
      <c r="AL5" s="120"/>
      <c r="AM5" s="113"/>
      <c r="AN5" s="124"/>
      <c r="AO5" s="114"/>
      <c r="AP5" s="120"/>
    </row>
    <row r="6" spans="1:42" s="6" customFormat="1" ht="19">
      <c r="A6" s="26" t="s">
        <v>5</v>
      </c>
      <c r="B6" s="26">
        <v>85</v>
      </c>
      <c r="C6" s="26">
        <v>85</v>
      </c>
      <c r="D6" s="26" t="b">
        <v>0</v>
      </c>
      <c r="E6" s="26" t="s">
        <v>7</v>
      </c>
      <c r="F6" s="26">
        <v>0</v>
      </c>
      <c r="G6" s="65" t="b">
        <v>0</v>
      </c>
      <c r="H6" s="21">
        <v>1</v>
      </c>
      <c r="I6" s="21">
        <v>1</v>
      </c>
      <c r="J6" s="21">
        <f t="shared" ref="J6" si="0" xml:space="preserve"> 1 - (H6/(H6+I6))*(H6/(H6+I6))-(I6/(H6+I6))*(I6/(H6+I6))</f>
        <v>0.5</v>
      </c>
      <c r="K6" s="21">
        <v>5</v>
      </c>
      <c r="L6" s="21">
        <f t="shared" ref="L6" si="1">(SUM(H6:I6))/K6*J6</f>
        <v>0.2</v>
      </c>
      <c r="M6" s="59" t="s">
        <v>20</v>
      </c>
      <c r="N6" s="114">
        <f xml:space="preserve"> N5</f>
        <v>69</v>
      </c>
      <c r="O6" s="120"/>
      <c r="P6" s="113">
        <f t="shared" ref="P6:T6" si="2" xml:space="preserve"> P5</f>
        <v>72</v>
      </c>
      <c r="Q6" s="124"/>
      <c r="R6" s="113">
        <f t="shared" si="2"/>
        <v>75</v>
      </c>
      <c r="S6" s="124"/>
      <c r="T6" s="114">
        <f t="shared" si="2"/>
        <v>80</v>
      </c>
      <c r="U6" s="120"/>
      <c r="V6" s="114">
        <v>85</v>
      </c>
      <c r="W6" s="120"/>
      <c r="X6" s="113"/>
      <c r="Y6" s="124"/>
      <c r="Z6" s="113"/>
      <c r="AA6" s="124"/>
      <c r="AB6" s="59" t="s">
        <v>25</v>
      </c>
      <c r="AC6" s="114">
        <f xml:space="preserve"> AC5</f>
        <v>70</v>
      </c>
      <c r="AD6" s="120"/>
      <c r="AE6" s="113">
        <v>80</v>
      </c>
      <c r="AF6" s="124"/>
      <c r="AG6" s="113">
        <v>90</v>
      </c>
      <c r="AH6" s="124"/>
      <c r="AI6" s="114">
        <v>95</v>
      </c>
      <c r="AJ6" s="120"/>
      <c r="AK6" s="114"/>
      <c r="AL6" s="120"/>
      <c r="AM6" s="113"/>
      <c r="AN6" s="124"/>
      <c r="AO6" s="113"/>
      <c r="AP6" s="124"/>
    </row>
    <row r="7" spans="1:42" s="6" customFormat="1" ht="19">
      <c r="A7" s="26" t="s">
        <v>5</v>
      </c>
      <c r="B7" s="26">
        <v>72</v>
      </c>
      <c r="C7" s="26">
        <v>95</v>
      </c>
      <c r="D7" s="26" t="b">
        <v>1</v>
      </c>
      <c r="E7" s="26" t="s">
        <v>7</v>
      </c>
      <c r="F7" s="26">
        <v>0</v>
      </c>
      <c r="G7" s="78" t="s">
        <v>12</v>
      </c>
      <c r="H7" s="123"/>
      <c r="I7" s="123"/>
      <c r="J7" s="123"/>
      <c r="K7" s="68"/>
      <c r="L7" s="27">
        <f>SUM(L5:L6)</f>
        <v>0.46666666666666667</v>
      </c>
      <c r="M7" s="15" t="s">
        <v>21</v>
      </c>
      <c r="N7" s="114">
        <v>68</v>
      </c>
      <c r="O7" s="120"/>
      <c r="P7" s="113">
        <f>FLOOR(SUM(N6:Q6)/2, 0.1)</f>
        <v>70.5</v>
      </c>
      <c r="Q7" s="113"/>
      <c r="R7" s="113">
        <f>FLOOR((P6+R6)/2, 0.1)</f>
        <v>73.5</v>
      </c>
      <c r="S7" s="113"/>
      <c r="T7" s="121">
        <f t="shared" ref="T7" si="3">FLOOR((R6+T6)/2, 0.1)</f>
        <v>77.5</v>
      </c>
      <c r="U7" s="121"/>
      <c r="V7" s="113">
        <f t="shared" ref="V7" si="4">FLOOR((T6+V6)/2, 0.1)</f>
        <v>82.5</v>
      </c>
      <c r="W7" s="113"/>
      <c r="X7" s="113">
        <v>86</v>
      </c>
      <c r="Y7" s="113"/>
      <c r="Z7" s="113"/>
      <c r="AA7" s="113"/>
      <c r="AB7" s="59" t="s">
        <v>21</v>
      </c>
      <c r="AC7" s="114">
        <v>69</v>
      </c>
      <c r="AD7" s="120"/>
      <c r="AE7" s="121">
        <f>FLOOR(SUM(AC6:AF6)/2, 0.1)</f>
        <v>75</v>
      </c>
      <c r="AF7" s="121"/>
      <c r="AG7" s="113">
        <f>FLOOR((AE6+AG6)/2, 0.1)</f>
        <v>85</v>
      </c>
      <c r="AH7" s="113"/>
      <c r="AI7" s="113">
        <f t="shared" ref="AI7" si="5">FLOOR((AG6+AI6)/2, 0.1)</f>
        <v>92.5</v>
      </c>
      <c r="AJ7" s="113"/>
      <c r="AK7" s="113">
        <v>96</v>
      </c>
      <c r="AL7" s="113"/>
      <c r="AM7" s="113"/>
      <c r="AN7" s="113"/>
      <c r="AO7" s="113"/>
      <c r="AP7" s="113"/>
    </row>
    <row r="8" spans="1:42" s="4" customFormat="1" ht="19">
      <c r="A8" s="26" t="s">
        <v>5</v>
      </c>
      <c r="B8" s="26">
        <v>69</v>
      </c>
      <c r="C8" s="26">
        <v>70</v>
      </c>
      <c r="D8" s="26" t="b">
        <v>0</v>
      </c>
      <c r="E8" s="26" t="s">
        <v>6</v>
      </c>
      <c r="F8" s="26">
        <v>1</v>
      </c>
      <c r="G8" s="26"/>
      <c r="H8" s="26"/>
      <c r="I8" s="26"/>
      <c r="J8" s="26"/>
      <c r="K8" s="26"/>
      <c r="L8" s="26"/>
      <c r="M8" s="16"/>
      <c r="N8" s="114"/>
      <c r="O8" s="120"/>
      <c r="P8" s="113"/>
      <c r="Q8" s="113"/>
      <c r="R8" s="113"/>
      <c r="S8" s="113"/>
      <c r="T8" s="114"/>
      <c r="U8" s="114"/>
      <c r="V8" s="114"/>
      <c r="W8" s="114"/>
      <c r="X8" s="113"/>
      <c r="Y8" s="113"/>
      <c r="Z8" s="113"/>
      <c r="AA8" s="113"/>
      <c r="AB8" s="16"/>
      <c r="AC8" s="114"/>
      <c r="AD8" s="120"/>
      <c r="AE8" s="113"/>
      <c r="AF8" s="113"/>
      <c r="AG8" s="113"/>
      <c r="AH8" s="113"/>
      <c r="AI8" s="114"/>
      <c r="AJ8" s="114"/>
      <c r="AK8" s="114"/>
      <c r="AL8" s="114"/>
      <c r="AM8" s="113"/>
      <c r="AN8" s="113"/>
      <c r="AO8" s="113"/>
      <c r="AP8" s="113"/>
    </row>
    <row r="9" spans="1:42" s="4" customFormat="1" ht="19">
      <c r="A9" s="101"/>
      <c r="B9" s="101"/>
      <c r="C9" s="101"/>
      <c r="D9" s="101"/>
      <c r="E9" s="101"/>
      <c r="F9" s="101"/>
      <c r="G9" s="26"/>
      <c r="H9" s="26"/>
      <c r="I9" s="26"/>
      <c r="J9" s="26"/>
      <c r="K9" s="26"/>
      <c r="L9" s="26"/>
      <c r="M9" s="14"/>
      <c r="N9" s="14" t="s">
        <v>22</v>
      </c>
      <c r="O9" s="14" t="s">
        <v>23</v>
      </c>
      <c r="P9" s="14" t="s">
        <v>22</v>
      </c>
      <c r="Q9" s="14" t="s">
        <v>23</v>
      </c>
      <c r="R9" s="14" t="s">
        <v>22</v>
      </c>
      <c r="S9" s="14" t="s">
        <v>23</v>
      </c>
      <c r="T9" s="14" t="s">
        <v>22</v>
      </c>
      <c r="U9" s="14" t="s">
        <v>23</v>
      </c>
      <c r="V9" s="14" t="s">
        <v>22</v>
      </c>
      <c r="W9" s="14" t="s">
        <v>23</v>
      </c>
      <c r="X9" s="14" t="s">
        <v>22</v>
      </c>
      <c r="Y9" s="14" t="s">
        <v>23</v>
      </c>
      <c r="Z9" s="14"/>
      <c r="AA9" s="14"/>
      <c r="AB9" s="65"/>
      <c r="AC9" s="65" t="s">
        <v>22</v>
      </c>
      <c r="AD9" s="65" t="s">
        <v>23</v>
      </c>
      <c r="AE9" s="65" t="s">
        <v>22</v>
      </c>
      <c r="AF9" s="65" t="s">
        <v>23</v>
      </c>
      <c r="AG9" s="65" t="s">
        <v>22</v>
      </c>
      <c r="AH9" s="65" t="s">
        <v>23</v>
      </c>
      <c r="AI9" s="65" t="s">
        <v>22</v>
      </c>
      <c r="AJ9" s="65" t="s">
        <v>23</v>
      </c>
      <c r="AK9" s="65" t="s">
        <v>22</v>
      </c>
      <c r="AL9" s="65" t="s">
        <v>23</v>
      </c>
      <c r="AM9" s="65"/>
      <c r="AN9" s="65"/>
      <c r="AO9" s="65"/>
      <c r="AP9" s="65"/>
    </row>
    <row r="10" spans="1:42" s="4" customFormat="1" ht="19">
      <c r="A10" s="101"/>
      <c r="B10" s="101"/>
      <c r="C10" s="101"/>
      <c r="D10" s="101"/>
      <c r="E10" s="101"/>
      <c r="F10" s="101"/>
      <c r="G10" s="26"/>
      <c r="H10" s="26"/>
      <c r="I10" s="26"/>
      <c r="J10" s="26"/>
      <c r="K10" s="26"/>
      <c r="L10" s="26"/>
      <c r="M10" s="14" t="s">
        <v>14</v>
      </c>
      <c r="N10" s="14">
        <v>0</v>
      </c>
      <c r="O10" s="14">
        <v>2</v>
      </c>
      <c r="P10" s="14">
        <v>1</v>
      </c>
      <c r="Q10" s="14">
        <v>1</v>
      </c>
      <c r="R10" s="14">
        <v>1</v>
      </c>
      <c r="S10" s="14">
        <v>1</v>
      </c>
      <c r="T10" s="14">
        <v>2</v>
      </c>
      <c r="U10" s="14">
        <v>0</v>
      </c>
      <c r="V10" s="14">
        <v>2</v>
      </c>
      <c r="W10" s="14">
        <v>0</v>
      </c>
      <c r="X10" s="14">
        <v>2</v>
      </c>
      <c r="Y10" s="14">
        <v>0</v>
      </c>
      <c r="Z10" s="14"/>
      <c r="AA10" s="14"/>
      <c r="AB10" s="65" t="s">
        <v>14</v>
      </c>
      <c r="AC10" s="65">
        <v>0</v>
      </c>
      <c r="AD10" s="65">
        <v>2</v>
      </c>
      <c r="AE10" s="65">
        <v>2</v>
      </c>
      <c r="AF10" s="65">
        <v>0</v>
      </c>
      <c r="AG10" s="65">
        <v>2</v>
      </c>
      <c r="AH10" s="65">
        <v>0</v>
      </c>
      <c r="AI10" s="65">
        <v>2</v>
      </c>
      <c r="AJ10" s="65">
        <v>0</v>
      </c>
      <c r="AK10" s="65">
        <v>2</v>
      </c>
      <c r="AL10" s="65">
        <v>0</v>
      </c>
      <c r="AM10" s="65"/>
      <c r="AN10" s="65"/>
      <c r="AO10" s="65"/>
      <c r="AP10" s="65"/>
    </row>
    <row r="11" spans="1:42" s="4" customFormat="1" ht="16" customHeight="1">
      <c r="M11" s="14" t="s">
        <v>15</v>
      </c>
      <c r="N11" s="14">
        <v>0</v>
      </c>
      <c r="O11" s="14">
        <v>3</v>
      </c>
      <c r="P11" s="14">
        <v>0</v>
      </c>
      <c r="Q11" s="14">
        <v>3</v>
      </c>
      <c r="R11" s="14">
        <v>1</v>
      </c>
      <c r="S11" s="14">
        <v>2</v>
      </c>
      <c r="T11" s="14">
        <v>1</v>
      </c>
      <c r="U11" s="14">
        <v>2</v>
      </c>
      <c r="V11" s="14">
        <v>2</v>
      </c>
      <c r="W11" s="14">
        <v>1</v>
      </c>
      <c r="X11" s="14">
        <v>3</v>
      </c>
      <c r="Y11" s="14">
        <v>0</v>
      </c>
      <c r="Z11" s="14"/>
      <c r="AA11" s="14"/>
      <c r="AB11" s="65" t="s">
        <v>15</v>
      </c>
      <c r="AC11" s="65">
        <v>0</v>
      </c>
      <c r="AD11" s="65">
        <v>3</v>
      </c>
      <c r="AE11" s="65">
        <v>0</v>
      </c>
      <c r="AF11" s="65">
        <v>3</v>
      </c>
      <c r="AG11" s="65">
        <v>1</v>
      </c>
      <c r="AH11" s="65">
        <v>2</v>
      </c>
      <c r="AI11" s="65">
        <v>2</v>
      </c>
      <c r="AJ11" s="65">
        <v>1</v>
      </c>
      <c r="AK11" s="65">
        <v>3</v>
      </c>
      <c r="AL11" s="65">
        <v>0</v>
      </c>
      <c r="AM11" s="65"/>
      <c r="AN11" s="65"/>
      <c r="AO11" s="65"/>
      <c r="AP11" s="65"/>
    </row>
    <row r="12" spans="1:42" s="4" customFormat="1" ht="18" customHeight="1">
      <c r="A12" s="137" t="s">
        <v>60</v>
      </c>
      <c r="B12" s="137"/>
      <c r="C12" s="137"/>
      <c r="D12" s="137"/>
      <c r="E12" s="137"/>
      <c r="F12" s="137"/>
      <c r="N12" s="114"/>
      <c r="O12" s="114"/>
      <c r="P12" s="113"/>
      <c r="Q12" s="113"/>
      <c r="R12" s="113"/>
      <c r="S12" s="113"/>
      <c r="T12" s="114"/>
      <c r="U12" s="114"/>
      <c r="V12" s="114"/>
      <c r="W12" s="114"/>
      <c r="X12" s="113"/>
      <c r="Y12" s="113"/>
      <c r="Z12" s="113"/>
      <c r="AA12" s="113"/>
      <c r="AC12" s="114"/>
      <c r="AD12" s="120"/>
      <c r="AE12" s="113"/>
      <c r="AF12" s="113"/>
      <c r="AG12" s="113"/>
      <c r="AH12" s="113"/>
      <c r="AI12" s="114"/>
      <c r="AJ12" s="114"/>
      <c r="AK12" s="114"/>
      <c r="AL12" s="114"/>
      <c r="AM12" s="113"/>
      <c r="AN12" s="113"/>
      <c r="AO12" s="113"/>
      <c r="AP12" s="113"/>
    </row>
    <row r="13" spans="1:42">
      <c r="A13" s="137"/>
      <c r="B13" s="137"/>
      <c r="C13" s="137"/>
      <c r="D13" s="137"/>
      <c r="E13" s="137"/>
      <c r="F13" s="137"/>
      <c r="M13" s="65" t="s">
        <v>24</v>
      </c>
      <c r="N13" s="65">
        <f>SUM(N10:N11)</f>
        <v>0</v>
      </c>
      <c r="O13" s="65">
        <f t="shared" ref="O13:Y13" si="6">SUM(O10:O11)</f>
        <v>5</v>
      </c>
      <c r="P13" s="65">
        <f t="shared" si="6"/>
        <v>1</v>
      </c>
      <c r="Q13" s="65">
        <f t="shared" si="6"/>
        <v>4</v>
      </c>
      <c r="R13" s="65">
        <f t="shared" si="6"/>
        <v>2</v>
      </c>
      <c r="S13" s="65">
        <f t="shared" si="6"/>
        <v>3</v>
      </c>
      <c r="T13" s="65">
        <f t="shared" si="6"/>
        <v>3</v>
      </c>
      <c r="U13" s="65">
        <f t="shared" si="6"/>
        <v>2</v>
      </c>
      <c r="V13" s="65">
        <f t="shared" si="6"/>
        <v>4</v>
      </c>
      <c r="W13" s="65">
        <f t="shared" si="6"/>
        <v>1</v>
      </c>
      <c r="X13" s="65">
        <f t="shared" si="6"/>
        <v>5</v>
      </c>
      <c r="Y13" s="65">
        <f t="shared" si="6"/>
        <v>0</v>
      </c>
      <c r="AB13" s="65" t="s">
        <v>24</v>
      </c>
      <c r="AC13" s="65">
        <f>SUM(AC10:AC11)</f>
        <v>0</v>
      </c>
      <c r="AD13" s="65">
        <f t="shared" ref="AD13:AL13" si="7">SUM(AD10:AD11)</f>
        <v>5</v>
      </c>
      <c r="AE13" s="65">
        <f t="shared" si="7"/>
        <v>2</v>
      </c>
      <c r="AF13" s="65">
        <f t="shared" si="7"/>
        <v>3</v>
      </c>
      <c r="AG13" s="65">
        <f t="shared" si="7"/>
        <v>3</v>
      </c>
      <c r="AH13" s="65">
        <f t="shared" si="7"/>
        <v>2</v>
      </c>
      <c r="AI13" s="65">
        <f t="shared" si="7"/>
        <v>4</v>
      </c>
      <c r="AJ13" s="65">
        <f t="shared" si="7"/>
        <v>1</v>
      </c>
      <c r="AK13" s="65">
        <f t="shared" si="7"/>
        <v>5</v>
      </c>
      <c r="AL13" s="65">
        <f t="shared" si="7"/>
        <v>0</v>
      </c>
      <c r="AM13" s="65"/>
      <c r="AN13" s="65"/>
      <c r="AO13" s="65"/>
      <c r="AP13" s="65"/>
    </row>
    <row r="14" spans="1:42" ht="17">
      <c r="A14" s="137"/>
      <c r="B14" s="137"/>
      <c r="C14" s="137"/>
      <c r="D14" s="137"/>
      <c r="E14" s="137"/>
      <c r="F14" s="137"/>
      <c r="M14" s="59" t="s">
        <v>11</v>
      </c>
      <c r="N14" s="71">
        <v>0.5</v>
      </c>
      <c r="O14" s="71">
        <f>1-(O10/O13*O10/O13) - (O11/O13*O11/O13)</f>
        <v>0.48</v>
      </c>
      <c r="P14" s="71">
        <f t="shared" ref="P14:X14" si="8">1-(P10/P13*P10/P13) - (P11/P13*P11/P13)</f>
        <v>0</v>
      </c>
      <c r="Q14" s="71">
        <f t="shared" si="8"/>
        <v>0.375</v>
      </c>
      <c r="R14" s="71">
        <f t="shared" si="8"/>
        <v>0.5</v>
      </c>
      <c r="S14" s="71">
        <f t="shared" si="8"/>
        <v>0.44444444444444442</v>
      </c>
      <c r="T14" s="71">
        <f t="shared" si="8"/>
        <v>0.44444444444444448</v>
      </c>
      <c r="U14" s="71">
        <f t="shared" si="8"/>
        <v>0</v>
      </c>
      <c r="V14" s="71">
        <f t="shared" si="8"/>
        <v>0.5</v>
      </c>
      <c r="W14" s="71">
        <f t="shared" si="8"/>
        <v>0</v>
      </c>
      <c r="X14" s="71">
        <f t="shared" si="8"/>
        <v>0.48</v>
      </c>
      <c r="Y14" s="71">
        <v>0.5</v>
      </c>
      <c r="AB14" s="59" t="s">
        <v>11</v>
      </c>
      <c r="AC14" s="71">
        <v>0.5</v>
      </c>
      <c r="AD14" s="71">
        <f>1-(AD10/AD13*AD10/AD13) - (AD11/AD13*AD11/AD13)</f>
        <v>0.48</v>
      </c>
      <c r="AE14" s="71">
        <f t="shared" ref="AE14:AK14" si="9">1-(AE10/AE13*AE10/AE13) - (AE11/AE13*AE11/AE13)</f>
        <v>0</v>
      </c>
      <c r="AF14" s="71">
        <f t="shared" si="9"/>
        <v>0</v>
      </c>
      <c r="AG14" s="71">
        <f t="shared" si="9"/>
        <v>0.44444444444444448</v>
      </c>
      <c r="AH14" s="71">
        <f t="shared" si="9"/>
        <v>0</v>
      </c>
      <c r="AI14" s="71">
        <f t="shared" si="9"/>
        <v>0.5</v>
      </c>
      <c r="AJ14" s="71">
        <f t="shared" si="9"/>
        <v>0</v>
      </c>
      <c r="AK14" s="71">
        <f t="shared" si="9"/>
        <v>0.48</v>
      </c>
      <c r="AL14" s="71">
        <v>0.5</v>
      </c>
      <c r="AM14" s="71"/>
      <c r="AN14" s="71"/>
      <c r="AO14" s="71"/>
      <c r="AP14" s="71"/>
    </row>
    <row r="15" spans="1:42">
      <c r="M15" s="65" t="s">
        <v>17</v>
      </c>
      <c r="N15" s="65">
        <v>5</v>
      </c>
      <c r="O15" s="65">
        <v>5</v>
      </c>
      <c r="P15" s="65">
        <v>5</v>
      </c>
      <c r="Q15" s="65">
        <v>5</v>
      </c>
      <c r="R15" s="65">
        <v>5</v>
      </c>
      <c r="S15" s="65">
        <v>5</v>
      </c>
      <c r="T15" s="65">
        <v>5</v>
      </c>
      <c r="U15" s="65">
        <v>5</v>
      </c>
      <c r="V15" s="65">
        <v>5</v>
      </c>
      <c r="W15" s="65">
        <v>5</v>
      </c>
      <c r="X15" s="65">
        <v>5</v>
      </c>
      <c r="Y15" s="65">
        <v>5</v>
      </c>
      <c r="AB15" s="65" t="s">
        <v>17</v>
      </c>
      <c r="AC15" s="65">
        <v>5</v>
      </c>
      <c r="AD15" s="65">
        <v>5</v>
      </c>
      <c r="AE15" s="65">
        <v>5</v>
      </c>
      <c r="AF15" s="65">
        <v>5</v>
      </c>
      <c r="AG15" s="65">
        <v>5</v>
      </c>
      <c r="AH15" s="65">
        <v>5</v>
      </c>
      <c r="AI15" s="65">
        <v>5</v>
      </c>
      <c r="AJ15" s="65">
        <v>5</v>
      </c>
      <c r="AK15" s="65">
        <v>5</v>
      </c>
      <c r="AL15" s="65">
        <v>5</v>
      </c>
      <c r="AM15" s="65"/>
      <c r="AN15" s="65"/>
      <c r="AO15" s="65"/>
      <c r="AP15" s="65"/>
    </row>
    <row r="16" spans="1:42">
      <c r="M16" s="65" t="s">
        <v>18</v>
      </c>
      <c r="N16" s="71">
        <f>(SUM(N10:N11)/N15)*N14</f>
        <v>0</v>
      </c>
      <c r="O16" s="71">
        <f t="shared" ref="O16" si="10">(SUM(O10:O11)/O15)*O14</f>
        <v>0.48</v>
      </c>
      <c r="P16" s="71">
        <f t="shared" ref="P16:Y16" si="11">(SUM(P10:P11)/P15)*P14</f>
        <v>0</v>
      </c>
      <c r="Q16" s="71">
        <f t="shared" si="11"/>
        <v>0.30000000000000004</v>
      </c>
      <c r="R16" s="71">
        <f t="shared" si="11"/>
        <v>0.2</v>
      </c>
      <c r="S16" s="71">
        <f t="shared" si="11"/>
        <v>0.26666666666666666</v>
      </c>
      <c r="T16" s="71">
        <f t="shared" si="11"/>
        <v>0.26666666666666666</v>
      </c>
      <c r="U16" s="71">
        <f t="shared" si="11"/>
        <v>0</v>
      </c>
      <c r="V16" s="71">
        <f t="shared" si="11"/>
        <v>0.4</v>
      </c>
      <c r="W16" s="71">
        <f t="shared" si="11"/>
        <v>0</v>
      </c>
      <c r="X16" s="71">
        <f t="shared" si="11"/>
        <v>0.48</v>
      </c>
      <c r="Y16" s="71">
        <f t="shared" si="11"/>
        <v>0</v>
      </c>
      <c r="AB16" s="65" t="s">
        <v>18</v>
      </c>
      <c r="AC16" s="71">
        <f>(SUM(AC10:AC11)/AC15)*AC14</f>
        <v>0</v>
      </c>
      <c r="AD16" s="71">
        <f t="shared" ref="AD16" si="12">(SUM(AD10:AD11)/AD15)*AD14</f>
        <v>0.48</v>
      </c>
      <c r="AE16" s="71">
        <f t="shared" ref="AE16:AL16" si="13">(SUM(AE10:AE11)/AE15)*AE14</f>
        <v>0</v>
      </c>
      <c r="AF16" s="71">
        <f t="shared" si="13"/>
        <v>0</v>
      </c>
      <c r="AG16" s="71">
        <f t="shared" si="13"/>
        <v>0.26666666666666666</v>
      </c>
      <c r="AH16" s="71">
        <f t="shared" si="13"/>
        <v>0</v>
      </c>
      <c r="AI16" s="71">
        <f t="shared" si="13"/>
        <v>0.4</v>
      </c>
      <c r="AJ16" s="71">
        <f t="shared" si="13"/>
        <v>0</v>
      </c>
      <c r="AK16" s="71">
        <f t="shared" si="13"/>
        <v>0.48</v>
      </c>
      <c r="AL16" s="71">
        <f t="shared" si="13"/>
        <v>0</v>
      </c>
      <c r="AM16" s="71"/>
      <c r="AN16" s="71"/>
      <c r="AO16" s="71"/>
      <c r="AP16" s="71"/>
    </row>
    <row r="17" spans="1:42" ht="19">
      <c r="M17" s="78" t="s">
        <v>12</v>
      </c>
      <c r="N17" s="115">
        <f>SUM(N16:O16)</f>
        <v>0.48</v>
      </c>
      <c r="O17" s="114"/>
      <c r="P17" s="115">
        <f t="shared" ref="P17" si="14">SUM(P16:Q16)</f>
        <v>0.30000000000000004</v>
      </c>
      <c r="Q17" s="114"/>
      <c r="R17" s="115">
        <f t="shared" ref="R17" si="15">SUM(R16:S16)</f>
        <v>0.46666666666666667</v>
      </c>
      <c r="S17" s="114"/>
      <c r="T17" s="116">
        <f t="shared" ref="T17" si="16">SUM(T16:U16)</f>
        <v>0.26666666666666666</v>
      </c>
      <c r="U17" s="117"/>
      <c r="V17" s="115">
        <f t="shared" ref="V17" si="17">SUM(V16:W16)</f>
        <v>0.4</v>
      </c>
      <c r="W17" s="114"/>
      <c r="X17" s="115">
        <f t="shared" ref="X17" si="18">SUM(X16:Y16)</f>
        <v>0.48</v>
      </c>
      <c r="Y17" s="114"/>
      <c r="AB17" s="78" t="s">
        <v>12</v>
      </c>
      <c r="AC17" s="115">
        <f>SUM(AC16:AD16)</f>
        <v>0.48</v>
      </c>
      <c r="AD17" s="114"/>
      <c r="AE17" s="140">
        <f t="shared" ref="AE17" si="19">SUM(AE16:AF16)</f>
        <v>0</v>
      </c>
      <c r="AF17" s="141"/>
      <c r="AG17" s="115">
        <f t="shared" ref="AG17" si="20">SUM(AG16:AH16)</f>
        <v>0.26666666666666666</v>
      </c>
      <c r="AH17" s="114"/>
      <c r="AI17" s="115">
        <f t="shared" ref="AI17" si="21">SUM(AI16:AJ16)</f>
        <v>0.4</v>
      </c>
      <c r="AJ17" s="114"/>
      <c r="AK17" s="115">
        <f t="shared" ref="AK17" si="22">SUM(AK16:AL16)</f>
        <v>0.48</v>
      </c>
      <c r="AL17" s="114"/>
      <c r="AM17" s="115"/>
      <c r="AN17" s="114"/>
      <c r="AO17" s="115"/>
      <c r="AP17" s="114"/>
    </row>
    <row r="18" spans="1:42" s="4" customFormat="1"/>
    <row r="20" spans="1:42" ht="19">
      <c r="A20" s="111" t="s">
        <v>48</v>
      </c>
      <c r="B20" s="111"/>
      <c r="C20" s="111"/>
      <c r="D20" s="111"/>
      <c r="E20" s="111"/>
      <c r="F20" s="111"/>
      <c r="G20" s="4"/>
      <c r="H20" s="4"/>
      <c r="I20" s="4"/>
      <c r="J20" s="4"/>
      <c r="K20" s="4"/>
      <c r="L20" s="4"/>
      <c r="M20" s="125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</row>
    <row r="21" spans="1:42">
      <c r="A21" s="111"/>
      <c r="B21" s="111"/>
      <c r="C21" s="111"/>
      <c r="D21" s="111"/>
      <c r="E21" s="111"/>
      <c r="F21" s="111"/>
      <c r="G21" s="4"/>
      <c r="H21" s="4"/>
      <c r="I21" s="4"/>
      <c r="J21" s="4"/>
      <c r="K21" s="4"/>
      <c r="L21" s="4"/>
      <c r="M21" s="14"/>
      <c r="N21" s="113"/>
      <c r="O21" s="124"/>
      <c r="P21" s="114"/>
      <c r="Q21" s="120"/>
      <c r="R21" s="113"/>
      <c r="S21" s="124"/>
      <c r="T21" s="114"/>
      <c r="U21" s="120"/>
      <c r="V21" s="113"/>
      <c r="W21" s="124"/>
      <c r="X21" s="114"/>
      <c r="Y21" s="120"/>
      <c r="Z21" s="114"/>
      <c r="AA21" s="120"/>
      <c r="AB21" s="114"/>
      <c r="AC21" s="120"/>
    </row>
    <row r="22" spans="1:42" ht="40">
      <c r="A22" s="1" t="s">
        <v>0</v>
      </c>
      <c r="B22" s="1" t="s">
        <v>1</v>
      </c>
      <c r="C22" s="1" t="s">
        <v>2</v>
      </c>
      <c r="D22" s="1" t="s">
        <v>3</v>
      </c>
      <c r="E22" s="11" t="s">
        <v>4</v>
      </c>
      <c r="F22" s="11" t="s">
        <v>13</v>
      </c>
      <c r="G22" s="125" t="s">
        <v>3</v>
      </c>
      <c r="H22" s="125"/>
      <c r="I22" s="126"/>
      <c r="J22" s="126"/>
      <c r="K22" s="126"/>
      <c r="L22" s="126"/>
      <c r="M22" s="125" t="s">
        <v>1</v>
      </c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5" t="s">
        <v>2</v>
      </c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</row>
    <row r="23" spans="1:42" ht="22" customHeight="1">
      <c r="A23" s="26" t="s">
        <v>9</v>
      </c>
      <c r="B23" s="26">
        <v>71</v>
      </c>
      <c r="C23" s="26">
        <v>80</v>
      </c>
      <c r="D23" s="26" t="b">
        <v>1</v>
      </c>
      <c r="E23" s="26" t="s">
        <v>7</v>
      </c>
      <c r="F23" s="26">
        <v>0</v>
      </c>
      <c r="G23" s="13"/>
      <c r="H23" s="8" t="s">
        <v>14</v>
      </c>
      <c r="I23" s="8" t="s">
        <v>15</v>
      </c>
      <c r="J23" s="8" t="s">
        <v>16</v>
      </c>
      <c r="K23" s="8" t="s">
        <v>17</v>
      </c>
      <c r="L23" s="10" t="s">
        <v>18</v>
      </c>
      <c r="M23" s="14" t="s">
        <v>19</v>
      </c>
      <c r="N23" s="113">
        <v>0</v>
      </c>
      <c r="O23" s="124"/>
      <c r="P23" s="114">
        <v>1</v>
      </c>
      <c r="Q23" s="120"/>
      <c r="R23" s="113">
        <v>1</v>
      </c>
      <c r="S23" s="124"/>
      <c r="T23" s="114">
        <v>0</v>
      </c>
      <c r="U23" s="120"/>
      <c r="V23" s="113">
        <v>1</v>
      </c>
      <c r="W23" s="124"/>
      <c r="X23" s="114"/>
      <c r="Y23" s="120"/>
      <c r="Z23" s="114"/>
      <c r="AA23" s="120"/>
      <c r="AB23" s="14" t="s">
        <v>19</v>
      </c>
      <c r="AC23" s="113">
        <v>0</v>
      </c>
      <c r="AD23" s="124"/>
      <c r="AE23" s="114">
        <v>0</v>
      </c>
      <c r="AF23" s="120"/>
      <c r="AG23" s="113">
        <v>1</v>
      </c>
      <c r="AH23" s="124"/>
      <c r="AI23" s="114">
        <v>1</v>
      </c>
      <c r="AJ23" s="120"/>
      <c r="AK23" s="113">
        <v>1</v>
      </c>
      <c r="AL23" s="124"/>
      <c r="AM23" s="114"/>
      <c r="AN23" s="120"/>
      <c r="AO23" s="114"/>
      <c r="AP23" s="120"/>
    </row>
    <row r="24" spans="1:42" ht="19">
      <c r="A24" s="26" t="s">
        <v>9</v>
      </c>
      <c r="B24" s="26">
        <v>65</v>
      </c>
      <c r="C24" s="26">
        <v>70</v>
      </c>
      <c r="D24" s="26" t="b">
        <v>1</v>
      </c>
      <c r="E24" s="26" t="s">
        <v>7</v>
      </c>
      <c r="F24" s="26">
        <v>0</v>
      </c>
      <c r="G24" s="65" t="b">
        <v>1</v>
      </c>
      <c r="H24" s="21">
        <v>0</v>
      </c>
      <c r="I24" s="21">
        <v>2</v>
      </c>
      <c r="J24" s="21">
        <f xml:space="preserve"> 1 - (H24/(H24+I24))*(H24/(H24+I24))-(I24/(H24+I24))*(I24/(H24+I24))</f>
        <v>0</v>
      </c>
      <c r="K24" s="21">
        <v>5</v>
      </c>
      <c r="L24" s="21">
        <f>(SUM(H24:I24))/K24*J24</f>
        <v>0</v>
      </c>
      <c r="M24" s="14" t="s">
        <v>1</v>
      </c>
      <c r="N24" s="114">
        <v>65</v>
      </c>
      <c r="O24" s="120"/>
      <c r="P24" s="114">
        <v>68</v>
      </c>
      <c r="Q24" s="120"/>
      <c r="R24" s="113">
        <v>70</v>
      </c>
      <c r="S24" s="124"/>
      <c r="T24" s="114">
        <v>71</v>
      </c>
      <c r="U24" s="120"/>
      <c r="V24" s="114">
        <v>75</v>
      </c>
      <c r="W24" s="120"/>
      <c r="X24" s="113"/>
      <c r="Y24" s="124"/>
      <c r="Z24" s="114"/>
      <c r="AA24" s="120"/>
      <c r="AB24" s="14" t="s">
        <v>2</v>
      </c>
      <c r="AC24" s="114">
        <v>70</v>
      </c>
      <c r="AD24" s="120"/>
      <c r="AE24" s="114">
        <v>80</v>
      </c>
      <c r="AF24" s="120"/>
      <c r="AG24" s="113">
        <v>80</v>
      </c>
      <c r="AH24" s="124"/>
      <c r="AI24" s="114">
        <v>80</v>
      </c>
      <c r="AJ24" s="120"/>
      <c r="AK24" s="114">
        <v>90</v>
      </c>
      <c r="AL24" s="120"/>
      <c r="AM24" s="113"/>
      <c r="AN24" s="124"/>
      <c r="AO24" s="114"/>
      <c r="AP24" s="120"/>
    </row>
    <row r="25" spans="1:42" ht="19">
      <c r="A25" s="26" t="s">
        <v>9</v>
      </c>
      <c r="B25" s="26">
        <v>75</v>
      </c>
      <c r="C25" s="26">
        <v>80</v>
      </c>
      <c r="D25" s="26" t="b">
        <v>0</v>
      </c>
      <c r="E25" s="26" t="s">
        <v>6</v>
      </c>
      <c r="F25" s="26">
        <v>1</v>
      </c>
      <c r="G25" s="65" t="b">
        <v>0</v>
      </c>
      <c r="H25" s="21">
        <v>3</v>
      </c>
      <c r="I25" s="21">
        <v>0</v>
      </c>
      <c r="J25" s="21">
        <f t="shared" ref="J25" si="23" xml:space="preserve"> 1 - (H25/(H25+I25))*(H25/(H25+I25))-(I25/(H25+I25))*(I25/(H25+I25))</f>
        <v>0</v>
      </c>
      <c r="K25" s="21">
        <v>5</v>
      </c>
      <c r="L25" s="21">
        <f t="shared" ref="L25" si="24">(SUM(H25:I25))/K25*J25</f>
        <v>0</v>
      </c>
      <c r="M25" s="59" t="s">
        <v>20</v>
      </c>
      <c r="N25" s="114">
        <f xml:space="preserve"> N24</f>
        <v>65</v>
      </c>
      <c r="O25" s="120"/>
      <c r="P25" s="113">
        <f t="shared" ref="P25" si="25" xml:space="preserve"> P24</f>
        <v>68</v>
      </c>
      <c r="Q25" s="124"/>
      <c r="R25" s="113">
        <f t="shared" ref="R25" si="26" xml:space="preserve"> R24</f>
        <v>70</v>
      </c>
      <c r="S25" s="124"/>
      <c r="T25" s="114">
        <f t="shared" ref="T25" si="27" xml:space="preserve"> T24</f>
        <v>71</v>
      </c>
      <c r="U25" s="120"/>
      <c r="V25" s="114">
        <v>75</v>
      </c>
      <c r="W25" s="120"/>
      <c r="X25" s="113"/>
      <c r="Y25" s="124"/>
      <c r="Z25" s="113"/>
      <c r="AA25" s="124"/>
      <c r="AB25" s="59" t="s">
        <v>25</v>
      </c>
      <c r="AC25" s="114">
        <f xml:space="preserve"> AC24</f>
        <v>70</v>
      </c>
      <c r="AD25" s="120"/>
      <c r="AE25" s="113">
        <f t="shared" ref="AE25" si="28" xml:space="preserve"> AE24</f>
        <v>80</v>
      </c>
      <c r="AF25" s="124"/>
      <c r="AG25" s="113">
        <v>90</v>
      </c>
      <c r="AH25" s="124"/>
      <c r="AI25" s="114"/>
      <c r="AJ25" s="120"/>
      <c r="AK25" s="114"/>
      <c r="AL25" s="120"/>
      <c r="AM25" s="113"/>
      <c r="AN25" s="124"/>
      <c r="AO25" s="113"/>
      <c r="AP25" s="124"/>
    </row>
    <row r="26" spans="1:42" ht="19">
      <c r="A26" s="26" t="s">
        <v>9</v>
      </c>
      <c r="B26" s="26">
        <v>68</v>
      </c>
      <c r="C26" s="26">
        <v>80</v>
      </c>
      <c r="D26" s="26" t="b">
        <v>0</v>
      </c>
      <c r="E26" s="26" t="s">
        <v>6</v>
      </c>
      <c r="F26" s="26">
        <v>1</v>
      </c>
      <c r="G26" s="78" t="s">
        <v>12</v>
      </c>
      <c r="H26" s="123"/>
      <c r="I26" s="123"/>
      <c r="J26" s="123"/>
      <c r="K26" s="68"/>
      <c r="L26" s="102">
        <f>SUM(L24:L25)</f>
        <v>0</v>
      </c>
      <c r="M26" s="15" t="s">
        <v>21</v>
      </c>
      <c r="N26" s="114">
        <v>64</v>
      </c>
      <c r="O26" s="120"/>
      <c r="P26" s="121">
        <f>FLOOR(SUM(N25:Q25)/2, 0.1)</f>
        <v>66.5</v>
      </c>
      <c r="Q26" s="121"/>
      <c r="R26" s="113">
        <f>FLOOR((P25+R25)/2, 0.1)</f>
        <v>69</v>
      </c>
      <c r="S26" s="113"/>
      <c r="T26" s="113">
        <f t="shared" ref="T26" si="29">FLOOR((R25+T25)/2, 0.1)</f>
        <v>70.5</v>
      </c>
      <c r="U26" s="113"/>
      <c r="V26" s="113">
        <f t="shared" ref="V26" si="30">FLOOR((T25+V25)/2, 0.1)</f>
        <v>73</v>
      </c>
      <c r="W26" s="113"/>
      <c r="X26" s="113">
        <v>76</v>
      </c>
      <c r="Y26" s="113"/>
      <c r="Z26" s="122"/>
      <c r="AA26" s="122"/>
      <c r="AB26" s="15" t="s">
        <v>21</v>
      </c>
      <c r="AC26" s="114">
        <v>69</v>
      </c>
      <c r="AD26" s="120"/>
      <c r="AE26" s="121">
        <f>FLOOR(SUM(AC25:AF25)/2, 0.1)</f>
        <v>75</v>
      </c>
      <c r="AF26" s="121"/>
      <c r="AG26" s="113">
        <f>FLOOR((AE25+AG25)/2, 0.1)</f>
        <v>85</v>
      </c>
      <c r="AH26" s="113"/>
      <c r="AI26" s="113">
        <v>91</v>
      </c>
      <c r="AJ26" s="113"/>
      <c r="AK26" s="122"/>
      <c r="AL26" s="122"/>
      <c r="AM26" s="113"/>
      <c r="AN26" s="113"/>
      <c r="AO26" s="113"/>
      <c r="AP26" s="113"/>
    </row>
    <row r="27" spans="1:42" ht="19">
      <c r="A27" s="26" t="s">
        <v>9</v>
      </c>
      <c r="B27" s="26">
        <v>70</v>
      </c>
      <c r="C27" s="26">
        <v>96</v>
      </c>
      <c r="D27" s="26" t="b">
        <v>0</v>
      </c>
      <c r="E27" s="26" t="s">
        <v>6</v>
      </c>
      <c r="F27" s="26">
        <v>1</v>
      </c>
      <c r="G27" s="4"/>
      <c r="H27" s="4"/>
      <c r="I27" s="4"/>
      <c r="J27" s="4"/>
      <c r="K27" s="4"/>
      <c r="L27" s="4"/>
      <c r="M27" s="16"/>
      <c r="N27" s="114"/>
      <c r="O27" s="120"/>
      <c r="P27" s="113"/>
      <c r="Q27" s="113"/>
      <c r="R27" s="113"/>
      <c r="S27" s="113"/>
      <c r="T27" s="114"/>
      <c r="U27" s="114"/>
      <c r="V27" s="114"/>
      <c r="W27" s="114"/>
      <c r="X27" s="113"/>
      <c r="Y27" s="113"/>
      <c r="Z27" s="113"/>
      <c r="AA27" s="113"/>
      <c r="AB27" s="16"/>
      <c r="AC27" s="114"/>
      <c r="AD27" s="120"/>
      <c r="AE27" s="113"/>
      <c r="AF27" s="113"/>
      <c r="AG27" s="113"/>
      <c r="AH27" s="113"/>
      <c r="AI27" s="114"/>
      <c r="AJ27" s="114"/>
      <c r="AK27" s="114"/>
      <c r="AL27" s="114"/>
      <c r="AM27" s="113"/>
      <c r="AN27" s="113"/>
      <c r="AO27" s="113"/>
      <c r="AP27" s="113"/>
    </row>
    <row r="28" spans="1:42" ht="21">
      <c r="A28" s="26"/>
      <c r="B28" s="26"/>
      <c r="C28" s="26"/>
      <c r="D28" s="26"/>
      <c r="E28" s="26"/>
      <c r="F28" s="26"/>
      <c r="G28" s="67"/>
      <c r="H28" s="67"/>
      <c r="I28" s="67"/>
      <c r="J28" s="67"/>
      <c r="K28" s="67"/>
      <c r="L28" s="67"/>
      <c r="M28" s="14"/>
      <c r="N28" s="14" t="s">
        <v>22</v>
      </c>
      <c r="O28" s="14" t="s">
        <v>23</v>
      </c>
      <c r="P28" s="14" t="s">
        <v>22</v>
      </c>
      <c r="Q28" s="14" t="s">
        <v>23</v>
      </c>
      <c r="R28" s="14" t="s">
        <v>22</v>
      </c>
      <c r="S28" s="14" t="s">
        <v>23</v>
      </c>
      <c r="T28" s="14" t="s">
        <v>22</v>
      </c>
      <c r="U28" s="14" t="s">
        <v>23</v>
      </c>
      <c r="V28" s="14" t="s">
        <v>22</v>
      </c>
      <c r="W28" s="14" t="s">
        <v>23</v>
      </c>
      <c r="X28" s="14" t="s">
        <v>22</v>
      </c>
      <c r="Y28" s="14" t="s">
        <v>23</v>
      </c>
      <c r="Z28" s="14"/>
      <c r="AA28" s="14"/>
      <c r="AB28" s="14"/>
      <c r="AC28" s="14" t="s">
        <v>22</v>
      </c>
      <c r="AD28" s="14" t="s">
        <v>23</v>
      </c>
      <c r="AE28" s="14" t="s">
        <v>22</v>
      </c>
      <c r="AF28" s="14" t="s">
        <v>23</v>
      </c>
      <c r="AG28" s="14" t="s">
        <v>22</v>
      </c>
      <c r="AH28" s="14" t="s">
        <v>23</v>
      </c>
      <c r="AI28" s="14" t="s">
        <v>22</v>
      </c>
      <c r="AJ28" s="14" t="s">
        <v>23</v>
      </c>
      <c r="AK28" s="14"/>
      <c r="AL28" s="14"/>
      <c r="AM28" s="14"/>
      <c r="AN28" s="14"/>
      <c r="AO28" s="14"/>
      <c r="AP28" s="14"/>
    </row>
    <row r="29" spans="1:42" ht="21">
      <c r="G29" s="67"/>
      <c r="H29" s="67"/>
      <c r="I29" s="67"/>
      <c r="J29" s="67"/>
      <c r="K29" s="67"/>
      <c r="L29" s="67"/>
      <c r="M29" s="14" t="s">
        <v>14</v>
      </c>
      <c r="N29" s="14">
        <v>0</v>
      </c>
      <c r="O29" s="14">
        <v>3</v>
      </c>
      <c r="P29" s="14">
        <v>0</v>
      </c>
      <c r="Q29" s="14">
        <v>3</v>
      </c>
      <c r="R29" s="14">
        <v>1</v>
      </c>
      <c r="S29" s="14">
        <v>2</v>
      </c>
      <c r="T29" s="14">
        <v>2</v>
      </c>
      <c r="U29" s="14">
        <v>1</v>
      </c>
      <c r="V29" s="14">
        <v>2</v>
      </c>
      <c r="W29" s="14">
        <v>1</v>
      </c>
      <c r="X29" s="14">
        <v>3</v>
      </c>
      <c r="Y29" s="14">
        <v>0</v>
      </c>
      <c r="Z29" s="14"/>
      <c r="AA29" s="14"/>
      <c r="AB29" s="14" t="s">
        <v>14</v>
      </c>
      <c r="AC29" s="14">
        <v>0</v>
      </c>
      <c r="AD29" s="14">
        <v>3</v>
      </c>
      <c r="AE29" s="14">
        <v>0</v>
      </c>
      <c r="AF29" s="14">
        <v>3</v>
      </c>
      <c r="AG29" s="14">
        <v>2</v>
      </c>
      <c r="AH29" s="14">
        <v>1</v>
      </c>
      <c r="AI29" s="14">
        <v>3</v>
      </c>
      <c r="AJ29" s="14">
        <v>0</v>
      </c>
      <c r="AK29" s="14"/>
      <c r="AL29" s="14"/>
      <c r="AM29" s="14"/>
      <c r="AN29" s="14"/>
      <c r="AO29" s="14"/>
      <c r="AP29" s="14"/>
    </row>
    <row r="30" spans="1:42" ht="19">
      <c r="A30" s="137" t="s">
        <v>61</v>
      </c>
      <c r="B30" s="137"/>
      <c r="C30" s="137"/>
      <c r="D30" s="137"/>
      <c r="E30" s="137"/>
      <c r="F30" s="137"/>
      <c r="G30" s="26"/>
      <c r="H30" s="26"/>
      <c r="I30" s="26"/>
      <c r="J30" s="26"/>
      <c r="K30" s="26"/>
      <c r="L30" s="26"/>
      <c r="M30" s="14" t="s">
        <v>15</v>
      </c>
      <c r="N30" s="14">
        <v>0</v>
      </c>
      <c r="O30" s="14">
        <v>2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U30" s="14">
        <v>1</v>
      </c>
      <c r="V30" s="14">
        <v>2</v>
      </c>
      <c r="W30" s="14">
        <v>0</v>
      </c>
      <c r="X30" s="14">
        <v>2</v>
      </c>
      <c r="Y30" s="14">
        <v>0</v>
      </c>
      <c r="Z30" s="14"/>
      <c r="AA30" s="14"/>
      <c r="AB30" s="14" t="s">
        <v>15</v>
      </c>
      <c r="AC30" s="14">
        <v>0</v>
      </c>
      <c r="AD30" s="14">
        <v>2</v>
      </c>
      <c r="AE30" s="14">
        <v>1</v>
      </c>
      <c r="AF30" s="14">
        <v>1</v>
      </c>
      <c r="AG30" s="14">
        <v>2</v>
      </c>
      <c r="AH30" s="14">
        <v>0</v>
      </c>
      <c r="AI30" s="14">
        <v>2</v>
      </c>
      <c r="AJ30" s="14">
        <v>0</v>
      </c>
      <c r="AK30" s="14"/>
      <c r="AL30" s="14"/>
      <c r="AM30" s="14"/>
      <c r="AN30" s="14"/>
      <c r="AO30" s="14"/>
      <c r="AP30" s="14"/>
    </row>
    <row r="31" spans="1:42" ht="19">
      <c r="A31" s="137"/>
      <c r="B31" s="137"/>
      <c r="C31" s="137"/>
      <c r="D31" s="137"/>
      <c r="E31" s="137"/>
      <c r="F31" s="137"/>
      <c r="G31" s="26"/>
      <c r="H31" s="26"/>
      <c r="I31" s="26"/>
      <c r="J31" s="26"/>
      <c r="K31" s="26"/>
      <c r="L31" s="26"/>
      <c r="M31" s="4"/>
      <c r="N31" s="114"/>
      <c r="O31" s="120"/>
      <c r="P31" s="113"/>
      <c r="Q31" s="113"/>
      <c r="R31" s="113"/>
      <c r="S31" s="113"/>
      <c r="T31" s="114"/>
      <c r="U31" s="114"/>
      <c r="V31" s="114"/>
      <c r="W31" s="114"/>
      <c r="X31" s="113"/>
      <c r="Y31" s="113"/>
      <c r="Z31" s="113"/>
      <c r="AA31" s="113"/>
      <c r="AB31" s="4"/>
      <c r="AC31" s="114"/>
      <c r="AD31" s="120"/>
      <c r="AE31" s="113"/>
      <c r="AF31" s="113"/>
      <c r="AG31" s="113"/>
      <c r="AH31" s="113"/>
      <c r="AI31" s="114"/>
      <c r="AJ31" s="114"/>
      <c r="AK31" s="114"/>
      <c r="AL31" s="114"/>
      <c r="AM31" s="113"/>
      <c r="AN31" s="113"/>
      <c r="AO31" s="113"/>
      <c r="AP31" s="113"/>
    </row>
    <row r="32" spans="1:42" ht="19">
      <c r="A32" s="137"/>
      <c r="B32" s="137"/>
      <c r="C32" s="137"/>
      <c r="D32" s="137"/>
      <c r="E32" s="137"/>
      <c r="F32" s="137"/>
      <c r="G32" s="26"/>
      <c r="H32" s="26"/>
      <c r="I32" s="26"/>
      <c r="J32" s="26"/>
      <c r="K32" s="26"/>
      <c r="L32" s="26"/>
      <c r="M32" s="14" t="s">
        <v>24</v>
      </c>
      <c r="N32" s="14">
        <f>SUM(N29:N30)</f>
        <v>0</v>
      </c>
      <c r="O32" s="14">
        <f t="shared" ref="O32:Y32" si="31">SUM(O29:O30)</f>
        <v>5</v>
      </c>
      <c r="P32" s="14">
        <f t="shared" si="31"/>
        <v>1</v>
      </c>
      <c r="Q32" s="14">
        <f t="shared" si="31"/>
        <v>4</v>
      </c>
      <c r="R32" s="14">
        <f t="shared" si="31"/>
        <v>2</v>
      </c>
      <c r="S32" s="14">
        <f t="shared" si="31"/>
        <v>3</v>
      </c>
      <c r="T32" s="14">
        <f t="shared" si="31"/>
        <v>3</v>
      </c>
      <c r="U32" s="14">
        <f t="shared" si="31"/>
        <v>2</v>
      </c>
      <c r="V32" s="14">
        <f t="shared" si="31"/>
        <v>4</v>
      </c>
      <c r="W32" s="14">
        <f t="shared" si="31"/>
        <v>1</v>
      </c>
      <c r="X32" s="14">
        <f t="shared" si="31"/>
        <v>5</v>
      </c>
      <c r="Y32" s="14">
        <f t="shared" si="31"/>
        <v>0</v>
      </c>
      <c r="Z32" s="14"/>
      <c r="AA32" s="14"/>
      <c r="AB32" s="14" t="s">
        <v>24</v>
      </c>
      <c r="AC32" s="14">
        <f>SUM(AC29:AC30)</f>
        <v>0</v>
      </c>
      <c r="AD32" s="14">
        <f t="shared" ref="AD32:AJ32" si="32">SUM(AD29:AD30)</f>
        <v>5</v>
      </c>
      <c r="AE32" s="14">
        <f t="shared" si="32"/>
        <v>1</v>
      </c>
      <c r="AF32" s="14">
        <f t="shared" si="32"/>
        <v>4</v>
      </c>
      <c r="AG32" s="14">
        <f t="shared" si="32"/>
        <v>4</v>
      </c>
      <c r="AH32" s="14">
        <f t="shared" si="32"/>
        <v>1</v>
      </c>
      <c r="AI32" s="14">
        <f t="shared" si="32"/>
        <v>5</v>
      </c>
      <c r="AJ32" s="14">
        <f t="shared" si="32"/>
        <v>0</v>
      </c>
      <c r="AK32" s="14"/>
      <c r="AL32" s="14"/>
      <c r="AM32" s="14"/>
      <c r="AN32" s="14"/>
      <c r="AO32" s="14"/>
      <c r="AP32" s="14"/>
    </row>
    <row r="33" spans="1:42" ht="19">
      <c r="G33" s="26"/>
      <c r="H33" s="26"/>
      <c r="I33" s="26"/>
      <c r="J33" s="26"/>
      <c r="K33" s="26"/>
      <c r="L33" s="26"/>
      <c r="M33" s="15" t="s">
        <v>11</v>
      </c>
      <c r="N33" s="24">
        <v>0.5</v>
      </c>
      <c r="O33" s="24">
        <f>1-(O29/O32*O29/O32) - (O30/O32*O30/O32)</f>
        <v>0.48</v>
      </c>
      <c r="P33" s="71">
        <f t="shared" ref="P33:X33" si="33">1-(P29/P32*P29/P32) - (P30/P32*P30/P32)</f>
        <v>0</v>
      </c>
      <c r="Q33" s="71">
        <f t="shared" si="33"/>
        <v>0.375</v>
      </c>
      <c r="R33" s="71">
        <f t="shared" si="33"/>
        <v>0.5</v>
      </c>
      <c r="S33" s="71">
        <f t="shared" si="33"/>
        <v>0.44444444444444448</v>
      </c>
      <c r="T33" s="71">
        <f t="shared" si="33"/>
        <v>0.44444444444444448</v>
      </c>
      <c r="U33" s="71">
        <f t="shared" si="33"/>
        <v>0.5</v>
      </c>
      <c r="V33" s="71">
        <f t="shared" si="33"/>
        <v>0.5</v>
      </c>
      <c r="W33" s="71">
        <f t="shared" si="33"/>
        <v>0</v>
      </c>
      <c r="X33" s="71">
        <f t="shared" si="33"/>
        <v>0.48</v>
      </c>
      <c r="Y33" s="24">
        <v>0.5</v>
      </c>
      <c r="Z33" s="25"/>
      <c r="AA33" s="25"/>
      <c r="AB33" s="15" t="s">
        <v>11</v>
      </c>
      <c r="AC33" s="24">
        <v>0.5</v>
      </c>
      <c r="AD33" s="24">
        <f>1-(AD29/AD32*AD29/AD32) - (AD30/AD32*AD30/AD32)</f>
        <v>0.48</v>
      </c>
      <c r="AE33" s="71">
        <f t="shared" ref="AE33:AI33" si="34">1-(AE29/AE32*AE29/AE32) - (AE30/AE32*AE30/AE32)</f>
        <v>0</v>
      </c>
      <c r="AF33" s="71">
        <f t="shared" si="34"/>
        <v>0.375</v>
      </c>
      <c r="AG33" s="71">
        <f t="shared" si="34"/>
        <v>0.5</v>
      </c>
      <c r="AH33" s="71">
        <f t="shared" si="34"/>
        <v>0</v>
      </c>
      <c r="AI33" s="71">
        <f t="shared" si="34"/>
        <v>0.48</v>
      </c>
      <c r="AJ33" s="24">
        <v>0.5</v>
      </c>
      <c r="AK33" s="24"/>
      <c r="AL33" s="24"/>
      <c r="AM33" s="24"/>
      <c r="AN33" s="25"/>
      <c r="AO33" s="25"/>
      <c r="AP33" s="24"/>
    </row>
    <row r="34" spans="1:42" ht="19">
      <c r="G34" s="26"/>
      <c r="H34" s="26"/>
      <c r="I34" s="26"/>
      <c r="J34" s="26"/>
      <c r="K34" s="26"/>
      <c r="L34" s="26"/>
      <c r="M34" s="14" t="s">
        <v>17</v>
      </c>
      <c r="N34" s="14">
        <v>5</v>
      </c>
      <c r="O34" s="14">
        <v>5</v>
      </c>
      <c r="P34" s="14">
        <v>5</v>
      </c>
      <c r="Q34" s="14">
        <v>5</v>
      </c>
      <c r="R34" s="14">
        <v>5</v>
      </c>
      <c r="S34" s="14">
        <v>5</v>
      </c>
      <c r="T34" s="14">
        <v>5</v>
      </c>
      <c r="U34" s="14">
        <v>5</v>
      </c>
      <c r="V34" s="14">
        <v>5</v>
      </c>
      <c r="W34" s="14">
        <v>5</v>
      </c>
      <c r="X34" s="14">
        <v>5</v>
      </c>
      <c r="Y34" s="14">
        <v>5</v>
      </c>
      <c r="Z34" s="14"/>
      <c r="AA34" s="14"/>
      <c r="AB34" s="14" t="s">
        <v>17</v>
      </c>
      <c r="AC34" s="14">
        <v>5</v>
      </c>
      <c r="AD34" s="14">
        <v>5</v>
      </c>
      <c r="AE34" s="14">
        <v>5</v>
      </c>
      <c r="AF34" s="14">
        <v>5</v>
      </c>
      <c r="AG34" s="14">
        <v>5</v>
      </c>
      <c r="AH34" s="14">
        <v>5</v>
      </c>
      <c r="AI34" s="14">
        <v>5</v>
      </c>
      <c r="AJ34" s="14">
        <v>5</v>
      </c>
      <c r="AK34" s="14"/>
      <c r="AL34" s="14"/>
      <c r="AM34" s="14"/>
      <c r="AN34" s="14"/>
      <c r="AO34" s="14"/>
      <c r="AP34" s="14"/>
    </row>
    <row r="35" spans="1:42">
      <c r="A35" s="111" t="s">
        <v>47</v>
      </c>
      <c r="B35" s="111"/>
      <c r="C35" s="111"/>
      <c r="D35" s="111"/>
      <c r="E35" s="111"/>
      <c r="F35" s="111"/>
      <c r="M35" s="14" t="s">
        <v>18</v>
      </c>
      <c r="N35" s="24">
        <f>(SUM(N29:N30)/N34)*N33</f>
        <v>0</v>
      </c>
      <c r="O35" s="24">
        <f t="shared" ref="O35" si="35">(SUM(O29:O30)/O34)*O33</f>
        <v>0.48</v>
      </c>
      <c r="P35" s="24">
        <f t="shared" ref="P35:Y35" si="36">(SUM(P29:P30)/P34)*P33</f>
        <v>0</v>
      </c>
      <c r="Q35" s="24">
        <f t="shared" si="36"/>
        <v>0.30000000000000004</v>
      </c>
      <c r="R35" s="24">
        <f t="shared" si="36"/>
        <v>0.2</v>
      </c>
      <c r="S35" s="24">
        <f t="shared" si="36"/>
        <v>0.26666666666666666</v>
      </c>
      <c r="T35" s="24">
        <f t="shared" si="36"/>
        <v>0.26666666666666666</v>
      </c>
      <c r="U35" s="24">
        <f t="shared" si="36"/>
        <v>0.2</v>
      </c>
      <c r="V35" s="24">
        <f t="shared" si="36"/>
        <v>0.4</v>
      </c>
      <c r="W35" s="24">
        <f t="shared" si="36"/>
        <v>0</v>
      </c>
      <c r="X35" s="24">
        <f t="shared" si="36"/>
        <v>0.48</v>
      </c>
      <c r="Y35" s="24">
        <f t="shared" si="36"/>
        <v>0</v>
      </c>
      <c r="Z35" s="24"/>
      <c r="AA35" s="24"/>
      <c r="AB35" s="14" t="s">
        <v>18</v>
      </c>
      <c r="AC35" s="24">
        <f>(SUM(AC29:AC30)/AC34)*AC33</f>
        <v>0</v>
      </c>
      <c r="AD35" s="24">
        <f t="shared" ref="AD35" si="37">(SUM(AD29:AD30)/AD34)*AD33</f>
        <v>0.48</v>
      </c>
      <c r="AE35" s="24">
        <f t="shared" ref="AE35:AJ35" si="38">(SUM(AE29:AE30)/AE34)*AE33</f>
        <v>0</v>
      </c>
      <c r="AF35" s="24">
        <f t="shared" si="38"/>
        <v>0.30000000000000004</v>
      </c>
      <c r="AG35" s="24">
        <f t="shared" si="38"/>
        <v>0.4</v>
      </c>
      <c r="AH35" s="24">
        <f t="shared" si="38"/>
        <v>0</v>
      </c>
      <c r="AI35" s="24">
        <f t="shared" si="38"/>
        <v>0.48</v>
      </c>
      <c r="AJ35" s="24">
        <f t="shared" si="38"/>
        <v>0</v>
      </c>
      <c r="AK35" s="24"/>
      <c r="AL35" s="24"/>
      <c r="AM35" s="24"/>
      <c r="AN35" s="24"/>
      <c r="AO35" s="24"/>
      <c r="AP35" s="24"/>
    </row>
    <row r="36" spans="1:42" ht="21">
      <c r="A36" s="111"/>
      <c r="B36" s="111"/>
      <c r="C36" s="111"/>
      <c r="D36" s="111"/>
      <c r="E36" s="111"/>
      <c r="F36" s="111"/>
      <c r="G36" s="67"/>
      <c r="H36" s="67"/>
      <c r="I36" s="67"/>
      <c r="J36" s="67"/>
      <c r="K36" s="67"/>
      <c r="L36" s="67"/>
      <c r="M36" s="28" t="s">
        <v>12</v>
      </c>
      <c r="N36" s="115">
        <f>SUM(N35:O35)</f>
        <v>0.48</v>
      </c>
      <c r="O36" s="114"/>
      <c r="P36" s="116">
        <f t="shared" ref="P36" si="39">SUM(P35:Q35)</f>
        <v>0.30000000000000004</v>
      </c>
      <c r="Q36" s="117"/>
      <c r="R36" s="115">
        <f t="shared" ref="R36" si="40">SUM(R35:S35)</f>
        <v>0.46666666666666667</v>
      </c>
      <c r="S36" s="114"/>
      <c r="T36" s="115">
        <f t="shared" ref="T36" si="41">SUM(T35:U35)</f>
        <v>0.46666666666666667</v>
      </c>
      <c r="U36" s="114"/>
      <c r="V36" s="115">
        <f t="shared" ref="V36" si="42">SUM(V35:W35)</f>
        <v>0.4</v>
      </c>
      <c r="W36" s="114"/>
      <c r="X36" s="115">
        <f t="shared" ref="X36" si="43">SUM(X35:Y35)</f>
        <v>0.48</v>
      </c>
      <c r="Y36" s="114"/>
      <c r="Z36" s="118"/>
      <c r="AA36" s="119"/>
      <c r="AB36" s="28" t="s">
        <v>12</v>
      </c>
      <c r="AC36" s="115">
        <f>SUM(AC35:AD35)</f>
        <v>0.48</v>
      </c>
      <c r="AD36" s="114"/>
      <c r="AE36" s="116">
        <f t="shared" ref="AE36" si="44">SUM(AE35:AF35)</f>
        <v>0.30000000000000004</v>
      </c>
      <c r="AF36" s="117"/>
      <c r="AG36" s="115">
        <f t="shared" ref="AG36" si="45">SUM(AG35:AH35)</f>
        <v>0.4</v>
      </c>
      <c r="AH36" s="114"/>
      <c r="AI36" s="115">
        <f t="shared" ref="AI36" si="46">SUM(AI35:AJ35)</f>
        <v>0.48</v>
      </c>
      <c r="AJ36" s="114"/>
      <c r="AK36" s="118"/>
      <c r="AL36" s="119"/>
      <c r="AM36" s="115"/>
      <c r="AN36" s="114"/>
      <c r="AO36" s="115"/>
      <c r="AP36" s="114"/>
    </row>
    <row r="37" spans="1:42" ht="40">
      <c r="A37" s="1" t="s">
        <v>0</v>
      </c>
      <c r="B37" s="1" t="s">
        <v>1</v>
      </c>
      <c r="C37" s="1" t="s">
        <v>2</v>
      </c>
      <c r="D37" s="1" t="s">
        <v>3</v>
      </c>
      <c r="E37" s="11" t="s">
        <v>4</v>
      </c>
      <c r="F37" s="11" t="s">
        <v>13</v>
      </c>
      <c r="G37" s="67"/>
      <c r="H37" s="67"/>
      <c r="I37" s="67"/>
      <c r="J37" s="67"/>
      <c r="K37" s="67"/>
      <c r="L37" s="67"/>
    </row>
    <row r="38" spans="1:42" ht="19">
      <c r="A38" s="26" t="s">
        <v>8</v>
      </c>
      <c r="B38" s="26">
        <v>72</v>
      </c>
      <c r="C38" s="26">
        <v>90</v>
      </c>
      <c r="D38" s="26" t="b">
        <v>1</v>
      </c>
      <c r="E38" s="26" t="s">
        <v>6</v>
      </c>
      <c r="F38" s="26">
        <v>1</v>
      </c>
      <c r="G38" s="11"/>
      <c r="H38" s="11"/>
      <c r="I38" s="11"/>
      <c r="J38" s="11"/>
      <c r="K38" s="11"/>
      <c r="L38" s="11"/>
    </row>
    <row r="39" spans="1:42" ht="19">
      <c r="A39" s="26" t="s">
        <v>8</v>
      </c>
      <c r="B39" s="26">
        <v>83</v>
      </c>
      <c r="C39" s="26">
        <v>78</v>
      </c>
      <c r="D39" s="26" t="b">
        <v>0</v>
      </c>
      <c r="E39" s="26" t="s">
        <v>6</v>
      </c>
      <c r="F39" s="26">
        <v>1</v>
      </c>
      <c r="G39" s="26"/>
      <c r="H39" s="26"/>
      <c r="I39" s="26"/>
      <c r="J39" s="26"/>
      <c r="K39" s="26"/>
      <c r="L39" s="26"/>
    </row>
    <row r="40" spans="1:42" ht="19">
      <c r="A40" s="26" t="s">
        <v>8</v>
      </c>
      <c r="B40" s="26">
        <v>64</v>
      </c>
      <c r="C40" s="26">
        <v>65</v>
      </c>
      <c r="D40" s="26" t="b">
        <v>1</v>
      </c>
      <c r="E40" s="26" t="s">
        <v>6</v>
      </c>
      <c r="F40" s="26">
        <v>1</v>
      </c>
      <c r="G40" s="26"/>
      <c r="H40" s="26"/>
      <c r="I40" s="26"/>
      <c r="J40" s="26"/>
      <c r="K40" s="26"/>
      <c r="L40" s="26"/>
    </row>
    <row r="41" spans="1:42" ht="19">
      <c r="A41" s="26" t="s">
        <v>8</v>
      </c>
      <c r="B41" s="26">
        <v>81</v>
      </c>
      <c r="C41" s="26">
        <v>75</v>
      </c>
      <c r="D41" s="26" t="b">
        <v>0</v>
      </c>
      <c r="E41" s="26" t="s">
        <v>6</v>
      </c>
      <c r="F41" s="26">
        <v>1</v>
      </c>
      <c r="G41" s="26"/>
      <c r="H41" s="26"/>
      <c r="I41" s="26"/>
      <c r="J41" s="26"/>
      <c r="K41" s="26"/>
      <c r="L41" s="26"/>
    </row>
    <row r="42" spans="1:42" ht="19">
      <c r="G42" s="26"/>
      <c r="H42" s="26"/>
      <c r="I42" s="26"/>
      <c r="J42" s="26"/>
      <c r="K42" s="26"/>
      <c r="L42" s="26"/>
    </row>
    <row r="43" spans="1:42" ht="19">
      <c r="G43" s="26"/>
      <c r="H43" s="26"/>
      <c r="I43" s="26"/>
      <c r="J43" s="26"/>
      <c r="K43" s="26"/>
      <c r="L43" s="26"/>
    </row>
    <row r="44" spans="1:42" ht="19">
      <c r="G44" s="26"/>
      <c r="H44" s="26"/>
      <c r="I44" s="26"/>
      <c r="J44" s="26"/>
      <c r="K44" s="26"/>
      <c r="L44" s="26"/>
    </row>
    <row r="45" spans="1:42" ht="19">
      <c r="G45" s="26"/>
      <c r="H45" s="26"/>
      <c r="I45" s="26"/>
      <c r="J45" s="26"/>
      <c r="K45" s="26"/>
      <c r="L45" s="26"/>
    </row>
    <row r="47" spans="1:42" ht="21">
      <c r="G47" s="67"/>
      <c r="H47" s="67"/>
      <c r="I47" s="67"/>
      <c r="J47" s="67"/>
      <c r="K47" s="67"/>
      <c r="L47" s="67"/>
    </row>
    <row r="48" spans="1:42" ht="21">
      <c r="G48" s="67"/>
      <c r="H48" s="67"/>
      <c r="I48" s="67"/>
      <c r="J48" s="67"/>
      <c r="K48" s="67"/>
      <c r="L48" s="67"/>
    </row>
    <row r="49" spans="1:29" ht="19">
      <c r="G49" s="26"/>
      <c r="H49" s="26"/>
      <c r="I49" s="26"/>
      <c r="J49" s="26"/>
      <c r="K49" s="26"/>
      <c r="L49" s="26"/>
    </row>
    <row r="50" spans="1:29" ht="19">
      <c r="G50" s="26"/>
      <c r="H50" s="26"/>
      <c r="I50" s="26"/>
      <c r="J50" s="26"/>
      <c r="K50" s="26"/>
      <c r="L50" s="26"/>
    </row>
    <row r="51" spans="1:29" ht="19">
      <c r="G51" s="26"/>
      <c r="H51" s="26"/>
      <c r="I51" s="26"/>
      <c r="J51" s="26"/>
      <c r="K51" s="26"/>
      <c r="L51" s="26"/>
    </row>
    <row r="52" spans="1:29" ht="19">
      <c r="G52" s="26"/>
      <c r="H52" s="26"/>
      <c r="I52" s="26"/>
      <c r="J52" s="26"/>
      <c r="K52" s="26"/>
      <c r="L52" s="26"/>
    </row>
    <row r="53" spans="1:29">
      <c r="AB53" s="4"/>
      <c r="AC53" s="4"/>
    </row>
    <row r="56" spans="1:29">
      <c r="AB56" s="114"/>
      <c r="AC56" s="120"/>
    </row>
    <row r="57" spans="1:29">
      <c r="AB57" s="114"/>
      <c r="AC57" s="120"/>
    </row>
    <row r="58" spans="1:29" ht="20" customHeight="1">
      <c r="A58" s="80"/>
      <c r="B58" s="80"/>
      <c r="C58" s="80"/>
      <c r="D58" s="80"/>
      <c r="E58" s="80"/>
      <c r="F58" s="80"/>
      <c r="G58" s="75"/>
      <c r="H58" s="75"/>
      <c r="I58" s="75"/>
      <c r="J58" s="75"/>
      <c r="K58" s="75"/>
      <c r="L58" s="75"/>
      <c r="AB58" s="113"/>
      <c r="AC58" s="124"/>
    </row>
    <row r="59" spans="1:29" ht="17" customHeight="1">
      <c r="A59" s="81"/>
      <c r="B59" s="81"/>
      <c r="C59" s="81"/>
      <c r="D59" s="81"/>
      <c r="E59" s="81"/>
      <c r="F59" s="81"/>
      <c r="G59" s="76"/>
      <c r="H59" s="76"/>
      <c r="I59" s="76"/>
      <c r="J59" s="76"/>
      <c r="K59" s="76"/>
      <c r="L59" s="76"/>
      <c r="AB59" s="113"/>
      <c r="AC59" s="113"/>
    </row>
    <row r="60" spans="1:29" ht="16" customHeight="1">
      <c r="A60" s="81"/>
      <c r="B60" s="81"/>
      <c r="C60" s="81"/>
      <c r="D60" s="81"/>
      <c r="E60" s="81"/>
      <c r="F60" s="81"/>
      <c r="G60" s="76"/>
      <c r="H60" s="76"/>
      <c r="I60" s="76"/>
      <c r="J60" s="76"/>
      <c r="K60" s="76"/>
      <c r="L60" s="76"/>
      <c r="AB60" s="113"/>
      <c r="AC60" s="113"/>
    </row>
    <row r="61" spans="1:29" ht="16" customHeight="1">
      <c r="A61" s="81"/>
      <c r="B61" s="81"/>
      <c r="C61" s="81"/>
      <c r="D61" s="81"/>
      <c r="E61" s="81"/>
      <c r="F61" s="81"/>
      <c r="G61" s="76"/>
      <c r="H61" s="76"/>
      <c r="I61" s="76"/>
      <c r="J61" s="76"/>
      <c r="K61" s="76"/>
      <c r="L61" s="76"/>
      <c r="AB61" s="14"/>
      <c r="AC61" s="14"/>
    </row>
    <row r="62" spans="1:29">
      <c r="AB62" s="14"/>
      <c r="AC62" s="14"/>
    </row>
    <row r="63" spans="1:29">
      <c r="AB63" s="14"/>
      <c r="AC63" s="14"/>
    </row>
    <row r="64" spans="1:29">
      <c r="AB64" s="113"/>
      <c r="AC64" s="113"/>
    </row>
    <row r="65" spans="1:29">
      <c r="AB65" s="14"/>
      <c r="AC65" s="14"/>
    </row>
    <row r="66" spans="1:29">
      <c r="AB66" s="24"/>
      <c r="AC66" s="24"/>
    </row>
    <row r="67" spans="1:29">
      <c r="AB67" s="14"/>
      <c r="AC67" s="14"/>
    </row>
    <row r="68" spans="1:29" ht="21">
      <c r="A68" s="58"/>
      <c r="B68" s="58"/>
      <c r="C68" s="58"/>
      <c r="D68" s="58"/>
      <c r="E68" s="58"/>
      <c r="F68" s="58"/>
      <c r="G68" s="67"/>
      <c r="H68" s="67"/>
      <c r="I68" s="67"/>
      <c r="J68" s="67"/>
      <c r="K68" s="67"/>
      <c r="L68" s="67"/>
      <c r="AB68" s="24"/>
      <c r="AC68" s="24"/>
    </row>
    <row r="69" spans="1:29" ht="21">
      <c r="A69" s="58"/>
      <c r="B69" s="58"/>
      <c r="C69" s="58"/>
      <c r="D69" s="58"/>
      <c r="E69" s="58"/>
      <c r="F69" s="58"/>
      <c r="G69" s="67"/>
      <c r="H69" s="67"/>
      <c r="I69" s="67"/>
      <c r="J69" s="67"/>
      <c r="K69" s="67"/>
      <c r="L69" s="67"/>
      <c r="AB69" s="115"/>
      <c r="AC69" s="114"/>
    </row>
    <row r="70" spans="1:29" ht="19">
      <c r="A70" s="1"/>
      <c r="B70" s="1"/>
      <c r="C70" s="1"/>
      <c r="D70" s="1"/>
      <c r="E70" s="11"/>
      <c r="F70" s="11"/>
      <c r="G70" s="11"/>
      <c r="H70" s="11"/>
      <c r="I70" s="11"/>
      <c r="J70" s="11"/>
      <c r="K70" s="11"/>
      <c r="L70" s="11"/>
    </row>
    <row r="71" spans="1:29" ht="1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1:29" ht="1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spans="1:29" ht="1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spans="1:29" ht="1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1:29" ht="1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spans="1:29" ht="1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1:29" ht="1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1:29" ht="1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1:29" ht="1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1:29" ht="1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1:12" ht="1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1:12" ht="1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1:12" ht="1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1:12" ht="1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</sheetData>
  <mergeCells count="224">
    <mergeCell ref="AB64:AC64"/>
    <mergeCell ref="AB69:AC69"/>
    <mergeCell ref="AB56:AC56"/>
    <mergeCell ref="AB57:AC57"/>
    <mergeCell ref="AB58:AC58"/>
    <mergeCell ref="AB59:AC59"/>
    <mergeCell ref="AB60:AC60"/>
    <mergeCell ref="AG27:AH27"/>
    <mergeCell ref="AI27:AJ27"/>
    <mergeCell ref="AB21:AC21"/>
    <mergeCell ref="AM31:AN31"/>
    <mergeCell ref="AO31:AP31"/>
    <mergeCell ref="AC36:AD36"/>
    <mergeCell ref="AE36:AF36"/>
    <mergeCell ref="AG36:AH36"/>
    <mergeCell ref="AI36:AJ36"/>
    <mergeCell ref="AK36:AL36"/>
    <mergeCell ref="AM36:AN36"/>
    <mergeCell ref="AO36:AP36"/>
    <mergeCell ref="AC31:AD31"/>
    <mergeCell ref="AE31:AF31"/>
    <mergeCell ref="AG31:AH31"/>
    <mergeCell ref="AI31:AJ31"/>
    <mergeCell ref="AK31:AL31"/>
    <mergeCell ref="AM26:AN26"/>
    <mergeCell ref="AO26:AP26"/>
    <mergeCell ref="AC27:AD27"/>
    <mergeCell ref="AE27:AF27"/>
    <mergeCell ref="AK27:AL27"/>
    <mergeCell ref="AM27:AN27"/>
    <mergeCell ref="AO27:AP27"/>
    <mergeCell ref="AC26:AD26"/>
    <mergeCell ref="AE26:AF26"/>
    <mergeCell ref="N36:O36"/>
    <mergeCell ref="P36:Q36"/>
    <mergeCell ref="R36:S36"/>
    <mergeCell ref="T36:U36"/>
    <mergeCell ref="V36:W36"/>
    <mergeCell ref="X36:Y36"/>
    <mergeCell ref="AG26:AH26"/>
    <mergeCell ref="AI26:AJ26"/>
    <mergeCell ref="AK26:AL26"/>
    <mergeCell ref="Z36:AA36"/>
    <mergeCell ref="AB22:AP22"/>
    <mergeCell ref="AC23:AD23"/>
    <mergeCell ref="AE23:AF23"/>
    <mergeCell ref="AG23:AH23"/>
    <mergeCell ref="AI23:AJ23"/>
    <mergeCell ref="AK23:AL23"/>
    <mergeCell ref="AM23:AN23"/>
    <mergeCell ref="AO23:AP23"/>
    <mergeCell ref="AO24:AP24"/>
    <mergeCell ref="AC25:AD25"/>
    <mergeCell ref="AE25:AF25"/>
    <mergeCell ref="AG25:AH25"/>
    <mergeCell ref="AI25:AJ25"/>
    <mergeCell ref="AK25:AL25"/>
    <mergeCell ref="AM25:AN25"/>
    <mergeCell ref="AO25:AP25"/>
    <mergeCell ref="AC24:AD24"/>
    <mergeCell ref="AE24:AF24"/>
    <mergeCell ref="AG24:AH24"/>
    <mergeCell ref="AI24:AJ24"/>
    <mergeCell ref="AK24:AL24"/>
    <mergeCell ref="AM24:AN24"/>
    <mergeCell ref="X27:Y27"/>
    <mergeCell ref="Z27:AA27"/>
    <mergeCell ref="N31:O31"/>
    <mergeCell ref="P31:Q31"/>
    <mergeCell ref="R31:S31"/>
    <mergeCell ref="T31:U31"/>
    <mergeCell ref="V31:W31"/>
    <mergeCell ref="X31:Y31"/>
    <mergeCell ref="Z31:AA31"/>
    <mergeCell ref="N27:O27"/>
    <mergeCell ref="P27:Q27"/>
    <mergeCell ref="R27:S27"/>
    <mergeCell ref="T27:U27"/>
    <mergeCell ref="V27:W27"/>
    <mergeCell ref="Z25:AA25"/>
    <mergeCell ref="N26:O26"/>
    <mergeCell ref="P26:Q26"/>
    <mergeCell ref="R26:S26"/>
    <mergeCell ref="T26:U26"/>
    <mergeCell ref="V26:W26"/>
    <mergeCell ref="X26:Y26"/>
    <mergeCell ref="Z26:AA26"/>
    <mergeCell ref="N25:O25"/>
    <mergeCell ref="P25:Q25"/>
    <mergeCell ref="R25:S25"/>
    <mergeCell ref="T25:U25"/>
    <mergeCell ref="V25:W25"/>
    <mergeCell ref="X25:Y25"/>
    <mergeCell ref="M22:AA22"/>
    <mergeCell ref="Z23:AA23"/>
    <mergeCell ref="N24:O24"/>
    <mergeCell ref="P24:Q24"/>
    <mergeCell ref="R24:S24"/>
    <mergeCell ref="T24:U24"/>
    <mergeCell ref="V24:W24"/>
    <mergeCell ref="X24:Y24"/>
    <mergeCell ref="Z24:AA24"/>
    <mergeCell ref="N23:O23"/>
    <mergeCell ref="P23:Q23"/>
    <mergeCell ref="R23:S23"/>
    <mergeCell ref="T23:U23"/>
    <mergeCell ref="V23:W23"/>
    <mergeCell ref="X23:Y23"/>
    <mergeCell ref="M20:AA20"/>
    <mergeCell ref="N21:O21"/>
    <mergeCell ref="P21:Q21"/>
    <mergeCell ref="R21:S21"/>
    <mergeCell ref="T21:U21"/>
    <mergeCell ref="V21:W21"/>
    <mergeCell ref="X21:Y21"/>
    <mergeCell ref="Z21:AA21"/>
    <mergeCell ref="A1:F2"/>
    <mergeCell ref="M3:AA3"/>
    <mergeCell ref="N17:O17"/>
    <mergeCell ref="P17:Q17"/>
    <mergeCell ref="R17:S17"/>
    <mergeCell ref="T17:U17"/>
    <mergeCell ref="V17:W17"/>
    <mergeCell ref="R12:S12"/>
    <mergeCell ref="T12:U12"/>
    <mergeCell ref="V12:W12"/>
    <mergeCell ref="X12:Y12"/>
    <mergeCell ref="Z12:AA12"/>
    <mergeCell ref="Z7:AA7"/>
    <mergeCell ref="N7:O7"/>
    <mergeCell ref="P7:Q7"/>
    <mergeCell ref="R7:S7"/>
    <mergeCell ref="T7:U7"/>
    <mergeCell ref="V7:W7"/>
    <mergeCell ref="X7:Y7"/>
    <mergeCell ref="V6:W6"/>
    <mergeCell ref="X6:Y6"/>
    <mergeCell ref="X5:Y5"/>
    <mergeCell ref="Z5:AA5"/>
    <mergeCell ref="N12:O12"/>
    <mergeCell ref="P12:Q12"/>
    <mergeCell ref="P8:Q8"/>
    <mergeCell ref="R8:S8"/>
    <mergeCell ref="T8:U8"/>
    <mergeCell ref="V8:W8"/>
    <mergeCell ref="X8:Y8"/>
    <mergeCell ref="Z8:AA8"/>
    <mergeCell ref="N8:O8"/>
    <mergeCell ref="A20:F21"/>
    <mergeCell ref="G3:L3"/>
    <mergeCell ref="H7:J7"/>
    <mergeCell ref="G22:L22"/>
    <mergeCell ref="H26:J26"/>
    <mergeCell ref="A35:F36"/>
    <mergeCell ref="A30:F32"/>
    <mergeCell ref="Z4:AA4"/>
    <mergeCell ref="N5:O5"/>
    <mergeCell ref="P5:Q5"/>
    <mergeCell ref="N4:O4"/>
    <mergeCell ref="P4:Q4"/>
    <mergeCell ref="R4:S4"/>
    <mergeCell ref="T4:U4"/>
    <mergeCell ref="V4:W4"/>
    <mergeCell ref="X4:Y4"/>
    <mergeCell ref="Z6:AA6"/>
    <mergeCell ref="N6:O6"/>
    <mergeCell ref="P6:Q6"/>
    <mergeCell ref="R6:S6"/>
    <mergeCell ref="T6:U6"/>
    <mergeCell ref="R5:S5"/>
    <mergeCell ref="T5:U5"/>
    <mergeCell ref="V5:W5"/>
    <mergeCell ref="AB3:AP3"/>
    <mergeCell ref="AC4:AD4"/>
    <mergeCell ref="AE4:AF4"/>
    <mergeCell ref="AG4:AH4"/>
    <mergeCell ref="AI4:AJ4"/>
    <mergeCell ref="AK4:AL4"/>
    <mergeCell ref="AM4:AN4"/>
    <mergeCell ref="AO4:AP4"/>
    <mergeCell ref="AC5:AD5"/>
    <mergeCell ref="AE5:AF5"/>
    <mergeCell ref="AG5:AH5"/>
    <mergeCell ref="AI5:AJ5"/>
    <mergeCell ref="AK5:AL5"/>
    <mergeCell ref="AM5:AN5"/>
    <mergeCell ref="AO5:AP5"/>
    <mergeCell ref="AC6:AD6"/>
    <mergeCell ref="AE6:AF6"/>
    <mergeCell ref="AG6:AH6"/>
    <mergeCell ref="AI6:AJ6"/>
    <mergeCell ref="AK6:AL6"/>
    <mergeCell ref="AM6:AN6"/>
    <mergeCell ref="AO6:AP6"/>
    <mergeCell ref="AC7:AD7"/>
    <mergeCell ref="AE7:AF7"/>
    <mergeCell ref="AG7:AH7"/>
    <mergeCell ref="AI7:AJ7"/>
    <mergeCell ref="AK7:AL7"/>
    <mergeCell ref="AM7:AN7"/>
    <mergeCell ref="AO7:AP7"/>
    <mergeCell ref="AC17:AD17"/>
    <mergeCell ref="AE17:AF17"/>
    <mergeCell ref="AG17:AH17"/>
    <mergeCell ref="AI17:AJ17"/>
    <mergeCell ref="AK17:AL17"/>
    <mergeCell ref="AM17:AN17"/>
    <mergeCell ref="AO17:AP17"/>
    <mergeCell ref="A12:F14"/>
    <mergeCell ref="AE8:AF8"/>
    <mergeCell ref="AG8:AH8"/>
    <mergeCell ref="AI8:AJ8"/>
    <mergeCell ref="AK8:AL8"/>
    <mergeCell ref="AM8:AN8"/>
    <mergeCell ref="AO8:AP8"/>
    <mergeCell ref="AC12:AD12"/>
    <mergeCell ref="AE12:AF12"/>
    <mergeCell ref="AG12:AH12"/>
    <mergeCell ref="AI12:AJ12"/>
    <mergeCell ref="AK12:AL12"/>
    <mergeCell ref="AM12:AN12"/>
    <mergeCell ref="AO12:AP12"/>
    <mergeCell ref="AC8:AD8"/>
    <mergeCell ref="X17:Y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Q1_Entropy</vt:lpstr>
      <vt:lpstr>Q1_GINI</vt:lpstr>
      <vt:lpstr>Q1_ClassError</vt:lpstr>
      <vt:lpstr>Question 1_ClassError2ndSplit</vt:lpstr>
      <vt:lpstr>Question 1_ClassError3rdSplit</vt:lpstr>
      <vt:lpstr>ClassErrorFinal</vt:lpstr>
      <vt:lpstr>Question 1_Entropy2ndSplit</vt:lpstr>
      <vt:lpstr>EntropyFinal</vt:lpstr>
      <vt:lpstr>Question 1_Gini2ndSplit</vt:lpstr>
      <vt:lpstr>GiniFinal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2019-09-23T14:01:51Z</dcterms:created>
  <dcterms:modified xsi:type="dcterms:W3CDTF">2019-09-26T17:43:02Z</dcterms:modified>
</cp:coreProperties>
</file>